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7170" tabRatio="809" activeTab="0"/>
  </bookViews>
  <sheets>
    <sheet name="SUMMARY" sheetId="1" r:id="rId1"/>
    <sheet name="MIG" sheetId="2" r:id="rId2"/>
    <sheet name="FMG" sheetId="3" r:id="rId3"/>
    <sheet name="NDPG CAPITAL" sheetId="4" r:id="rId4"/>
    <sheet name="NDPG TECHNICAL" sheetId="5" r:id="rId5"/>
    <sheet name="MSIG" sheetId="6" r:id="rId6"/>
    <sheet name="PTIS" sheetId="7" r:id="rId7"/>
    <sheet name="RTIG" sheetId="8" r:id="rId8"/>
    <sheet name="INEP MUNICIPAL" sheetId="9" r:id="rId9"/>
    <sheet name="INEP ESKOM" sheetId="10" r:id="rId10"/>
    <sheet name="BIG" sheetId="11" r:id="rId11"/>
    <sheet name="WSOS 6" sheetId="12" r:id="rId12"/>
    <sheet name="WSOS 7" sheetId="13" r:id="rId13"/>
    <sheet name="MDRG" sheetId="14" r:id="rId14"/>
    <sheet name="2010 FIFA DEVELOPMENT" sheetId="15" r:id="rId15"/>
    <sheet name="2010 FIFA OPERATING" sheetId="16" r:id="rId16"/>
    <sheet name="EPWP" sheetId="17" r:id="rId17"/>
    <sheet name="EDSM(Municipal)" sheetId="18" r:id="rId18"/>
    <sheet name="EDSM(Eskom)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xlnm.Print_Area" localSheetId="14">'2010 FIFA DEVELOPMENT'!$A$1:$X$30</definedName>
    <definedName name="_xlnm.Print_Area" localSheetId="15">'2010 FIFA OPERATING'!$A$1:$X$30</definedName>
    <definedName name="_xlnm.Print_Area" localSheetId="10">'BIG'!$A$1:$X$30</definedName>
    <definedName name="_xlnm.Print_Area" localSheetId="18">'EDSM(Eskom)'!$A$1:$X$30</definedName>
    <definedName name="_xlnm.Print_Area" localSheetId="17">'EDSM(Municipal)'!$A$1:$X$30</definedName>
    <definedName name="_xlnm.Print_Area" localSheetId="16">'EPWP'!$A$1:$X$30</definedName>
    <definedName name="_xlnm.Print_Area" localSheetId="2">'FMG'!$A$1:$X$30</definedName>
    <definedName name="_xlnm.Print_Area" localSheetId="9">'INEP ESKOM'!$A$1:$X$30</definedName>
    <definedName name="_xlnm.Print_Area" localSheetId="8">'INEP MUNICIPAL'!$A$1:$X$30</definedName>
    <definedName name="_xlnm.Print_Area" localSheetId="13">'MDRG'!$A$1:$X$30</definedName>
    <definedName name="_xlnm.Print_Area" localSheetId="1">'MIG'!$A$1:$X$30</definedName>
    <definedName name="_xlnm.Print_Area" localSheetId="5">'MSIG'!$A$1:$X$30</definedName>
    <definedName name="_xlnm.Print_Area" localSheetId="3">'NDPG CAPITAL'!$A$1:$X$30</definedName>
    <definedName name="_xlnm.Print_Area" localSheetId="4">'NDPG TECHNICAL'!$A$1:$X$30</definedName>
    <definedName name="_xlnm.Print_Area" localSheetId="6">'PTIS'!$A$1:$X$30</definedName>
    <definedName name="_xlnm.Print_Area" localSheetId="7">'RTIG'!$A$1:$X$30</definedName>
    <definedName name="_xlnm.Print_Area" localSheetId="0">'SUMMARY'!$A$1:$X$29</definedName>
    <definedName name="_xlnm.Print_Area" localSheetId="11">'WSOS 6'!$A$1:$X$30</definedName>
    <definedName name="_xlnm.Print_Area" localSheetId="12">'WSOS 7'!$A$1:$X$30</definedName>
  </definedNames>
  <calcPr fullCalcOnLoad="1"/>
</workbook>
</file>

<file path=xl/sharedStrings.xml><?xml version="1.0" encoding="utf-8"?>
<sst xmlns="http://schemas.openxmlformats.org/spreadsheetml/2006/main" count="1066" uniqueCount="75">
  <si>
    <t>Year to date</t>
  </si>
  <si>
    <t>First Quarter</t>
  </si>
  <si>
    <t>Second Quarter</t>
  </si>
  <si>
    <t>Third Quarter</t>
  </si>
  <si>
    <t>Fourth Quarter</t>
  </si>
  <si>
    <t>Year to date expenditure</t>
  </si>
  <si>
    <t>% changes from 3rd Q to 4th Q</t>
  </si>
  <si>
    <t>National departments and their conditional grants</t>
  </si>
  <si>
    <t>Adjustment  (Mid year)</t>
  </si>
  <si>
    <t xml:space="preserve">Other adjustments  </t>
  </si>
  <si>
    <t>Approved 
payment schedule</t>
  </si>
  <si>
    <t>Transferred  to municipalities for direct grants and/or expenditure by the national departments for indirect grants</t>
  </si>
  <si>
    <t xml:space="preserve">Actual expenditure to date as reported by national department </t>
  </si>
  <si>
    <t>Actual expenditure to date by municipalities</t>
  </si>
  <si>
    <t xml:space="preserve">Exp as % of Allocation as reported by national department </t>
  </si>
  <si>
    <t>Exp as % of Allocation as reported by municipalities</t>
  </si>
  <si>
    <t>R Thousand</t>
  </si>
  <si>
    <t>Eastern Cape</t>
  </si>
  <si>
    <t>Free State</t>
  </si>
  <si>
    <t>Gauteng</t>
  </si>
  <si>
    <t>KwaZulu Natal</t>
  </si>
  <si>
    <t>Limpopo</t>
  </si>
  <si>
    <t>Mpumalanga</t>
  </si>
  <si>
    <t>Northern Cape</t>
  </si>
  <si>
    <t>North West</t>
  </si>
  <si>
    <t>Western Cape</t>
  </si>
  <si>
    <t>Total</t>
  </si>
  <si>
    <t>Municipal Infrastructure Grant</t>
  </si>
  <si>
    <t>Sources: DoRA Monthly reports by the national transferring officer and Municipal sign-offs and electronic verification.</t>
  </si>
  <si>
    <t>In future provincial Treasuries will be required to provide the National Treasury with a payment schedule</t>
  </si>
  <si>
    <t>Finannce Management Grant</t>
  </si>
  <si>
    <t>Neighbourhood Development Partnership Programme: Capital</t>
  </si>
  <si>
    <t>Municipal Systems Improvement Grant</t>
  </si>
  <si>
    <t>Public Transport Infrastructure and Systems Grant</t>
  </si>
  <si>
    <t>Rural Transport Infrastructure Grant</t>
  </si>
  <si>
    <t>Intergrated National Electrification Programme: Municipal</t>
  </si>
  <si>
    <t>Intergrated National Electrification Programme: Eskom</t>
  </si>
  <si>
    <t>Regional Bulk Infrastructure Grant</t>
  </si>
  <si>
    <t>Water Services Operating and Subsidy Grant: Direct</t>
  </si>
  <si>
    <t>Water Services Operating and Subsidy Grant: Indirect</t>
  </si>
  <si>
    <t>Municipal Drought Relief Grant</t>
  </si>
  <si>
    <t>2010 FIFA Stadiums Development Partnership Grant</t>
  </si>
  <si>
    <t>TOTAL GRANTS PER PROGRAMME</t>
  </si>
  <si>
    <r>
      <t>Actual expenditure as reported by national department by 31 December 2009</t>
    </r>
    <r>
      <rPr>
        <b/>
        <vertAlign val="superscript"/>
        <sz val="8"/>
        <rFont val="Arial"/>
        <family val="2"/>
      </rPr>
      <t>3</t>
    </r>
  </si>
  <si>
    <r>
      <t>Actual expenditure by municipalities as of 31 December 2009</t>
    </r>
    <r>
      <rPr>
        <b/>
        <vertAlign val="superscript"/>
        <sz val="8"/>
        <rFont val="Arial"/>
        <family val="2"/>
      </rPr>
      <t>3</t>
    </r>
  </si>
  <si>
    <r>
      <t>Actual expenditure as reported by national department by 31 March 2010</t>
    </r>
    <r>
      <rPr>
        <b/>
        <vertAlign val="superscript"/>
        <sz val="8"/>
        <rFont val="Arial"/>
        <family val="2"/>
      </rPr>
      <t>3</t>
    </r>
  </si>
  <si>
    <r>
      <t>Actual expenditure by municipalities as of 31 March 2010</t>
    </r>
    <r>
      <rPr>
        <b/>
        <vertAlign val="superscript"/>
        <sz val="8"/>
        <rFont val="Arial"/>
        <family val="2"/>
      </rPr>
      <t>3</t>
    </r>
  </si>
  <si>
    <r>
      <t>Actual expenditure as reported by national department by 30 June 2010</t>
    </r>
    <r>
      <rPr>
        <b/>
        <vertAlign val="superscript"/>
        <sz val="8"/>
        <rFont val="Arial"/>
        <family val="2"/>
      </rPr>
      <t>3</t>
    </r>
  </si>
  <si>
    <r>
      <t>Actual expenditure by municipalities as of 30 June 2010</t>
    </r>
    <r>
      <rPr>
        <b/>
        <vertAlign val="superscript"/>
        <sz val="8"/>
        <rFont val="Arial"/>
        <family val="2"/>
      </rPr>
      <t>3</t>
    </r>
  </si>
  <si>
    <t>Actual expenditure by municipalities as of 30 June 2010</t>
  </si>
  <si>
    <t>% changes for the First Quarter</t>
  </si>
  <si>
    <t>2010 FIFA World Cup Host City Operating Grant</t>
  </si>
  <si>
    <t>Expanded Public Works Ptogramme Incentive Grant(Municipal)</t>
  </si>
  <si>
    <t>Electricity Demand Side Management (Municipal)</t>
  </si>
  <si>
    <t>Electricity Demand Side Management (Eskom) Grant</t>
  </si>
  <si>
    <t>Unallocated</t>
  </si>
  <si>
    <t>SUMMARY</t>
  </si>
  <si>
    <t>1st QUARTER ENDED 30 SEPTEMBER 2010</t>
  </si>
  <si>
    <t>Division of Revenue Act, No. 1 of 2010</t>
  </si>
  <si>
    <t>Total available                                           2010/11</t>
  </si>
  <si>
    <r>
      <t>Actual expenditure as reported by national department by 30 September 2010</t>
    </r>
    <r>
      <rPr>
        <b/>
        <vertAlign val="superscript"/>
        <sz val="8"/>
        <rFont val="Arial"/>
        <family val="2"/>
      </rPr>
      <t>3</t>
    </r>
  </si>
  <si>
    <r>
      <t>Actual expenditure by municipalities as of 30 September 2010</t>
    </r>
    <r>
      <rPr>
        <b/>
        <vertAlign val="superscript"/>
        <sz val="8"/>
        <rFont val="Arial"/>
        <family val="2"/>
      </rPr>
      <t>3</t>
    </r>
  </si>
  <si>
    <t>1.</t>
  </si>
  <si>
    <t>Unallocated funds are for Regional Bulk Infrastructure</t>
  </si>
  <si>
    <t>2.</t>
  </si>
  <si>
    <t>Spending of these grants is done at National department level and therefore no reporting is required from municipalities.</t>
  </si>
  <si>
    <t>3.</t>
  </si>
  <si>
    <t>4.</t>
  </si>
  <si>
    <t>All the figures are unaudited.</t>
  </si>
  <si>
    <t>5.</t>
  </si>
  <si>
    <t>in the same format as the provincial payment schedule that correspond with the amount in Budget Statement 1 and 2.</t>
  </si>
  <si>
    <t>7.    Schedule 8 grants specify incentives to municipalities to meet targets with regards to priority government programmes.</t>
  </si>
  <si>
    <t>6.     Schedule 4 grants specify allocations to municipalities that supplement funding of programmes or functions funded from municipal budgets.</t>
  </si>
  <si>
    <t>6.     Schedule 4 grants specify allocations to municipalities that supplement funding of programmes or functions from municipal budgets.</t>
  </si>
  <si>
    <t>6.     Schedule 4 grants specify allocations to municipalities that supplement funding of programmes or functions from municpal budgets.</t>
  </si>
</sst>
</file>

<file path=xl/styles.xml><?xml version="1.0" encoding="utf-8"?>
<styleSheet xmlns="http://schemas.openxmlformats.org/spreadsheetml/2006/main">
  <numFmts count="13">
    <numFmt numFmtId="5" formatCode="&quot;R&quot;\ #,##0_);\(&quot;R&quot;\ #,##0\)"/>
    <numFmt numFmtId="6" formatCode="&quot;R&quot;\ #,##0_);[Red]\(&quot;R&quot;\ #,##0\)"/>
    <numFmt numFmtId="7" formatCode="&quot;R&quot;\ #,##0.00_);\(&quot;R&quot;\ #,##0.00\)"/>
    <numFmt numFmtId="8" formatCode="&quot;R&quot;\ #,##0.00_);[Red]\(&quot;R&quot;\ #,##0.00\)"/>
    <numFmt numFmtId="42" formatCode="_(&quot;R&quot;\ * #,##0_);_(&quot;R&quot;\ * \(#,##0\);_(&quot;R&quot;\ * &quot;-&quot;_);_(@_)"/>
    <numFmt numFmtId="41" formatCode="_(* #,##0_);_(* \(#,##0\);_(* &quot;-&quot;_);_(@_)"/>
    <numFmt numFmtId="44" formatCode="_(&quot;R&quot;\ * #,##0.00_);_(&quot;R&quot;\ * \(#,##0.00\);_(&quot;R&quot;\ * &quot;-&quot;??_);_(@_)"/>
    <numFmt numFmtId="43" formatCode="_(* #,##0.00_);_(* \(#,##0.00\);_(* &quot;-&quot;??_);_(@_)"/>
    <numFmt numFmtId="164" formatCode="_(* #,##0_);_(* \(#,##0\);_(* &quot;-&quot;?_);_(@_)"/>
    <numFmt numFmtId="165" formatCode="_(* #,##0_);_(* \(#,##0\);_(* &quot;- &quot;?_);_(@_)"/>
    <numFmt numFmtId="166" formatCode="#\ ###\ ###,"/>
    <numFmt numFmtId="167" formatCode="0.0%;\(0.0%\);_(&quot;–&quot;_)"/>
    <numFmt numFmtId="168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/>
      <top/>
      <bottom/>
    </border>
    <border>
      <left/>
      <right/>
      <top/>
      <bottom style="thin"/>
    </border>
    <border>
      <left/>
      <right style="double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double"/>
      <top/>
      <bottom/>
    </border>
    <border>
      <left style="double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/>
      <top/>
      <bottom/>
    </border>
    <border>
      <left style="thin"/>
      <right style="hair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64" fontId="2" fillId="0" borderId="0" xfId="0" applyNumberFormat="1" applyFont="1" applyAlignment="1" applyProtection="1">
      <alignment wrapText="1"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/>
      <protection/>
    </xf>
    <xf numFmtId="1" fontId="3" fillId="0" borderId="10" xfId="0" applyNumberFormat="1" applyFont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Continuous"/>
      <protection/>
    </xf>
    <xf numFmtId="0" fontId="3" fillId="0" borderId="14" xfId="0" applyFont="1" applyBorder="1" applyAlignment="1" applyProtection="1">
      <alignment horizontal="centerContinuous"/>
      <protection/>
    </xf>
    <xf numFmtId="0" fontId="3" fillId="0" borderId="15" xfId="0" applyFont="1" applyBorder="1" applyAlignment="1" applyProtection="1">
      <alignment horizontal="centerContinuous"/>
      <protection/>
    </xf>
    <xf numFmtId="0" fontId="3" fillId="0" borderId="16" xfId="0" applyFont="1" applyFill="1" applyBorder="1" applyAlignment="1" applyProtection="1">
      <alignment horizontal="centerContinuous"/>
      <protection/>
    </xf>
    <xf numFmtId="1" fontId="2" fillId="0" borderId="17" xfId="0" applyNumberFormat="1" applyFont="1" applyFill="1" applyBorder="1" applyAlignment="1" applyProtection="1">
      <alignment horizontal="center" vertical="top" wrapText="1"/>
      <protection/>
    </xf>
    <xf numFmtId="165" fontId="3" fillId="0" borderId="18" xfId="0" applyNumberFormat="1" applyFont="1" applyFill="1" applyBorder="1" applyAlignment="1" applyProtection="1">
      <alignment horizontal="left" vertical="top" wrapText="1"/>
      <protection/>
    </xf>
    <xf numFmtId="165" fontId="3" fillId="0" borderId="18" xfId="0" applyNumberFormat="1" applyFont="1" applyFill="1" applyBorder="1" applyAlignment="1" applyProtection="1">
      <alignment horizontal="center" vertical="top" wrapText="1"/>
      <protection/>
    </xf>
    <xf numFmtId="49" fontId="3" fillId="0" borderId="19" xfId="0" applyNumberFormat="1" applyFont="1" applyFill="1" applyBorder="1" applyAlignment="1" applyProtection="1">
      <alignment horizontal="center" vertical="top" wrapText="1"/>
      <protection/>
    </xf>
    <xf numFmtId="165" fontId="3" fillId="0" borderId="20" xfId="0" applyNumberFormat="1" applyFont="1" applyFill="1" applyBorder="1" applyAlignment="1" applyProtection="1">
      <alignment horizontal="center" vertical="top" wrapText="1"/>
      <protection/>
    </xf>
    <xf numFmtId="49" fontId="3" fillId="0" borderId="16" xfId="0" applyNumberFormat="1" applyFont="1" applyFill="1" applyBorder="1" applyAlignment="1" applyProtection="1">
      <alignment horizontal="center" vertical="top" wrapText="1"/>
      <protection/>
    </xf>
    <xf numFmtId="165" fontId="2" fillId="0" borderId="21" xfId="0" applyNumberFormat="1" applyFont="1" applyFill="1" applyBorder="1" applyAlignment="1" applyProtection="1">
      <alignment horizontal="center" vertical="top" wrapText="1"/>
      <protection/>
    </xf>
    <xf numFmtId="165" fontId="3" fillId="0" borderId="21" xfId="0" applyNumberFormat="1" applyFont="1" applyFill="1" applyBorder="1" applyAlignment="1" applyProtection="1" quotePrefix="1">
      <alignment horizontal="center" vertical="top" wrapText="1"/>
      <protection/>
    </xf>
    <xf numFmtId="165" fontId="2" fillId="0" borderId="20" xfId="0" applyNumberFormat="1" applyFont="1" applyFill="1" applyBorder="1" applyAlignment="1" applyProtection="1">
      <alignment horizontal="center" vertical="top" wrapText="1"/>
      <protection/>
    </xf>
    <xf numFmtId="165" fontId="2" fillId="0" borderId="16" xfId="0" applyNumberFormat="1" applyFont="1" applyFill="1" applyBorder="1" applyAlignment="1" applyProtection="1">
      <alignment horizontal="center" vertical="top" wrapText="1"/>
      <protection/>
    </xf>
    <xf numFmtId="165" fontId="3" fillId="0" borderId="22" xfId="0" applyNumberFormat="1" applyFont="1" applyFill="1" applyBorder="1" applyAlignment="1" applyProtection="1">
      <alignment horizontal="left" vertical="top" wrapText="1"/>
      <protection/>
    </xf>
    <xf numFmtId="165" fontId="3" fillId="0" borderId="22" xfId="0" applyNumberFormat="1" applyFont="1" applyFill="1" applyBorder="1" applyAlignment="1" applyProtection="1">
      <alignment horizontal="center" vertical="top" wrapText="1"/>
      <protection/>
    </xf>
    <xf numFmtId="164" fontId="3" fillId="0" borderId="22" xfId="0" applyNumberFormat="1" applyFont="1" applyBorder="1" applyAlignment="1" applyProtection="1">
      <alignment horizontal="centerContinuous" vertical="justify"/>
      <protection/>
    </xf>
    <xf numFmtId="165" fontId="3" fillId="0" borderId="23" xfId="0" applyNumberFormat="1" applyFont="1" applyFill="1" applyBorder="1" applyAlignment="1" applyProtection="1">
      <alignment horizontal="center" vertical="top" wrapText="1"/>
      <protection/>
    </xf>
    <xf numFmtId="165" fontId="3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6" fontId="4" fillId="0" borderId="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6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" fillId="0" borderId="27" xfId="0" applyFont="1" applyBorder="1" applyAlignment="1">
      <alignment/>
    </xf>
    <xf numFmtId="1" fontId="3" fillId="0" borderId="28" xfId="0" applyNumberFormat="1" applyFont="1" applyBorder="1" applyAlignment="1" applyProtection="1">
      <alignment horizontal="centerContinuous" vertical="top" wrapText="1"/>
      <protection/>
    </xf>
    <xf numFmtId="0" fontId="3" fillId="0" borderId="29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 horizontal="centerContinuous" vertical="top" wrapText="1"/>
      <protection/>
    </xf>
    <xf numFmtId="0" fontId="2" fillId="0" borderId="30" xfId="0" applyFont="1" applyFill="1" applyBorder="1" applyAlignment="1" applyProtection="1">
      <alignment horizontal="centerContinuous" vertical="top" wrapText="1"/>
      <protection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166" fontId="3" fillId="0" borderId="13" xfId="0" applyNumberFormat="1" applyFont="1" applyFill="1" applyBorder="1" applyAlignment="1" applyProtection="1">
      <alignment horizontal="right"/>
      <protection/>
    </xf>
    <xf numFmtId="0" fontId="0" fillId="0" borderId="18" xfId="0" applyBorder="1" applyAlignment="1">
      <alignment/>
    </xf>
    <xf numFmtId="0" fontId="6" fillId="0" borderId="22" xfId="0" applyFont="1" applyBorder="1" applyAlignment="1">
      <alignment/>
    </xf>
    <xf numFmtId="166" fontId="2" fillId="0" borderId="21" xfId="0" applyNumberFormat="1" applyFont="1" applyFill="1" applyBorder="1" applyAlignment="1" applyProtection="1">
      <alignment horizontal="right"/>
      <protection/>
    </xf>
    <xf numFmtId="0" fontId="0" fillId="0" borderId="19" xfId="0" applyBorder="1" applyAlignment="1">
      <alignment/>
    </xf>
    <xf numFmtId="0" fontId="0" fillId="0" borderId="31" xfId="0" applyBorder="1" applyAlignment="1">
      <alignment/>
    </xf>
    <xf numFmtId="165" fontId="3" fillId="0" borderId="31" xfId="0" applyNumberFormat="1" applyFont="1" applyFill="1" applyBorder="1" applyAlignment="1" applyProtection="1">
      <alignment horizontal="center" vertical="top" wrapText="1"/>
      <protection/>
    </xf>
    <xf numFmtId="165" fontId="3" fillId="0" borderId="32" xfId="0" applyNumberFormat="1" applyFont="1" applyFill="1" applyBorder="1" applyAlignment="1" applyProtection="1">
      <alignment horizontal="center" vertical="top" wrapText="1"/>
      <protection/>
    </xf>
    <xf numFmtId="165" fontId="3" fillId="0" borderId="33" xfId="0" applyNumberFormat="1" applyFont="1" applyFill="1" applyBorder="1" applyAlignment="1" applyProtection="1">
      <alignment horizontal="center" vertical="top" wrapText="1"/>
      <protection/>
    </xf>
    <xf numFmtId="166" fontId="2" fillId="0" borderId="20" xfId="0" applyNumberFormat="1" applyFont="1" applyFill="1" applyBorder="1" applyAlignment="1" applyProtection="1">
      <alignment horizontal="right"/>
      <protection/>
    </xf>
    <xf numFmtId="166" fontId="2" fillId="0" borderId="20" xfId="0" applyNumberFormat="1" applyFont="1" applyFill="1" applyBorder="1" applyAlignment="1" applyProtection="1">
      <alignment horizontal="right"/>
      <protection locked="0"/>
    </xf>
    <xf numFmtId="166" fontId="2" fillId="0" borderId="23" xfId="0" applyNumberFormat="1" applyFont="1" applyFill="1" applyBorder="1" applyAlignment="1" applyProtection="1">
      <alignment horizontal="right"/>
      <protection locked="0"/>
    </xf>
    <xf numFmtId="49" fontId="3" fillId="0" borderId="31" xfId="0" applyNumberFormat="1" applyFont="1" applyFill="1" applyBorder="1" applyAlignment="1" applyProtection="1">
      <alignment horizontal="center" vertical="top" wrapText="1"/>
      <protection/>
    </xf>
    <xf numFmtId="165" fontId="2" fillId="0" borderId="32" xfId="0" applyNumberFormat="1" applyFont="1" applyFill="1" applyBorder="1" applyAlignment="1" applyProtection="1">
      <alignment horizontal="center" vertical="top" wrapText="1"/>
      <protection/>
    </xf>
    <xf numFmtId="166" fontId="2" fillId="0" borderId="32" xfId="0" applyNumberFormat="1" applyFont="1" applyFill="1" applyBorder="1" applyAlignment="1" applyProtection="1">
      <alignment horizontal="right"/>
      <protection/>
    </xf>
    <xf numFmtId="166" fontId="2" fillId="0" borderId="32" xfId="0" applyNumberFormat="1" applyFont="1" applyFill="1" applyBorder="1" applyAlignment="1" applyProtection="1">
      <alignment horizontal="right"/>
      <protection locked="0"/>
    </xf>
    <xf numFmtId="166" fontId="2" fillId="0" borderId="33" xfId="0" applyNumberFormat="1" applyFont="1" applyFill="1" applyBorder="1" applyAlignment="1" applyProtection="1">
      <alignment horizontal="right"/>
      <protection locked="0"/>
    </xf>
    <xf numFmtId="165" fontId="2" fillId="0" borderId="32" xfId="0" applyNumberFormat="1" applyFont="1" applyFill="1" applyBorder="1" applyAlignment="1" applyProtection="1">
      <alignment horizontal="center" vertical="top"/>
      <protection/>
    </xf>
    <xf numFmtId="167" fontId="2" fillId="0" borderId="20" xfId="57" applyNumberFormat="1" applyFont="1" applyFill="1" applyBorder="1" applyAlignment="1" applyProtection="1">
      <alignment horizontal="right"/>
      <protection/>
    </xf>
    <xf numFmtId="167" fontId="2" fillId="0" borderId="32" xfId="57" applyNumberFormat="1" applyFont="1" applyFill="1" applyBorder="1" applyAlignment="1" applyProtection="1">
      <alignment horizontal="right"/>
      <protection/>
    </xf>
    <xf numFmtId="168" fontId="2" fillId="0" borderId="20" xfId="57" applyNumberFormat="1" applyFont="1" applyFill="1" applyBorder="1" applyAlignment="1" applyProtection="1">
      <alignment horizontal="right"/>
      <protection/>
    </xf>
    <xf numFmtId="167" fontId="2" fillId="0" borderId="23" xfId="57" applyNumberFormat="1" applyFont="1" applyFill="1" applyBorder="1" applyAlignment="1" applyProtection="1">
      <alignment horizontal="right"/>
      <protection/>
    </xf>
    <xf numFmtId="167" fontId="2" fillId="0" borderId="33" xfId="57" applyNumberFormat="1" applyFont="1" applyFill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 horizontal="left"/>
      <protection/>
    </xf>
    <xf numFmtId="0" fontId="0" fillId="0" borderId="21" xfId="0" applyFont="1" applyBorder="1" applyAlignment="1">
      <alignment/>
    </xf>
    <xf numFmtId="168" fontId="2" fillId="0" borderId="32" xfId="57" applyNumberFormat="1" applyFont="1" applyFill="1" applyBorder="1" applyAlignment="1" applyProtection="1">
      <alignment horizontal="right"/>
      <protection/>
    </xf>
    <xf numFmtId="0" fontId="0" fillId="0" borderId="34" xfId="0" applyBorder="1" applyAlignment="1">
      <alignment/>
    </xf>
    <xf numFmtId="166" fontId="2" fillId="0" borderId="35" xfId="0" applyNumberFormat="1" applyFont="1" applyFill="1" applyBorder="1" applyAlignment="1" applyProtection="1">
      <alignment horizontal="right"/>
      <protection/>
    </xf>
    <xf numFmtId="0" fontId="0" fillId="0" borderId="36" xfId="0" applyBorder="1" applyAlignment="1">
      <alignment/>
    </xf>
    <xf numFmtId="166" fontId="2" fillId="0" borderId="37" xfId="0" applyNumberFormat="1" applyFont="1" applyFill="1" applyBorder="1" applyAlignment="1" applyProtection="1">
      <alignment horizontal="right"/>
      <protection/>
    </xf>
    <xf numFmtId="166" fontId="2" fillId="0" borderId="38" xfId="0" applyNumberFormat="1" applyFont="1" applyFill="1" applyBorder="1" applyAlignment="1" applyProtection="1">
      <alignment horizontal="right"/>
      <protection/>
    </xf>
    <xf numFmtId="168" fontId="2" fillId="0" borderId="37" xfId="57" applyNumberFormat="1" applyFont="1" applyFill="1" applyBorder="1" applyAlignment="1" applyProtection="1">
      <alignment horizontal="right"/>
      <protection/>
    </xf>
    <xf numFmtId="166" fontId="2" fillId="0" borderId="39" xfId="0" applyNumberFormat="1" applyFont="1" applyFill="1" applyBorder="1" applyAlignment="1" applyProtection="1">
      <alignment horizontal="right"/>
      <protection/>
    </xf>
    <xf numFmtId="168" fontId="3" fillId="0" borderId="40" xfId="57" applyNumberFormat="1" applyFont="1" applyFill="1" applyBorder="1" applyAlignment="1" applyProtection="1">
      <alignment horizontal="right"/>
      <protection/>
    </xf>
    <xf numFmtId="166" fontId="2" fillId="0" borderId="40" xfId="0" applyNumberFormat="1" applyFont="1" applyFill="1" applyBorder="1" applyAlignment="1" applyProtection="1">
      <alignment horizontal="right"/>
      <protection/>
    </xf>
    <xf numFmtId="168" fontId="2" fillId="0" borderId="40" xfId="57" applyNumberFormat="1" applyFont="1" applyFill="1" applyBorder="1" applyAlignment="1" applyProtection="1">
      <alignment horizontal="right"/>
      <protection/>
    </xf>
    <xf numFmtId="168" fontId="2" fillId="0" borderId="37" xfId="0" applyNumberFormat="1" applyFont="1" applyFill="1" applyBorder="1" applyAlignment="1" applyProtection="1">
      <alignment horizontal="right"/>
      <protection/>
    </xf>
    <xf numFmtId="168" fontId="2" fillId="0" borderId="40" xfId="0" applyNumberFormat="1" applyFont="1" applyFill="1" applyBorder="1" applyAlignment="1" applyProtection="1">
      <alignment horizontal="right"/>
      <protection/>
    </xf>
    <xf numFmtId="0" fontId="0" fillId="0" borderId="21" xfId="0" applyFont="1" applyBorder="1" applyAlignment="1">
      <alignment/>
    </xf>
    <xf numFmtId="0" fontId="2" fillId="0" borderId="0" xfId="0" applyFont="1" applyAlignment="1">
      <alignment/>
    </xf>
    <xf numFmtId="168" fontId="2" fillId="0" borderId="35" xfId="57" applyNumberFormat="1" applyFont="1" applyFill="1" applyBorder="1" applyAlignment="1" applyProtection="1">
      <alignment horizontal="right"/>
      <protection/>
    </xf>
    <xf numFmtId="168" fontId="2" fillId="0" borderId="41" xfId="57" applyNumberFormat="1" applyFont="1" applyFill="1" applyBorder="1" applyAlignment="1" applyProtection="1">
      <alignment horizontal="right"/>
      <protection/>
    </xf>
    <xf numFmtId="168" fontId="3" fillId="0" borderId="15" xfId="57" applyNumberFormat="1" applyFont="1" applyFill="1" applyBorder="1" applyAlignment="1" applyProtection="1">
      <alignment horizontal="right"/>
      <protection/>
    </xf>
    <xf numFmtId="166" fontId="2" fillId="0" borderId="41" xfId="0" applyNumberFormat="1" applyFont="1" applyFill="1" applyBorder="1" applyAlignment="1" applyProtection="1">
      <alignment horizontal="right"/>
      <protection/>
    </xf>
    <xf numFmtId="166" fontId="2" fillId="0" borderId="15" xfId="0" applyNumberFormat="1" applyFont="1" applyFill="1" applyBorder="1" applyAlignment="1" applyProtection="1">
      <alignment horizontal="right"/>
      <protection/>
    </xf>
    <xf numFmtId="168" fontId="2" fillId="0" borderId="15" xfId="57" applyNumberFormat="1" applyFont="1" applyFill="1" applyBorder="1" applyAlignment="1" applyProtection="1">
      <alignment horizontal="right"/>
      <protection/>
    </xf>
    <xf numFmtId="168" fontId="2" fillId="0" borderId="35" xfId="0" applyNumberFormat="1" applyFont="1" applyFill="1" applyBorder="1" applyAlignment="1" applyProtection="1">
      <alignment horizontal="right"/>
      <protection/>
    </xf>
    <xf numFmtId="168" fontId="2" fillId="0" borderId="15" xfId="0" applyNumberFormat="1" applyFont="1" applyFill="1" applyBorder="1" applyAlignment="1" applyProtection="1">
      <alignment horizontal="right"/>
      <protection/>
    </xf>
    <xf numFmtId="166" fontId="3" fillId="0" borderId="14" xfId="0" applyNumberFormat="1" applyFont="1" applyFill="1" applyBorder="1" applyAlignment="1" applyProtection="1">
      <alignment horizontal="right"/>
      <protection/>
    </xf>
    <xf numFmtId="166" fontId="3" fillId="0" borderId="4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externalLink" Target="externalLinks/externalLink13.xml" /><Relationship Id="rId35" Type="http://schemas.openxmlformats.org/officeDocument/2006/relationships/externalLink" Target="externalLinks/externalLink14.xml" /><Relationship Id="rId36" Type="http://schemas.openxmlformats.org/officeDocument/2006/relationships/externalLink" Target="externalLinks/externalLink15.xml" /><Relationship Id="rId37" Type="http://schemas.openxmlformats.org/officeDocument/2006/relationships/externalLink" Target="externalLinks/externalLink16.xml" /><Relationship Id="rId38" Type="http://schemas.openxmlformats.org/officeDocument/2006/relationships/externalLink" Target="externalLinks/externalLink17.xml" /><Relationship Id="rId39" Type="http://schemas.openxmlformats.org/officeDocument/2006/relationships/externalLink" Target="externalLinks/externalLink18.xml" /><Relationship Id="rId40" Type="http://schemas.openxmlformats.org/officeDocument/2006/relationships/externalLink" Target="externalLinks/externalLink19.xml" /><Relationship Id="rId41" Type="http://schemas.openxmlformats.org/officeDocument/2006/relationships/externalLink" Target="externalLinks/externalLink20.xml" /><Relationship Id="rId42" Type="http://schemas.openxmlformats.org/officeDocument/2006/relationships/externalLink" Target="externalLinks/externalLink21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83\Desktop\1%20Q%20CG\Summary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83\Desktop\1%20Q%20CG\LP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24.%20Mpumalanga%201st%20Q%20CG%20-%2012%20November%2020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83\Desktop\1%20Q%20CG\MP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26.%20Northern%20Cape%201st%20Q%20CG%20-%2012%20November%20201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83\Desktop\1%20Q%20CG\NC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25.%20North%20West%201st%20Q%20CG%20-%2012%20November%20201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83\Desktop\1%20Q%20CG\N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27.%20Western%20Cape%201st%20Q%20CG%20-%2012%20November%20201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83\Desktop\1%20Q%20CG\WC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83\Desktop\1%20Q%20CG\F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9.%20Eastern%20Cape%20-%201st%20Q%20CG%20-%2012%20November%20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83\Local%20Settings\Temporary%20Internet%20Files\Content.IE5\KH9CA4Y9\17.%20Summary%20per%20province-%204th%20Q%20CG%20-%2025%20August%20200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83\Local%20Settings\Temporary%20Internet%20Files\Content.IE5\KH9CA4Y9\20.%20Summary%20-%204th%20Q%20CG%20-%2003%20August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83\Desktop\1%20Q%20CG\E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.%20Free%20State%20%201st%20Q%20CG%20-%2012%20November%20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1.%20Gauteng%201st%20Q%20CG%20-%2012%20November%202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83\Desktop\1%20Q%20CG\G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2.%20KwaZulu%20Natal%201st%20Q%20CG%20-%2012%20November%2020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83\Desktop\1%20Q%20CG\KZ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3.%20Limpopo%201st%20Q%20CG%20-%2012%20November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C"/>
      <sheetName val="FS"/>
      <sheetName val="GT"/>
      <sheetName val="KZ"/>
      <sheetName val="NP"/>
      <sheetName val="MP"/>
      <sheetName val="NC"/>
      <sheetName val="NW"/>
      <sheetName val="WC"/>
    </sheetNames>
    <sheetDataSet>
      <sheetData sheetId="0">
        <row r="14"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63054000</v>
          </cell>
          <cell r="S14">
            <v>31023000</v>
          </cell>
          <cell r="T14" t="str">
            <v> </v>
          </cell>
          <cell r="U14" t="str">
            <v> 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7"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10015000</v>
          </cell>
          <cell r="S17">
            <v>12196808</v>
          </cell>
          <cell r="T17" t="str">
            <v> </v>
          </cell>
          <cell r="U17" t="str">
            <v> </v>
          </cell>
        </row>
        <row r="21"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1422866000</v>
          </cell>
          <cell r="S21">
            <v>389148000</v>
          </cell>
          <cell r="T21" t="str">
            <v> </v>
          </cell>
          <cell r="U21" t="str">
            <v> 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202870000</v>
          </cell>
          <cell r="S26">
            <v>69626000</v>
          </cell>
          <cell r="T26" t="str">
            <v> </v>
          </cell>
          <cell r="U26" t="str">
            <v> 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5679000</v>
          </cell>
          <cell r="S39">
            <v>31846000</v>
          </cell>
          <cell r="T39" t="str">
            <v> </v>
          </cell>
          <cell r="U39" t="str">
            <v> </v>
          </cell>
        </row>
        <row r="46"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2813582000</v>
          </cell>
          <cell r="S46">
            <v>908850870</v>
          </cell>
          <cell r="T46" t="str">
            <v> </v>
          </cell>
          <cell r="U46" t="str">
            <v> </v>
          </cell>
        </row>
        <row r="50"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 t="str">
            <v> </v>
          </cell>
          <cell r="U50" t="str">
            <v> </v>
          </cell>
        </row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5942544000</v>
          </cell>
          <cell r="S53">
            <v>2138482325</v>
          </cell>
          <cell r="T53" t="str">
            <v> </v>
          </cell>
          <cell r="U53" t="str">
            <v> </v>
          </cell>
        </row>
      </sheetData>
      <sheetData sheetId="1"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608612000</v>
          </cell>
          <cell r="S53">
            <v>182018000</v>
          </cell>
          <cell r="T53" t="str">
            <v> </v>
          </cell>
          <cell r="U53" t="str">
            <v> </v>
          </cell>
        </row>
      </sheetData>
      <sheetData sheetId="3"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977948000</v>
          </cell>
          <cell r="S53">
            <v>306539000</v>
          </cell>
          <cell r="T53" t="str">
            <v> </v>
          </cell>
          <cell r="U53" t="str">
            <v> </v>
          </cell>
        </row>
      </sheetData>
      <sheetData sheetId="4"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1568595000</v>
          </cell>
          <cell r="S53">
            <v>843880000</v>
          </cell>
          <cell r="T53" t="str">
            <v> </v>
          </cell>
          <cell r="U53" t="str">
            <v> </v>
          </cell>
        </row>
      </sheetData>
      <sheetData sheetId="5"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789151000</v>
          </cell>
          <cell r="S53">
            <v>162750000</v>
          </cell>
          <cell r="T53" t="str">
            <v> </v>
          </cell>
          <cell r="U53" t="str">
            <v> </v>
          </cell>
        </row>
      </sheetData>
      <sheetData sheetId="6"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349135000</v>
          </cell>
          <cell r="S53">
            <v>138171325</v>
          </cell>
          <cell r="T53" t="str">
            <v> </v>
          </cell>
          <cell r="U53" t="str">
            <v> </v>
          </cell>
        </row>
      </sheetData>
      <sheetData sheetId="7"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68916000</v>
          </cell>
          <cell r="S53">
            <v>28089000</v>
          </cell>
          <cell r="T53" t="str">
            <v> </v>
          </cell>
          <cell r="U53" t="str">
            <v> </v>
          </cell>
        </row>
      </sheetData>
      <sheetData sheetId="8"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359881000</v>
          </cell>
          <cell r="S53">
            <v>76824000</v>
          </cell>
          <cell r="T53" t="str">
            <v> </v>
          </cell>
          <cell r="U53" t="str">
            <v> </v>
          </cell>
        </row>
      </sheetData>
      <sheetData sheetId="9">
        <row r="53"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874025000</v>
          </cell>
          <cell r="S53">
            <v>300567000</v>
          </cell>
          <cell r="T53" t="str">
            <v> </v>
          </cell>
          <cell r="U53" t="str">
            <v> 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P Summary"/>
      <sheetName val="NP3a2"/>
      <sheetName val="NP3a3"/>
      <sheetName val="NP3a4"/>
      <sheetName val="NP3a5"/>
      <sheetName val="NP3a6"/>
      <sheetName val="DC47"/>
      <sheetName val="NP331"/>
      <sheetName val="NP332"/>
      <sheetName val="NP333"/>
      <sheetName val="NP334"/>
      <sheetName val="NP335"/>
      <sheetName val="DC33"/>
      <sheetName val="NP341"/>
      <sheetName val="NP342"/>
      <sheetName val="NP343"/>
      <sheetName val="NP344"/>
      <sheetName val="DC34"/>
      <sheetName val="NP351"/>
      <sheetName val="NP352"/>
      <sheetName val="NP353"/>
      <sheetName val="NP354"/>
      <sheetName val="NP355"/>
      <sheetName val="DC35"/>
      <sheetName val="NP361"/>
      <sheetName val="NP362"/>
      <sheetName val="NP364"/>
      <sheetName val="NP365"/>
      <sheetName val="NP366"/>
      <sheetName val="NP367"/>
      <sheetName val="DC36"/>
    </sheetNames>
    <sheetDataSet>
      <sheetData sheetId="0">
        <row r="14"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7"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1593000</v>
          </cell>
          <cell r="S17">
            <v>906000</v>
          </cell>
          <cell r="T17" t="str">
            <v> </v>
          </cell>
          <cell r="U17" t="str">
            <v> </v>
          </cell>
        </row>
        <row r="21"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55000000</v>
          </cell>
          <cell r="S21">
            <v>55000000</v>
          </cell>
          <cell r="T21" t="str">
            <v> </v>
          </cell>
          <cell r="U21" t="str">
            <v> 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160924000</v>
          </cell>
          <cell r="S35">
            <v>5380000</v>
          </cell>
          <cell r="T35" t="str">
            <v> </v>
          </cell>
          <cell r="U35" t="str">
            <v> 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53026000</v>
          </cell>
          <cell r="S40">
            <v>53026000</v>
          </cell>
          <cell r="T40" t="str">
            <v> </v>
          </cell>
          <cell r="U40" t="str">
            <v> </v>
          </cell>
        </row>
        <row r="46"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503186000</v>
          </cell>
          <cell r="S46">
            <v>47163000</v>
          </cell>
          <cell r="T46" t="str">
            <v> </v>
          </cell>
          <cell r="U46" t="str">
            <v>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MP301"/>
      <sheetName val="MP302"/>
      <sheetName val="MP303"/>
      <sheetName val="MP304"/>
      <sheetName val="MP305"/>
      <sheetName val="MP306"/>
      <sheetName val="MP307"/>
      <sheetName val="DC30"/>
      <sheetName val="MP311"/>
      <sheetName val="MP312"/>
      <sheetName val="MP313"/>
      <sheetName val="MP314"/>
      <sheetName val="MP315"/>
      <sheetName val="MP316"/>
      <sheetName val="DC31"/>
      <sheetName val="MP321"/>
      <sheetName val="MP322"/>
      <sheetName val="MP323"/>
      <sheetName val="MP324"/>
      <sheetName val="MP325"/>
      <sheetName val="DC32"/>
    </sheetNames>
    <sheetDataSet>
      <sheetData sheetId="0">
        <row r="10">
          <cell r="B10">
            <v>27000000</v>
          </cell>
          <cell r="E10">
            <v>27000000</v>
          </cell>
          <cell r="F10">
            <v>27000000</v>
          </cell>
          <cell r="G10">
            <v>27000000</v>
          </cell>
          <cell r="H10">
            <v>3747000</v>
          </cell>
          <cell r="I10">
            <v>6404097</v>
          </cell>
        </row>
        <row r="11">
          <cell r="B11">
            <v>30861000</v>
          </cell>
          <cell r="E11">
            <v>30861000</v>
          </cell>
          <cell r="F11">
            <v>30861000</v>
          </cell>
          <cell r="H11">
            <v>455000</v>
          </cell>
          <cell r="I11">
            <v>1353933</v>
          </cell>
        </row>
        <row r="12">
          <cell r="B12">
            <v>7500000</v>
          </cell>
          <cell r="E12">
            <v>7500000</v>
          </cell>
          <cell r="F12">
            <v>7500000</v>
          </cell>
          <cell r="G12">
            <v>1826000</v>
          </cell>
        </row>
        <row r="15">
          <cell r="B15">
            <v>16450000</v>
          </cell>
          <cell r="E15">
            <v>16450000</v>
          </cell>
          <cell r="F15">
            <v>16450000</v>
          </cell>
          <cell r="G15">
            <v>16450000</v>
          </cell>
          <cell r="H15">
            <v>864000</v>
          </cell>
          <cell r="I15">
            <v>2720741</v>
          </cell>
        </row>
        <row r="20">
          <cell r="B20">
            <v>15000000</v>
          </cell>
          <cell r="E20">
            <v>15000000</v>
          </cell>
          <cell r="I20">
            <v>4385965</v>
          </cell>
        </row>
        <row r="21">
          <cell r="B21">
            <v>2000000</v>
          </cell>
          <cell r="E21">
            <v>2000000</v>
          </cell>
        </row>
        <row r="24">
          <cell r="B24">
            <v>42479276</v>
          </cell>
          <cell r="E24">
            <v>42479276</v>
          </cell>
        </row>
        <row r="27">
          <cell r="B27">
            <v>57300000</v>
          </cell>
          <cell r="E27">
            <v>57300000</v>
          </cell>
          <cell r="F27">
            <v>57300000</v>
          </cell>
          <cell r="G27">
            <v>14314000</v>
          </cell>
          <cell r="H27">
            <v>7826000</v>
          </cell>
          <cell r="I27">
            <v>7644741</v>
          </cell>
        </row>
        <row r="28">
          <cell r="B28">
            <v>117656895</v>
          </cell>
          <cell r="E28">
            <v>117656895</v>
          </cell>
          <cell r="F28">
            <v>117658000</v>
          </cell>
          <cell r="G28">
            <v>22724000</v>
          </cell>
        </row>
        <row r="30">
          <cell r="B30">
            <v>8000000</v>
          </cell>
          <cell r="E30">
            <v>8000000</v>
          </cell>
        </row>
        <row r="36">
          <cell r="B36">
            <v>64000000</v>
          </cell>
          <cell r="E36">
            <v>64000000</v>
          </cell>
          <cell r="F36">
            <v>64000000</v>
          </cell>
          <cell r="G36">
            <v>5100000</v>
          </cell>
        </row>
        <row r="37">
          <cell r="B37">
            <v>133135000</v>
          </cell>
          <cell r="E37">
            <v>133135000</v>
          </cell>
          <cell r="F37">
            <v>133135000</v>
          </cell>
          <cell r="G37">
            <v>46810000</v>
          </cell>
          <cell r="H37">
            <v>46343000</v>
          </cell>
          <cell r="I37">
            <v>11533482</v>
          </cell>
        </row>
        <row r="42">
          <cell r="B42">
            <v>14000000</v>
          </cell>
          <cell r="E42">
            <v>14000000</v>
          </cell>
          <cell r="F42">
            <v>14000000</v>
          </cell>
          <cell r="G42">
            <v>14000000</v>
          </cell>
          <cell r="H42">
            <v>37019000</v>
          </cell>
          <cell r="I42">
            <v>5394265</v>
          </cell>
        </row>
        <row r="47">
          <cell r="B47">
            <v>978689104</v>
          </cell>
          <cell r="E47">
            <v>978689104</v>
          </cell>
          <cell r="F47">
            <v>978689000</v>
          </cell>
          <cell r="G47">
            <v>308310000</v>
          </cell>
          <cell r="H47">
            <v>154876000</v>
          </cell>
          <cell r="I47">
            <v>78546361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P Summary"/>
      <sheetName val="MP301"/>
      <sheetName val="MP302"/>
      <sheetName val="MP303"/>
      <sheetName val="MP304"/>
      <sheetName val="MP305"/>
      <sheetName val="MP306"/>
      <sheetName val="MP307"/>
      <sheetName val="DC30"/>
      <sheetName val="MP311"/>
      <sheetName val="MP312"/>
      <sheetName val="MP313"/>
      <sheetName val="MP314"/>
      <sheetName val="MP315"/>
      <sheetName val="MP316"/>
      <sheetName val="DC31"/>
      <sheetName val="MP321"/>
      <sheetName val="MP322"/>
      <sheetName val="MP323"/>
      <sheetName val="MP324"/>
      <sheetName val="MP325"/>
      <sheetName val="DC32"/>
    </sheetNames>
    <sheetDataSet>
      <sheetData sheetId="0">
        <row r="14"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7"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852000</v>
          </cell>
          <cell r="S17">
            <v>1047808</v>
          </cell>
          <cell r="T17" t="str">
            <v> </v>
          </cell>
          <cell r="U17" t="str">
            <v> </v>
          </cell>
        </row>
        <row r="21"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60833000</v>
          </cell>
          <cell r="S21">
            <v>41412000</v>
          </cell>
          <cell r="T21" t="str">
            <v> </v>
          </cell>
          <cell r="U21" t="str">
            <v> 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6"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6"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215284000</v>
          </cell>
          <cell r="S46">
            <v>60746870</v>
          </cell>
          <cell r="T46" t="str">
            <v> </v>
          </cell>
          <cell r="U46" t="str">
            <v> 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C451"/>
      <sheetName val="NC452"/>
      <sheetName val="NC453"/>
      <sheetName val="DC45"/>
      <sheetName val="NC061"/>
      <sheetName val="NC062"/>
      <sheetName val="NC064"/>
      <sheetName val="NC065"/>
      <sheetName val="NC066"/>
      <sheetName val="NC067"/>
      <sheetName val="DC6"/>
      <sheetName val="NC071"/>
      <sheetName val="NC072"/>
      <sheetName val="NC073"/>
      <sheetName val="NC074"/>
      <sheetName val="NC075"/>
      <sheetName val="NC076"/>
      <sheetName val="NC077"/>
      <sheetName val="NC078"/>
      <sheetName val="DC7"/>
      <sheetName val="NC081"/>
      <sheetName val="NC082"/>
      <sheetName val="NC083"/>
      <sheetName val="NC084"/>
      <sheetName val="NC085"/>
      <sheetName val="NC086"/>
      <sheetName val="DC8"/>
      <sheetName val="NC091"/>
      <sheetName val="NC092"/>
      <sheetName val="NC093"/>
      <sheetName val="NC094"/>
      <sheetName val="DC9"/>
    </sheetNames>
    <sheetDataSet>
      <sheetData sheetId="0">
        <row r="10">
          <cell r="B10">
            <v>41200000</v>
          </cell>
          <cell r="E10">
            <v>41200000</v>
          </cell>
          <cell r="F10">
            <v>41200000</v>
          </cell>
          <cell r="G10">
            <v>41200000</v>
          </cell>
          <cell r="H10">
            <v>8312000</v>
          </cell>
          <cell r="I10">
            <v>12069862</v>
          </cell>
        </row>
        <row r="11">
          <cell r="B11">
            <v>27300000</v>
          </cell>
          <cell r="E11">
            <v>27300000</v>
          </cell>
          <cell r="F11">
            <v>27300000</v>
          </cell>
        </row>
        <row r="12">
          <cell r="B12">
            <v>2500000</v>
          </cell>
          <cell r="E12">
            <v>2500000</v>
          </cell>
          <cell r="F12">
            <v>2500000</v>
          </cell>
          <cell r="G12">
            <v>1189000</v>
          </cell>
        </row>
        <row r="15">
          <cell r="B15">
            <v>25600000</v>
          </cell>
          <cell r="E15">
            <v>25600000</v>
          </cell>
          <cell r="F15">
            <v>25600000</v>
          </cell>
          <cell r="G15">
            <v>25600000</v>
          </cell>
          <cell r="H15">
            <v>1539000</v>
          </cell>
          <cell r="I15">
            <v>3614809</v>
          </cell>
        </row>
        <row r="21">
          <cell r="B21">
            <v>2000000</v>
          </cell>
          <cell r="E21">
            <v>2000000</v>
          </cell>
        </row>
        <row r="24">
          <cell r="B24">
            <v>60102814</v>
          </cell>
          <cell r="E24">
            <v>60102814</v>
          </cell>
        </row>
        <row r="27">
          <cell r="B27">
            <v>21555000</v>
          </cell>
          <cell r="E27">
            <v>21555000</v>
          </cell>
          <cell r="F27">
            <v>21555000</v>
          </cell>
          <cell r="G27">
            <v>12905000</v>
          </cell>
          <cell r="H27">
            <v>493000</v>
          </cell>
          <cell r="I27">
            <v>4163428</v>
          </cell>
        </row>
        <row r="28">
          <cell r="B28">
            <v>47264564</v>
          </cell>
          <cell r="E28">
            <v>47264564</v>
          </cell>
          <cell r="F28">
            <v>47265000</v>
          </cell>
          <cell r="G28">
            <v>12363000</v>
          </cell>
        </row>
        <row r="30">
          <cell r="B30">
            <v>6000000</v>
          </cell>
          <cell r="E30">
            <v>6000000</v>
          </cell>
        </row>
        <row r="31">
          <cell r="B31">
            <v>54450000</v>
          </cell>
          <cell r="E31">
            <v>54450000</v>
          </cell>
        </row>
        <row r="36">
          <cell r="B36">
            <v>49225000</v>
          </cell>
          <cell r="E36">
            <v>49225000</v>
          </cell>
          <cell r="F36">
            <v>49225000</v>
          </cell>
          <cell r="G36">
            <v>49805000</v>
          </cell>
        </row>
        <row r="37">
          <cell r="B37">
            <v>8823000</v>
          </cell>
          <cell r="E37">
            <v>8823000</v>
          </cell>
          <cell r="F37">
            <v>8823000</v>
          </cell>
          <cell r="G37">
            <v>4407000</v>
          </cell>
          <cell r="H37">
            <v>2332000</v>
          </cell>
          <cell r="I37">
            <v>291000</v>
          </cell>
        </row>
        <row r="38">
          <cell r="B38">
            <v>32247000</v>
          </cell>
          <cell r="E38">
            <v>32247000</v>
          </cell>
          <cell r="F38">
            <v>32247000</v>
          </cell>
          <cell r="G38">
            <v>29000000</v>
          </cell>
        </row>
        <row r="47">
          <cell r="B47">
            <v>353283385</v>
          </cell>
          <cell r="E47">
            <v>353283385</v>
          </cell>
          <cell r="F47">
            <v>353286000</v>
          </cell>
          <cell r="G47">
            <v>122984000</v>
          </cell>
          <cell r="H47">
            <v>80746000</v>
          </cell>
          <cell r="I47">
            <v>61711416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C Summary"/>
      <sheetName val="NC451"/>
      <sheetName val="NC452"/>
      <sheetName val="NC453"/>
      <sheetName val="DC45"/>
      <sheetName val="NC061"/>
      <sheetName val="NC062"/>
      <sheetName val="NC064"/>
      <sheetName val="NC065"/>
      <sheetName val="NC066"/>
      <sheetName val="NC067"/>
      <sheetName val="DC6"/>
      <sheetName val="NC071"/>
      <sheetName val="NC072"/>
      <sheetName val="NC073"/>
      <sheetName val="NC074"/>
      <sheetName val="NC075"/>
      <sheetName val="NC076"/>
      <sheetName val="NC077"/>
      <sheetName val="NC078"/>
      <sheetName val="DC7"/>
      <sheetName val="NC081"/>
      <sheetName val="NC082"/>
      <sheetName val="NC083"/>
      <sheetName val="NC084"/>
      <sheetName val="NC085"/>
      <sheetName val="NC086"/>
      <sheetName val="DC8"/>
      <sheetName val="NC091"/>
      <sheetName val="NC092"/>
      <sheetName val="NC093"/>
      <sheetName val="NC094"/>
      <sheetName val="DC9"/>
    </sheetNames>
    <sheetDataSet>
      <sheetData sheetId="0">
        <row r="14"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7"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2022000</v>
          </cell>
          <cell r="S17">
            <v>3204000</v>
          </cell>
          <cell r="T17" t="str">
            <v> </v>
          </cell>
          <cell r="U17" t="str">
            <v> 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108000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5061000</v>
          </cell>
          <cell r="S35">
            <v>0</v>
          </cell>
          <cell r="T35" t="str">
            <v> </v>
          </cell>
          <cell r="U35" t="str">
            <v> </v>
          </cell>
        </row>
        <row r="46"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56079000</v>
          </cell>
          <cell r="S46">
            <v>22271000</v>
          </cell>
          <cell r="T46" t="str">
            <v> </v>
          </cell>
          <cell r="U46" t="str">
            <v> 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W371"/>
      <sheetName val="NW372"/>
      <sheetName val="NW373"/>
      <sheetName val="NW374"/>
      <sheetName val="NW375"/>
      <sheetName val="DC37"/>
      <sheetName val="NW381"/>
      <sheetName val="NW382"/>
      <sheetName val="NW383"/>
      <sheetName val="NW384"/>
      <sheetName val="NW385"/>
      <sheetName val="DC38"/>
      <sheetName val="NW391"/>
      <sheetName val="NW392"/>
      <sheetName val="NW393"/>
      <sheetName val="NW394"/>
      <sheetName val="NW395"/>
      <sheetName val="NW396"/>
      <sheetName val="DC39"/>
      <sheetName val="NW401"/>
      <sheetName val="NW402"/>
      <sheetName val="NW403"/>
      <sheetName val="NW404"/>
      <sheetName val="DC40"/>
    </sheetNames>
    <sheetDataSet>
      <sheetData sheetId="0">
        <row r="10">
          <cell r="B10">
            <v>27500000</v>
          </cell>
          <cell r="E10">
            <v>27500000</v>
          </cell>
          <cell r="F10">
            <v>27500000</v>
          </cell>
          <cell r="G10">
            <v>27500000</v>
          </cell>
          <cell r="H10">
            <v>3232000</v>
          </cell>
          <cell r="I10">
            <v>5148854</v>
          </cell>
        </row>
        <row r="11">
          <cell r="B11">
            <v>50726000</v>
          </cell>
          <cell r="E11">
            <v>50726000</v>
          </cell>
          <cell r="F11">
            <v>50726000</v>
          </cell>
          <cell r="G11">
            <v>15375000</v>
          </cell>
          <cell r="H11">
            <v>234000</v>
          </cell>
          <cell r="I11">
            <v>2188800</v>
          </cell>
        </row>
        <row r="12">
          <cell r="B12">
            <v>13200000</v>
          </cell>
          <cell r="E12">
            <v>13200000</v>
          </cell>
          <cell r="F12">
            <v>13200000</v>
          </cell>
          <cell r="G12">
            <v>625000</v>
          </cell>
        </row>
        <row r="15">
          <cell r="B15">
            <v>18450000</v>
          </cell>
          <cell r="E15">
            <v>18450000</v>
          </cell>
          <cell r="F15">
            <v>18450000</v>
          </cell>
          <cell r="G15">
            <v>17700000</v>
          </cell>
          <cell r="H15">
            <v>314000</v>
          </cell>
          <cell r="I15">
            <v>3810413</v>
          </cell>
        </row>
        <row r="20">
          <cell r="B20">
            <v>20000000</v>
          </cell>
          <cell r="E20">
            <v>20000000</v>
          </cell>
        </row>
        <row r="24">
          <cell r="B24">
            <v>40599651</v>
          </cell>
          <cell r="E24">
            <v>40599651</v>
          </cell>
        </row>
        <row r="27">
          <cell r="B27">
            <v>22000000</v>
          </cell>
          <cell r="E27">
            <v>22000000</v>
          </cell>
          <cell r="F27">
            <v>22000000</v>
          </cell>
          <cell r="H27">
            <v>3392000</v>
          </cell>
          <cell r="I27">
            <v>1248087</v>
          </cell>
        </row>
        <row r="28">
          <cell r="B28">
            <v>192768930</v>
          </cell>
          <cell r="E28">
            <v>192768930</v>
          </cell>
          <cell r="F28">
            <v>192768000</v>
          </cell>
          <cell r="G28">
            <v>48206000</v>
          </cell>
        </row>
        <row r="30">
          <cell r="B30">
            <v>4000000</v>
          </cell>
          <cell r="E30">
            <v>4000000</v>
          </cell>
        </row>
        <row r="31">
          <cell r="B31">
            <v>54450000</v>
          </cell>
          <cell r="E31">
            <v>54450000</v>
          </cell>
        </row>
        <row r="36">
          <cell r="B36">
            <v>47000000</v>
          </cell>
          <cell r="E36">
            <v>47000000</v>
          </cell>
          <cell r="F36">
            <v>47000000</v>
          </cell>
          <cell r="G36">
            <v>5956000</v>
          </cell>
        </row>
        <row r="37">
          <cell r="B37">
            <v>52186000</v>
          </cell>
          <cell r="E37">
            <v>52186000</v>
          </cell>
          <cell r="F37">
            <v>52186000</v>
          </cell>
          <cell r="G37">
            <v>21091000</v>
          </cell>
          <cell r="H37">
            <v>20447000</v>
          </cell>
          <cell r="I37">
            <v>3880957</v>
          </cell>
        </row>
        <row r="42">
          <cell r="B42">
            <v>19000000</v>
          </cell>
          <cell r="E42">
            <v>19000000</v>
          </cell>
          <cell r="F42">
            <v>19000000</v>
          </cell>
          <cell r="G42">
            <v>2418000</v>
          </cell>
          <cell r="I42">
            <v>4408107</v>
          </cell>
        </row>
        <row r="47">
          <cell r="B47">
            <v>989883380</v>
          </cell>
          <cell r="E47">
            <v>989883380</v>
          </cell>
          <cell r="F47">
            <v>989881000</v>
          </cell>
          <cell r="G47">
            <v>390310000</v>
          </cell>
          <cell r="H47">
            <v>210182000</v>
          </cell>
          <cell r="I47">
            <v>135157276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W Summary"/>
      <sheetName val="NW371"/>
      <sheetName val="NW372"/>
      <sheetName val="NW373"/>
      <sheetName val="NW374"/>
      <sheetName val="NW375"/>
      <sheetName val="DC37"/>
      <sheetName val="NW381"/>
      <sheetName val="NW382"/>
      <sheetName val="NW383"/>
      <sheetName val="NW384"/>
      <sheetName val="NW385"/>
      <sheetName val="DC38"/>
      <sheetName val="NW391"/>
      <sheetName val="NW392"/>
      <sheetName val="NW393"/>
      <sheetName val="NW394"/>
      <sheetName val="NW395"/>
      <sheetName val="NW396"/>
      <sheetName val="DC39"/>
      <sheetName val="NW401"/>
      <sheetName val="NW402"/>
      <sheetName val="NW403"/>
      <sheetName val="NW404"/>
      <sheetName val="NW405"/>
      <sheetName val="DC40"/>
    </sheetNames>
    <sheetDataSet>
      <sheetData sheetId="0">
        <row r="14"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7"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1588000</v>
          </cell>
          <cell r="S17">
            <v>712000</v>
          </cell>
          <cell r="T17" t="str">
            <v> </v>
          </cell>
          <cell r="U17" t="str">
            <v> 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46"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252236000</v>
          </cell>
          <cell r="S46">
            <v>72709000</v>
          </cell>
          <cell r="T46" t="str">
            <v> </v>
          </cell>
          <cell r="U46" t="str">
            <v> 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PT"/>
      <sheetName val="WC011"/>
      <sheetName val="WC012"/>
      <sheetName val="WC013"/>
      <sheetName val="WC014"/>
      <sheetName val="WC015"/>
      <sheetName val="DC1"/>
      <sheetName val="WC022"/>
      <sheetName val="WC023"/>
      <sheetName val="WC024"/>
      <sheetName val="WC025"/>
      <sheetName val="WC026"/>
      <sheetName val="DC2"/>
      <sheetName val="WC031"/>
      <sheetName val="WC032"/>
      <sheetName val="WC033"/>
      <sheetName val="WC034"/>
      <sheetName val="DC3"/>
      <sheetName val="WC041"/>
      <sheetName val="WC042"/>
      <sheetName val="WC043"/>
      <sheetName val="WC044"/>
      <sheetName val="WC045"/>
      <sheetName val="WC047"/>
      <sheetName val="WC048"/>
      <sheetName val="DC4"/>
      <sheetName val="WC051"/>
      <sheetName val="WC052"/>
      <sheetName val="WC053"/>
      <sheetName val="DC5"/>
    </sheetNames>
    <sheetDataSet>
      <sheetData sheetId="0">
        <row r="10">
          <cell r="B10">
            <v>36250000</v>
          </cell>
          <cell r="E10">
            <v>36250000</v>
          </cell>
          <cell r="F10">
            <v>36250000</v>
          </cell>
          <cell r="G10">
            <v>36250000</v>
          </cell>
          <cell r="H10">
            <v>7743000</v>
          </cell>
          <cell r="I10">
            <v>8975281</v>
          </cell>
        </row>
        <row r="11">
          <cell r="B11">
            <v>148500000</v>
          </cell>
          <cell r="E11">
            <v>148500000</v>
          </cell>
          <cell r="F11">
            <v>148499000</v>
          </cell>
          <cell r="G11">
            <v>21503000</v>
          </cell>
          <cell r="H11">
            <v>2924000</v>
          </cell>
          <cell r="I11">
            <v>10490787</v>
          </cell>
        </row>
        <row r="12">
          <cell r="B12">
            <v>13100000</v>
          </cell>
          <cell r="E12">
            <v>13100000</v>
          </cell>
          <cell r="F12">
            <v>13100000</v>
          </cell>
          <cell r="G12">
            <v>3803000</v>
          </cell>
        </row>
        <row r="15">
          <cell r="B15">
            <v>23500000</v>
          </cell>
          <cell r="E15">
            <v>23500000</v>
          </cell>
          <cell r="F15">
            <v>23500000</v>
          </cell>
          <cell r="G15">
            <v>23500000</v>
          </cell>
          <cell r="H15">
            <v>1752000</v>
          </cell>
          <cell r="I15">
            <v>3458117</v>
          </cell>
        </row>
        <row r="20">
          <cell r="B20">
            <v>850000000</v>
          </cell>
          <cell r="E20">
            <v>850000000</v>
          </cell>
          <cell r="I20">
            <v>86575149</v>
          </cell>
        </row>
        <row r="24">
          <cell r="B24">
            <v>31769002</v>
          </cell>
          <cell r="E24">
            <v>31769002</v>
          </cell>
        </row>
        <row r="27">
          <cell r="B27">
            <v>63652000</v>
          </cell>
          <cell r="E27">
            <v>63652000</v>
          </cell>
          <cell r="F27">
            <v>63652000</v>
          </cell>
          <cell r="G27">
            <v>26239000</v>
          </cell>
          <cell r="H27">
            <v>15912000</v>
          </cell>
          <cell r="I27">
            <v>21603730</v>
          </cell>
        </row>
        <row r="28">
          <cell r="B28">
            <v>98390666</v>
          </cell>
          <cell r="E28">
            <v>98390666</v>
          </cell>
          <cell r="F28">
            <v>98391000</v>
          </cell>
          <cell r="G28">
            <v>25586000</v>
          </cell>
        </row>
        <row r="30">
          <cell r="B30">
            <v>56000000</v>
          </cell>
          <cell r="E30">
            <v>56000000</v>
          </cell>
        </row>
        <row r="36">
          <cell r="B36">
            <v>33000000</v>
          </cell>
          <cell r="E36">
            <v>33000000</v>
          </cell>
          <cell r="F36">
            <v>33000000</v>
          </cell>
          <cell r="G36">
            <v>16894000</v>
          </cell>
        </row>
        <row r="37">
          <cell r="B37">
            <v>3415000</v>
          </cell>
          <cell r="E37">
            <v>3415000</v>
          </cell>
          <cell r="F37">
            <v>3415000</v>
          </cell>
          <cell r="G37">
            <v>1707000</v>
          </cell>
          <cell r="H37">
            <v>2171000</v>
          </cell>
          <cell r="I37">
            <v>1634623</v>
          </cell>
        </row>
        <row r="39">
          <cell r="B39">
            <v>141500000</v>
          </cell>
          <cell r="E39">
            <v>141500000</v>
          </cell>
          <cell r="F39">
            <v>141500000</v>
          </cell>
          <cell r="G39">
            <v>10000000</v>
          </cell>
          <cell r="H39">
            <v>74300000</v>
          </cell>
          <cell r="I39">
            <v>8876806</v>
          </cell>
        </row>
        <row r="42">
          <cell r="B42">
            <v>27780000</v>
          </cell>
          <cell r="E42">
            <v>27780000</v>
          </cell>
          <cell r="F42">
            <v>27780000</v>
          </cell>
          <cell r="G42">
            <v>27780000</v>
          </cell>
          <cell r="H42">
            <v>40088000</v>
          </cell>
          <cell r="I42">
            <v>3985652</v>
          </cell>
        </row>
        <row r="43">
          <cell r="B43">
            <v>122000000</v>
          </cell>
          <cell r="E43">
            <v>122000000</v>
          </cell>
          <cell r="F43">
            <v>122000000</v>
          </cell>
          <cell r="G43">
            <v>122000000</v>
          </cell>
          <cell r="H43">
            <v>242120000</v>
          </cell>
          <cell r="I43">
            <v>4343870</v>
          </cell>
        </row>
        <row r="47">
          <cell r="B47">
            <v>695810421</v>
          </cell>
          <cell r="E47">
            <v>695810421</v>
          </cell>
          <cell r="F47">
            <v>312086000</v>
          </cell>
          <cell r="G47">
            <v>188816000</v>
          </cell>
          <cell r="H47">
            <v>154006000</v>
          </cell>
          <cell r="I47">
            <v>106948071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WC Summary"/>
      <sheetName val="WC000"/>
      <sheetName val="WC011"/>
      <sheetName val="WC012"/>
      <sheetName val="WC013"/>
      <sheetName val="WC014"/>
      <sheetName val="WC015"/>
      <sheetName val="DC1"/>
      <sheetName val="WC022"/>
      <sheetName val="WC023"/>
      <sheetName val="WC024"/>
      <sheetName val="WC025"/>
      <sheetName val="WC026"/>
      <sheetName val="DC2"/>
      <sheetName val="WC031"/>
      <sheetName val="WC032"/>
      <sheetName val="WC033"/>
      <sheetName val="WC034"/>
      <sheetName val="DC3"/>
      <sheetName val="WC041"/>
      <sheetName val="WC042"/>
      <sheetName val="WC043"/>
      <sheetName val="WC044"/>
      <sheetName val="WC045"/>
      <sheetName val="WC047"/>
      <sheetName val="WC048"/>
      <sheetName val="DC4"/>
      <sheetName val="WC051"/>
      <sheetName val="WC052"/>
      <sheetName val="WC053"/>
      <sheetName val="DC5"/>
    </sheetNames>
    <sheetDataSet>
      <sheetData sheetId="0">
        <row r="14"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10889000</v>
          </cell>
          <cell r="S14">
            <v>8523000</v>
          </cell>
          <cell r="T14" t="str">
            <v> </v>
          </cell>
          <cell r="U14" t="str">
            <v> </v>
          </cell>
        </row>
        <row r="17"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665000</v>
          </cell>
          <cell r="S17">
            <v>1244000</v>
          </cell>
          <cell r="T17" t="str">
            <v> </v>
          </cell>
          <cell r="U17" t="str">
            <v> </v>
          </cell>
        </row>
        <row r="21"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260000000</v>
          </cell>
          <cell r="S21">
            <v>137777000</v>
          </cell>
          <cell r="T21" t="str">
            <v> </v>
          </cell>
          <cell r="U21" t="str">
            <v> 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24091000</v>
          </cell>
          <cell r="S26">
            <v>13613000</v>
          </cell>
          <cell r="T26" t="str">
            <v> </v>
          </cell>
          <cell r="U26" t="str">
            <v> 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356444000</v>
          </cell>
          <cell r="S40">
            <v>18000</v>
          </cell>
          <cell r="T40" t="str">
            <v> </v>
          </cell>
          <cell r="U40" t="str">
            <v> </v>
          </cell>
        </row>
        <row r="46"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214488000</v>
          </cell>
          <cell r="S46">
            <v>132398000</v>
          </cell>
          <cell r="T46" t="str">
            <v> </v>
          </cell>
          <cell r="U46" t="str">
            <v> 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S Summary"/>
      <sheetName val="FS161"/>
      <sheetName val="FS162"/>
      <sheetName val="FS163"/>
      <sheetName val="DC16"/>
      <sheetName val="FS171"/>
      <sheetName val="FS172"/>
      <sheetName val="FS173"/>
      <sheetName val="DC17"/>
      <sheetName val="FS181"/>
      <sheetName val="FS182"/>
      <sheetName val="FS183"/>
      <sheetName val="FS184"/>
      <sheetName val="FS185"/>
      <sheetName val="DC18"/>
      <sheetName val="FS191"/>
      <sheetName val="FS192"/>
      <sheetName val="FS193"/>
      <sheetName val="FS194"/>
      <sheetName val="FS195"/>
      <sheetName val="DC19"/>
      <sheetName val="FS201"/>
      <sheetName val="FS203"/>
      <sheetName val="FS204"/>
      <sheetName val="FS205"/>
      <sheetName val="DC20"/>
    </sheetNames>
    <sheetDataSet>
      <sheetData sheetId="0"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7"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142000</v>
          </cell>
          <cell r="S17">
            <v>1159000</v>
          </cell>
          <cell r="T17" t="str">
            <v> </v>
          </cell>
          <cell r="U17" t="str">
            <v> </v>
          </cell>
        </row>
        <row r="21"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82168000</v>
          </cell>
          <cell r="S21">
            <v>45611000</v>
          </cell>
          <cell r="T21" t="str">
            <v> </v>
          </cell>
          <cell r="U21" t="str">
            <v> 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50660000</v>
          </cell>
          <cell r="S26">
            <v>2257000</v>
          </cell>
          <cell r="T26" t="str">
            <v> </v>
          </cell>
          <cell r="U26" t="str">
            <v> 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7998000</v>
          </cell>
          <cell r="S35">
            <v>4916000</v>
          </cell>
          <cell r="T35" t="str">
            <v> </v>
          </cell>
          <cell r="U35" t="str">
            <v> 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10942000</v>
          </cell>
          <cell r="T39" t="str">
            <v> </v>
          </cell>
          <cell r="U39" t="str">
            <v> 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MA"/>
      <sheetName val="EC101"/>
      <sheetName val="EC102"/>
      <sheetName val="EC103"/>
      <sheetName val="EC104"/>
      <sheetName val="EC105"/>
      <sheetName val="EC106"/>
      <sheetName val="EC107"/>
      <sheetName val="EC108"/>
      <sheetName val="EC109"/>
      <sheetName val="DC10"/>
      <sheetName val="EC121"/>
      <sheetName val="EC122"/>
      <sheetName val="EC123"/>
      <sheetName val="EC124"/>
      <sheetName val="EC125"/>
      <sheetName val="EC126"/>
      <sheetName val="EC127"/>
      <sheetName val="EC128"/>
      <sheetName val="DC12"/>
      <sheetName val="EC131"/>
      <sheetName val="EC132"/>
      <sheetName val="EC133"/>
      <sheetName val="EC134"/>
      <sheetName val="EC135"/>
      <sheetName val="EC136"/>
      <sheetName val="EC137"/>
      <sheetName val="EC138"/>
      <sheetName val="DC13"/>
      <sheetName val="EC141"/>
      <sheetName val="EC142"/>
      <sheetName val="EC143"/>
      <sheetName val="EC144"/>
      <sheetName val="DC14"/>
      <sheetName val="EC151"/>
      <sheetName val="EC152"/>
      <sheetName val="EC153"/>
      <sheetName val="EC154"/>
      <sheetName val="EC155"/>
      <sheetName val="EC156"/>
      <sheetName val="EC157"/>
      <sheetName val="DC15"/>
      <sheetName val="EC441"/>
      <sheetName val="EC442"/>
      <sheetName val="DC44"/>
    </sheetNames>
    <sheetDataSet>
      <sheetData sheetId="0">
        <row r="10">
          <cell r="B10">
            <v>62800000</v>
          </cell>
          <cell r="E10">
            <v>62800000</v>
          </cell>
          <cell r="H10">
            <v>11753000</v>
          </cell>
          <cell r="I10">
            <v>19875820</v>
          </cell>
        </row>
        <row r="11">
          <cell r="B11">
            <v>169201000</v>
          </cell>
          <cell r="E11">
            <v>169201000</v>
          </cell>
          <cell r="F11">
            <v>169200000</v>
          </cell>
          <cell r="G11">
            <v>29074000</v>
          </cell>
          <cell r="H11">
            <v>11496000</v>
          </cell>
          <cell r="I11">
            <v>13648604</v>
          </cell>
        </row>
        <row r="12">
          <cell r="B12">
            <v>19332000</v>
          </cell>
          <cell r="E12">
            <v>19332000</v>
          </cell>
          <cell r="F12">
            <v>19332000</v>
          </cell>
          <cell r="G12">
            <v>2638000</v>
          </cell>
        </row>
        <row r="15">
          <cell r="B15">
            <v>33950000</v>
          </cell>
          <cell r="E15">
            <v>33950000</v>
          </cell>
          <cell r="F15">
            <v>33950000</v>
          </cell>
          <cell r="G15">
            <v>33200000</v>
          </cell>
          <cell r="H15">
            <v>964000</v>
          </cell>
          <cell r="I15">
            <v>5661904</v>
          </cell>
        </row>
        <row r="20">
          <cell r="B20">
            <v>479811000</v>
          </cell>
          <cell r="E20">
            <v>479811000</v>
          </cell>
          <cell r="I20">
            <v>40401804</v>
          </cell>
        </row>
        <row r="21">
          <cell r="B21">
            <v>3100000</v>
          </cell>
          <cell r="E21">
            <v>3100000</v>
          </cell>
          <cell r="I21">
            <v>3262866</v>
          </cell>
        </row>
        <row r="24">
          <cell r="B24">
            <v>93160162</v>
          </cell>
          <cell r="E24">
            <v>93160162</v>
          </cell>
        </row>
        <row r="27">
          <cell r="B27">
            <v>285258000</v>
          </cell>
          <cell r="E27">
            <v>285258000</v>
          </cell>
          <cell r="F27">
            <v>285258000</v>
          </cell>
          <cell r="G27">
            <v>57818000</v>
          </cell>
          <cell r="H27">
            <v>8355000</v>
          </cell>
          <cell r="I27">
            <v>25343881</v>
          </cell>
        </row>
        <row r="28">
          <cell r="B28">
            <v>551485691</v>
          </cell>
          <cell r="E28">
            <v>551485691</v>
          </cell>
          <cell r="F28">
            <v>551488000</v>
          </cell>
          <cell r="G28">
            <v>116617000</v>
          </cell>
        </row>
        <row r="30">
          <cell r="B30">
            <v>29000000</v>
          </cell>
          <cell r="E30">
            <v>29000000</v>
          </cell>
        </row>
        <row r="36">
          <cell r="B36">
            <v>151000000</v>
          </cell>
          <cell r="E36">
            <v>151000000</v>
          </cell>
          <cell r="F36">
            <v>151000000</v>
          </cell>
          <cell r="G36">
            <v>67334000</v>
          </cell>
        </row>
        <row r="37">
          <cell r="B37">
            <v>49600000</v>
          </cell>
          <cell r="E37">
            <v>49600000</v>
          </cell>
          <cell r="F37">
            <v>49600000</v>
          </cell>
          <cell r="G37">
            <v>26237000</v>
          </cell>
          <cell r="H37">
            <v>28858000</v>
          </cell>
          <cell r="I37">
            <v>17416121</v>
          </cell>
        </row>
        <row r="38">
          <cell r="E38">
            <v>0</v>
          </cell>
          <cell r="G38">
            <v>177000</v>
          </cell>
        </row>
        <row r="39">
          <cell r="B39">
            <v>86857000</v>
          </cell>
          <cell r="E39">
            <v>86857000</v>
          </cell>
          <cell r="F39">
            <v>86857000</v>
          </cell>
          <cell r="G39">
            <v>13331000</v>
          </cell>
          <cell r="H39">
            <v>25095000</v>
          </cell>
          <cell r="I39">
            <v>670000</v>
          </cell>
        </row>
        <row r="42">
          <cell r="B42">
            <v>20500000</v>
          </cell>
          <cell r="E42">
            <v>20500000</v>
          </cell>
          <cell r="F42">
            <v>20500000</v>
          </cell>
          <cell r="G42">
            <v>20500000</v>
          </cell>
          <cell r="H42">
            <v>167332000</v>
          </cell>
          <cell r="I42">
            <v>4791800</v>
          </cell>
        </row>
        <row r="43">
          <cell r="B43">
            <v>60000000</v>
          </cell>
          <cell r="E43">
            <v>60000000</v>
          </cell>
          <cell r="F43">
            <v>60000000</v>
          </cell>
          <cell r="G43">
            <v>60000000</v>
          </cell>
          <cell r="H43">
            <v>31649000</v>
          </cell>
          <cell r="I43">
            <v>3220306</v>
          </cell>
        </row>
        <row r="47">
          <cell r="B47">
            <v>2375972844</v>
          </cell>
          <cell r="E47">
            <v>2375972844</v>
          </cell>
          <cell r="F47">
            <v>2193444000</v>
          </cell>
          <cell r="G47">
            <v>907482000</v>
          </cell>
          <cell r="H47">
            <v>582533000</v>
          </cell>
          <cell r="I47">
            <v>291546139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C"/>
      <sheetName val="FS"/>
      <sheetName val="GT"/>
      <sheetName val="KZ"/>
      <sheetName val="LP"/>
      <sheetName val="MP"/>
      <sheetName val="NC"/>
      <sheetName val="NW"/>
      <sheetName val="WC"/>
    </sheetNames>
    <sheetDataSet>
      <sheetData sheetId="0">
        <row r="22"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2382000</v>
          </cell>
          <cell r="Q22">
            <v>511000</v>
          </cell>
          <cell r="R22">
            <v>2382000</v>
          </cell>
          <cell r="S22">
            <v>511000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C"/>
      <sheetName val="FS"/>
      <sheetName val="GT"/>
      <sheetName val="KZ"/>
      <sheetName val="LP"/>
      <sheetName val="MP"/>
      <sheetName val="NC"/>
      <sheetName val="NW"/>
      <sheetName val="WC"/>
    </sheetNames>
    <sheetDataSet>
      <sheetData sheetId="0"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C Summary"/>
      <sheetName val="EC000"/>
      <sheetName val="EC101"/>
      <sheetName val="EC102"/>
      <sheetName val="EC103"/>
      <sheetName val="EC104"/>
      <sheetName val="EC105"/>
      <sheetName val="EC106"/>
      <sheetName val="EC107"/>
      <sheetName val="EC108"/>
      <sheetName val="EC109"/>
      <sheetName val="DC10"/>
      <sheetName val="EC121"/>
      <sheetName val="EC122"/>
      <sheetName val="EC123"/>
      <sheetName val="EC124"/>
      <sheetName val="EC125"/>
      <sheetName val="EC126"/>
      <sheetName val="EC127"/>
      <sheetName val="EC128"/>
      <sheetName val="DC12"/>
      <sheetName val="EC131"/>
      <sheetName val="EC132"/>
      <sheetName val="EC133"/>
      <sheetName val="EC134"/>
      <sheetName val="EC135"/>
      <sheetName val="EC136"/>
      <sheetName val="EC137"/>
      <sheetName val="EC138"/>
      <sheetName val="DC13"/>
      <sheetName val="EC141"/>
      <sheetName val="EC142"/>
      <sheetName val="EC143"/>
      <sheetName val="EC144"/>
      <sheetName val="DC14"/>
      <sheetName val="EC151"/>
      <sheetName val="EC152"/>
      <sheetName val="EC153"/>
      <sheetName val="EC154"/>
      <sheetName val="EC155"/>
      <sheetName val="EC156"/>
      <sheetName val="EC157"/>
      <sheetName val="DC15"/>
      <sheetName val="EC05b2"/>
      <sheetName val="EC05b3"/>
      <sheetName val="DC44"/>
    </sheetNames>
    <sheetDataSet>
      <sheetData sheetId="0">
        <row r="14"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18543000</v>
          </cell>
          <cell r="S14">
            <v>1202000</v>
          </cell>
          <cell r="T14" t="str">
            <v> </v>
          </cell>
          <cell r="U14" t="str">
            <v> 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7"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1593000</v>
          </cell>
          <cell r="S17">
            <v>941000</v>
          </cell>
          <cell r="T17" t="str">
            <v> </v>
          </cell>
          <cell r="U17" t="str">
            <v> </v>
          </cell>
        </row>
        <row r="21"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6"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77705000</v>
          </cell>
          <cell r="S26">
            <v>21107000</v>
          </cell>
          <cell r="T26" t="str">
            <v> </v>
          </cell>
          <cell r="U26" t="str">
            <v> 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25041000</v>
          </cell>
          <cell r="S35">
            <v>6838000</v>
          </cell>
          <cell r="T35" t="str">
            <v> </v>
          </cell>
          <cell r="U35" t="str">
            <v> 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75052000</v>
          </cell>
          <cell r="S40">
            <v>16408000</v>
          </cell>
          <cell r="T40" t="str">
            <v> </v>
          </cell>
          <cell r="U40" t="str">
            <v> </v>
          </cell>
        </row>
        <row r="46"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400192000</v>
          </cell>
          <cell r="S46">
            <v>133402000</v>
          </cell>
          <cell r="T46" t="str">
            <v> </v>
          </cell>
          <cell r="U46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FS161"/>
      <sheetName val="FS162"/>
      <sheetName val="FS163"/>
      <sheetName val="DC16"/>
      <sheetName val="FS171"/>
      <sheetName val="FS172"/>
      <sheetName val="FS173"/>
      <sheetName val="DC17"/>
      <sheetName val="FS181"/>
      <sheetName val="FS182"/>
      <sheetName val="FS183"/>
      <sheetName val="FS184"/>
      <sheetName val="FS185"/>
      <sheetName val="DC18"/>
      <sheetName val="FS191"/>
      <sheetName val="FS192"/>
      <sheetName val="FS193"/>
      <sheetName val="FS194"/>
      <sheetName val="FS195"/>
      <sheetName val="DC19"/>
      <sheetName val="FS201"/>
      <sheetName val="FS203"/>
      <sheetName val="FS204"/>
      <sheetName val="FS205"/>
      <sheetName val="DC20"/>
    </sheetNames>
    <sheetDataSet>
      <sheetData sheetId="0">
        <row r="10">
          <cell r="B10">
            <v>33939000</v>
          </cell>
          <cell r="E10">
            <v>33939000</v>
          </cell>
          <cell r="F10">
            <v>33939000</v>
          </cell>
          <cell r="H10">
            <v>7975000</v>
          </cell>
          <cell r="I10">
            <v>9234483</v>
          </cell>
        </row>
        <row r="11">
          <cell r="B11">
            <v>15000000</v>
          </cell>
          <cell r="E11">
            <v>15000000</v>
          </cell>
          <cell r="F11">
            <v>15000000</v>
          </cell>
        </row>
        <row r="12">
          <cell r="B12">
            <v>4000000</v>
          </cell>
          <cell r="E12">
            <v>4000000</v>
          </cell>
          <cell r="F12">
            <v>4000000</v>
          </cell>
        </row>
        <row r="15">
          <cell r="B15">
            <v>19250000</v>
          </cell>
          <cell r="E15">
            <v>19250000</v>
          </cell>
          <cell r="F15">
            <v>19250000</v>
          </cell>
          <cell r="G15">
            <v>19250000</v>
          </cell>
          <cell r="H15">
            <v>591000</v>
          </cell>
          <cell r="I15">
            <v>2429334</v>
          </cell>
        </row>
        <row r="20">
          <cell r="B20">
            <v>15000000</v>
          </cell>
          <cell r="E20">
            <v>15000000</v>
          </cell>
          <cell r="I20">
            <v>38166743</v>
          </cell>
        </row>
        <row r="24">
          <cell r="B24">
            <v>38026672</v>
          </cell>
          <cell r="E24">
            <v>38026672</v>
          </cell>
        </row>
        <row r="27">
          <cell r="B27">
            <v>55063000</v>
          </cell>
          <cell r="E27">
            <v>55063000</v>
          </cell>
          <cell r="F27">
            <v>55063000</v>
          </cell>
          <cell r="G27">
            <v>17457000</v>
          </cell>
          <cell r="H27">
            <v>6366000</v>
          </cell>
          <cell r="I27">
            <v>9085741</v>
          </cell>
        </row>
        <row r="28">
          <cell r="B28">
            <v>38920929</v>
          </cell>
          <cell r="E28">
            <v>38920929</v>
          </cell>
          <cell r="F28">
            <v>38920000</v>
          </cell>
          <cell r="G28">
            <v>21764000</v>
          </cell>
        </row>
        <row r="30">
          <cell r="B30">
            <v>5000000</v>
          </cell>
          <cell r="E30">
            <v>5000000</v>
          </cell>
        </row>
        <row r="36">
          <cell r="B36">
            <v>87000000</v>
          </cell>
          <cell r="E36">
            <v>87000000</v>
          </cell>
          <cell r="F36">
            <v>87000000</v>
          </cell>
          <cell r="G36">
            <v>13645000</v>
          </cell>
        </row>
        <row r="37">
          <cell r="B37">
            <v>12064000</v>
          </cell>
          <cell r="E37">
            <v>12064000</v>
          </cell>
          <cell r="F37">
            <v>12064000</v>
          </cell>
          <cell r="G37">
            <v>6032000</v>
          </cell>
          <cell r="H37">
            <v>5610000</v>
          </cell>
          <cell r="I37">
            <v>3144766</v>
          </cell>
        </row>
        <row r="42">
          <cell r="B42">
            <v>19000000</v>
          </cell>
          <cell r="E42">
            <v>19000000</v>
          </cell>
          <cell r="F42">
            <v>19000000</v>
          </cell>
          <cell r="G42">
            <v>19000000</v>
          </cell>
          <cell r="H42">
            <v>33960000</v>
          </cell>
          <cell r="I42">
            <v>16964137</v>
          </cell>
        </row>
        <row r="47">
          <cell r="B47">
            <v>869071380</v>
          </cell>
          <cell r="E47">
            <v>869071380</v>
          </cell>
          <cell r="F47">
            <v>869071000</v>
          </cell>
          <cell r="G47">
            <v>454952000</v>
          </cell>
          <cell r="H47">
            <v>205248000</v>
          </cell>
          <cell r="I47">
            <v>166513932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KU"/>
      <sheetName val="JHB"/>
      <sheetName val="TSH"/>
      <sheetName val="GT421"/>
      <sheetName val="GT422"/>
      <sheetName val="GT423"/>
      <sheetName val="DC42"/>
      <sheetName val="GT461"/>
      <sheetName val="GT462"/>
      <sheetName val="DC46"/>
      <sheetName val="GT481"/>
      <sheetName val="GT482"/>
      <sheetName val="GT483"/>
      <sheetName val="GT484"/>
      <sheetName val="DC48"/>
    </sheetNames>
    <sheetDataSet>
      <sheetData sheetId="0">
        <row r="10">
          <cell r="B10">
            <v>19250000</v>
          </cell>
          <cell r="E10">
            <v>19250000</v>
          </cell>
          <cell r="F10">
            <v>19250000</v>
          </cell>
          <cell r="H10">
            <v>3243000</v>
          </cell>
          <cell r="I10">
            <v>3242911</v>
          </cell>
        </row>
        <row r="11">
          <cell r="B11">
            <v>276257000</v>
          </cell>
          <cell r="E11">
            <v>276257000</v>
          </cell>
          <cell r="F11">
            <v>276257000</v>
          </cell>
          <cell r="G11">
            <v>56620000</v>
          </cell>
          <cell r="H11">
            <v>22701000</v>
          </cell>
          <cell r="I11">
            <v>9363557</v>
          </cell>
        </row>
        <row r="12">
          <cell r="B12">
            <v>30878000</v>
          </cell>
          <cell r="E12">
            <v>30878000</v>
          </cell>
          <cell r="F12">
            <v>30878000</v>
          </cell>
          <cell r="G12">
            <v>4754000</v>
          </cell>
        </row>
        <row r="15">
          <cell r="B15">
            <v>8750000</v>
          </cell>
          <cell r="E15">
            <v>8750000</v>
          </cell>
          <cell r="F15">
            <v>8750000</v>
          </cell>
          <cell r="G15">
            <v>8750000</v>
          </cell>
          <cell r="H15">
            <v>1323000</v>
          </cell>
          <cell r="I15">
            <v>2074512</v>
          </cell>
        </row>
        <row r="20">
          <cell r="B20">
            <v>1954651000</v>
          </cell>
          <cell r="E20">
            <v>1954651000</v>
          </cell>
          <cell r="I20">
            <v>67439798</v>
          </cell>
        </row>
        <row r="24">
          <cell r="B24">
            <v>216377146</v>
          </cell>
          <cell r="E24">
            <v>216377146</v>
          </cell>
        </row>
        <row r="27">
          <cell r="B27">
            <v>161000000</v>
          </cell>
          <cell r="E27">
            <v>161000000</v>
          </cell>
          <cell r="F27">
            <v>161000000</v>
          </cell>
          <cell r="G27">
            <v>9984000</v>
          </cell>
          <cell r="H27">
            <v>3263000</v>
          </cell>
          <cell r="I27">
            <v>3456555</v>
          </cell>
        </row>
        <row r="28">
          <cell r="B28">
            <v>107729992</v>
          </cell>
          <cell r="E28">
            <v>107729992</v>
          </cell>
          <cell r="F28">
            <v>107730000</v>
          </cell>
          <cell r="G28">
            <v>19095000</v>
          </cell>
        </row>
        <row r="30">
          <cell r="B30">
            <v>73000000</v>
          </cell>
          <cell r="E30">
            <v>73000000</v>
          </cell>
        </row>
        <row r="36">
          <cell r="B36">
            <v>54000000</v>
          </cell>
          <cell r="E36">
            <v>54000000</v>
          </cell>
          <cell r="F36">
            <v>54000000</v>
          </cell>
          <cell r="G36">
            <v>7697000</v>
          </cell>
        </row>
        <row r="37">
          <cell r="B37">
            <v>22893000</v>
          </cell>
          <cell r="E37">
            <v>22893000</v>
          </cell>
          <cell r="F37">
            <v>22893000</v>
          </cell>
          <cell r="G37">
            <v>4725000</v>
          </cell>
          <cell r="H37">
            <v>4519000</v>
          </cell>
          <cell r="I37">
            <v>3123404</v>
          </cell>
        </row>
        <row r="38">
          <cell r="B38">
            <v>1465000</v>
          </cell>
          <cell r="E38">
            <v>1465000</v>
          </cell>
          <cell r="F38">
            <v>1465000</v>
          </cell>
        </row>
        <row r="42">
          <cell r="B42">
            <v>70000000</v>
          </cell>
          <cell r="E42">
            <v>70000000</v>
          </cell>
          <cell r="F42">
            <v>70000000</v>
          </cell>
          <cell r="G42">
            <v>70000000</v>
          </cell>
          <cell r="H42">
            <v>166438000</v>
          </cell>
          <cell r="I42">
            <v>34964230</v>
          </cell>
        </row>
        <row r="43">
          <cell r="B43">
            <v>35000000</v>
          </cell>
          <cell r="E43">
            <v>35000000</v>
          </cell>
          <cell r="F43">
            <v>35000000</v>
          </cell>
          <cell r="G43">
            <v>35000000</v>
          </cell>
          <cell r="H43">
            <v>43166000</v>
          </cell>
        </row>
        <row r="47">
          <cell r="B47">
            <v>1821262147</v>
          </cell>
          <cell r="E47">
            <v>1821262147</v>
          </cell>
          <cell r="F47">
            <v>379349000</v>
          </cell>
          <cell r="G47">
            <v>155738000</v>
          </cell>
          <cell r="H47">
            <v>78127000</v>
          </cell>
          <cell r="I47">
            <v>188895041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T Summary"/>
      <sheetName val="EKU"/>
      <sheetName val="JHB"/>
      <sheetName val="TSH"/>
      <sheetName val="GT02b1"/>
      <sheetName val="GT02b2"/>
      <sheetName val="DC46"/>
      <sheetName val="GT421"/>
      <sheetName val="GT422"/>
      <sheetName val="GT423"/>
      <sheetName val="DC42"/>
      <sheetName val="GT481"/>
      <sheetName val="GT482"/>
      <sheetName val="GT483"/>
      <sheetName val="DC48"/>
    </sheetNames>
    <sheetDataSet>
      <sheetData sheetId="0">
        <row r="14"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17822000</v>
          </cell>
          <cell r="S14">
            <v>2552000</v>
          </cell>
          <cell r="T14" t="str">
            <v> </v>
          </cell>
          <cell r="U14" t="str">
            <v> 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7"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537000</v>
          </cell>
          <cell r="S17">
            <v>1261000</v>
          </cell>
          <cell r="T17" t="str">
            <v> </v>
          </cell>
          <cell r="U17" t="str">
            <v> </v>
          </cell>
        </row>
        <row r="21"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654941000</v>
          </cell>
          <cell r="S21">
            <v>16379000</v>
          </cell>
          <cell r="T21" t="str">
            <v> </v>
          </cell>
          <cell r="U21" t="str">
            <v> 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6260000</v>
          </cell>
          <cell r="T26" t="str">
            <v> </v>
          </cell>
          <cell r="U26" t="str">
            <v> 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6313000</v>
          </cell>
          <cell r="S35">
            <v>2707000</v>
          </cell>
          <cell r="T35" t="str">
            <v> </v>
          </cell>
          <cell r="U35" t="str">
            <v> 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5679000</v>
          </cell>
          <cell r="S39">
            <v>15651000</v>
          </cell>
          <cell r="T39" t="str">
            <v> </v>
          </cell>
          <cell r="U39" t="str">
            <v> 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127000000</v>
          </cell>
          <cell r="S40">
            <v>127000000</v>
          </cell>
          <cell r="T40" t="str">
            <v> </v>
          </cell>
          <cell r="U40" t="str">
            <v> </v>
          </cell>
        </row>
        <row r="46"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169838000</v>
          </cell>
          <cell r="S46">
            <v>148245000</v>
          </cell>
          <cell r="T46" t="str">
            <v> </v>
          </cell>
          <cell r="U46" t="str">
            <v>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TH"/>
      <sheetName val="KZN211"/>
      <sheetName val="KZN212"/>
      <sheetName val="KZN213"/>
      <sheetName val="KZN214"/>
      <sheetName val="KZN215"/>
      <sheetName val="KZN216"/>
      <sheetName val="DC21"/>
      <sheetName val="KZN221"/>
      <sheetName val="KZN222"/>
      <sheetName val="KZN223"/>
      <sheetName val="KZN224"/>
      <sheetName val="KZN225"/>
      <sheetName val="KZN226"/>
      <sheetName val="KZN227"/>
      <sheetName val="DC22"/>
      <sheetName val="KZN232"/>
      <sheetName val="KZN233"/>
      <sheetName val="KZN234"/>
      <sheetName val="KZN235"/>
      <sheetName val="KZN236"/>
      <sheetName val="DC23"/>
      <sheetName val="KZN241"/>
      <sheetName val="KZN242"/>
      <sheetName val="KZN244"/>
      <sheetName val="KZN245"/>
      <sheetName val="DC24"/>
      <sheetName val="KZN252"/>
      <sheetName val="KZN253"/>
      <sheetName val="KZN254"/>
      <sheetName val="DC25"/>
      <sheetName val="KZN261"/>
      <sheetName val="KZN262"/>
      <sheetName val="KZN263"/>
      <sheetName val="KZN265"/>
      <sheetName val="KZN266"/>
      <sheetName val="DC26"/>
      <sheetName val="KZN271"/>
      <sheetName val="KZN272"/>
      <sheetName val="KZN273"/>
      <sheetName val="KZN274"/>
      <sheetName val="KZN275"/>
      <sheetName val="DC27"/>
      <sheetName val="KZN281"/>
      <sheetName val="KZN282"/>
      <sheetName val="KZN283"/>
      <sheetName val="KZN284"/>
      <sheetName val="KZN285"/>
      <sheetName val="KZN286"/>
      <sheetName val="DC28"/>
      <sheetName val="KZN291"/>
      <sheetName val="KZN292"/>
      <sheetName val="KZN293"/>
      <sheetName val="KZN294"/>
      <sheetName val="DC29"/>
      <sheetName val="KZN431"/>
      <sheetName val="KZN432"/>
      <sheetName val="KZN433"/>
      <sheetName val="KZN434"/>
      <sheetName val="KZN435"/>
      <sheetName val="DC43"/>
    </sheetNames>
    <sheetDataSet>
      <sheetData sheetId="0">
        <row r="10">
          <cell r="B10">
            <v>78900000</v>
          </cell>
          <cell r="E10">
            <v>78900000</v>
          </cell>
          <cell r="F10">
            <v>78900000</v>
          </cell>
          <cell r="G10">
            <v>78900000</v>
          </cell>
          <cell r="H10">
            <v>9994000</v>
          </cell>
          <cell r="I10">
            <v>18597104</v>
          </cell>
        </row>
        <row r="11">
          <cell r="B11">
            <v>237155000</v>
          </cell>
          <cell r="E11">
            <v>237155000</v>
          </cell>
          <cell r="F11">
            <v>237155000</v>
          </cell>
          <cell r="G11">
            <v>101604000</v>
          </cell>
          <cell r="H11">
            <v>85490000</v>
          </cell>
          <cell r="I11">
            <v>18533211</v>
          </cell>
        </row>
        <row r="12">
          <cell r="B12">
            <v>21500000</v>
          </cell>
          <cell r="E12">
            <v>21500000</v>
          </cell>
          <cell r="F12">
            <v>21500000</v>
          </cell>
          <cell r="G12">
            <v>939000</v>
          </cell>
        </row>
        <row r="15">
          <cell r="B15">
            <v>45050000</v>
          </cell>
          <cell r="E15">
            <v>45050000</v>
          </cell>
          <cell r="F15">
            <v>45050000</v>
          </cell>
          <cell r="G15">
            <v>45000000</v>
          </cell>
          <cell r="H15">
            <v>596000</v>
          </cell>
          <cell r="I15">
            <v>6861278</v>
          </cell>
        </row>
        <row r="20">
          <cell r="B20">
            <v>345000000</v>
          </cell>
          <cell r="E20">
            <v>345000000</v>
          </cell>
          <cell r="I20">
            <v>46947628</v>
          </cell>
        </row>
        <row r="21">
          <cell r="B21">
            <v>2000000</v>
          </cell>
          <cell r="E21">
            <v>2000000</v>
          </cell>
        </row>
        <row r="24">
          <cell r="B24">
            <v>145455973</v>
          </cell>
          <cell r="E24">
            <v>145455973</v>
          </cell>
        </row>
        <row r="27">
          <cell r="B27">
            <v>223776000</v>
          </cell>
          <cell r="E27">
            <v>223776000</v>
          </cell>
          <cell r="F27">
            <v>223776000</v>
          </cell>
          <cell r="G27">
            <v>63208000</v>
          </cell>
          <cell r="H27">
            <v>13173000</v>
          </cell>
          <cell r="I27">
            <v>46342534</v>
          </cell>
        </row>
        <row r="28">
          <cell r="B28">
            <v>409294341</v>
          </cell>
          <cell r="E28">
            <v>409294341</v>
          </cell>
          <cell r="F28">
            <v>409294000</v>
          </cell>
          <cell r="G28">
            <v>172941000</v>
          </cell>
        </row>
        <row r="30">
          <cell r="B30">
            <v>33000000</v>
          </cell>
          <cell r="E30">
            <v>33000000</v>
          </cell>
        </row>
        <row r="36">
          <cell r="B36">
            <v>157775000</v>
          </cell>
          <cell r="E36">
            <v>157775000</v>
          </cell>
          <cell r="F36">
            <v>157775000</v>
          </cell>
          <cell r="G36">
            <v>46359000</v>
          </cell>
        </row>
        <row r="37">
          <cell r="B37">
            <v>540000</v>
          </cell>
          <cell r="E37">
            <v>540000</v>
          </cell>
          <cell r="F37">
            <v>540000</v>
          </cell>
          <cell r="G37">
            <v>270000</v>
          </cell>
          <cell r="H37">
            <v>102000</v>
          </cell>
          <cell r="I37">
            <v>251313</v>
          </cell>
        </row>
        <row r="42">
          <cell r="B42">
            <v>26000000</v>
          </cell>
          <cell r="E42">
            <v>26000000</v>
          </cell>
          <cell r="F42">
            <v>26000000</v>
          </cell>
          <cell r="G42">
            <v>26000000</v>
          </cell>
          <cell r="H42">
            <v>202876000</v>
          </cell>
          <cell r="I42">
            <v>102878272</v>
          </cell>
        </row>
        <row r="43">
          <cell r="B43">
            <v>65286000</v>
          </cell>
          <cell r="E43">
            <v>65286000</v>
          </cell>
          <cell r="F43">
            <v>65286000</v>
          </cell>
          <cell r="G43">
            <v>65286000</v>
          </cell>
          <cell r="H43">
            <v>69342000</v>
          </cell>
          <cell r="I43">
            <v>17062592</v>
          </cell>
        </row>
        <row r="47">
          <cell r="B47">
            <v>2756806651</v>
          </cell>
          <cell r="E47">
            <v>2756806651</v>
          </cell>
          <cell r="F47">
            <v>2160895000</v>
          </cell>
          <cell r="G47">
            <v>944256000</v>
          </cell>
          <cell r="H47">
            <v>672728000</v>
          </cell>
          <cell r="I47">
            <v>388759328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Z Summary"/>
      <sheetName val="KZ000"/>
      <sheetName val="KZ211"/>
      <sheetName val="KZ212"/>
      <sheetName val="KZ213"/>
      <sheetName val="KZ214"/>
      <sheetName val="KZ215"/>
      <sheetName val="KZ216"/>
      <sheetName val="DC21"/>
      <sheetName val="KZ221"/>
      <sheetName val="KZ222"/>
      <sheetName val="KZ223"/>
      <sheetName val="KZ224"/>
      <sheetName val="KZ225"/>
      <sheetName val="KZ226"/>
      <sheetName val="KZ227"/>
      <sheetName val="DC22"/>
      <sheetName val="KZ232"/>
      <sheetName val="KZ233"/>
      <sheetName val="KZ234"/>
      <sheetName val="KZ235"/>
      <sheetName val="KZ236"/>
      <sheetName val="DC23"/>
      <sheetName val="KZ241"/>
      <sheetName val="KZ242"/>
      <sheetName val="KZ244"/>
      <sheetName val="KZ245"/>
      <sheetName val="DC24"/>
      <sheetName val="KZ252"/>
      <sheetName val="KZ253"/>
      <sheetName val="KZ254"/>
      <sheetName val="DC25"/>
      <sheetName val="KZ261"/>
      <sheetName val="KZ262"/>
      <sheetName val="KZ263"/>
      <sheetName val="KZ265"/>
      <sheetName val="KZ266"/>
      <sheetName val="DC26"/>
      <sheetName val="KZ271"/>
      <sheetName val="KZ272"/>
      <sheetName val="KZ273"/>
      <sheetName val="KZ274"/>
      <sheetName val="KZ275"/>
      <sheetName val="DC27"/>
      <sheetName val="KZ281"/>
      <sheetName val="KZ282"/>
      <sheetName val="KZ283"/>
      <sheetName val="KZ284"/>
      <sheetName val="KZ285"/>
      <sheetName val="KZ286"/>
      <sheetName val="DC28"/>
      <sheetName val="KZ291"/>
      <sheetName val="KZ292"/>
      <sheetName val="KZ293"/>
      <sheetName val="KZ294"/>
      <sheetName val="DC29"/>
      <sheetName val="KZ5a1"/>
      <sheetName val="KZ5a2"/>
      <sheetName val="KZ5a4"/>
      <sheetName val="KZ5a5"/>
      <sheetName val="KZ5a6"/>
      <sheetName val="DC43"/>
    </sheetNames>
    <sheetDataSet>
      <sheetData sheetId="0">
        <row r="14"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15800000</v>
          </cell>
          <cell r="S14">
            <v>18746000</v>
          </cell>
          <cell r="T14" t="str">
            <v> </v>
          </cell>
          <cell r="U14" t="str">
            <v> 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21"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249210000</v>
          </cell>
          <cell r="S21">
            <v>92969000</v>
          </cell>
          <cell r="T21" t="str">
            <v> </v>
          </cell>
          <cell r="U21" t="str">
            <v> 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23008000</v>
          </cell>
          <cell r="S26">
            <v>13630000</v>
          </cell>
          <cell r="T26" t="str">
            <v> </v>
          </cell>
          <cell r="U26" t="str">
            <v> 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462337000</v>
          </cell>
          <cell r="S40">
            <v>462337000</v>
          </cell>
          <cell r="T40" t="str">
            <v> </v>
          </cell>
          <cell r="U40" t="str">
            <v> </v>
          </cell>
        </row>
        <row r="46"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804549000</v>
          </cell>
          <cell r="S46">
            <v>247897000</v>
          </cell>
          <cell r="T46" t="str">
            <v> </v>
          </cell>
          <cell r="U46" t="str">
            <v> 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LIM331"/>
      <sheetName val="LIM332"/>
      <sheetName val="LIM333"/>
      <sheetName val="LIM334"/>
      <sheetName val="LIM335"/>
      <sheetName val="DC33"/>
      <sheetName val="LIM341"/>
      <sheetName val="LIM342"/>
      <sheetName val="LIM343"/>
      <sheetName val="LIM344"/>
      <sheetName val="DC34"/>
      <sheetName val="LIM351"/>
      <sheetName val="LIM352"/>
      <sheetName val="LIM353"/>
      <sheetName val="LIM354"/>
      <sheetName val="LIM355"/>
      <sheetName val="DC35"/>
      <sheetName val="LIM361"/>
      <sheetName val="LIM362"/>
      <sheetName val="LIM364"/>
      <sheetName val="LIM365"/>
      <sheetName val="LIM366"/>
      <sheetName val="LIM367"/>
      <sheetName val="DC36"/>
      <sheetName val="LIM471"/>
      <sheetName val="LIM472"/>
      <sheetName val="LIM473"/>
      <sheetName val="LIM474"/>
      <sheetName val="LIM475"/>
      <sheetName val="DC47"/>
    </sheetNames>
    <sheetDataSet>
      <sheetData sheetId="0">
        <row r="10">
          <cell r="B10">
            <v>37750000</v>
          </cell>
          <cell r="E10">
            <v>37750000</v>
          </cell>
          <cell r="F10">
            <v>37750000</v>
          </cell>
          <cell r="G10">
            <v>37750000</v>
          </cell>
          <cell r="H10">
            <v>5044000</v>
          </cell>
          <cell r="I10">
            <v>7682524</v>
          </cell>
        </row>
        <row r="11">
          <cell r="B11">
            <v>75000000</v>
          </cell>
          <cell r="E11">
            <v>75000000</v>
          </cell>
          <cell r="F11">
            <v>75000000</v>
          </cell>
          <cell r="G11">
            <v>3099000</v>
          </cell>
          <cell r="I11">
            <v>2025202</v>
          </cell>
        </row>
        <row r="12">
          <cell r="B12">
            <v>12990000</v>
          </cell>
          <cell r="E12">
            <v>12990000</v>
          </cell>
          <cell r="F12">
            <v>12990000</v>
          </cell>
          <cell r="G12">
            <v>6754000</v>
          </cell>
        </row>
        <row r="15">
          <cell r="B15">
            <v>21000000</v>
          </cell>
          <cell r="E15">
            <v>21000000</v>
          </cell>
          <cell r="F15">
            <v>21000000</v>
          </cell>
          <cell r="G15">
            <v>21000000</v>
          </cell>
          <cell r="H15">
            <v>377000</v>
          </cell>
          <cell r="I15">
            <v>5481946</v>
          </cell>
        </row>
        <row r="20">
          <cell r="B20">
            <v>20000000</v>
          </cell>
          <cell r="E20">
            <v>20000000</v>
          </cell>
          <cell r="I20">
            <v>164571</v>
          </cell>
        </row>
        <row r="21">
          <cell r="B21">
            <v>1300000</v>
          </cell>
          <cell r="E21">
            <v>1300000</v>
          </cell>
        </row>
        <row r="24">
          <cell r="B24">
            <v>64705131</v>
          </cell>
          <cell r="E24">
            <v>64705131</v>
          </cell>
        </row>
        <row r="27">
          <cell r="B27">
            <v>130500000</v>
          </cell>
          <cell r="E27">
            <v>130500000</v>
          </cell>
          <cell r="F27">
            <v>130501000</v>
          </cell>
          <cell r="G27">
            <v>45899000</v>
          </cell>
          <cell r="H27">
            <v>51494000</v>
          </cell>
          <cell r="I27">
            <v>11205272</v>
          </cell>
        </row>
        <row r="28">
          <cell r="B28">
            <v>188267994</v>
          </cell>
          <cell r="E28">
            <v>188267994</v>
          </cell>
          <cell r="F28">
            <v>188267000</v>
          </cell>
          <cell r="G28">
            <v>71298000</v>
          </cell>
        </row>
        <row r="30">
          <cell r="B30">
            <v>12000000</v>
          </cell>
          <cell r="E30">
            <v>12000000</v>
          </cell>
        </row>
        <row r="36">
          <cell r="B36">
            <v>190000000</v>
          </cell>
          <cell r="E36">
            <v>190000000</v>
          </cell>
          <cell r="F36">
            <v>190000000</v>
          </cell>
          <cell r="G36">
            <v>62440000</v>
          </cell>
        </row>
        <row r="37">
          <cell r="B37">
            <v>379048000</v>
          </cell>
          <cell r="E37">
            <v>379048000</v>
          </cell>
          <cell r="F37">
            <v>379048000</v>
          </cell>
          <cell r="G37">
            <v>153477000</v>
          </cell>
          <cell r="H37">
            <v>164731000</v>
          </cell>
          <cell r="I37">
            <v>115875174</v>
          </cell>
        </row>
        <row r="38">
          <cell r="B38">
            <v>112266000</v>
          </cell>
          <cell r="E38">
            <v>112266000</v>
          </cell>
          <cell r="F38">
            <v>112266000</v>
          </cell>
          <cell r="G38">
            <v>56770000</v>
          </cell>
        </row>
        <row r="42">
          <cell r="B42">
            <v>14000000</v>
          </cell>
          <cell r="E42">
            <v>14000000</v>
          </cell>
          <cell r="F42">
            <v>14000000</v>
          </cell>
          <cell r="G42">
            <v>14000000</v>
          </cell>
          <cell r="H42">
            <v>35750000</v>
          </cell>
        </row>
        <row r="43">
          <cell r="B43">
            <v>20000000</v>
          </cell>
          <cell r="E43">
            <v>20000000</v>
          </cell>
          <cell r="F43">
            <v>20000000</v>
          </cell>
          <cell r="G43">
            <v>20000000</v>
          </cell>
          <cell r="H43">
            <v>74361000</v>
          </cell>
        </row>
        <row r="47">
          <cell r="B47">
            <v>1688104591</v>
          </cell>
          <cell r="E47">
            <v>1688104591</v>
          </cell>
          <cell r="F47">
            <v>1688104000</v>
          </cell>
          <cell r="G47">
            <v>692045000</v>
          </cell>
          <cell r="H47">
            <v>581776000</v>
          </cell>
          <cell r="I47">
            <v>231119461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1" width="13.140625" style="0" customWidth="1"/>
    <col min="12" max="21" width="13.140625" style="0" hidden="1" customWidth="1"/>
    <col min="22" max="22" width="16.28125" style="0" customWidth="1"/>
    <col min="23" max="23" width="12.00390625" style="0" bestFit="1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57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42</v>
      </c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56</v>
      </c>
      <c r="D3" s="8"/>
      <c r="E3" s="8"/>
      <c r="F3" s="8"/>
      <c r="G3" s="8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6</v>
      </c>
      <c r="U3" s="14"/>
      <c r="V3" s="71" t="s">
        <v>50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7</v>
      </c>
      <c r="D4" s="18" t="s">
        <v>58</v>
      </c>
      <c r="E4" s="18" t="s">
        <v>8</v>
      </c>
      <c r="F4" s="18" t="s">
        <v>9</v>
      </c>
      <c r="G4" s="18" t="s">
        <v>59</v>
      </c>
      <c r="H4" s="19" t="s">
        <v>10</v>
      </c>
      <c r="I4" s="60" t="s">
        <v>11</v>
      </c>
      <c r="J4" s="19" t="s">
        <v>60</v>
      </c>
      <c r="K4" s="60" t="s">
        <v>61</v>
      </c>
      <c r="L4" s="19" t="s">
        <v>43</v>
      </c>
      <c r="M4" s="60" t="s">
        <v>44</v>
      </c>
      <c r="N4" s="19" t="s">
        <v>45</v>
      </c>
      <c r="O4" s="60" t="s">
        <v>46</v>
      </c>
      <c r="P4" s="19" t="s">
        <v>47</v>
      </c>
      <c r="Q4" s="60" t="s">
        <v>48</v>
      </c>
      <c r="R4" s="19" t="s">
        <v>12</v>
      </c>
      <c r="S4" s="60" t="s">
        <v>13</v>
      </c>
      <c r="T4" s="20" t="s">
        <v>47</v>
      </c>
      <c r="U4" s="54" t="s">
        <v>49</v>
      </c>
      <c r="V4" s="20" t="s">
        <v>14</v>
      </c>
      <c r="W4" s="54" t="s">
        <v>15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16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49"/>
      <c r="H7" s="76"/>
      <c r="I7" s="74"/>
      <c r="J7" s="76"/>
      <c r="K7" s="74"/>
      <c r="L7" s="52"/>
      <c r="M7" s="53"/>
      <c r="N7" s="52"/>
      <c r="O7" s="53"/>
      <c r="P7" s="52"/>
      <c r="Q7" s="53"/>
      <c r="R7" s="52"/>
      <c r="S7" s="53"/>
      <c r="T7" s="52"/>
      <c r="U7" s="53"/>
      <c r="V7" s="52"/>
      <c r="W7" s="53"/>
      <c r="X7" s="36"/>
    </row>
    <row r="8" spans="2:24" ht="12.75">
      <c r="B8" s="35"/>
      <c r="C8" s="72" t="s">
        <v>17</v>
      </c>
      <c r="D8" s="51">
        <f>MIG!D8+FMG!D8+'NDPG CAPITAL'!D8+'NDPG TECHNICAL'!D8+MSIG!D8+PTIS!D8+RTIG!D8+'INEP MUNICIPAL'!D8+'INEP ESKOM'!D8+BIG!D8+'WSOS 6'!D8+'WSOS 7'!D8+MDRG!D8+'2010 FIFA DEVELOPMENT'!D8+'2010 FIFA OPERATING'!D8+EPWP!D8+'EDSM(Municipal)'!D8+'EDSM(Eskom)'!D8</f>
        <v>4471027697</v>
      </c>
      <c r="E8" s="51">
        <f>MIG!E8+FMG!E8+'NDPG CAPITAL'!E8+'NDPG TECHNICAL'!E8+MSIG!E8+PTIS!E8+RTIG!E8+'INEP MUNICIPAL'!E8+'INEP ESKOM'!E8+BIG!E8+'WSOS 6'!E8+'WSOS 7'!E8+MDRG!E8+'2010 FIFA DEVELOPMENT'!E8+'2010 FIFA OPERATING'!E8+EPWP!E8+'EDSM(Municipal)'!E8+'EDSM(Eskom)'!E8</f>
        <v>0</v>
      </c>
      <c r="F8" s="51">
        <f>MIG!F8+FMG!F8+'NDPG CAPITAL'!F8+'NDPG TECHNICAL'!F8+MSIG!F8+PTIS!F8+RTIG!F8+'INEP MUNICIPAL'!F8+'INEP ESKOM'!F8+BIG!F8+'WSOS 6'!F8+'WSOS 7'!F8+MDRG!F8+'2010 FIFA DEVELOPMENT'!F8+'2010 FIFA OPERATING'!F8+EPWP!F8+'EDSM(Municipal)'!F8+'EDSM(Eskom)'!F8</f>
        <v>0</v>
      </c>
      <c r="G8" s="51">
        <f>MIG!G8+FMG!G8+'NDPG CAPITAL'!G8+'NDPG TECHNICAL'!G8+MSIG!G8+PTIS!G8+RTIG!G8+'INEP MUNICIPAL'!G8+'INEP ESKOM'!G8+BIG!G8+'WSOS 6'!G8+'WSOS 7'!G8+MDRG!G8+'2010 FIFA DEVELOPMENT'!G8+'2010 FIFA OPERATING'!G8+EPWP!G8+'EDSM(Municipal)'!G8+'EDSM(Eskom)'!G8</f>
        <v>4471027697</v>
      </c>
      <c r="H8" s="77">
        <f>MIG!H8+FMG!H8+'NDPG CAPITAL'!H8+'NDPG TECHNICAL'!H8+MSIG!H8+PTIS!H8+RTIG!H8+'INEP MUNICIPAL'!H8+'INEP ESKOM'!H8+BIG!H8+'WSOS 6'!H8+'WSOS 7'!H8+MDRG!H8+'2010 FIFA DEVELOPMENT'!H8+'2010 FIFA OPERATING'!H8+EPWP!H8+'EDSM(Municipal)'!H8+'EDSM(Eskom)'!H8</f>
        <v>3683429000</v>
      </c>
      <c r="I8" s="75">
        <f>MIG!I8+FMG!I8+'NDPG CAPITAL'!I8+'NDPG TECHNICAL'!I8+MSIG!I8+PTIS!I8+RTIG!I8+'INEP MUNICIPAL'!I8+'INEP ESKOM'!I8+BIG!I8+'WSOS 6'!I8+'WSOS 7'!I8+MDRG!I8+'2010 FIFA DEVELOPMENT'!I8+'2010 FIFA OPERATING'!I8+EPWP!I8+'EDSM(Municipal)'!I8+'EDSM(Eskom)'!I8</f>
        <v>1397208000</v>
      </c>
      <c r="J8" s="77">
        <f>MIG!J8+FMG!J8+'NDPG CAPITAL'!J8+'NDPG TECHNICAL'!J8+MSIG!J8+PTIS!J8+RTIG!J8+'INEP MUNICIPAL'!J8+'INEP ESKOM'!J8+BIG!J8+'WSOS 6'!J8+'WSOS 7'!J8+MDRG!J8+'2010 FIFA DEVELOPMENT'!J8+'2010 FIFA OPERATING'!J8+EPWP!J8+'EDSM(Municipal)'!J8+'EDSM(Eskom)'!J8</f>
        <v>868035000</v>
      </c>
      <c r="K8" s="75">
        <f>MIG!K8+FMG!K8+'NDPG CAPITAL'!K8+'NDPG TECHNICAL'!K8+MSIG!K8+PTIS!K8+RTIG!K8+'INEP MUNICIPAL'!K8+'INEP ESKOM'!K8+BIG!K8+'WSOS 6'!K8+'WSOS 7'!K8+MDRG!K8+'2010 FIFA DEVELOPMENT'!K8+'2010 FIFA OPERATING'!K8+EPWP!K8+'EDSM(Municipal)'!K8+'EDSM(Eskom)'!K8</f>
        <v>425839245</v>
      </c>
      <c r="L8" s="51">
        <f>'[1]EC'!L53</f>
        <v>0</v>
      </c>
      <c r="M8" s="51">
        <f>'[1]EC'!M53</f>
        <v>0</v>
      </c>
      <c r="N8" s="51">
        <f>'[1]EC'!N53</f>
        <v>0</v>
      </c>
      <c r="O8" s="51">
        <f>'[1]EC'!O53</f>
        <v>0</v>
      </c>
      <c r="P8" s="51">
        <f>'[1]EC'!P53</f>
        <v>0</v>
      </c>
      <c r="Q8" s="51">
        <f>'[1]EC'!Q53</f>
        <v>0</v>
      </c>
      <c r="R8" s="51">
        <f>'[1]EC'!R53</f>
        <v>608612000</v>
      </c>
      <c r="S8" s="51">
        <f>'[1]EC'!S53</f>
        <v>182018000</v>
      </c>
      <c r="T8" s="51" t="str">
        <f>'[1]EC'!T53</f>
        <v> </v>
      </c>
      <c r="U8" s="51" t="str">
        <f>'[1]EC'!U53</f>
        <v> </v>
      </c>
      <c r="V8" s="79">
        <f>IF(G8=0," ",(J8/G8))</f>
        <v>0.1941466389444288</v>
      </c>
      <c r="W8" s="88">
        <f>IF(G8=0," ",(K8/G8))</f>
        <v>0.09524415276732293</v>
      </c>
      <c r="X8" s="36"/>
    </row>
    <row r="9" spans="2:24" ht="12.75">
      <c r="B9" s="35"/>
      <c r="C9" s="72" t="s">
        <v>18</v>
      </c>
      <c r="D9" s="51">
        <f>MIG!D9+FMG!D9+'NDPG CAPITAL'!D9+'NDPG TECHNICAL'!D9+MSIG!D9+PTIS!D9+RTIG!D9+'INEP MUNICIPAL'!D9+'INEP ESKOM'!D9+BIG!D9+'WSOS 6'!D9+'WSOS 7'!D9+MDRG!D9+'2010 FIFA DEVELOPMENT'!D9+'2010 FIFA OPERATING'!D9+EPWP!D9+'EDSM(Municipal)'!D9+'EDSM(Eskom)'!D9</f>
        <v>1211334981</v>
      </c>
      <c r="E9" s="51">
        <f>MIG!E9+FMG!E9+'NDPG CAPITAL'!E9+'NDPG TECHNICAL'!E9+MSIG!E9+PTIS!E9+RTIG!E9+'INEP MUNICIPAL'!E9+'INEP ESKOM'!E9+BIG!E9+'WSOS 6'!E9+'WSOS 7'!E9+MDRG!E9+'2010 FIFA DEVELOPMENT'!E9+'2010 FIFA OPERATING'!E9+EPWP!E9+'EDSM(Municipal)'!E9+'EDSM(Eskom)'!E9</f>
        <v>0</v>
      </c>
      <c r="F9" s="51">
        <f>MIG!F9+FMG!F9+'NDPG CAPITAL'!F9+'NDPG TECHNICAL'!F9+MSIG!F9+PTIS!F9+RTIG!F9+'INEP MUNICIPAL'!F9+'INEP ESKOM'!F9+BIG!F9+'WSOS 6'!F9+'WSOS 7'!F9+MDRG!F9+'2010 FIFA DEVELOPMENT'!F9+'2010 FIFA OPERATING'!F9+EPWP!F9+'EDSM(Municipal)'!F9+'EDSM(Eskom)'!F9</f>
        <v>0</v>
      </c>
      <c r="G9" s="51">
        <f>MIG!G9+FMG!G9+'NDPG CAPITAL'!G9+'NDPG TECHNICAL'!G9+MSIG!G9+PTIS!G9+RTIG!G9+'INEP MUNICIPAL'!G9+'INEP ESKOM'!G9+BIG!G9+'WSOS 6'!G9+'WSOS 7'!G9+MDRG!G9+'2010 FIFA DEVELOPMENT'!G9+'2010 FIFA OPERATING'!G9+EPWP!G9+'EDSM(Municipal)'!G9+'EDSM(Eskom)'!G9</f>
        <v>1211334981</v>
      </c>
      <c r="H9" s="77">
        <f>MIG!H9+FMG!H9+'NDPG CAPITAL'!H9+'NDPG TECHNICAL'!H9+MSIG!H9+PTIS!H9+RTIG!H9+'INEP MUNICIPAL'!H9+'INEP ESKOM'!H9+BIG!H9+'WSOS 6'!H9+'WSOS 7'!H9+MDRG!H9+'2010 FIFA DEVELOPMENT'!H9+'2010 FIFA OPERATING'!H9+EPWP!H9+'EDSM(Municipal)'!H9+'EDSM(Eskom)'!H9</f>
        <v>1153307000</v>
      </c>
      <c r="I9" s="75">
        <f>MIG!I9+FMG!I9+'NDPG CAPITAL'!I9+'NDPG TECHNICAL'!I9+MSIG!I9+PTIS!I9+RTIG!I9+'INEP MUNICIPAL'!I9+'INEP ESKOM'!I9+BIG!I9+'WSOS 6'!I9+'WSOS 7'!I9+MDRG!I9+'2010 FIFA DEVELOPMENT'!I9+'2010 FIFA OPERATING'!I9+EPWP!I9+'EDSM(Municipal)'!I9+'EDSM(Eskom)'!I9</f>
        <v>586039000</v>
      </c>
      <c r="J9" s="77">
        <f>MIG!J9+FMG!J9+'NDPG CAPITAL'!J9+'NDPG TECHNICAL'!J9+MSIG!J9+PTIS!J9+RTIG!J9+'INEP MUNICIPAL'!J9+'INEP ESKOM'!J9+BIG!J9+'WSOS 6'!J9+'WSOS 7'!J9+MDRG!J9+'2010 FIFA DEVELOPMENT'!J9+'2010 FIFA OPERATING'!J9+EPWP!J9+'EDSM(Municipal)'!J9+'EDSM(Eskom)'!J9</f>
        <v>259750000</v>
      </c>
      <c r="K9" s="75">
        <f>MIG!K9+FMG!K9+'NDPG CAPITAL'!K9+'NDPG TECHNICAL'!K9+MSIG!K9+PTIS!K9+RTIG!K9+'INEP MUNICIPAL'!K9+'INEP ESKOM'!K9+BIG!K9+'WSOS 6'!K9+'WSOS 7'!K9+MDRG!K9+'2010 FIFA DEVELOPMENT'!K9+'2010 FIFA OPERATING'!K9+EPWP!K9+'EDSM(Municipal)'!K9+'EDSM(Eskom)'!K9</f>
        <v>245539136</v>
      </c>
      <c r="L9" s="51">
        <f>MIG!L9+FMG!L9+'NDPG CAPITAL'!L9+'NDPG TECHNICAL'!L9+MSIG!L9+PTIS!L9+RTIG!L9+'INEP MUNICIPAL'!L9+'INEP ESKOM'!L9+BIG!L9+'WSOS 6'!L9+'WSOS 7'!L9+MDRG!L9+'2010 FIFA DEVELOPMENT'!L9+'2010 FIFA OPERATING'!L9+EPWP!L9+'EDSM(Municipal)'!L9+'EDSM(Eskom)'!L9</f>
        <v>884071380</v>
      </c>
      <c r="M9" s="51">
        <f>MIG!M9+FMG!M9+'NDPG CAPITAL'!M9+'NDPG TECHNICAL'!M9+MSIG!M9+PTIS!M9+RTIG!M9+'INEP MUNICIPAL'!M9+'INEP ESKOM'!M9+BIG!M9+'WSOS 6'!M9+'WSOS 7'!M9+MDRG!M9+'2010 FIFA DEVELOPMENT'!M9+'2010 FIFA OPERATING'!M9+EPWP!M9+'EDSM(Municipal)'!M9+'EDSM(Eskom)'!M9</f>
        <v>884071380</v>
      </c>
      <c r="N9" s="51">
        <f>MIG!N9+FMG!N9+'NDPG CAPITAL'!N9+'NDPG TECHNICAL'!N9+MSIG!N9+PTIS!N9+RTIG!N9+'INEP MUNICIPAL'!N9+'INEP ESKOM'!N9+BIG!N9+'WSOS 6'!N9+'WSOS 7'!N9+MDRG!N9+'2010 FIFA DEVELOPMENT'!N9+'2010 FIFA OPERATING'!N9+EPWP!N9+'EDSM(Municipal)'!N9+'EDSM(Eskom)'!N9</f>
        <v>884071380</v>
      </c>
      <c r="O9" s="51">
        <f>MIG!O9+FMG!O9+'NDPG CAPITAL'!O9+'NDPG TECHNICAL'!O9+MSIG!O9+PTIS!O9+RTIG!O9+'INEP MUNICIPAL'!O9+'INEP ESKOM'!O9+BIG!O9+'WSOS 6'!O9+'WSOS 7'!O9+MDRG!O9+'2010 FIFA DEVELOPMENT'!O9+'2010 FIFA OPERATING'!O9+EPWP!O9+'EDSM(Municipal)'!O9+'EDSM(Eskom)'!O9</f>
        <v>884071380</v>
      </c>
      <c r="P9" s="51">
        <f>MIG!P9+FMG!P9+'NDPG CAPITAL'!P9+'NDPG TECHNICAL'!P9+MSIG!P9+PTIS!P9+RTIG!P9+'INEP MUNICIPAL'!P9+'INEP ESKOM'!P9+BIG!P9+'WSOS 6'!P9+'WSOS 7'!P9+MDRG!P9+'2010 FIFA DEVELOPMENT'!P9+'2010 FIFA OPERATING'!P9+EPWP!P9+'EDSM(Municipal)'!P9+'EDSM(Eskom)'!P9</f>
        <v>884071380</v>
      </c>
      <c r="Q9" s="51">
        <f>MIG!Q9+FMG!Q9+'NDPG CAPITAL'!Q9+'NDPG TECHNICAL'!Q9+MSIG!Q9+PTIS!Q9+RTIG!Q9+'INEP MUNICIPAL'!Q9+'INEP ESKOM'!Q9+BIG!Q9+'WSOS 6'!Q9+'WSOS 7'!Q9+MDRG!Q9+'2010 FIFA DEVELOPMENT'!Q9+'2010 FIFA OPERATING'!Q9+EPWP!Q9+'EDSM(Municipal)'!Q9+'EDSM(Eskom)'!Q9</f>
        <v>884071380</v>
      </c>
      <c r="R9" s="51">
        <f>MIG!R9+FMG!R9+'NDPG CAPITAL'!R9+'NDPG TECHNICAL'!R9+MSIG!R9+PTIS!R9+RTIG!R9+'INEP MUNICIPAL'!R9+'INEP ESKOM'!R9+BIG!R9+'WSOS 6'!R9+'WSOS 7'!R9+MDRG!R9+'2010 FIFA DEVELOPMENT'!R9+'2010 FIFA OPERATING'!R9+EPWP!R9+'EDSM(Municipal)'!R9+'EDSM(Eskom)'!R9</f>
        <v>1025039380</v>
      </c>
      <c r="S9" s="51">
        <f>MIG!S9+FMG!S9+'NDPG CAPITAL'!S9+'NDPG TECHNICAL'!S9+MSIG!S9+PTIS!S9+RTIG!S9+'INEP MUNICIPAL'!S9+'INEP ESKOM'!S9+BIG!S9+'WSOS 6'!S9+'WSOS 7'!S9+MDRG!S9+'2010 FIFA DEVELOPMENT'!S9+'2010 FIFA OPERATING'!S9+EPWP!S9+'EDSM(Municipal)'!S9+'EDSM(Eskom)'!S9</f>
        <v>948956380</v>
      </c>
      <c r="T9" s="51" t="e">
        <f>MIG!T9+FMG!T9+'NDPG CAPITAL'!T9+'NDPG TECHNICAL'!T9+MSIG!T9+PTIS!T9+RTIG!T9+'INEP MUNICIPAL'!T9+'INEP ESKOM'!T9+BIG!T9+'WSOS 6'!T9+'WSOS 7'!T9+MDRG!T9+'2010 FIFA DEVELOPMENT'!T9+'2010 FIFA OPERATING'!T9+EPWP!T9+'EDSM(Municipal)'!T9+'EDSM(Eskom)'!T9</f>
        <v>#VALUE!</v>
      </c>
      <c r="U9" s="51" t="e">
        <f>MIG!U9+FMG!U9+'NDPG CAPITAL'!U9+'NDPG TECHNICAL'!U9+MSIG!U9+PTIS!U9+RTIG!U9+'INEP MUNICIPAL'!U9+'INEP ESKOM'!U9+BIG!U9+'WSOS 6'!U9+'WSOS 7'!U9+MDRG!U9+'2010 FIFA DEVELOPMENT'!U9+'2010 FIFA OPERATING'!U9+EPWP!U9+'EDSM(Municipal)'!U9+'EDSM(Eskom)'!U9</f>
        <v>#VALUE!</v>
      </c>
      <c r="V9" s="79">
        <f aca="true" t="shared" si="0" ref="V9:V19">IF(G9=0," ",(J9/G9))</f>
        <v>0.21443283986199024</v>
      </c>
      <c r="W9" s="88">
        <f aca="true" t="shared" si="1" ref="W9:W19">IF(G9=0," ",(K9/G9))</f>
        <v>0.2027012674869661</v>
      </c>
      <c r="X9" s="36"/>
    </row>
    <row r="10" spans="2:24" ht="12.75">
      <c r="B10" s="35"/>
      <c r="C10" s="72" t="s">
        <v>19</v>
      </c>
      <c r="D10" s="51">
        <f>MIG!D10+FMG!D10+'NDPG CAPITAL'!D10+'NDPG TECHNICAL'!D10+MSIG!D10+PTIS!D10+RTIG!D10+'INEP MUNICIPAL'!D10+'INEP ESKOM'!D10+BIG!D10+'WSOS 6'!D10+'WSOS 7'!D10+MDRG!D10+'2010 FIFA DEVELOPMENT'!D10+'2010 FIFA OPERATING'!D10+EPWP!D10+'EDSM(Municipal)'!D10+'EDSM(Eskom)'!D10</f>
        <v>4852513285</v>
      </c>
      <c r="E10" s="51">
        <f>MIG!E10+FMG!E10+'NDPG CAPITAL'!E10+'NDPG TECHNICAL'!E10+MSIG!E10+PTIS!E10+RTIG!E10+'INEP MUNICIPAL'!E10+'INEP ESKOM'!E10+BIG!E10+'WSOS 6'!E10+'WSOS 7'!E10+MDRG!E10+'2010 FIFA DEVELOPMENT'!E10+'2010 FIFA OPERATING'!E10+EPWP!E10+'EDSM(Municipal)'!E10+'EDSM(Eskom)'!E10</f>
        <v>0</v>
      </c>
      <c r="F10" s="51">
        <f>MIG!F10+FMG!F10+'NDPG CAPITAL'!F10+'NDPG TECHNICAL'!F10+MSIG!F10+PTIS!F10+RTIG!F10+'INEP MUNICIPAL'!F10+'INEP ESKOM'!F10+BIG!F10+'WSOS 6'!F10+'WSOS 7'!F10+MDRG!F10+'2010 FIFA DEVELOPMENT'!F10+'2010 FIFA OPERATING'!F10+EPWP!F10+'EDSM(Municipal)'!F10+'EDSM(Eskom)'!F10</f>
        <v>0</v>
      </c>
      <c r="G10" s="51">
        <f>MIG!G10+FMG!G10+'NDPG CAPITAL'!G10+'NDPG TECHNICAL'!G10+MSIG!G10+PTIS!G10+RTIG!G10+'INEP MUNICIPAL'!G10+'INEP ESKOM'!G10+BIG!G10+'WSOS 6'!G10+'WSOS 7'!G10+MDRG!G10+'2010 FIFA DEVELOPMENT'!G10+'2010 FIFA OPERATING'!G10+EPWP!G10+'EDSM(Municipal)'!G10+'EDSM(Eskom)'!G10</f>
        <v>4852513285</v>
      </c>
      <c r="H10" s="77">
        <f>MIG!H10+FMG!H10+'NDPG CAPITAL'!H10+'NDPG TECHNICAL'!H10+MSIG!H10+PTIS!H10+RTIG!H10+'INEP MUNICIPAL'!H10+'INEP ESKOM'!H10+BIG!H10+'WSOS 6'!H10+'WSOS 7'!H10+MDRG!H10+'2010 FIFA DEVELOPMENT'!H10+'2010 FIFA OPERATING'!H10+EPWP!H10+'EDSM(Municipal)'!H10+'EDSM(Eskom)'!H10</f>
        <v>1166572000</v>
      </c>
      <c r="I10" s="75">
        <f>MIG!I10+FMG!I10+'NDPG CAPITAL'!I10+'NDPG TECHNICAL'!I10+MSIG!I10+PTIS!I10+RTIG!I10+'INEP MUNICIPAL'!I10+'INEP ESKOM'!I10+BIG!I10+'WSOS 6'!I10+'WSOS 7'!I10+MDRG!I10+'2010 FIFA DEVELOPMENT'!I10+'2010 FIFA OPERATING'!I10+EPWP!I10+'EDSM(Municipal)'!I10+'EDSM(Eskom)'!I10</f>
        <v>391613000</v>
      </c>
      <c r="J10" s="77">
        <f>MIG!J10+FMG!J10+'NDPG CAPITAL'!J10+'NDPG TECHNICAL'!J10+MSIG!J10+PTIS!J10+RTIG!J10+'INEP MUNICIPAL'!J10+'INEP ESKOM'!J10+BIG!J10+'WSOS 6'!J10+'WSOS 7'!J10+MDRG!J10+'2010 FIFA DEVELOPMENT'!J10+'2010 FIFA OPERATING'!J10+EPWP!J10+'EDSM(Municipal)'!J10+'EDSM(Eskom)'!J10</f>
        <v>322780000</v>
      </c>
      <c r="K10" s="75">
        <f>MIG!K10+FMG!K10+'NDPG CAPITAL'!K10+'NDPG TECHNICAL'!K10+MSIG!K10+PTIS!K10+RTIG!K10+'INEP MUNICIPAL'!K10+'INEP ESKOM'!K10+BIG!K10+'WSOS 6'!K10+'WSOS 7'!K10+MDRG!K10+'2010 FIFA DEVELOPMENT'!K10+'2010 FIFA OPERATING'!K10+EPWP!K10+'EDSM(Municipal)'!K10+'EDSM(Eskom)'!K10</f>
        <v>312560008</v>
      </c>
      <c r="L10" s="51">
        <f>'[1]GT'!L53</f>
        <v>0</v>
      </c>
      <c r="M10" s="51">
        <f>'[1]GT'!M53</f>
        <v>0</v>
      </c>
      <c r="N10" s="51">
        <f>'[1]GT'!N53</f>
        <v>0</v>
      </c>
      <c r="O10" s="51">
        <f>'[1]GT'!O53</f>
        <v>0</v>
      </c>
      <c r="P10" s="51">
        <f>'[1]GT'!P53</f>
        <v>0</v>
      </c>
      <c r="Q10" s="51">
        <f>'[1]GT'!Q53</f>
        <v>0</v>
      </c>
      <c r="R10" s="51">
        <f>'[1]GT'!R53</f>
        <v>977948000</v>
      </c>
      <c r="S10" s="51">
        <f>'[1]GT'!S53</f>
        <v>306539000</v>
      </c>
      <c r="T10" s="51" t="str">
        <f>'[1]GT'!T53</f>
        <v> </v>
      </c>
      <c r="U10" s="51" t="str">
        <f>'[1]GT'!U53</f>
        <v> </v>
      </c>
      <c r="V10" s="79">
        <f t="shared" si="0"/>
        <v>0.06651810743059099</v>
      </c>
      <c r="W10" s="88">
        <f t="shared" si="1"/>
        <v>0.0644119839849135</v>
      </c>
      <c r="X10" s="36"/>
    </row>
    <row r="11" spans="2:24" ht="12.75">
      <c r="B11" s="35"/>
      <c r="C11" s="72" t="s">
        <v>20</v>
      </c>
      <c r="D11" s="51">
        <f>MIG!D11+FMG!D11+'NDPG CAPITAL'!D11+'NDPG TECHNICAL'!D11+MSIG!D11+PTIS!D11+RTIG!D11+'INEP MUNICIPAL'!D11+'INEP ESKOM'!D11+BIG!D11+'WSOS 6'!D11+'WSOS 7'!D11+MDRG!D11+'2010 FIFA DEVELOPMENT'!D11+'2010 FIFA OPERATING'!D11+EPWP!D11+'EDSM(Municipal)'!D11+'EDSM(Eskom)'!D11</f>
        <v>4547538965</v>
      </c>
      <c r="E11" s="51">
        <f>MIG!E11+FMG!E11+'NDPG CAPITAL'!E11+'NDPG TECHNICAL'!E11+MSIG!E11+PTIS!E11+RTIG!E11+'INEP MUNICIPAL'!E11+'INEP ESKOM'!E11+BIG!E11+'WSOS 6'!E11+'WSOS 7'!E11+MDRG!E11+'2010 FIFA DEVELOPMENT'!E11+'2010 FIFA OPERATING'!E11+EPWP!E11+'EDSM(Municipal)'!E11+'EDSM(Eskom)'!E11</f>
        <v>0</v>
      </c>
      <c r="F11" s="51">
        <f>MIG!F11+FMG!F11+'NDPG CAPITAL'!F11+'NDPG TECHNICAL'!F11+MSIG!F11+PTIS!F11+RTIG!F11+'INEP MUNICIPAL'!F11+'INEP ESKOM'!F11+BIG!F11+'WSOS 6'!F11+'WSOS 7'!F11+MDRG!F11+'2010 FIFA DEVELOPMENT'!F11+'2010 FIFA OPERATING'!F11+EPWP!F11+'EDSM(Municipal)'!F11+'EDSM(Eskom)'!F11</f>
        <v>0</v>
      </c>
      <c r="G11" s="51">
        <f>MIG!G11+FMG!G11+'NDPG CAPITAL'!G11+'NDPG TECHNICAL'!G11+MSIG!G11+PTIS!G11+RTIG!G11+'INEP MUNICIPAL'!G11+'INEP ESKOM'!G11+BIG!G11+'WSOS 6'!G11+'WSOS 7'!G11+MDRG!G11+'2010 FIFA DEVELOPMENT'!G11+'2010 FIFA OPERATING'!G11+EPWP!G11+'EDSM(Municipal)'!G11+'EDSM(Eskom)'!G11</f>
        <v>4547538965</v>
      </c>
      <c r="H11" s="77">
        <f>MIG!H11+FMG!H11+'NDPG CAPITAL'!H11+'NDPG TECHNICAL'!H11+MSIG!H11+PTIS!H11+RTIG!H11+'INEP MUNICIPAL'!H11+'INEP ESKOM'!H11+BIG!H11+'WSOS 6'!H11+'WSOS 7'!H11+MDRG!H11+'2010 FIFA DEVELOPMENT'!H11+'2010 FIFA OPERATING'!H11+EPWP!H11+'EDSM(Municipal)'!H11+'EDSM(Eskom)'!H11</f>
        <v>3426171000</v>
      </c>
      <c r="I11" s="75">
        <f>MIG!I11+FMG!I11+'NDPG CAPITAL'!I11+'NDPG TECHNICAL'!I11+MSIG!I11+PTIS!I11+RTIG!I11+'INEP MUNICIPAL'!I11+'INEP ESKOM'!I11+BIG!I11+'WSOS 6'!I11+'WSOS 7'!I11+MDRG!I11+'2010 FIFA DEVELOPMENT'!I11+'2010 FIFA OPERATING'!I11+EPWP!I11+'EDSM(Municipal)'!I11+'EDSM(Eskom)'!I11</f>
        <v>1544763000</v>
      </c>
      <c r="J11" s="77">
        <f>MIG!J11+FMG!J11+'NDPG CAPITAL'!J11+'NDPG TECHNICAL'!J11+MSIG!J11+PTIS!J11+RTIG!J11+'INEP MUNICIPAL'!J11+'INEP ESKOM'!J11+BIG!J11+'WSOS 6'!J11+'WSOS 7'!J11+MDRG!J11+'2010 FIFA DEVELOPMENT'!J11+'2010 FIFA OPERATING'!J11+EPWP!J11+'EDSM(Municipal)'!J11+'EDSM(Eskom)'!J11</f>
        <v>1054301000</v>
      </c>
      <c r="K11" s="75">
        <f>MIG!K11+FMG!K11+'NDPG CAPITAL'!K11+'NDPG TECHNICAL'!K11+MSIG!K11+PTIS!K11+RTIG!K11+'INEP MUNICIPAL'!K11+'INEP ESKOM'!K11+BIG!K11+'WSOS 6'!K11+'WSOS 7'!K11+MDRG!K11+'2010 FIFA DEVELOPMENT'!K11+'2010 FIFA OPERATING'!K11+EPWP!K11+'EDSM(Municipal)'!K11+'EDSM(Eskom)'!K11</f>
        <v>646233260</v>
      </c>
      <c r="L11" s="51">
        <f>'[1]KZ'!L53</f>
        <v>0</v>
      </c>
      <c r="M11" s="51">
        <f>'[1]KZ'!M53</f>
        <v>0</v>
      </c>
      <c r="N11" s="51">
        <f>'[1]KZ'!N53</f>
        <v>0</v>
      </c>
      <c r="O11" s="51">
        <f>'[1]KZ'!O53</f>
        <v>0</v>
      </c>
      <c r="P11" s="51">
        <f>'[1]KZ'!P53</f>
        <v>0</v>
      </c>
      <c r="Q11" s="51">
        <f>'[1]KZ'!Q53</f>
        <v>0</v>
      </c>
      <c r="R11" s="51">
        <f>'[1]KZ'!R53</f>
        <v>1568595000</v>
      </c>
      <c r="S11" s="51">
        <f>'[1]KZ'!S53</f>
        <v>843880000</v>
      </c>
      <c r="T11" s="51" t="str">
        <f>'[1]KZ'!T53</f>
        <v> </v>
      </c>
      <c r="U11" s="51" t="str">
        <f>'[1]KZ'!U53</f>
        <v> </v>
      </c>
      <c r="V11" s="79">
        <f t="shared" si="0"/>
        <v>0.23183990464169668</v>
      </c>
      <c r="W11" s="88">
        <f t="shared" si="1"/>
        <v>0.14210615125537468</v>
      </c>
      <c r="X11" s="36"/>
    </row>
    <row r="12" spans="2:24" ht="12.75">
      <c r="B12" s="35"/>
      <c r="C12" s="72" t="s">
        <v>21</v>
      </c>
      <c r="D12" s="51">
        <f>MIG!D12+FMG!D12+'NDPG CAPITAL'!D12+'NDPG TECHNICAL'!D12+MSIG!D12+PTIS!D12+RTIG!D12+'INEP MUNICIPAL'!D12+'INEP ESKOM'!D12+BIG!D12+'WSOS 6'!D12+'WSOS 7'!D12+MDRG!D12+'2010 FIFA DEVELOPMENT'!D12+'2010 FIFA OPERATING'!D12+EPWP!D12+'EDSM(Municipal)'!D12+'EDSM(Eskom)'!D12</f>
        <v>2966931716</v>
      </c>
      <c r="E12" s="51">
        <f>MIG!E12+FMG!E12+'NDPG CAPITAL'!E12+'NDPG TECHNICAL'!E12+MSIG!E12+PTIS!E12+RTIG!E12+'INEP MUNICIPAL'!E12+'INEP ESKOM'!E12+BIG!E12+'WSOS 6'!E12+'WSOS 7'!E12+MDRG!E12+'2010 FIFA DEVELOPMENT'!E12+'2010 FIFA OPERATING'!E12+EPWP!E12+'EDSM(Municipal)'!E12+'EDSM(Eskom)'!E12</f>
        <v>0</v>
      </c>
      <c r="F12" s="51">
        <f>MIG!F12+FMG!F12+'NDPG CAPITAL'!F12+'NDPG TECHNICAL'!F12+MSIG!F12+PTIS!F12+RTIG!F12+'INEP MUNICIPAL'!F12+'INEP ESKOM'!F12+BIG!F12+'WSOS 6'!F12+'WSOS 7'!F12+MDRG!F12+'2010 FIFA DEVELOPMENT'!F12+'2010 FIFA OPERATING'!F12+EPWP!F12+'EDSM(Municipal)'!F12+'EDSM(Eskom)'!F12</f>
        <v>0</v>
      </c>
      <c r="G12" s="51">
        <f>MIG!G12+FMG!G12+'NDPG CAPITAL'!G12+'NDPG TECHNICAL'!G12+MSIG!G12+PTIS!G12+RTIG!G12+'INEP MUNICIPAL'!G12+'INEP ESKOM'!G12+BIG!G12+'WSOS 6'!G12+'WSOS 7'!G12+MDRG!G12+'2010 FIFA DEVELOPMENT'!G12+'2010 FIFA OPERATING'!G12+EPWP!G12+'EDSM(Municipal)'!G12+'EDSM(Eskom)'!G12</f>
        <v>2966931716</v>
      </c>
      <c r="H12" s="77">
        <f>MIG!H12+FMG!H12+'NDPG CAPITAL'!H12+'NDPG TECHNICAL'!H12+MSIG!H12+PTIS!H12+RTIG!H12+'INEP MUNICIPAL'!H12+'INEP ESKOM'!H12+BIG!H12+'WSOS 6'!H12+'WSOS 7'!H12+MDRG!H12+'2010 FIFA DEVELOPMENT'!H12+'2010 FIFA OPERATING'!H12+EPWP!H12+'EDSM(Municipal)'!H12+'EDSM(Eskom)'!H12</f>
        <v>2868926000</v>
      </c>
      <c r="I12" s="75">
        <f>MIG!I12+FMG!I12+'NDPG CAPITAL'!I12+'NDPG TECHNICAL'!I12+MSIG!I12+PTIS!I12+RTIG!I12+'INEP MUNICIPAL'!I12+'INEP ESKOM'!I12+BIG!I12+'WSOS 6'!I12+'WSOS 7'!I12+MDRG!I12+'2010 FIFA DEVELOPMENT'!I12+'2010 FIFA OPERATING'!I12+EPWP!I12+'EDSM(Municipal)'!I12+'EDSM(Eskom)'!I12</f>
        <v>1184532000</v>
      </c>
      <c r="J12" s="77">
        <f>MIG!J12+FMG!J12+'NDPG CAPITAL'!J12+'NDPG TECHNICAL'!J12+MSIG!J12+PTIS!J12+RTIG!J12+'INEP MUNICIPAL'!J12+'INEP ESKOM'!J12+BIG!J12+'WSOS 6'!J12+'WSOS 7'!J12+MDRG!J12+'2010 FIFA DEVELOPMENT'!J12+'2010 FIFA OPERATING'!J12+EPWP!J12+'EDSM(Municipal)'!J12+'EDSM(Eskom)'!J12</f>
        <v>913533000</v>
      </c>
      <c r="K12" s="75">
        <f>MIG!K12+FMG!K12+'NDPG CAPITAL'!K12+'NDPG TECHNICAL'!K12+MSIG!K12+PTIS!K12+RTIG!K12+'INEP MUNICIPAL'!K12+'INEP ESKOM'!K12+BIG!K12+'WSOS 6'!K12+'WSOS 7'!K12+MDRG!K12+'2010 FIFA DEVELOPMENT'!K12+'2010 FIFA OPERATING'!K12+EPWP!K12+'EDSM(Municipal)'!K12+'EDSM(Eskom)'!K12</f>
        <v>373554150</v>
      </c>
      <c r="L12" s="51">
        <f>'[1]NP'!L53</f>
        <v>0</v>
      </c>
      <c r="M12" s="51">
        <f>'[1]NP'!M53</f>
        <v>0</v>
      </c>
      <c r="N12" s="51">
        <f>'[1]NP'!N53</f>
        <v>0</v>
      </c>
      <c r="O12" s="51">
        <f>'[1]NP'!O53</f>
        <v>0</v>
      </c>
      <c r="P12" s="51">
        <f>'[1]NP'!P53</f>
        <v>0</v>
      </c>
      <c r="Q12" s="51">
        <f>'[1]NP'!Q53</f>
        <v>0</v>
      </c>
      <c r="R12" s="51">
        <f>'[1]NP'!R53</f>
        <v>789151000</v>
      </c>
      <c r="S12" s="51">
        <f>'[1]NP'!S53</f>
        <v>162750000</v>
      </c>
      <c r="T12" s="51" t="str">
        <f>'[1]NP'!T53</f>
        <v> </v>
      </c>
      <c r="U12" s="51" t="str">
        <f>'[1]NP'!U53</f>
        <v> </v>
      </c>
      <c r="V12" s="79">
        <f t="shared" si="0"/>
        <v>0.3079049629196117</v>
      </c>
      <c r="W12" s="88">
        <f t="shared" si="1"/>
        <v>0.12590588047089385</v>
      </c>
      <c r="X12" s="36"/>
    </row>
    <row r="13" spans="2:24" ht="12.75">
      <c r="B13" s="35"/>
      <c r="C13" s="72" t="s">
        <v>22</v>
      </c>
      <c r="D13" s="51">
        <f>MIG!D13+FMG!D13+'NDPG CAPITAL'!D13+'NDPG TECHNICAL'!D13+MSIG!D13+PTIS!D13+RTIG!D13+'INEP MUNICIPAL'!D13+'INEP ESKOM'!D13+BIG!D13+'WSOS 6'!D13+'WSOS 7'!D13+MDRG!D13+'2010 FIFA DEVELOPMENT'!D13+'2010 FIFA OPERATING'!D13+EPWP!D13+'EDSM(Municipal)'!D13+'EDSM(Eskom)'!D13</f>
        <v>1514071275</v>
      </c>
      <c r="E13" s="51">
        <f>MIG!E13+FMG!E13+'NDPG CAPITAL'!E13+'NDPG TECHNICAL'!E13+MSIG!E13+PTIS!E13+RTIG!E13+'INEP MUNICIPAL'!E13+'INEP ESKOM'!E13+BIG!E13+'WSOS 6'!E13+'WSOS 7'!E13+MDRG!E13+'2010 FIFA DEVELOPMENT'!E13+'2010 FIFA OPERATING'!E13+EPWP!E13+'EDSM(Municipal)'!E13+'EDSM(Eskom)'!E13</f>
        <v>0</v>
      </c>
      <c r="F13" s="51">
        <f>MIG!F13+FMG!F13+'NDPG CAPITAL'!F13+'NDPG TECHNICAL'!F13+MSIG!F13+PTIS!F13+RTIG!F13+'INEP MUNICIPAL'!F13+'INEP ESKOM'!F13+BIG!F13+'WSOS 6'!F13+'WSOS 7'!F13+MDRG!F13+'2010 FIFA DEVELOPMENT'!F13+'2010 FIFA OPERATING'!F13+EPWP!F13+'EDSM(Municipal)'!F13+'EDSM(Eskom)'!F13</f>
        <v>0</v>
      </c>
      <c r="G13" s="51">
        <f>MIG!G13+FMG!G13+'NDPG CAPITAL'!G13+'NDPG TECHNICAL'!G13+MSIG!G13+PTIS!G13+RTIG!G13+'INEP MUNICIPAL'!G13+'INEP ESKOM'!G13+BIG!G13+'WSOS 6'!G13+'WSOS 7'!G13+MDRG!G13+'2010 FIFA DEVELOPMENT'!G13+'2010 FIFA OPERATING'!G13+EPWP!G13+'EDSM(Municipal)'!G13+'EDSM(Eskom)'!G13</f>
        <v>1514071275</v>
      </c>
      <c r="H13" s="77">
        <f>MIG!H13+FMG!H13+'NDPG CAPITAL'!H13+'NDPG TECHNICAL'!H13+MSIG!H13+PTIS!H13+RTIG!H13+'INEP MUNICIPAL'!H13+'INEP ESKOM'!H13+BIG!H13+'WSOS 6'!H13+'WSOS 7'!H13+MDRG!H13+'2010 FIFA DEVELOPMENT'!H13+'2010 FIFA OPERATING'!H13+EPWP!H13+'EDSM(Municipal)'!H13+'EDSM(Eskom)'!H13</f>
        <v>1446593000</v>
      </c>
      <c r="I13" s="75">
        <f>MIG!I13+FMG!I13+'NDPG CAPITAL'!I13+'NDPG TECHNICAL'!I13+MSIG!I13+PTIS!I13+RTIG!I13+'INEP MUNICIPAL'!I13+'INEP ESKOM'!I13+BIG!I13+'WSOS 6'!I13+'WSOS 7'!I13+MDRG!I13+'2010 FIFA DEVELOPMENT'!I13+'2010 FIFA OPERATING'!I13+EPWP!I13+'EDSM(Municipal)'!I13+'EDSM(Eskom)'!I13</f>
        <v>456534000</v>
      </c>
      <c r="J13" s="77">
        <f>MIG!J13+FMG!J13+'NDPG CAPITAL'!J13+'NDPG TECHNICAL'!J13+MSIG!J13+PTIS!J13+RTIG!J13+'INEP MUNICIPAL'!J13+'INEP ESKOM'!J13+BIG!J13+'WSOS 6'!J13+'WSOS 7'!J13+MDRG!J13+'2010 FIFA DEVELOPMENT'!J13+'2010 FIFA OPERATING'!J13+EPWP!J13+'EDSM(Municipal)'!J13+'EDSM(Eskom)'!J13</f>
        <v>251130000</v>
      </c>
      <c r="K13" s="75">
        <f>MIG!K13+FMG!K13+'NDPG CAPITAL'!K13+'NDPG TECHNICAL'!K13+MSIG!K13+PTIS!K13+RTIG!K13+'INEP MUNICIPAL'!K13+'INEP ESKOM'!K13+BIG!K13+'WSOS 6'!K13+'WSOS 7'!K13+MDRG!K13+'2010 FIFA DEVELOPMENT'!K13+'2010 FIFA OPERATING'!K13+EPWP!K13+'EDSM(Municipal)'!K13+'EDSM(Eskom)'!K13</f>
        <v>117983585</v>
      </c>
      <c r="L13" s="51">
        <f>'[1]MP'!L53</f>
        <v>0</v>
      </c>
      <c r="M13" s="51">
        <f>'[1]MP'!M53</f>
        <v>0</v>
      </c>
      <c r="N13" s="51">
        <f>'[1]MP'!N53</f>
        <v>0</v>
      </c>
      <c r="O13" s="51">
        <f>'[1]MP'!O53</f>
        <v>0</v>
      </c>
      <c r="P13" s="51">
        <f>'[1]MP'!P53</f>
        <v>0</v>
      </c>
      <c r="Q13" s="51">
        <f>'[1]MP'!Q53</f>
        <v>0</v>
      </c>
      <c r="R13" s="51">
        <f>'[1]MP'!R53</f>
        <v>349135000</v>
      </c>
      <c r="S13" s="51">
        <f>'[1]MP'!S53</f>
        <v>138171325</v>
      </c>
      <c r="T13" s="51" t="str">
        <f>'[1]MP'!T53</f>
        <v> </v>
      </c>
      <c r="U13" s="51" t="str">
        <f>'[1]MP'!U53</f>
        <v> </v>
      </c>
      <c r="V13" s="79">
        <f t="shared" si="0"/>
        <v>0.1658640541872773</v>
      </c>
      <c r="W13" s="88">
        <f t="shared" si="1"/>
        <v>0.07792472319376113</v>
      </c>
      <c r="X13" s="36"/>
    </row>
    <row r="14" spans="2:24" ht="12.75">
      <c r="B14" s="35"/>
      <c r="C14" s="72" t="s">
        <v>23</v>
      </c>
      <c r="D14" s="51">
        <f>MIG!D14+FMG!D14+'NDPG CAPITAL'!D14+'NDPG TECHNICAL'!D14+MSIG!D14+PTIS!D14+RTIG!D14+'INEP MUNICIPAL'!D14+'INEP ESKOM'!D14+BIG!D14+'WSOS 6'!D14+'WSOS 7'!D14+MDRG!D14+'2010 FIFA DEVELOPMENT'!D14+'2010 FIFA OPERATING'!D14+EPWP!D14+'EDSM(Municipal)'!D14+'EDSM(Eskom)'!D14</f>
        <v>731550763</v>
      </c>
      <c r="E14" s="51">
        <f>MIG!E14+FMG!E14+'NDPG CAPITAL'!E14+'NDPG TECHNICAL'!E14+MSIG!E14+PTIS!E14+RTIG!E14+'INEP MUNICIPAL'!E14+'INEP ESKOM'!E14+BIG!E14+'WSOS 6'!E14+'WSOS 7'!E14+MDRG!E14+'2010 FIFA DEVELOPMENT'!E14+'2010 FIFA OPERATING'!E14+EPWP!E14+'EDSM(Municipal)'!E14+'EDSM(Eskom)'!E14</f>
        <v>0</v>
      </c>
      <c r="F14" s="51">
        <f>MIG!F14+FMG!F14+'NDPG CAPITAL'!F14+'NDPG TECHNICAL'!F14+MSIG!F14+PTIS!F14+RTIG!F14+'INEP MUNICIPAL'!F14+'INEP ESKOM'!F14+BIG!F14+'WSOS 6'!F14+'WSOS 7'!F14+MDRG!F14+'2010 FIFA DEVELOPMENT'!F14+'2010 FIFA OPERATING'!F14+EPWP!F14+'EDSM(Municipal)'!F14+'EDSM(Eskom)'!F14</f>
        <v>0</v>
      </c>
      <c r="G14" s="51">
        <f>MIG!G14+FMG!G14+'NDPG CAPITAL'!G14+'NDPG TECHNICAL'!G14+MSIG!G14+PTIS!G14+RTIG!G14+'INEP MUNICIPAL'!G14+'INEP ESKOM'!G14+BIG!G14+'WSOS 6'!G14+'WSOS 7'!G14+MDRG!G14+'2010 FIFA DEVELOPMENT'!G14+'2010 FIFA OPERATING'!G14+EPWP!G14+'EDSM(Municipal)'!G14+'EDSM(Eskom)'!G14</f>
        <v>731550763</v>
      </c>
      <c r="H14" s="77">
        <f>MIG!H14+FMG!H14+'NDPG CAPITAL'!H14+'NDPG TECHNICAL'!H14+MSIG!H14+PTIS!H14+RTIG!H14+'INEP MUNICIPAL'!H14+'INEP ESKOM'!H14+BIG!H14+'WSOS 6'!H14+'WSOS 7'!H14+MDRG!H14+'2010 FIFA DEVELOPMENT'!H14+'2010 FIFA OPERATING'!H14+EPWP!H14+'EDSM(Municipal)'!H14+'EDSM(Eskom)'!H14</f>
        <v>609001000</v>
      </c>
      <c r="I14" s="75">
        <f>MIG!I14+FMG!I14+'NDPG CAPITAL'!I14+'NDPG TECHNICAL'!I14+MSIG!I14+PTIS!I14+RTIG!I14+'INEP MUNICIPAL'!I14+'INEP ESKOM'!I14+BIG!I14+'WSOS 6'!I14+'WSOS 7'!I14+MDRG!I14+'2010 FIFA DEVELOPMENT'!I14+'2010 FIFA OPERATING'!I14+EPWP!I14+'EDSM(Municipal)'!I14+'EDSM(Eskom)'!I14</f>
        <v>299453000</v>
      </c>
      <c r="J14" s="77">
        <f>MIG!J14+FMG!J14+'NDPG CAPITAL'!J14+'NDPG TECHNICAL'!J14+MSIG!J14+PTIS!J14+RTIG!J14+'INEP MUNICIPAL'!J14+'INEP ESKOM'!J14+BIG!J14+'WSOS 6'!J14+'WSOS 7'!J14+MDRG!J14+'2010 FIFA DEVELOPMENT'!J14+'2010 FIFA OPERATING'!J14+EPWP!J14+'EDSM(Municipal)'!J14+'EDSM(Eskom)'!J14</f>
        <v>93422000</v>
      </c>
      <c r="K14" s="75">
        <f>MIG!K14+FMG!K14+'NDPG CAPITAL'!K14+'NDPG TECHNICAL'!K14+MSIG!K14+PTIS!K14+RTIG!K14+'INEP MUNICIPAL'!K14+'INEP ESKOM'!K14+BIG!K14+'WSOS 6'!K14+'WSOS 7'!K14+MDRG!K14+'2010 FIFA DEVELOPMENT'!K14+'2010 FIFA OPERATING'!K14+EPWP!K14+'EDSM(Municipal)'!K14+'EDSM(Eskom)'!K14</f>
        <v>81850515</v>
      </c>
      <c r="L14" s="51">
        <f>'[1]NC'!L53</f>
        <v>0</v>
      </c>
      <c r="M14" s="51">
        <f>'[1]NC'!M53</f>
        <v>0</v>
      </c>
      <c r="N14" s="51">
        <f>'[1]NC'!N53</f>
        <v>0</v>
      </c>
      <c r="O14" s="51">
        <f>'[1]NC'!O53</f>
        <v>0</v>
      </c>
      <c r="P14" s="51">
        <f>'[1]NC'!P53</f>
        <v>0</v>
      </c>
      <c r="Q14" s="51">
        <f>'[1]NC'!Q53</f>
        <v>0</v>
      </c>
      <c r="R14" s="51">
        <f>'[1]NC'!R53</f>
        <v>68916000</v>
      </c>
      <c r="S14" s="51">
        <f>'[1]NC'!S53</f>
        <v>28089000</v>
      </c>
      <c r="T14" s="51" t="str">
        <f>'[1]NC'!T53</f>
        <v> </v>
      </c>
      <c r="U14" s="51" t="str">
        <f>'[1]NC'!U53</f>
        <v> </v>
      </c>
      <c r="V14" s="79">
        <f t="shared" si="0"/>
        <v>0.12770405653995606</v>
      </c>
      <c r="W14" s="88">
        <f t="shared" si="1"/>
        <v>0.11188630938520394</v>
      </c>
      <c r="X14" s="36"/>
    </row>
    <row r="15" spans="2:24" ht="12.75">
      <c r="B15" s="35"/>
      <c r="C15" s="72" t="s">
        <v>24</v>
      </c>
      <c r="D15" s="51">
        <f>MIG!D15+FMG!D15+'NDPG CAPITAL'!D15+'NDPG TECHNICAL'!D15+MSIG!D15+PTIS!D15+RTIG!D15+'INEP MUNICIPAL'!D15+'INEP ESKOM'!D15+BIG!D15+'WSOS 6'!D15+'WSOS 7'!D15+MDRG!D15+'2010 FIFA DEVELOPMENT'!D15+'2010 FIFA OPERATING'!D15+EPWP!D15+'EDSM(Municipal)'!D15+'EDSM(Eskom)'!D15</f>
        <v>1551763961</v>
      </c>
      <c r="E15" s="51">
        <f>MIG!E15+FMG!E15+'NDPG CAPITAL'!E15+'NDPG TECHNICAL'!E15+MSIG!E15+PTIS!E15+RTIG!E15+'INEP MUNICIPAL'!E15+'INEP ESKOM'!E15+BIG!E15+'WSOS 6'!E15+'WSOS 7'!E15+MDRG!E15+'2010 FIFA DEVELOPMENT'!E15+'2010 FIFA OPERATING'!E15+EPWP!E15+'EDSM(Municipal)'!E15+'EDSM(Eskom)'!E15</f>
        <v>0</v>
      </c>
      <c r="F15" s="51">
        <f>MIG!F15+FMG!F15+'NDPG CAPITAL'!F15+'NDPG TECHNICAL'!F15+MSIG!F15+PTIS!F15+RTIG!F15+'INEP MUNICIPAL'!F15+'INEP ESKOM'!F15+BIG!F15+'WSOS 6'!F15+'WSOS 7'!F15+MDRG!F15+'2010 FIFA DEVELOPMENT'!F15+'2010 FIFA OPERATING'!F15+EPWP!F15+'EDSM(Municipal)'!F15+'EDSM(Eskom)'!F15</f>
        <v>0</v>
      </c>
      <c r="G15" s="51">
        <f>MIG!G15+FMG!G15+'NDPG CAPITAL'!G15+'NDPG TECHNICAL'!G15+MSIG!G15+PTIS!G15+RTIG!G15+'INEP MUNICIPAL'!G15+'INEP ESKOM'!G15+BIG!G15+'WSOS 6'!G15+'WSOS 7'!G15+MDRG!G15+'2010 FIFA DEVELOPMENT'!G15+'2010 FIFA OPERATING'!G15+EPWP!G15+'EDSM(Municipal)'!G15+'EDSM(Eskom)'!G15</f>
        <v>1551763961</v>
      </c>
      <c r="H15" s="77">
        <f>MIG!H15+FMG!H15+'NDPG CAPITAL'!H15+'NDPG TECHNICAL'!H15+MSIG!H15+PTIS!H15+RTIG!H15+'INEP MUNICIPAL'!H15+'INEP ESKOM'!H15+BIG!H15+'WSOS 6'!H15+'WSOS 7'!H15+MDRG!H15+'2010 FIFA DEVELOPMENT'!H15+'2010 FIFA OPERATING'!H15+EPWP!H15+'EDSM(Municipal)'!H15+'EDSM(Eskom)'!H15</f>
        <v>1432711000</v>
      </c>
      <c r="I15" s="75">
        <f>MIG!I15+FMG!I15+'NDPG CAPITAL'!I15+'NDPG TECHNICAL'!I15+MSIG!I15+PTIS!I15+RTIG!I15+'INEP MUNICIPAL'!I15+'INEP ESKOM'!I15+BIG!I15+'WSOS 6'!I15+'WSOS 7'!I15+MDRG!I15+'2010 FIFA DEVELOPMENT'!I15+'2010 FIFA OPERATING'!I15+EPWP!I15+'EDSM(Municipal)'!I15+'EDSM(Eskom)'!I15</f>
        <v>529181000</v>
      </c>
      <c r="J15" s="77">
        <f>MIG!J15+FMG!J15+'NDPG CAPITAL'!J15+'NDPG TECHNICAL'!J15+MSIG!J15+PTIS!J15+RTIG!J15+'INEP MUNICIPAL'!J15+'INEP ESKOM'!J15+BIG!J15+'WSOS 6'!J15+'WSOS 7'!J15+MDRG!J15+'2010 FIFA DEVELOPMENT'!J15+'2010 FIFA OPERATING'!J15+EPWP!J15+'EDSM(Municipal)'!J15+'EDSM(Eskom)'!J15</f>
        <v>237801000</v>
      </c>
      <c r="K15" s="75">
        <f>MIG!K15+FMG!K15+'NDPG CAPITAL'!K15+'NDPG TECHNICAL'!K15+MSIG!K15+PTIS!K15+RTIG!K15+'INEP MUNICIPAL'!K15+'INEP ESKOM'!K15+BIG!K15+'WSOS 6'!K15+'WSOS 7'!K15+MDRG!K15+'2010 FIFA DEVELOPMENT'!K15+'2010 FIFA OPERATING'!K15+EPWP!K15+'EDSM(Municipal)'!K15+'EDSM(Eskom)'!K15</f>
        <v>155842494</v>
      </c>
      <c r="L15" s="51">
        <f>'[1]NW'!L53</f>
        <v>0</v>
      </c>
      <c r="M15" s="51">
        <f>'[1]NW'!M53</f>
        <v>0</v>
      </c>
      <c r="N15" s="51">
        <f>'[1]NW'!N53</f>
        <v>0</v>
      </c>
      <c r="O15" s="51">
        <f>'[1]NW'!O53</f>
        <v>0</v>
      </c>
      <c r="P15" s="51">
        <f>'[1]NW'!P53</f>
        <v>0</v>
      </c>
      <c r="Q15" s="51">
        <f>'[1]NW'!Q53</f>
        <v>0</v>
      </c>
      <c r="R15" s="51">
        <f>'[1]NW'!R53</f>
        <v>359881000</v>
      </c>
      <c r="S15" s="51">
        <f>'[1]NW'!S53</f>
        <v>76824000</v>
      </c>
      <c r="T15" s="51" t="str">
        <f>'[1]NW'!T53</f>
        <v> </v>
      </c>
      <c r="U15" s="51" t="str">
        <f>'[1]NW'!U53</f>
        <v> </v>
      </c>
      <c r="V15" s="79">
        <f t="shared" si="0"/>
        <v>0.15324560047570276</v>
      </c>
      <c r="W15" s="88">
        <f t="shared" si="1"/>
        <v>0.10042925207489078</v>
      </c>
      <c r="X15" s="36"/>
    </row>
    <row r="16" spans="2:24" ht="12.75">
      <c r="B16" s="35"/>
      <c r="C16" s="72" t="s">
        <v>25</v>
      </c>
      <c r="D16" s="51">
        <f>MIG!D16+FMG!D16+'NDPG CAPITAL'!D16+'NDPG TECHNICAL'!D16+MSIG!D16+PTIS!D16+RTIG!D16+'INEP MUNICIPAL'!D16+'INEP ESKOM'!D16+BIG!D16+'WSOS 6'!D16+'WSOS 7'!D16+MDRG!D16+'2010 FIFA DEVELOPMENT'!D16+'2010 FIFA OPERATING'!D16+EPWP!D16+'EDSM(Municipal)'!D16+'EDSM(Eskom)'!D16</f>
        <v>2344667089</v>
      </c>
      <c r="E16" s="51">
        <f>MIG!E16+FMG!E16+'NDPG CAPITAL'!E16+'NDPG TECHNICAL'!E16+MSIG!E16+PTIS!E16+RTIG!E16+'INEP MUNICIPAL'!E16+'INEP ESKOM'!E16+BIG!E16+'WSOS 6'!E16+'WSOS 7'!E16+MDRG!E16+'2010 FIFA DEVELOPMENT'!E16+'2010 FIFA OPERATING'!E16+EPWP!E16+'EDSM(Municipal)'!E16+'EDSM(Eskom)'!E16</f>
        <v>0</v>
      </c>
      <c r="F16" s="51">
        <f>MIG!F16+FMG!F16+'NDPG CAPITAL'!F16+'NDPG TECHNICAL'!F16+MSIG!F16+PTIS!F16+RTIG!F16+'INEP MUNICIPAL'!F16+'INEP ESKOM'!F16+BIG!F16+'WSOS 6'!F16+'WSOS 7'!F16+MDRG!F16+'2010 FIFA DEVELOPMENT'!F16+'2010 FIFA OPERATING'!F16+EPWP!F16+'EDSM(Municipal)'!F16+'EDSM(Eskom)'!F16</f>
        <v>0</v>
      </c>
      <c r="G16" s="51">
        <f>MIG!G16+FMG!G16+'NDPG CAPITAL'!G16+'NDPG TECHNICAL'!G16+MSIG!G16+PTIS!G16+RTIG!G16+'INEP MUNICIPAL'!G16+'INEP ESKOM'!G16+BIG!G16+'WSOS 6'!G16+'WSOS 7'!G16+MDRG!G16+'2010 FIFA DEVELOPMENT'!G16+'2010 FIFA OPERATING'!G16+EPWP!G16+'EDSM(Municipal)'!G16+'EDSM(Eskom)'!G16</f>
        <v>2344667089</v>
      </c>
      <c r="H16" s="77">
        <f>MIG!H16+FMG!H16+'NDPG CAPITAL'!H16+'NDPG TECHNICAL'!H16+MSIG!H16+PTIS!H16+RTIG!H16+'INEP MUNICIPAL'!H16+'INEP ESKOM'!H16+BIG!H16+'WSOS 6'!H16+'WSOS 7'!H16+MDRG!H16+'2010 FIFA DEVELOPMENT'!H16+'2010 FIFA OPERATING'!H16+EPWP!H16+'EDSM(Municipal)'!H16+'EDSM(Eskom)'!H16</f>
        <v>1023173000</v>
      </c>
      <c r="I16" s="75">
        <f>MIG!I16+FMG!I16+'NDPG CAPITAL'!I16+'NDPG TECHNICAL'!I16+MSIG!I16+PTIS!I16+RTIG!I16+'INEP MUNICIPAL'!I16+'INEP ESKOM'!I16+BIG!I16+'WSOS 6'!I16+'WSOS 7'!I16+MDRG!I16+'2010 FIFA DEVELOPMENT'!I16+'2010 FIFA OPERATING'!I16+EPWP!I16+'EDSM(Municipal)'!I16+'EDSM(Eskom)'!I16</f>
        <v>504078000</v>
      </c>
      <c r="J16" s="77">
        <f>MIG!J16+FMG!J16+'NDPG CAPITAL'!J16+'NDPG TECHNICAL'!J16+MSIG!J16+PTIS!J16+RTIG!J16+'INEP MUNICIPAL'!J16+'INEP ESKOM'!J16+BIG!J16+'WSOS 6'!J16+'WSOS 7'!J16+MDRG!J16+'2010 FIFA DEVELOPMENT'!J16+'2010 FIFA OPERATING'!J16+EPWP!J16+'EDSM(Municipal)'!J16+'EDSM(Eskom)'!J16</f>
        <v>541016000</v>
      </c>
      <c r="K16" s="75">
        <f>MIG!K16+FMG!K16+'NDPG CAPITAL'!K16+'NDPG TECHNICAL'!K16+MSIG!K16+PTIS!K16+RTIG!K16+'INEP MUNICIPAL'!K16+'INEP ESKOM'!K16+BIG!K16+'WSOS 6'!K16+'WSOS 7'!K16+MDRG!K16+'2010 FIFA DEVELOPMENT'!K16+'2010 FIFA OPERATING'!K16+EPWP!K16+'EDSM(Municipal)'!K16+'EDSM(Eskom)'!K16</f>
        <v>256892086</v>
      </c>
      <c r="L16" s="51">
        <f>'[1]WC'!L53</f>
        <v>0</v>
      </c>
      <c r="M16" s="51">
        <f>'[1]WC'!M53</f>
        <v>0</v>
      </c>
      <c r="N16" s="51">
        <f>'[1]WC'!N53</f>
        <v>0</v>
      </c>
      <c r="O16" s="51">
        <f>'[1]WC'!O53</f>
        <v>0</v>
      </c>
      <c r="P16" s="51">
        <f>'[1]WC'!P53</f>
        <v>0</v>
      </c>
      <c r="Q16" s="51">
        <f>'[1]WC'!Q53</f>
        <v>0</v>
      </c>
      <c r="R16" s="51">
        <f>'[1]WC'!R53</f>
        <v>874025000</v>
      </c>
      <c r="S16" s="51">
        <f>'[1]WC'!S53</f>
        <v>300567000</v>
      </c>
      <c r="T16" s="51" t="str">
        <f>'[1]WC'!T53</f>
        <v> </v>
      </c>
      <c r="U16" s="51" t="str">
        <f>'[1]WC'!U53</f>
        <v> </v>
      </c>
      <c r="V16" s="79">
        <f t="shared" si="0"/>
        <v>0.2307432055229398</v>
      </c>
      <c r="W16" s="88">
        <f t="shared" si="1"/>
        <v>0.10956441842221806</v>
      </c>
      <c r="X16" s="36"/>
    </row>
    <row r="17" spans="2:24" ht="12.75">
      <c r="B17" s="35"/>
      <c r="C17" s="86" t="s">
        <v>55</v>
      </c>
      <c r="D17" s="51">
        <f>MIG!D17+FMG!D17+'NDPG CAPITAL'!D17+'NDPG TECHNICAL'!D17+MSIG!D17+PTIS!D17+RTIG!D17+'INEP MUNICIPAL'!D17+'INEP ESKOM'!D17+BIG!D17+'WSOS 6'!D17+'WSOS 7'!D17+MDRG!D17+'2010 FIFA DEVELOPMENT'!D17+'2010 FIFA OPERATING'!D17+EPWP!D17+'EDSM(Municipal)'!D17+'EDSM(Eskom)'!D17</f>
        <v>60000000</v>
      </c>
      <c r="E17" s="51">
        <f>MIG!E17+FMG!E17+'NDPG CAPITAL'!E17+'NDPG TECHNICAL'!E17+MSIG!E17+PTIS!E17+RTIG!E17+'INEP MUNICIPAL'!E17+'INEP ESKOM'!E17+BIG!E17+'WSOS 6'!E17+'WSOS 7'!E17+MDRG!E17+'2010 FIFA DEVELOPMENT'!E17+'2010 FIFA OPERATING'!E17+EPWP!E17+'EDSM(Municipal)'!E17+'EDSM(Eskom)'!E17</f>
        <v>0</v>
      </c>
      <c r="F17" s="51">
        <f>MIG!F17+FMG!F17+'NDPG CAPITAL'!F17+'NDPG TECHNICAL'!F17+MSIG!F17+PTIS!F17+RTIG!F17+'INEP MUNICIPAL'!F17+'INEP ESKOM'!F17+BIG!F17+'WSOS 6'!F17+'WSOS 7'!F17+MDRG!F17+'2010 FIFA DEVELOPMENT'!F17+'2010 FIFA OPERATING'!F17+EPWP!F17+'EDSM(Municipal)'!F17+'EDSM(Eskom)'!F17</f>
        <v>0</v>
      </c>
      <c r="G17" s="51">
        <f>MIG!G17+FMG!G17+'NDPG CAPITAL'!G17+'NDPG TECHNICAL'!G17+MSIG!G17+PTIS!G17+RTIG!G17+'INEP MUNICIPAL'!G17+'INEP ESKOM'!G17+BIG!G17+'WSOS 6'!G17+'WSOS 7'!G17+MDRG!G17+'2010 FIFA DEVELOPMENT'!G17+'2010 FIFA OPERATING'!G17+EPWP!G17+'EDSM(Municipal)'!G17+'EDSM(Eskom)'!G17</f>
        <v>60000000</v>
      </c>
      <c r="H17" s="77">
        <f>MIG!H17+FMG!H17+'NDPG CAPITAL'!H17+'NDPG TECHNICAL'!H17+MSIG!H17+PTIS!H17+RTIG!H17+'INEP MUNICIPAL'!H17+'INEP ESKOM'!H17+BIG!H17+'WSOS 6'!H17+'WSOS 7'!H17+MDRG!H17+'2010 FIFA DEVELOPMENT'!H17+'2010 FIFA OPERATING'!H17+EPWP!H17+'EDSM(Municipal)'!H17+'EDSM(Eskom)'!H17</f>
        <v>60000000</v>
      </c>
      <c r="I17" s="75">
        <f>MIG!I17+FMG!I17+'NDPG CAPITAL'!I17+'NDPG TECHNICAL'!I17+MSIG!I17+PTIS!I17+RTIG!I17+'INEP MUNICIPAL'!I17+'INEP ESKOM'!I17+BIG!I17+'WSOS 6'!I17+'WSOS 7'!I17+MDRG!I17+'2010 FIFA DEVELOPMENT'!I17+'2010 FIFA OPERATING'!I17+EPWP!I17+'EDSM(Municipal)'!I17+'EDSM(Eskom)'!I17</f>
        <v>6821000</v>
      </c>
      <c r="J17" s="77">
        <f>MIG!J17+FMG!J17+'NDPG CAPITAL'!J17+'NDPG TECHNICAL'!J17+MSIG!J17+PTIS!J17+RTIG!J17+'INEP MUNICIPAL'!J17+'INEP ESKOM'!J17+BIG!J17+'WSOS 6'!J17+'WSOS 7'!J17+MDRG!J17+'2010 FIFA DEVELOPMENT'!J17+'2010 FIFA OPERATING'!J17+EPWP!J17+'EDSM(Municipal)'!J17+'EDSM(Eskom)'!J17</f>
        <v>0</v>
      </c>
      <c r="K17" s="75">
        <f>MIG!K17+FMG!K17+'NDPG CAPITAL'!K17+'NDPG TECHNICAL'!K17+MSIG!K17+PTIS!K17+RTIG!K17+'INEP MUNICIPAL'!K17+'INEP ESKOM'!K17+BIG!K17+'WSOS 6'!K17+'WSOS 7'!K17+MDRG!K17+'2010 FIFA DEVELOPMENT'!K17+'2010 FIFA OPERATING'!K17+EPWP!K17+'EDSM(Municipal)'!K17+'EDSM(Eskom)'!K17</f>
        <v>0</v>
      </c>
      <c r="L17" s="58" t="e">
        <f>MIG!L17+FMG!L17+'NDPG CAPITAL'!L17+'NDPG TECHNICAL'!L17+MSIG!L17+#REF!+PTIS!L17+RTIG!L17+'INEP MUNICIPAL'!L17+'INEP ESKOM'!L17+#REF!+#REF!+BIG!L17+'WSOS 6'!L17+'WSOS 7'!L17+MDRG!L17+'2010 FIFA DEVELOPMENT'!L17</f>
        <v>#REF!</v>
      </c>
      <c r="M17" s="63" t="e">
        <f>MIG!M17+FMG!M17+'NDPG CAPITAL'!M17+'NDPG TECHNICAL'!M17+MSIG!M17+#REF!+PTIS!M17+RTIG!M17+'INEP MUNICIPAL'!M17+'INEP ESKOM'!M17+#REF!+#REF!+BIG!M17+'WSOS 6'!M17+'WSOS 7'!M17+MDRG!M17+'2010 FIFA DEVELOPMENT'!M17</f>
        <v>#REF!</v>
      </c>
      <c r="N17" s="58" t="e">
        <f>MIG!N17+FMG!N17+'NDPG CAPITAL'!N17+'NDPG TECHNICAL'!N17+MSIG!N17+#REF!+PTIS!N17+RTIG!N17+'INEP MUNICIPAL'!N17+'INEP ESKOM'!N17+#REF!+#REF!+BIG!N17+'WSOS 6'!N17+'WSOS 7'!N17+MDRG!N17+'2010 FIFA DEVELOPMENT'!N17</f>
        <v>#REF!</v>
      </c>
      <c r="O17" s="63" t="e">
        <f>MIG!O17+FMG!O17+'NDPG CAPITAL'!O17+'NDPG TECHNICAL'!O17+MSIG!O17+#REF!+PTIS!O17+RTIG!O17+'INEP MUNICIPAL'!O17+'INEP ESKOM'!O17+#REF!+#REF!+BIG!O17+'WSOS 6'!O17+'WSOS 7'!O17+MDRG!O17+'2010 FIFA DEVELOPMENT'!O17</f>
        <v>#REF!</v>
      </c>
      <c r="P17" s="58" t="e">
        <f>MIG!P17+FMG!P17+'NDPG CAPITAL'!P17+'NDPG TECHNICAL'!P17+MSIG!P17+#REF!+PTIS!P17+RTIG!P17+'INEP MUNICIPAL'!P17+'INEP ESKOM'!P17+#REF!+#REF!+BIG!P17+'WSOS 6'!P17+'WSOS 7'!P17+MDRG!P17+'2010 FIFA DEVELOPMENT'!P17</f>
        <v>#REF!</v>
      </c>
      <c r="Q17" s="63" t="e">
        <f>MIG!Q17+FMG!Q17+'NDPG CAPITAL'!Q17+'NDPG TECHNICAL'!Q17+MSIG!Q17+#REF!+PTIS!Q17+RTIG!Q17+'INEP MUNICIPAL'!Q17+'INEP ESKOM'!Q17+#REF!+#REF!+BIG!Q17+'WSOS 6'!Q17+'WSOS 7'!Q17+MDRG!Q17+'2010 FIFA DEVELOPMENT'!Q17</f>
        <v>#REF!</v>
      </c>
      <c r="R17" s="58" t="e">
        <f>MIG!R17+FMG!R17+'NDPG CAPITAL'!R17+'NDPG TECHNICAL'!R17+MSIG!R17+#REF!+PTIS!R17+RTIG!R17+'INEP MUNICIPAL'!R17+'INEP ESKOM'!R17+#REF!+#REF!+BIG!R17+'WSOS 6'!R17+'WSOS 7'!R17+MDRG!R17+'2010 FIFA DEVELOPMENT'!R17</f>
        <v>#REF!</v>
      </c>
      <c r="S17" s="63" t="e">
        <f>MIG!S17+FMG!S17+'NDPG CAPITAL'!S17+'NDPG TECHNICAL'!S17+MSIG!S17+#REF!+PTIS!S17+RTIG!S17+'INEP MUNICIPAL'!S17+'INEP ESKOM'!S17+#REF!+#REF!+BIG!S17+'WSOS 6'!S17+'WSOS 7'!S17+MDRG!S17+'2010 FIFA DEVELOPMENT'!S17</f>
        <v>#REF!</v>
      </c>
      <c r="T17" s="66" t="e">
        <f aca="true" t="shared" si="2" ref="T17:U19">IF(N17=0," ",(P17-N17)/N17)</f>
        <v>#REF!</v>
      </c>
      <c r="U17" s="67" t="e">
        <f t="shared" si="2"/>
        <v>#REF!</v>
      </c>
      <c r="V17" s="79">
        <f t="shared" si="0"/>
        <v>0</v>
      </c>
      <c r="W17" s="88">
        <f t="shared" si="1"/>
        <v>0</v>
      </c>
      <c r="X17" s="36"/>
    </row>
    <row r="18" spans="2:24" ht="12.75">
      <c r="B18" s="35"/>
      <c r="C18" s="72"/>
      <c r="D18" s="51"/>
      <c r="E18" s="51"/>
      <c r="F18" s="51"/>
      <c r="G18" s="51"/>
      <c r="H18" s="77"/>
      <c r="I18" s="75"/>
      <c r="J18" s="77"/>
      <c r="K18" s="75"/>
      <c r="L18" s="58" t="e">
        <f>MIG!L18+FMG!L18+'NDPG CAPITAL'!L18+'NDPG TECHNICAL'!L18+MSIG!L18+#REF!+PTIS!L18+RTIG!L18+'INEP MUNICIPAL'!L18+'INEP ESKOM'!L18+#REF!+#REF!+BIG!L18+'WSOS 6'!L18+'WSOS 7'!L18+MDRG!L18+'2010 FIFA DEVELOPMENT'!L18</f>
        <v>#REF!</v>
      </c>
      <c r="M18" s="63" t="e">
        <f>MIG!M18+FMG!M18+'NDPG CAPITAL'!M18+'NDPG TECHNICAL'!M18+MSIG!M18+#REF!+PTIS!M18+RTIG!M18+'INEP MUNICIPAL'!M18+'INEP ESKOM'!M18+#REF!+#REF!+BIG!M18+'WSOS 6'!M18+'WSOS 7'!M18+MDRG!M18+'2010 FIFA DEVELOPMENT'!M18</f>
        <v>#REF!</v>
      </c>
      <c r="N18" s="58" t="e">
        <f>MIG!N18+FMG!N18+'NDPG CAPITAL'!N18+'NDPG TECHNICAL'!N18+MSIG!N18+#REF!+PTIS!N18+RTIG!N18+'INEP MUNICIPAL'!N18+'INEP ESKOM'!N18+#REF!+#REF!+BIG!N18+'WSOS 6'!N18+'WSOS 7'!N18+MDRG!N18+'2010 FIFA DEVELOPMENT'!N18</f>
        <v>#REF!</v>
      </c>
      <c r="O18" s="63" t="e">
        <f>MIG!O18+FMG!O18+'NDPG CAPITAL'!O18+'NDPG TECHNICAL'!O18+MSIG!O18+#REF!+PTIS!O18+RTIG!O18+'INEP MUNICIPAL'!O18+'INEP ESKOM'!O18+#REF!+#REF!+BIG!O18+'WSOS 6'!O18+'WSOS 7'!O18+MDRG!O18+'2010 FIFA DEVELOPMENT'!O18</f>
        <v>#REF!</v>
      </c>
      <c r="P18" s="58" t="e">
        <f>MIG!P18+FMG!P18+'NDPG CAPITAL'!P18+'NDPG TECHNICAL'!P18+MSIG!P18+#REF!+PTIS!P18+RTIG!P18+'INEP MUNICIPAL'!P18+'INEP ESKOM'!P18+#REF!+#REF!+BIG!P18+'WSOS 6'!P18+'WSOS 7'!P18+MDRG!P18+'2010 FIFA DEVELOPMENT'!P18</f>
        <v>#REF!</v>
      </c>
      <c r="Q18" s="63" t="e">
        <f>MIG!Q18+FMG!Q18+'NDPG CAPITAL'!Q18+'NDPG TECHNICAL'!Q18+MSIG!Q18+#REF!+PTIS!Q18+RTIG!Q18+'INEP MUNICIPAL'!Q18+'INEP ESKOM'!Q18+#REF!+#REF!+BIG!Q18+'WSOS 6'!Q18+'WSOS 7'!Q18+MDRG!Q18+'2010 FIFA DEVELOPMENT'!Q18</f>
        <v>#REF!</v>
      </c>
      <c r="R18" s="58" t="e">
        <f>MIG!R18+FMG!R18+'NDPG CAPITAL'!R18+'NDPG TECHNICAL'!R18+MSIG!R18+#REF!+PTIS!R18+RTIG!R18+'INEP MUNICIPAL'!R18+'INEP ESKOM'!R18+#REF!+#REF!+BIG!R18+'WSOS 6'!R18+'WSOS 7'!R18+MDRG!R18+'2010 FIFA DEVELOPMENT'!R18</f>
        <v>#REF!</v>
      </c>
      <c r="S18" s="63" t="e">
        <f>MIG!S18+FMG!S18+'NDPG CAPITAL'!S18+'NDPG TECHNICAL'!S18+MSIG!S18+#REF!+PTIS!S18+RTIG!S18+'INEP MUNICIPAL'!S18+'INEP ESKOM'!S18+#REF!+#REF!+BIG!S18+'WSOS 6'!S18+'WSOS 7'!S18+MDRG!S18+'2010 FIFA DEVELOPMENT'!S18</f>
        <v>#REF!</v>
      </c>
      <c r="T18" s="66" t="e">
        <f t="shared" si="2"/>
        <v>#REF!</v>
      </c>
      <c r="U18" s="67" t="e">
        <f t="shared" si="2"/>
        <v>#REF!</v>
      </c>
      <c r="V18" s="79" t="str">
        <f t="shared" si="0"/>
        <v> </v>
      </c>
      <c r="W18" s="88" t="str">
        <f t="shared" si="1"/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78"/>
      <c r="I19" s="75"/>
      <c r="J19" s="77"/>
      <c r="K19" s="75"/>
      <c r="L19" s="59" t="e">
        <f>MIG!L19+FMG!L19+'NDPG CAPITAL'!L19+'NDPG TECHNICAL'!L19+MSIG!L19+#REF!+PTIS!L19+RTIG!L19+'INEP MUNICIPAL'!L19+'INEP ESKOM'!L19+#REF!+#REF!+BIG!L19+'WSOS 6'!L19+'WSOS 7'!L19+MDRG!L19+'2010 FIFA DEVELOPMENT'!L19</f>
        <v>#REF!</v>
      </c>
      <c r="M19" s="64" t="e">
        <f>MIG!M19+FMG!M19+'NDPG CAPITAL'!M19+'NDPG TECHNICAL'!M19+MSIG!M19+#REF!+PTIS!M19+RTIG!M19+'INEP MUNICIPAL'!M19+'INEP ESKOM'!M19+#REF!+#REF!+BIG!M19+'WSOS 6'!M19+'WSOS 7'!M19+MDRG!M19+'2010 FIFA DEVELOPMENT'!M19</f>
        <v>#REF!</v>
      </c>
      <c r="N19" s="59" t="e">
        <f>MIG!N19+FMG!N19+'NDPG CAPITAL'!N19+'NDPG TECHNICAL'!N19+MSIG!N19+#REF!+PTIS!N19+RTIG!N19+'INEP MUNICIPAL'!N19+'INEP ESKOM'!N19+#REF!+#REF!+BIG!N19+'WSOS 6'!N19+'WSOS 7'!N19+MDRG!N19+'2010 FIFA DEVELOPMENT'!N19</f>
        <v>#REF!</v>
      </c>
      <c r="O19" s="64" t="e">
        <f>MIG!O19+FMG!O19+'NDPG CAPITAL'!O19+'NDPG TECHNICAL'!O19+MSIG!O19+#REF!+PTIS!O19+RTIG!O19+'INEP MUNICIPAL'!O19+'INEP ESKOM'!O19+#REF!+#REF!+BIG!O19+'WSOS 6'!O19+'WSOS 7'!O19+MDRG!O19+'2010 FIFA DEVELOPMENT'!O19</f>
        <v>#REF!</v>
      </c>
      <c r="P19" s="59" t="e">
        <f>MIG!P19+FMG!P19+'NDPG CAPITAL'!P19+'NDPG TECHNICAL'!P19+MSIG!P19+#REF!+PTIS!P19+RTIG!P19+'INEP MUNICIPAL'!P19+'INEP ESKOM'!P19+#REF!+#REF!+BIG!P19+'WSOS 6'!P19+'WSOS 7'!P19+MDRG!P19+'2010 FIFA DEVELOPMENT'!P19</f>
        <v>#REF!</v>
      </c>
      <c r="Q19" s="64" t="e">
        <f>MIG!Q19+FMG!Q19+'NDPG CAPITAL'!Q19+'NDPG TECHNICAL'!Q19+MSIG!Q19+#REF!+PTIS!Q19+RTIG!Q19+'INEP MUNICIPAL'!Q19+'INEP ESKOM'!Q19+#REF!+#REF!+BIG!Q19+'WSOS 6'!Q19+'WSOS 7'!Q19+MDRG!Q19+'2010 FIFA DEVELOPMENT'!Q19</f>
        <v>#REF!</v>
      </c>
      <c r="R19" s="59" t="e">
        <f>MIG!R19+FMG!R19+'NDPG CAPITAL'!R19+'NDPG TECHNICAL'!R19+MSIG!R19+#REF!+PTIS!R19+RTIG!R19+'INEP MUNICIPAL'!R19+'INEP ESKOM'!R19+#REF!+#REF!+BIG!R19+'WSOS 6'!R19+'WSOS 7'!R19+MDRG!R19+'2010 FIFA DEVELOPMENT'!R19</f>
        <v>#REF!</v>
      </c>
      <c r="S19" s="64" t="e">
        <f>MIG!S19+FMG!S19+'NDPG CAPITAL'!S19+'NDPG TECHNICAL'!S19+MSIG!S19+#REF!+PTIS!S19+RTIG!S19+'INEP MUNICIPAL'!S19+'INEP ESKOM'!S19+#REF!+#REF!+BIG!S19+'WSOS 6'!S19+'WSOS 7'!S19+MDRG!S19+'2010 FIFA DEVELOPMENT'!S19</f>
        <v>#REF!</v>
      </c>
      <c r="T19" s="69" t="e">
        <f t="shared" si="2"/>
        <v>#REF!</v>
      </c>
      <c r="U19" s="70" t="e">
        <f t="shared" si="2"/>
        <v>#REF!</v>
      </c>
      <c r="V19" s="79" t="str">
        <f t="shared" si="0"/>
        <v> </v>
      </c>
      <c r="W19" s="89" t="str">
        <f t="shared" si="1"/>
        <v> </v>
      </c>
      <c r="X19" s="36"/>
    </row>
    <row r="20" spans="2:24" s="31" customFormat="1" ht="12.75">
      <c r="B20" s="46"/>
      <c r="C20" s="41" t="s">
        <v>26</v>
      </c>
      <c r="D20" s="48">
        <f>SUM(D8:D19)</f>
        <v>24251399732</v>
      </c>
      <c r="E20" s="48">
        <f aca="true" t="shared" si="3" ref="E20:K20">SUM(E8:E19)</f>
        <v>0</v>
      </c>
      <c r="F20" s="48">
        <f t="shared" si="3"/>
        <v>0</v>
      </c>
      <c r="G20" s="48">
        <f t="shared" si="3"/>
        <v>24251399732</v>
      </c>
      <c r="H20" s="97">
        <f t="shared" si="3"/>
        <v>16869883000</v>
      </c>
      <c r="I20" s="96">
        <f t="shared" si="3"/>
        <v>6900222000</v>
      </c>
      <c r="J20" s="97">
        <f t="shared" si="3"/>
        <v>4541768000</v>
      </c>
      <c r="K20" s="96">
        <f t="shared" si="3"/>
        <v>2616294479</v>
      </c>
      <c r="L20" s="48">
        <f>'[1]Summary'!L53</f>
        <v>0</v>
      </c>
      <c r="M20" s="48">
        <f>'[1]Summary'!M53</f>
        <v>0</v>
      </c>
      <c r="N20" s="48">
        <f>'[1]Summary'!N53</f>
        <v>0</v>
      </c>
      <c r="O20" s="48">
        <f>'[1]Summary'!O53</f>
        <v>0</v>
      </c>
      <c r="P20" s="48">
        <f>'[1]Summary'!P53</f>
        <v>0</v>
      </c>
      <c r="Q20" s="48">
        <f>'[1]Summary'!Q53</f>
        <v>0</v>
      </c>
      <c r="R20" s="48">
        <f>'[1]Summary'!R53</f>
        <v>5942544000</v>
      </c>
      <c r="S20" s="48">
        <f>'[1]Summary'!S53</f>
        <v>2138482325</v>
      </c>
      <c r="T20" s="48" t="str">
        <f>'[1]Summary'!T53</f>
        <v> </v>
      </c>
      <c r="U20" s="48" t="str">
        <f>'[1]Summary'!U53</f>
        <v> </v>
      </c>
      <c r="V20" s="81">
        <f>IF(G20=0," ",(J20/G20))</f>
        <v>0.1872785921716133</v>
      </c>
      <c r="W20" s="90">
        <f>IF(G20=0," ",(K20/G20))</f>
        <v>0.10788220506496247</v>
      </c>
      <c r="X20" s="47"/>
    </row>
    <row r="21" spans="2:24" ht="13.5" thickBot="1"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87" t="s">
        <v>62</v>
      </c>
      <c r="C22" s="87" t="s">
        <v>63</v>
      </c>
    </row>
    <row r="23" spans="1:254" s="11" customFormat="1" ht="12.75">
      <c r="A23" s="32"/>
      <c r="B23" s="87" t="s">
        <v>64</v>
      </c>
      <c r="C23" s="87" t="s">
        <v>65</v>
      </c>
      <c r="D23" s="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4" ref="IS23:IT26">T23</f>
        <v>0</v>
      </c>
      <c r="IT23" s="34">
        <f t="shared" si="4"/>
        <v>0</v>
      </c>
    </row>
    <row r="24" spans="1:254" s="11" customFormat="1" ht="12.75">
      <c r="A24" s="32"/>
      <c r="B24" s="87" t="s">
        <v>66</v>
      </c>
      <c r="C24" s="87" t="s">
        <v>28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4"/>
        <v>0</v>
      </c>
      <c r="IT24" s="34">
        <f t="shared" si="4"/>
        <v>0</v>
      </c>
    </row>
    <row r="25" spans="1:254" s="11" customFormat="1" ht="12.75">
      <c r="A25" s="3"/>
      <c r="B25" s="87" t="s">
        <v>67</v>
      </c>
      <c r="C25" s="87" t="s">
        <v>68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4"/>
        <v>0</v>
      </c>
      <c r="IT25" s="34">
        <f t="shared" si="4"/>
        <v>0</v>
      </c>
    </row>
    <row r="26" spans="1:254" s="11" customFormat="1" ht="12.75">
      <c r="A26" s="3"/>
      <c r="B26" s="87" t="s">
        <v>69</v>
      </c>
      <c r="C26" s="87" t="s">
        <v>29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4"/>
        <v>0</v>
      </c>
      <c r="IT26" s="34">
        <f t="shared" si="4"/>
        <v>0</v>
      </c>
    </row>
    <row r="27" spans="2:3" ht="12.75">
      <c r="B27" s="87"/>
      <c r="C27" s="87" t="s">
        <v>70</v>
      </c>
    </row>
    <row r="28" spans="2:6" ht="12.75">
      <c r="B28" s="87" t="s">
        <v>72</v>
      </c>
      <c r="C28" s="87"/>
      <c r="D28" s="87"/>
      <c r="E28" s="87"/>
      <c r="F28" s="87"/>
    </row>
    <row r="29" spans="2:6" ht="12.75">
      <c r="B29" s="87" t="s">
        <v>71</v>
      </c>
      <c r="C29" s="87"/>
      <c r="D29" s="87"/>
      <c r="E29" s="87"/>
      <c r="F29" s="8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A13">
      <selection activeCell="B28" sqref="B28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1" width="13.140625" style="0" customWidth="1"/>
    <col min="12" max="21" width="13.140625" style="0" hidden="1" customWidth="1"/>
    <col min="22" max="22" width="16.28125" style="0" customWidth="1"/>
    <col min="23" max="23" width="12.00390625" style="0" bestFit="1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57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36</v>
      </c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56</v>
      </c>
      <c r="D3" s="8"/>
      <c r="E3" s="8"/>
      <c r="F3" s="8"/>
      <c r="G3" s="8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6</v>
      </c>
      <c r="U3" s="14"/>
      <c r="V3" s="71" t="s">
        <v>50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7</v>
      </c>
      <c r="D4" s="18" t="s">
        <v>58</v>
      </c>
      <c r="E4" s="18" t="s">
        <v>8</v>
      </c>
      <c r="F4" s="18" t="s">
        <v>9</v>
      </c>
      <c r="G4" s="18" t="s">
        <v>59</v>
      </c>
      <c r="H4" s="19" t="s">
        <v>10</v>
      </c>
      <c r="I4" s="60" t="s">
        <v>11</v>
      </c>
      <c r="J4" s="19" t="s">
        <v>60</v>
      </c>
      <c r="K4" s="60" t="s">
        <v>61</v>
      </c>
      <c r="L4" s="19" t="s">
        <v>43</v>
      </c>
      <c r="M4" s="60" t="s">
        <v>44</v>
      </c>
      <c r="N4" s="19" t="s">
        <v>45</v>
      </c>
      <c r="O4" s="60" t="s">
        <v>46</v>
      </c>
      <c r="P4" s="19" t="s">
        <v>47</v>
      </c>
      <c r="Q4" s="60" t="s">
        <v>48</v>
      </c>
      <c r="R4" s="19" t="s">
        <v>12</v>
      </c>
      <c r="S4" s="60" t="s">
        <v>13</v>
      </c>
      <c r="T4" s="20" t="s">
        <v>47</v>
      </c>
      <c r="U4" s="54" t="s">
        <v>49</v>
      </c>
      <c r="V4" s="20" t="s">
        <v>14</v>
      </c>
      <c r="W4" s="54" t="s">
        <v>15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16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49"/>
      <c r="H7" s="76"/>
      <c r="I7" s="74"/>
      <c r="J7" s="76"/>
      <c r="K7" s="74"/>
      <c r="L7" s="52"/>
      <c r="M7" s="53"/>
      <c r="N7" s="52"/>
      <c r="O7" s="53"/>
      <c r="P7" s="52"/>
      <c r="Q7" s="53"/>
      <c r="R7" s="52"/>
      <c r="S7" s="53"/>
      <c r="T7" s="52"/>
      <c r="U7" s="53"/>
      <c r="V7" s="52"/>
      <c r="W7" s="53"/>
      <c r="X7" s="36"/>
    </row>
    <row r="8" spans="2:24" ht="12.75">
      <c r="B8" s="35"/>
      <c r="C8" s="72" t="s">
        <v>17</v>
      </c>
      <c r="D8" s="51">
        <f>'[2]Summary'!$B$28</f>
        <v>551485691</v>
      </c>
      <c r="E8" s="51"/>
      <c r="F8" s="51"/>
      <c r="G8" s="51">
        <f>'[2]Summary'!$E$28</f>
        <v>551485691</v>
      </c>
      <c r="H8" s="77">
        <f>'[2]Summary'!$F$28</f>
        <v>551488000</v>
      </c>
      <c r="I8" s="75">
        <f>'[2]Summary'!$G$28</f>
        <v>116617000</v>
      </c>
      <c r="J8" s="77">
        <f>'[3]EC Summary'!J27</f>
        <v>0</v>
      </c>
      <c r="K8" s="75">
        <f>'[3]EC Summary'!K27</f>
        <v>0</v>
      </c>
      <c r="L8" s="51">
        <f>'[3]EC Summary'!L27</f>
        <v>0</v>
      </c>
      <c r="M8" s="51">
        <f>'[3]EC Summary'!M27</f>
        <v>0</v>
      </c>
      <c r="N8" s="51">
        <f>'[3]EC Summary'!N27</f>
        <v>0</v>
      </c>
      <c r="O8" s="51">
        <f>'[3]EC Summary'!O27</f>
        <v>0</v>
      </c>
      <c r="P8" s="51">
        <f>'[3]EC Summary'!P27</f>
        <v>0</v>
      </c>
      <c r="Q8" s="51">
        <f>'[3]EC Summary'!Q27</f>
        <v>0</v>
      </c>
      <c r="R8" s="51">
        <f>'[3]EC Summary'!R27</f>
        <v>0</v>
      </c>
      <c r="S8" s="51">
        <f>'[3]EC Summary'!S27</f>
        <v>0</v>
      </c>
      <c r="T8" s="51" t="str">
        <f>'[3]EC Summary'!T27</f>
        <v> </v>
      </c>
      <c r="U8" s="51" t="str">
        <f>'[3]EC Summary'!U27</f>
        <v> </v>
      </c>
      <c r="V8" s="79">
        <f>IF(G8=0," ",(J8/G8))</f>
        <v>0</v>
      </c>
      <c r="W8" s="88">
        <f>IF(G8=0," ",(K8/G8))</f>
        <v>0</v>
      </c>
      <c r="X8" s="36"/>
    </row>
    <row r="9" spans="2:24" ht="12.75">
      <c r="B9" s="35"/>
      <c r="C9" s="72" t="s">
        <v>18</v>
      </c>
      <c r="D9" s="51">
        <f>'[4]Summary'!$B$28</f>
        <v>38920929</v>
      </c>
      <c r="E9" s="51"/>
      <c r="F9" s="51"/>
      <c r="G9" s="51">
        <f>'[4]Summary'!$E$28</f>
        <v>38920929</v>
      </c>
      <c r="H9" s="77">
        <f>'[4]Summary'!$F$28</f>
        <v>38920000</v>
      </c>
      <c r="I9" s="75">
        <f>'[4]Summary'!$G$28</f>
        <v>21764000</v>
      </c>
      <c r="J9" s="77">
        <f>'[19]FS Summary'!J30</f>
        <v>0</v>
      </c>
      <c r="K9" s="75">
        <f>'[19]FS Summary'!K30</f>
        <v>0</v>
      </c>
      <c r="L9" s="51">
        <f>'[19]FS Summary'!L30</f>
        <v>0</v>
      </c>
      <c r="M9" s="51">
        <f>'[19]FS Summary'!M30</f>
        <v>0</v>
      </c>
      <c r="N9" s="51">
        <f>'[19]FS Summary'!N30</f>
        <v>0</v>
      </c>
      <c r="O9" s="51">
        <f>'[19]FS Summary'!O30</f>
        <v>0</v>
      </c>
      <c r="P9" s="51">
        <f>'[19]FS Summary'!P30</f>
        <v>0</v>
      </c>
      <c r="Q9" s="51">
        <f>'[19]FS Summary'!Q30</f>
        <v>0</v>
      </c>
      <c r="R9" s="51">
        <f>'[19]FS Summary'!R30</f>
        <v>0</v>
      </c>
      <c r="S9" s="51">
        <f>'[19]FS Summary'!S30</f>
        <v>0</v>
      </c>
      <c r="T9" s="51" t="str">
        <f>'[19]FS Summary'!T30</f>
        <v> </v>
      </c>
      <c r="U9" s="51" t="str">
        <f>'[19]FS Summary'!U30</f>
        <v> </v>
      </c>
      <c r="V9" s="79">
        <f aca="true" t="shared" si="0" ref="V9:V20">IF(G9=0," ",(J9/G9))</f>
        <v>0</v>
      </c>
      <c r="W9" s="88">
        <f aca="true" t="shared" si="1" ref="W9:W20">IF(G9=0," ",(K9/G9))</f>
        <v>0</v>
      </c>
      <c r="X9" s="36"/>
    </row>
    <row r="10" spans="2:24" ht="12.75">
      <c r="B10" s="35"/>
      <c r="C10" s="72" t="s">
        <v>19</v>
      </c>
      <c r="D10" s="51">
        <f>'[5]Summary'!$B$28</f>
        <v>107729992</v>
      </c>
      <c r="E10" s="51"/>
      <c r="F10" s="51"/>
      <c r="G10" s="51">
        <f>'[5]Summary'!$E$28</f>
        <v>107729992</v>
      </c>
      <c r="H10" s="77">
        <f>'[5]Summary'!$F$28</f>
        <v>107730000</v>
      </c>
      <c r="I10" s="75">
        <f>'[5]Summary'!$G$28</f>
        <v>19095000</v>
      </c>
      <c r="J10" s="77">
        <f>'[6]GT Summary'!J27</f>
        <v>0</v>
      </c>
      <c r="K10" s="75">
        <f>'[6]GT Summary'!K27</f>
        <v>0</v>
      </c>
      <c r="L10" s="57">
        <f>'[6]GT Summary'!L27</f>
        <v>0</v>
      </c>
      <c r="M10" s="62">
        <f>'[6]GT Summary'!M27</f>
        <v>0</v>
      </c>
      <c r="N10" s="57">
        <f>'[6]GT Summary'!N27</f>
        <v>0</v>
      </c>
      <c r="O10" s="62">
        <f>'[6]GT Summary'!O27</f>
        <v>0</v>
      </c>
      <c r="P10" s="57">
        <f>'[6]GT Summary'!P27</f>
        <v>0</v>
      </c>
      <c r="Q10" s="62">
        <f>'[6]GT Summary'!Q27</f>
        <v>0</v>
      </c>
      <c r="R10" s="57">
        <f>'[6]GT Summary'!R27</f>
        <v>0</v>
      </c>
      <c r="S10" s="62">
        <f>'[6]GT Summary'!S27</f>
        <v>0</v>
      </c>
      <c r="T10" s="66" t="str">
        <f>'[6]GT Summary'!T27</f>
        <v> </v>
      </c>
      <c r="U10" s="67" t="str">
        <f>'[6]GT Summary'!U27</f>
        <v> </v>
      </c>
      <c r="V10" s="79">
        <f t="shared" si="0"/>
        <v>0</v>
      </c>
      <c r="W10" s="88">
        <f t="shared" si="1"/>
        <v>0</v>
      </c>
      <c r="X10" s="36"/>
    </row>
    <row r="11" spans="2:24" ht="12.75">
      <c r="B11" s="35"/>
      <c r="C11" s="72" t="s">
        <v>20</v>
      </c>
      <c r="D11" s="51">
        <f>'[7]Summary'!$B$28</f>
        <v>409294341</v>
      </c>
      <c r="E11" s="51"/>
      <c r="F11" s="51"/>
      <c r="G11" s="51">
        <f>'[7]Summary'!$E$28</f>
        <v>409294341</v>
      </c>
      <c r="H11" s="77">
        <f>'[7]Summary'!$F$28</f>
        <v>409294000</v>
      </c>
      <c r="I11" s="75">
        <f>'[7]Summary'!$G$28</f>
        <v>172941000</v>
      </c>
      <c r="J11" s="77">
        <f>'[8]KZ Summary'!J27</f>
        <v>0</v>
      </c>
      <c r="K11" s="75">
        <f>'[8]KZ Summary'!K27</f>
        <v>0</v>
      </c>
      <c r="L11" s="57">
        <f>'[8]KZ Summary'!L27</f>
        <v>0</v>
      </c>
      <c r="M11" s="62">
        <f>'[8]KZ Summary'!M27</f>
        <v>0</v>
      </c>
      <c r="N11" s="57">
        <f>'[8]KZ Summary'!N27</f>
        <v>0</v>
      </c>
      <c r="O11" s="62">
        <f>'[8]KZ Summary'!O27</f>
        <v>0</v>
      </c>
      <c r="P11" s="57">
        <f>'[8]KZ Summary'!P27</f>
        <v>0</v>
      </c>
      <c r="Q11" s="62">
        <f>'[8]KZ Summary'!Q27</f>
        <v>0</v>
      </c>
      <c r="R11" s="57">
        <f>'[8]KZ Summary'!R27</f>
        <v>0</v>
      </c>
      <c r="S11" s="62">
        <f>'[8]KZ Summary'!S27</f>
        <v>0</v>
      </c>
      <c r="T11" s="66" t="str">
        <f>'[8]KZ Summary'!T27</f>
        <v> </v>
      </c>
      <c r="U11" s="67" t="str">
        <f>'[8]KZ Summary'!U27</f>
        <v> </v>
      </c>
      <c r="V11" s="79">
        <f t="shared" si="0"/>
        <v>0</v>
      </c>
      <c r="W11" s="88">
        <f t="shared" si="1"/>
        <v>0</v>
      </c>
      <c r="X11" s="36"/>
    </row>
    <row r="12" spans="2:24" ht="12.75">
      <c r="B12" s="35"/>
      <c r="C12" s="72" t="s">
        <v>21</v>
      </c>
      <c r="D12" s="51">
        <f>'[9]Summary'!$B$28</f>
        <v>188267994</v>
      </c>
      <c r="E12" s="51"/>
      <c r="F12" s="51"/>
      <c r="G12" s="51">
        <f>'[9]Summary'!$E$28</f>
        <v>188267994</v>
      </c>
      <c r="H12" s="77">
        <f>'[9]Summary'!$F$28</f>
        <v>188267000</v>
      </c>
      <c r="I12" s="75">
        <f>'[9]Summary'!$G$28</f>
        <v>71298000</v>
      </c>
      <c r="J12" s="77">
        <f>'[10]NP Summary'!J27</f>
        <v>0</v>
      </c>
      <c r="K12" s="75">
        <f>'[10]NP Summary'!K27</f>
        <v>0</v>
      </c>
      <c r="L12" s="57">
        <f>'[10]NP Summary'!L27</f>
        <v>0</v>
      </c>
      <c r="M12" s="62">
        <f>'[10]NP Summary'!M27</f>
        <v>0</v>
      </c>
      <c r="N12" s="57">
        <f>'[10]NP Summary'!N27</f>
        <v>0</v>
      </c>
      <c r="O12" s="62">
        <f>'[10]NP Summary'!O27</f>
        <v>0</v>
      </c>
      <c r="P12" s="57">
        <f>'[10]NP Summary'!P27</f>
        <v>0</v>
      </c>
      <c r="Q12" s="62">
        <f>'[10]NP Summary'!Q27</f>
        <v>0</v>
      </c>
      <c r="R12" s="57">
        <f>'[10]NP Summary'!R27</f>
        <v>0</v>
      </c>
      <c r="S12" s="62">
        <f>'[10]NP Summary'!S27</f>
        <v>0</v>
      </c>
      <c r="T12" s="66" t="str">
        <f>'[10]NP Summary'!T27</f>
        <v> </v>
      </c>
      <c r="U12" s="67" t="str">
        <f>'[10]NP Summary'!U27</f>
        <v> </v>
      </c>
      <c r="V12" s="79">
        <f t="shared" si="0"/>
        <v>0</v>
      </c>
      <c r="W12" s="88">
        <f t="shared" si="1"/>
        <v>0</v>
      </c>
      <c r="X12" s="36"/>
    </row>
    <row r="13" spans="2:24" ht="12.75">
      <c r="B13" s="35"/>
      <c r="C13" s="72" t="s">
        <v>22</v>
      </c>
      <c r="D13" s="51">
        <f>'[11]Summary'!$B$28</f>
        <v>117656895</v>
      </c>
      <c r="E13" s="51"/>
      <c r="F13" s="51"/>
      <c r="G13" s="51">
        <f>'[11]Summary'!$E$28</f>
        <v>117656895</v>
      </c>
      <c r="H13" s="77">
        <f>'[11]Summary'!$F$28</f>
        <v>117658000</v>
      </c>
      <c r="I13" s="75">
        <f>'[11]Summary'!$G$28</f>
        <v>22724000</v>
      </c>
      <c r="J13" s="77">
        <f>'[12]MP Summary'!J27</f>
        <v>0</v>
      </c>
      <c r="K13" s="75">
        <f>'[12]MP Summary'!K27</f>
        <v>0</v>
      </c>
      <c r="L13" s="57">
        <f>'[12]MP Summary'!L27</f>
        <v>0</v>
      </c>
      <c r="M13" s="62">
        <f>'[12]MP Summary'!M27</f>
        <v>0</v>
      </c>
      <c r="N13" s="57">
        <f>'[12]MP Summary'!N27</f>
        <v>0</v>
      </c>
      <c r="O13" s="62">
        <f>'[12]MP Summary'!O27</f>
        <v>0</v>
      </c>
      <c r="P13" s="57">
        <f>'[12]MP Summary'!P27</f>
        <v>0</v>
      </c>
      <c r="Q13" s="62">
        <f>'[12]MP Summary'!Q27</f>
        <v>0</v>
      </c>
      <c r="R13" s="57">
        <f>'[12]MP Summary'!R27</f>
        <v>0</v>
      </c>
      <c r="S13" s="62">
        <f>'[12]MP Summary'!S27</f>
        <v>0</v>
      </c>
      <c r="T13" s="66" t="str">
        <f>'[12]MP Summary'!T27</f>
        <v> </v>
      </c>
      <c r="U13" s="67" t="str">
        <f>'[12]MP Summary'!U27</f>
        <v> </v>
      </c>
      <c r="V13" s="79">
        <f t="shared" si="0"/>
        <v>0</v>
      </c>
      <c r="W13" s="88">
        <f t="shared" si="1"/>
        <v>0</v>
      </c>
      <c r="X13" s="36"/>
    </row>
    <row r="14" spans="2:24" ht="12.75">
      <c r="B14" s="35"/>
      <c r="C14" s="72" t="s">
        <v>23</v>
      </c>
      <c r="D14" s="51">
        <f>'[13]Summary'!$B$28</f>
        <v>47264564</v>
      </c>
      <c r="E14" s="51"/>
      <c r="F14" s="51"/>
      <c r="G14" s="51">
        <f>'[13]Summary'!$E$28</f>
        <v>47264564</v>
      </c>
      <c r="H14" s="77">
        <f>'[13]Summary'!$F$28</f>
        <v>47265000</v>
      </c>
      <c r="I14" s="75">
        <f>'[13]Summary'!$G$28</f>
        <v>12363000</v>
      </c>
      <c r="J14" s="77">
        <f>'[14]NC Summary'!J27</f>
        <v>0</v>
      </c>
      <c r="K14" s="75">
        <f>'[14]NC Summary'!K27</f>
        <v>0</v>
      </c>
      <c r="L14" s="57">
        <f>'[14]NC Summary'!L27</f>
        <v>0</v>
      </c>
      <c r="M14" s="62">
        <f>'[14]NC Summary'!M27</f>
        <v>0</v>
      </c>
      <c r="N14" s="57">
        <f>'[14]NC Summary'!N27</f>
        <v>0</v>
      </c>
      <c r="O14" s="62">
        <f>'[14]NC Summary'!O27</f>
        <v>0</v>
      </c>
      <c r="P14" s="57">
        <f>'[14]NC Summary'!P27</f>
        <v>0</v>
      </c>
      <c r="Q14" s="62">
        <f>'[14]NC Summary'!Q27</f>
        <v>0</v>
      </c>
      <c r="R14" s="57">
        <f>'[14]NC Summary'!R27</f>
        <v>0</v>
      </c>
      <c r="S14" s="62">
        <f>'[14]NC Summary'!S27</f>
        <v>0</v>
      </c>
      <c r="T14" s="66" t="str">
        <f>'[14]NC Summary'!T27</f>
        <v> </v>
      </c>
      <c r="U14" s="67" t="str">
        <f>'[14]NC Summary'!U27</f>
        <v> </v>
      </c>
      <c r="V14" s="79">
        <f t="shared" si="0"/>
        <v>0</v>
      </c>
      <c r="W14" s="88">
        <f t="shared" si="1"/>
        <v>0</v>
      </c>
      <c r="X14" s="36"/>
    </row>
    <row r="15" spans="2:24" ht="12.75">
      <c r="B15" s="35"/>
      <c r="C15" s="72" t="s">
        <v>24</v>
      </c>
      <c r="D15" s="51">
        <f>'[15]Summary'!$B$28</f>
        <v>192768930</v>
      </c>
      <c r="E15" s="51"/>
      <c r="F15" s="51"/>
      <c r="G15" s="51">
        <f>'[15]Summary'!$E$28</f>
        <v>192768930</v>
      </c>
      <c r="H15" s="77">
        <f>'[15]Summary'!$F$28</f>
        <v>192768000</v>
      </c>
      <c r="I15" s="75">
        <f>'[15]Summary'!$G$28</f>
        <v>48206000</v>
      </c>
      <c r="J15" s="77">
        <f>'[16]NW Summary'!J27</f>
        <v>0</v>
      </c>
      <c r="K15" s="75">
        <f>'[16]NW Summary'!K27</f>
        <v>0</v>
      </c>
      <c r="L15" s="57">
        <f>'[16]NW Summary'!L27</f>
        <v>0</v>
      </c>
      <c r="M15" s="62">
        <f>'[16]NW Summary'!M27</f>
        <v>0</v>
      </c>
      <c r="N15" s="57">
        <f>'[16]NW Summary'!N27</f>
        <v>0</v>
      </c>
      <c r="O15" s="62">
        <f>'[16]NW Summary'!O27</f>
        <v>0</v>
      </c>
      <c r="P15" s="57">
        <f>'[16]NW Summary'!P27</f>
        <v>0</v>
      </c>
      <c r="Q15" s="62">
        <f>'[16]NW Summary'!Q27</f>
        <v>0</v>
      </c>
      <c r="R15" s="57">
        <f>'[16]NW Summary'!R27</f>
        <v>0</v>
      </c>
      <c r="S15" s="62">
        <f>'[16]NW Summary'!S27</f>
        <v>0</v>
      </c>
      <c r="T15" s="66" t="str">
        <f>'[16]NW Summary'!T27</f>
        <v> </v>
      </c>
      <c r="U15" s="67" t="str">
        <f>'[16]NW Summary'!U27</f>
        <v> </v>
      </c>
      <c r="V15" s="79">
        <f t="shared" si="0"/>
        <v>0</v>
      </c>
      <c r="W15" s="88">
        <f t="shared" si="1"/>
        <v>0</v>
      </c>
      <c r="X15" s="36"/>
    </row>
    <row r="16" spans="2:24" ht="12.75">
      <c r="B16" s="35"/>
      <c r="C16" s="72" t="s">
        <v>25</v>
      </c>
      <c r="D16" s="51">
        <f>'[17]Summary'!$B$28</f>
        <v>98390666</v>
      </c>
      <c r="E16" s="51"/>
      <c r="F16" s="51"/>
      <c r="G16" s="51">
        <f>'[17]Summary'!$E$28</f>
        <v>98390666</v>
      </c>
      <c r="H16" s="77">
        <f>'[17]Summary'!$F$28</f>
        <v>98391000</v>
      </c>
      <c r="I16" s="75">
        <f>'[17]Summary'!$G$28</f>
        <v>25586000</v>
      </c>
      <c r="J16" s="77">
        <f>'[18]WC Summary'!J27</f>
        <v>0</v>
      </c>
      <c r="K16" s="75">
        <f>'[18]WC Summary'!K27</f>
        <v>0</v>
      </c>
      <c r="L16" s="57">
        <f>'[18]WC Summary'!L27</f>
        <v>0</v>
      </c>
      <c r="M16" s="62">
        <f>'[18]WC Summary'!M27</f>
        <v>0</v>
      </c>
      <c r="N16" s="57">
        <f>'[18]WC Summary'!N27</f>
        <v>0</v>
      </c>
      <c r="O16" s="62">
        <f>'[18]WC Summary'!O27</f>
        <v>0</v>
      </c>
      <c r="P16" s="57">
        <f>'[18]WC Summary'!P27</f>
        <v>0</v>
      </c>
      <c r="Q16" s="62">
        <f>'[18]WC Summary'!Q27</f>
        <v>0</v>
      </c>
      <c r="R16" s="57">
        <f>'[18]WC Summary'!R27</f>
        <v>0</v>
      </c>
      <c r="S16" s="62">
        <f>'[18]WC Summary'!S27</f>
        <v>0</v>
      </c>
      <c r="T16" s="66" t="str">
        <f>'[18]WC Summary'!T27</f>
        <v> </v>
      </c>
      <c r="U16" s="67" t="str">
        <f>'[18]WC Summary'!U27</f>
        <v> </v>
      </c>
      <c r="V16" s="79">
        <f t="shared" si="0"/>
        <v>0</v>
      </c>
      <c r="W16" s="88">
        <f t="shared" si="1"/>
        <v>0</v>
      </c>
      <c r="X16" s="36"/>
    </row>
    <row r="17" spans="2:24" ht="12.75">
      <c r="B17" s="35"/>
      <c r="C17" s="72"/>
      <c r="D17" s="51"/>
      <c r="E17" s="51"/>
      <c r="F17" s="51"/>
      <c r="G17" s="51"/>
      <c r="H17" s="77"/>
      <c r="I17" s="75"/>
      <c r="J17" s="77"/>
      <c r="K17" s="75"/>
      <c r="L17" s="58"/>
      <c r="M17" s="63"/>
      <c r="N17" s="58"/>
      <c r="O17" s="63"/>
      <c r="P17" s="58"/>
      <c r="Q17" s="63"/>
      <c r="R17" s="58"/>
      <c r="S17" s="63"/>
      <c r="T17" s="66" t="str">
        <f aca="true" t="shared" si="2" ref="T17:U19">IF(N17=0," ",(P17-N17)/N17)</f>
        <v> </v>
      </c>
      <c r="U17" s="67" t="str">
        <f t="shared" si="2"/>
        <v> </v>
      </c>
      <c r="V17" s="79" t="str">
        <f t="shared" si="0"/>
        <v> </v>
      </c>
      <c r="W17" s="88" t="str">
        <f t="shared" si="1"/>
        <v> </v>
      </c>
      <c r="X17" s="36"/>
    </row>
    <row r="18" spans="2:24" ht="12.75">
      <c r="B18" s="35"/>
      <c r="C18" s="72"/>
      <c r="D18" s="51"/>
      <c r="E18" s="51"/>
      <c r="F18" s="51"/>
      <c r="G18" s="51"/>
      <c r="H18" s="77"/>
      <c r="I18" s="75"/>
      <c r="J18" s="77"/>
      <c r="K18" s="75"/>
      <c r="L18" s="58"/>
      <c r="M18" s="63"/>
      <c r="N18" s="58"/>
      <c r="O18" s="63"/>
      <c r="P18" s="58"/>
      <c r="Q18" s="63"/>
      <c r="R18" s="58"/>
      <c r="S18" s="63"/>
      <c r="T18" s="66" t="str">
        <f t="shared" si="2"/>
        <v> </v>
      </c>
      <c r="U18" s="67" t="str">
        <f t="shared" si="2"/>
        <v> </v>
      </c>
      <c r="V18" s="79" t="str">
        <f t="shared" si="0"/>
        <v> </v>
      </c>
      <c r="W18" s="88" t="str">
        <f t="shared" si="1"/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78"/>
      <c r="I19" s="75"/>
      <c r="J19" s="77"/>
      <c r="K19" s="75"/>
      <c r="L19" s="59"/>
      <c r="M19" s="64"/>
      <c r="N19" s="59"/>
      <c r="O19" s="64"/>
      <c r="P19" s="59"/>
      <c r="Q19" s="64"/>
      <c r="R19" s="59"/>
      <c r="S19" s="64"/>
      <c r="T19" s="69" t="str">
        <f t="shared" si="2"/>
        <v> </v>
      </c>
      <c r="U19" s="70" t="str">
        <f t="shared" si="2"/>
        <v> </v>
      </c>
      <c r="V19" s="79" t="str">
        <f t="shared" si="0"/>
        <v> </v>
      </c>
      <c r="W19" s="89" t="str">
        <f t="shared" si="1"/>
        <v> </v>
      </c>
      <c r="X19" s="36"/>
    </row>
    <row r="20" spans="2:24" s="31" customFormat="1" ht="12.75">
      <c r="B20" s="46"/>
      <c r="C20" s="41" t="s">
        <v>26</v>
      </c>
      <c r="D20" s="48">
        <f aca="true" t="shared" si="3" ref="D20:I20">SUM(D8:D19)</f>
        <v>1751780002</v>
      </c>
      <c r="E20" s="48">
        <f t="shared" si="3"/>
        <v>0</v>
      </c>
      <c r="F20" s="48">
        <f t="shared" si="3"/>
        <v>0</v>
      </c>
      <c r="G20" s="48">
        <f t="shared" si="3"/>
        <v>1751780002</v>
      </c>
      <c r="H20" s="97">
        <f t="shared" si="3"/>
        <v>1751781000</v>
      </c>
      <c r="I20" s="96">
        <f t="shared" si="3"/>
        <v>510594000</v>
      </c>
      <c r="J20" s="97">
        <f>'[1]Summary'!J27</f>
        <v>0</v>
      </c>
      <c r="K20" s="96">
        <f>'[1]Summary'!K27</f>
        <v>0</v>
      </c>
      <c r="L20" s="48">
        <f>'[1]Summary'!L27</f>
        <v>0</v>
      </c>
      <c r="M20" s="48">
        <f>'[1]Summary'!M27</f>
        <v>0</v>
      </c>
      <c r="N20" s="48">
        <f>'[1]Summary'!N27</f>
        <v>0</v>
      </c>
      <c r="O20" s="48">
        <f>'[1]Summary'!O27</f>
        <v>0</v>
      </c>
      <c r="P20" s="48">
        <f>'[1]Summary'!P27</f>
        <v>0</v>
      </c>
      <c r="Q20" s="48">
        <f>'[1]Summary'!Q27</f>
        <v>0</v>
      </c>
      <c r="R20" s="48">
        <f>'[1]Summary'!R27</f>
        <v>0</v>
      </c>
      <c r="S20" s="48">
        <f>'[1]Summary'!S27</f>
        <v>0</v>
      </c>
      <c r="T20" s="48" t="str">
        <f>'[1]Summary'!T27</f>
        <v> </v>
      </c>
      <c r="U20" s="48" t="str">
        <f>'[1]Summary'!U27</f>
        <v> </v>
      </c>
      <c r="V20" s="83">
        <f t="shared" si="0"/>
        <v>0</v>
      </c>
      <c r="W20" s="93">
        <f t="shared" si="1"/>
        <v>0</v>
      </c>
      <c r="X20" s="47"/>
    </row>
    <row r="21" spans="2:24" ht="13.5" thickBot="1"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87" t="s">
        <v>62</v>
      </c>
      <c r="C23" s="87" t="s">
        <v>63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4" ref="IS23:IT27">T23</f>
        <v>0</v>
      </c>
      <c r="IT23" s="34">
        <f t="shared" si="4"/>
        <v>0</v>
      </c>
    </row>
    <row r="24" spans="1:254" s="11" customFormat="1" ht="12.75">
      <c r="A24" s="32"/>
      <c r="B24" s="87" t="s">
        <v>64</v>
      </c>
      <c r="C24" s="87" t="s">
        <v>65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4"/>
        <v>0</v>
      </c>
      <c r="IT24" s="34">
        <f t="shared" si="4"/>
        <v>0</v>
      </c>
    </row>
    <row r="25" spans="1:254" s="11" customFormat="1" ht="12.75">
      <c r="A25" s="3"/>
      <c r="B25" s="87" t="s">
        <v>66</v>
      </c>
      <c r="C25" s="87" t="s">
        <v>28</v>
      </c>
      <c r="D25" s="3"/>
      <c r="E25" s="33"/>
      <c r="F25" s="3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4"/>
        <v>0</v>
      </c>
      <c r="IT25" s="34">
        <f t="shared" si="4"/>
        <v>0</v>
      </c>
    </row>
    <row r="26" spans="1:254" s="11" customFormat="1" ht="12.75">
      <c r="A26" s="3"/>
      <c r="B26" s="87" t="s">
        <v>67</v>
      </c>
      <c r="C26" s="87" t="s">
        <v>68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4"/>
        <v>0</v>
      </c>
      <c r="IT26" s="34">
        <f t="shared" si="4"/>
        <v>0</v>
      </c>
    </row>
    <row r="27" spans="1:254" s="11" customFormat="1" ht="12.75">
      <c r="A27" s="3"/>
      <c r="B27" s="87" t="s">
        <v>69</v>
      </c>
      <c r="C27" s="87" t="s">
        <v>29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4"/>
        <v>0</v>
      </c>
      <c r="IT27" s="34">
        <f t="shared" si="4"/>
        <v>0</v>
      </c>
    </row>
    <row r="28" spans="2:3" ht="12.75">
      <c r="B28" s="87"/>
      <c r="C28" s="87" t="s">
        <v>70</v>
      </c>
    </row>
    <row r="29" spans="2:6" ht="12.75">
      <c r="B29" s="87" t="s">
        <v>73</v>
      </c>
      <c r="C29" s="87"/>
      <c r="D29" s="87"/>
      <c r="E29" s="87"/>
      <c r="F29" s="87"/>
    </row>
    <row r="30" spans="2:6" ht="12.75">
      <c r="B30" s="87" t="s">
        <v>71</v>
      </c>
      <c r="C30" s="87"/>
      <c r="D30" s="87"/>
      <c r="E30" s="87"/>
      <c r="F30" s="8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A19">
      <selection activeCell="B28" sqref="B28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1" width="13.140625" style="0" customWidth="1"/>
    <col min="12" max="21" width="13.140625" style="0" hidden="1" customWidth="1"/>
    <col min="22" max="22" width="16.28125" style="0" customWidth="1"/>
    <col min="23" max="23" width="12.00390625" style="0" bestFit="1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57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37</v>
      </c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56</v>
      </c>
      <c r="D3" s="8"/>
      <c r="E3" s="8"/>
      <c r="F3" s="8"/>
      <c r="G3" s="8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6</v>
      </c>
      <c r="U3" s="14"/>
      <c r="V3" s="71" t="s">
        <v>50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7</v>
      </c>
      <c r="D4" s="18" t="s">
        <v>58</v>
      </c>
      <c r="E4" s="18" t="s">
        <v>8</v>
      </c>
      <c r="F4" s="18" t="s">
        <v>9</v>
      </c>
      <c r="G4" s="18" t="s">
        <v>59</v>
      </c>
      <c r="H4" s="19" t="s">
        <v>10</v>
      </c>
      <c r="I4" s="60" t="s">
        <v>11</v>
      </c>
      <c r="J4" s="19" t="s">
        <v>60</v>
      </c>
      <c r="K4" s="60" t="s">
        <v>61</v>
      </c>
      <c r="L4" s="19" t="s">
        <v>43</v>
      </c>
      <c r="M4" s="60" t="s">
        <v>44</v>
      </c>
      <c r="N4" s="19" t="s">
        <v>45</v>
      </c>
      <c r="O4" s="60" t="s">
        <v>46</v>
      </c>
      <c r="P4" s="19" t="s">
        <v>47</v>
      </c>
      <c r="Q4" s="60" t="s">
        <v>48</v>
      </c>
      <c r="R4" s="19" t="s">
        <v>12</v>
      </c>
      <c r="S4" s="60" t="s">
        <v>13</v>
      </c>
      <c r="T4" s="20" t="s">
        <v>47</v>
      </c>
      <c r="U4" s="54" t="s">
        <v>49</v>
      </c>
      <c r="V4" s="20" t="s">
        <v>14</v>
      </c>
      <c r="W4" s="54" t="s">
        <v>15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16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49"/>
      <c r="H7" s="76"/>
      <c r="I7" s="74"/>
      <c r="J7" s="76"/>
      <c r="K7" s="74"/>
      <c r="L7" s="52"/>
      <c r="M7" s="53"/>
      <c r="N7" s="52"/>
      <c r="O7" s="53"/>
      <c r="P7" s="52"/>
      <c r="Q7" s="53"/>
      <c r="R7" s="52"/>
      <c r="S7" s="53"/>
      <c r="T7" s="52"/>
      <c r="U7" s="53"/>
      <c r="V7" s="52"/>
      <c r="W7" s="53"/>
      <c r="X7" s="36"/>
    </row>
    <row r="8" spans="2:24" ht="12.75">
      <c r="B8" s="35"/>
      <c r="C8" s="72" t="s">
        <v>17</v>
      </c>
      <c r="D8" s="51">
        <f>'[2]Summary'!$B$36</f>
        <v>151000000</v>
      </c>
      <c r="E8" s="51"/>
      <c r="F8" s="51"/>
      <c r="G8" s="51">
        <f>'[2]Summary'!$E$36</f>
        <v>151000000</v>
      </c>
      <c r="H8" s="77">
        <f>'[2]Summary'!$F$36</f>
        <v>151000000</v>
      </c>
      <c r="I8" s="75">
        <f>'[2]Summary'!$G$36</f>
        <v>67334000</v>
      </c>
      <c r="J8" s="77"/>
      <c r="K8" s="75"/>
      <c r="L8" s="51">
        <f>'[3]EC Summary'!L34</f>
        <v>0</v>
      </c>
      <c r="M8" s="51">
        <f>'[3]EC Summary'!M34</f>
        <v>0</v>
      </c>
      <c r="N8" s="51">
        <f>'[3]EC Summary'!N34</f>
        <v>0</v>
      </c>
      <c r="O8" s="51">
        <f>'[3]EC Summary'!O34</f>
        <v>0</v>
      </c>
      <c r="P8" s="51">
        <f>'[3]EC Summary'!P34</f>
        <v>0</v>
      </c>
      <c r="Q8" s="51">
        <f>'[3]EC Summary'!Q34</f>
        <v>0</v>
      </c>
      <c r="R8" s="51">
        <f>'[3]EC Summary'!R34</f>
        <v>0</v>
      </c>
      <c r="S8" s="51">
        <f>'[3]EC Summary'!S34</f>
        <v>0</v>
      </c>
      <c r="T8" s="51" t="str">
        <f>'[3]EC Summary'!T34</f>
        <v> </v>
      </c>
      <c r="U8" s="51" t="str">
        <f>'[3]EC Summary'!U34</f>
        <v> </v>
      </c>
      <c r="V8" s="79">
        <f>IF(G8=0," ",(J8/G8))</f>
        <v>0</v>
      </c>
      <c r="W8" s="88">
        <f>IF(G8=0," ",(K8/G8))</f>
        <v>0</v>
      </c>
      <c r="X8" s="36"/>
    </row>
    <row r="9" spans="2:24" ht="12.75">
      <c r="B9" s="35"/>
      <c r="C9" s="72" t="s">
        <v>18</v>
      </c>
      <c r="D9" s="51">
        <f>'[4]Summary'!$B$36</f>
        <v>87000000</v>
      </c>
      <c r="E9" s="51"/>
      <c r="F9" s="51"/>
      <c r="G9" s="51">
        <f>'[4]Summary'!$E$36</f>
        <v>87000000</v>
      </c>
      <c r="H9" s="77">
        <f>'[4]Summary'!$F$36</f>
        <v>87000000</v>
      </c>
      <c r="I9" s="75">
        <f>'[4]Summary'!$G$36</f>
        <v>13645000</v>
      </c>
      <c r="J9" s="77"/>
      <c r="K9" s="75"/>
      <c r="L9" s="51">
        <f>'[19]FS Summary'!L34</f>
        <v>0</v>
      </c>
      <c r="M9" s="51">
        <f>'[19]FS Summary'!M34</f>
        <v>0</v>
      </c>
      <c r="N9" s="51">
        <f>'[19]FS Summary'!N34</f>
        <v>0</v>
      </c>
      <c r="O9" s="51">
        <f>'[19]FS Summary'!O34</f>
        <v>0</v>
      </c>
      <c r="P9" s="51">
        <f>'[19]FS Summary'!P34</f>
        <v>0</v>
      </c>
      <c r="Q9" s="51">
        <f>'[19]FS Summary'!Q34</f>
        <v>0</v>
      </c>
      <c r="R9" s="51">
        <f>'[19]FS Summary'!R34</f>
        <v>0</v>
      </c>
      <c r="S9" s="51">
        <f>'[19]FS Summary'!S34</f>
        <v>0</v>
      </c>
      <c r="T9" s="51" t="str">
        <f>'[19]FS Summary'!T34</f>
        <v> </v>
      </c>
      <c r="U9" s="51" t="str">
        <f>'[19]FS Summary'!U34</f>
        <v> </v>
      </c>
      <c r="V9" s="79">
        <f aca="true" t="shared" si="0" ref="V9:V20">IF(G9=0," ",(J9/G9))</f>
        <v>0</v>
      </c>
      <c r="W9" s="88">
        <f aca="true" t="shared" si="1" ref="W9:W20">IF(G9=0," ",(K9/G9))</f>
        <v>0</v>
      </c>
      <c r="X9" s="36"/>
    </row>
    <row r="10" spans="2:24" ht="12.75">
      <c r="B10" s="35"/>
      <c r="C10" s="72" t="s">
        <v>19</v>
      </c>
      <c r="D10" s="51">
        <f>'[5]Summary'!$B$36</f>
        <v>54000000</v>
      </c>
      <c r="E10" s="51"/>
      <c r="F10" s="51"/>
      <c r="G10" s="51">
        <f>'[5]Summary'!$E$36</f>
        <v>54000000</v>
      </c>
      <c r="H10" s="77">
        <f>'[5]Summary'!$F$36</f>
        <v>54000000</v>
      </c>
      <c r="I10" s="75">
        <f>'[5]Summary'!$G$36</f>
        <v>7697000</v>
      </c>
      <c r="J10" s="77"/>
      <c r="K10" s="75"/>
      <c r="L10" s="57">
        <f>'[6]GT Summary'!L34</f>
        <v>0</v>
      </c>
      <c r="M10" s="62">
        <f>'[6]GT Summary'!M34</f>
        <v>0</v>
      </c>
      <c r="N10" s="57">
        <f>'[6]GT Summary'!N34</f>
        <v>0</v>
      </c>
      <c r="O10" s="62">
        <f>'[6]GT Summary'!O34</f>
        <v>0</v>
      </c>
      <c r="P10" s="57">
        <f>'[6]GT Summary'!P34</f>
        <v>0</v>
      </c>
      <c r="Q10" s="62">
        <f>'[6]GT Summary'!Q34</f>
        <v>0</v>
      </c>
      <c r="R10" s="57">
        <f>'[6]GT Summary'!R34</f>
        <v>0</v>
      </c>
      <c r="S10" s="62">
        <f>'[6]GT Summary'!S34</f>
        <v>0</v>
      </c>
      <c r="T10" s="66" t="str">
        <f>'[6]GT Summary'!T34</f>
        <v> </v>
      </c>
      <c r="U10" s="67" t="str">
        <f>'[6]GT Summary'!U34</f>
        <v> </v>
      </c>
      <c r="V10" s="79">
        <f t="shared" si="0"/>
        <v>0</v>
      </c>
      <c r="W10" s="88">
        <f t="shared" si="1"/>
        <v>0</v>
      </c>
      <c r="X10" s="36"/>
    </row>
    <row r="11" spans="2:24" ht="12.75">
      <c r="B11" s="35"/>
      <c r="C11" s="72" t="s">
        <v>20</v>
      </c>
      <c r="D11" s="51">
        <f>'[7]Summary'!$B$36</f>
        <v>157775000</v>
      </c>
      <c r="E11" s="51"/>
      <c r="F11" s="51"/>
      <c r="G11" s="51">
        <f>'[7]Summary'!$E$36</f>
        <v>157775000</v>
      </c>
      <c r="H11" s="77">
        <f>'[7]Summary'!$F$36</f>
        <v>157775000</v>
      </c>
      <c r="I11" s="75">
        <f>'[7]Summary'!$G$36</f>
        <v>46359000</v>
      </c>
      <c r="J11" s="77"/>
      <c r="K11" s="75"/>
      <c r="L11" s="57">
        <f>'[8]KZ Summary'!L34</f>
        <v>0</v>
      </c>
      <c r="M11" s="62">
        <f>'[8]KZ Summary'!M34</f>
        <v>0</v>
      </c>
      <c r="N11" s="57">
        <f>'[8]KZ Summary'!N34</f>
        <v>0</v>
      </c>
      <c r="O11" s="62">
        <f>'[8]KZ Summary'!O34</f>
        <v>0</v>
      </c>
      <c r="P11" s="57">
        <f>'[8]KZ Summary'!P34</f>
        <v>0</v>
      </c>
      <c r="Q11" s="62">
        <f>'[8]KZ Summary'!Q34</f>
        <v>0</v>
      </c>
      <c r="R11" s="57">
        <f>'[8]KZ Summary'!R34</f>
        <v>0</v>
      </c>
      <c r="S11" s="62">
        <f>'[8]KZ Summary'!S34</f>
        <v>0</v>
      </c>
      <c r="T11" s="66" t="str">
        <f>'[8]KZ Summary'!T34</f>
        <v> </v>
      </c>
      <c r="U11" s="67" t="str">
        <f>'[8]KZ Summary'!U34</f>
        <v> </v>
      </c>
      <c r="V11" s="79">
        <f t="shared" si="0"/>
        <v>0</v>
      </c>
      <c r="W11" s="88">
        <f t="shared" si="1"/>
        <v>0</v>
      </c>
      <c r="X11" s="36"/>
    </row>
    <row r="12" spans="2:24" ht="12.75">
      <c r="B12" s="35"/>
      <c r="C12" s="72" t="s">
        <v>21</v>
      </c>
      <c r="D12" s="51">
        <f>'[9]Summary'!$B$36</f>
        <v>190000000</v>
      </c>
      <c r="E12" s="51"/>
      <c r="F12" s="51"/>
      <c r="G12" s="51">
        <f>'[9]Summary'!$E$36</f>
        <v>190000000</v>
      </c>
      <c r="H12" s="77">
        <f>'[9]Summary'!$F$36</f>
        <v>190000000</v>
      </c>
      <c r="I12" s="75">
        <f>'[9]Summary'!$G$36</f>
        <v>62440000</v>
      </c>
      <c r="J12" s="77"/>
      <c r="K12" s="75"/>
      <c r="L12" s="57">
        <f>'[10]NP Summary'!L34</f>
        <v>0</v>
      </c>
      <c r="M12" s="62">
        <f>'[10]NP Summary'!M34</f>
        <v>0</v>
      </c>
      <c r="N12" s="57">
        <f>'[10]NP Summary'!N34</f>
        <v>0</v>
      </c>
      <c r="O12" s="62">
        <f>'[10]NP Summary'!O34</f>
        <v>0</v>
      </c>
      <c r="P12" s="57">
        <f>'[10]NP Summary'!P34</f>
        <v>0</v>
      </c>
      <c r="Q12" s="62">
        <f>'[10]NP Summary'!Q34</f>
        <v>0</v>
      </c>
      <c r="R12" s="57">
        <f>'[10]NP Summary'!R34</f>
        <v>0</v>
      </c>
      <c r="S12" s="62">
        <f>'[10]NP Summary'!S34</f>
        <v>0</v>
      </c>
      <c r="T12" s="66" t="str">
        <f>'[10]NP Summary'!T34</f>
        <v> </v>
      </c>
      <c r="U12" s="67" t="str">
        <f>'[10]NP Summary'!U34</f>
        <v> </v>
      </c>
      <c r="V12" s="79">
        <f t="shared" si="0"/>
        <v>0</v>
      </c>
      <c r="W12" s="88">
        <f t="shared" si="1"/>
        <v>0</v>
      </c>
      <c r="X12" s="36"/>
    </row>
    <row r="13" spans="2:24" ht="12.75">
      <c r="B13" s="35"/>
      <c r="C13" s="72" t="s">
        <v>22</v>
      </c>
      <c r="D13" s="51">
        <f>'[11]Summary'!$B$36</f>
        <v>64000000</v>
      </c>
      <c r="E13" s="51"/>
      <c r="F13" s="51"/>
      <c r="G13" s="51">
        <f>'[11]Summary'!$E$36</f>
        <v>64000000</v>
      </c>
      <c r="H13" s="77">
        <f>'[11]Summary'!$F$36</f>
        <v>64000000</v>
      </c>
      <c r="I13" s="75">
        <f>'[11]Summary'!$G$36</f>
        <v>5100000</v>
      </c>
      <c r="J13" s="77"/>
      <c r="K13" s="75"/>
      <c r="L13" s="57">
        <f>'[12]MP Summary'!L34</f>
        <v>0</v>
      </c>
      <c r="M13" s="62">
        <f>'[12]MP Summary'!M34</f>
        <v>0</v>
      </c>
      <c r="N13" s="57">
        <f>'[12]MP Summary'!N34</f>
        <v>0</v>
      </c>
      <c r="O13" s="62">
        <f>'[12]MP Summary'!O34</f>
        <v>0</v>
      </c>
      <c r="P13" s="57">
        <f>'[12]MP Summary'!P34</f>
        <v>0</v>
      </c>
      <c r="Q13" s="62">
        <f>'[12]MP Summary'!Q34</f>
        <v>0</v>
      </c>
      <c r="R13" s="57">
        <f>'[12]MP Summary'!R34</f>
        <v>0</v>
      </c>
      <c r="S13" s="62">
        <f>'[12]MP Summary'!S34</f>
        <v>0</v>
      </c>
      <c r="T13" s="66" t="str">
        <f>'[12]MP Summary'!T34</f>
        <v> </v>
      </c>
      <c r="U13" s="67" t="str">
        <f>'[12]MP Summary'!U34</f>
        <v> </v>
      </c>
      <c r="V13" s="79">
        <f t="shared" si="0"/>
        <v>0</v>
      </c>
      <c r="W13" s="88">
        <f t="shared" si="1"/>
        <v>0</v>
      </c>
      <c r="X13" s="36"/>
    </row>
    <row r="14" spans="2:24" ht="12.75">
      <c r="B14" s="35"/>
      <c r="C14" s="72" t="s">
        <v>23</v>
      </c>
      <c r="D14" s="51">
        <f>'[13]Summary'!$B$36</f>
        <v>49225000</v>
      </c>
      <c r="E14" s="51"/>
      <c r="F14" s="51"/>
      <c r="G14" s="51">
        <f>'[13]Summary'!$E$36</f>
        <v>49225000</v>
      </c>
      <c r="H14" s="77">
        <f>'[13]Summary'!$F$36</f>
        <v>49225000</v>
      </c>
      <c r="I14" s="75">
        <f>'[13]Summary'!$G$36</f>
        <v>49805000</v>
      </c>
      <c r="J14" s="77"/>
      <c r="K14" s="75"/>
      <c r="L14" s="57">
        <f>'[14]NC Summary'!L34</f>
        <v>0</v>
      </c>
      <c r="M14" s="62">
        <f>'[14]NC Summary'!M34</f>
        <v>0</v>
      </c>
      <c r="N14" s="57">
        <f>'[14]NC Summary'!N34</f>
        <v>0</v>
      </c>
      <c r="O14" s="62">
        <f>'[14]NC Summary'!O34</f>
        <v>0</v>
      </c>
      <c r="P14" s="57">
        <f>'[14]NC Summary'!P34</f>
        <v>0</v>
      </c>
      <c r="Q14" s="62">
        <f>'[14]NC Summary'!Q34</f>
        <v>0</v>
      </c>
      <c r="R14" s="57">
        <f>'[14]NC Summary'!R34</f>
        <v>0</v>
      </c>
      <c r="S14" s="62">
        <f>'[14]NC Summary'!S34</f>
        <v>0</v>
      </c>
      <c r="T14" s="66" t="str">
        <f>'[14]NC Summary'!T34</f>
        <v> </v>
      </c>
      <c r="U14" s="67" t="str">
        <f>'[14]NC Summary'!U34</f>
        <v> </v>
      </c>
      <c r="V14" s="79">
        <f t="shared" si="0"/>
        <v>0</v>
      </c>
      <c r="W14" s="88">
        <f t="shared" si="1"/>
        <v>0</v>
      </c>
      <c r="X14" s="36"/>
    </row>
    <row r="15" spans="2:24" ht="12.75">
      <c r="B15" s="35"/>
      <c r="C15" s="72" t="s">
        <v>24</v>
      </c>
      <c r="D15" s="51">
        <f>'[15]Summary'!$B$36</f>
        <v>47000000</v>
      </c>
      <c r="E15" s="51"/>
      <c r="F15" s="51"/>
      <c r="G15" s="51">
        <f>'[15]Summary'!$E$36</f>
        <v>47000000</v>
      </c>
      <c r="H15" s="77">
        <f>'[15]Summary'!$F$36</f>
        <v>47000000</v>
      </c>
      <c r="I15" s="75">
        <f>'[15]Summary'!$G$36</f>
        <v>5956000</v>
      </c>
      <c r="J15" s="77"/>
      <c r="K15" s="75"/>
      <c r="L15" s="57">
        <f>'[16]NW Summary'!L34</f>
        <v>0</v>
      </c>
      <c r="M15" s="62">
        <f>'[16]NW Summary'!M34</f>
        <v>0</v>
      </c>
      <c r="N15" s="57">
        <f>'[16]NW Summary'!N34</f>
        <v>0</v>
      </c>
      <c r="O15" s="62">
        <f>'[16]NW Summary'!O34</f>
        <v>0</v>
      </c>
      <c r="P15" s="57">
        <f>'[16]NW Summary'!P34</f>
        <v>0</v>
      </c>
      <c r="Q15" s="62">
        <f>'[16]NW Summary'!Q34</f>
        <v>0</v>
      </c>
      <c r="R15" s="57">
        <f>'[16]NW Summary'!R34</f>
        <v>0</v>
      </c>
      <c r="S15" s="62">
        <f>'[16]NW Summary'!S34</f>
        <v>0</v>
      </c>
      <c r="T15" s="66" t="str">
        <f>'[16]NW Summary'!T34</f>
        <v> </v>
      </c>
      <c r="U15" s="67" t="str">
        <f>'[16]NW Summary'!U34</f>
        <v> </v>
      </c>
      <c r="V15" s="79">
        <f t="shared" si="0"/>
        <v>0</v>
      </c>
      <c r="W15" s="88">
        <f t="shared" si="1"/>
        <v>0</v>
      </c>
      <c r="X15" s="36"/>
    </row>
    <row r="16" spans="2:24" ht="12.75">
      <c r="B16" s="35"/>
      <c r="C16" s="72" t="s">
        <v>25</v>
      </c>
      <c r="D16" s="51">
        <f>'[17]Summary'!$B$36</f>
        <v>33000000</v>
      </c>
      <c r="E16" s="51"/>
      <c r="F16" s="51"/>
      <c r="G16" s="51">
        <f>'[17]Summary'!$E$36</f>
        <v>33000000</v>
      </c>
      <c r="H16" s="77">
        <f>'[17]Summary'!$F$36</f>
        <v>33000000</v>
      </c>
      <c r="I16" s="75">
        <f>'[17]Summary'!$G$36</f>
        <v>16894000</v>
      </c>
      <c r="J16" s="77"/>
      <c r="K16" s="75"/>
      <c r="L16" s="57">
        <f>'[18]WC Summary'!L34</f>
        <v>0</v>
      </c>
      <c r="M16" s="62">
        <f>'[18]WC Summary'!M34</f>
        <v>0</v>
      </c>
      <c r="N16" s="57">
        <f>'[18]WC Summary'!N34</f>
        <v>0</v>
      </c>
      <c r="O16" s="62">
        <f>'[18]WC Summary'!O34</f>
        <v>0</v>
      </c>
      <c r="P16" s="57">
        <f>'[18]WC Summary'!P34</f>
        <v>0</v>
      </c>
      <c r="Q16" s="62">
        <f>'[18]WC Summary'!Q34</f>
        <v>0</v>
      </c>
      <c r="R16" s="57">
        <f>'[18]WC Summary'!R34</f>
        <v>0</v>
      </c>
      <c r="S16" s="62">
        <f>'[18]WC Summary'!S34</f>
        <v>0</v>
      </c>
      <c r="T16" s="66" t="str">
        <f>'[18]WC Summary'!T34</f>
        <v> </v>
      </c>
      <c r="U16" s="67" t="str">
        <f>'[18]WC Summary'!U34</f>
        <v> </v>
      </c>
      <c r="V16" s="79">
        <f t="shared" si="0"/>
        <v>0</v>
      </c>
      <c r="W16" s="88">
        <f t="shared" si="1"/>
        <v>0</v>
      </c>
      <c r="X16" s="36"/>
    </row>
    <row r="17" spans="2:24" ht="12.75">
      <c r="B17" s="35"/>
      <c r="C17" s="72" t="s">
        <v>55</v>
      </c>
      <c r="D17" s="51">
        <v>60000000</v>
      </c>
      <c r="E17" s="51"/>
      <c r="F17" s="51"/>
      <c r="G17" s="51">
        <v>60000000</v>
      </c>
      <c r="H17" s="77">
        <v>60000000</v>
      </c>
      <c r="I17" s="75">
        <v>6821000</v>
      </c>
      <c r="J17" s="77"/>
      <c r="K17" s="75"/>
      <c r="L17" s="51" t="e">
        <f>'[1]Summary'!L51</f>
        <v>#REF!</v>
      </c>
      <c r="M17" s="51" t="e">
        <f>'[1]Summary'!M51</f>
        <v>#REF!</v>
      </c>
      <c r="N17" s="51" t="e">
        <f>'[1]Summary'!N51</f>
        <v>#REF!</v>
      </c>
      <c r="O17" s="51" t="e">
        <f>'[1]Summary'!O51</f>
        <v>#REF!</v>
      </c>
      <c r="P17" s="51" t="e">
        <f>'[1]Summary'!P51</f>
        <v>#REF!</v>
      </c>
      <c r="Q17" s="51" t="e">
        <f>'[1]Summary'!Q51</f>
        <v>#REF!</v>
      </c>
      <c r="R17" s="51" t="e">
        <f>'[1]Summary'!R51</f>
        <v>#REF!</v>
      </c>
      <c r="S17" s="51" t="e">
        <f>'[1]Summary'!S51</f>
        <v>#REF!</v>
      </c>
      <c r="T17" s="51" t="e">
        <f>'[1]Summary'!T51</f>
        <v>#REF!</v>
      </c>
      <c r="U17" s="51" t="e">
        <f>'[1]Summary'!U51</f>
        <v>#REF!</v>
      </c>
      <c r="V17" s="79">
        <f t="shared" si="0"/>
        <v>0</v>
      </c>
      <c r="W17" s="88">
        <f t="shared" si="1"/>
        <v>0</v>
      </c>
      <c r="X17" s="36"/>
    </row>
    <row r="18" spans="2:24" ht="12.75">
      <c r="B18" s="35"/>
      <c r="C18" s="72"/>
      <c r="D18" s="51"/>
      <c r="E18" s="51"/>
      <c r="F18" s="51"/>
      <c r="G18" s="51"/>
      <c r="H18" s="77"/>
      <c r="I18" s="80"/>
      <c r="J18" s="77"/>
      <c r="K18" s="62"/>
      <c r="L18" s="58"/>
      <c r="M18" s="63"/>
      <c r="N18" s="58"/>
      <c r="O18" s="63"/>
      <c r="P18" s="58"/>
      <c r="Q18" s="63"/>
      <c r="R18" s="58"/>
      <c r="S18" s="63"/>
      <c r="T18" s="66" t="str">
        <f>IF(N18=0," ",(P18-N18)/N18)</f>
        <v> </v>
      </c>
      <c r="U18" s="67" t="str">
        <f>IF(O18=0," ",(Q18-O18)/O18)</f>
        <v> </v>
      </c>
      <c r="V18" s="79" t="str">
        <f t="shared" si="0"/>
        <v> </v>
      </c>
      <c r="W18" s="88" t="str">
        <f t="shared" si="1"/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78"/>
      <c r="I19" s="75"/>
      <c r="J19" s="77"/>
      <c r="K19" s="75"/>
      <c r="L19" s="59"/>
      <c r="M19" s="64"/>
      <c r="N19" s="59"/>
      <c r="O19" s="64"/>
      <c r="P19" s="59"/>
      <c r="Q19" s="64"/>
      <c r="R19" s="59"/>
      <c r="S19" s="64"/>
      <c r="T19" s="69" t="str">
        <f>IF(N19=0," ",(P19-N19)/N19)</f>
        <v> </v>
      </c>
      <c r="U19" s="70" t="str">
        <f>IF(O19=0," ",(Q19-O19)/O19)</f>
        <v> </v>
      </c>
      <c r="V19" s="79" t="str">
        <f t="shared" si="0"/>
        <v> </v>
      </c>
      <c r="W19" s="89" t="str">
        <f t="shared" si="1"/>
        <v> </v>
      </c>
      <c r="X19" s="36"/>
    </row>
    <row r="20" spans="2:24" s="31" customFormat="1" ht="12.75">
      <c r="B20" s="46"/>
      <c r="C20" s="41" t="s">
        <v>26</v>
      </c>
      <c r="D20" s="48">
        <f aca="true" t="shared" si="2" ref="D20:I20">SUM(D8:D19)</f>
        <v>893000000</v>
      </c>
      <c r="E20" s="48">
        <f t="shared" si="2"/>
        <v>0</v>
      </c>
      <c r="F20" s="48">
        <f t="shared" si="2"/>
        <v>0</v>
      </c>
      <c r="G20" s="48">
        <f t="shared" si="2"/>
        <v>893000000</v>
      </c>
      <c r="H20" s="97">
        <f t="shared" si="2"/>
        <v>893000000</v>
      </c>
      <c r="I20" s="96">
        <f t="shared" si="2"/>
        <v>282051000</v>
      </c>
      <c r="J20" s="97">
        <f>'[1]Summary'!J34</f>
        <v>0</v>
      </c>
      <c r="K20" s="96">
        <f>'[1]Summary'!K34</f>
        <v>0</v>
      </c>
      <c r="L20" s="48">
        <f>'[1]Summary'!L34</f>
        <v>0</v>
      </c>
      <c r="M20" s="48">
        <f>'[1]Summary'!M34</f>
        <v>0</v>
      </c>
      <c r="N20" s="48">
        <f>'[1]Summary'!N34</f>
        <v>0</v>
      </c>
      <c r="O20" s="48">
        <f>'[1]Summary'!O34</f>
        <v>0</v>
      </c>
      <c r="P20" s="48">
        <f>'[1]Summary'!P34</f>
        <v>0</v>
      </c>
      <c r="Q20" s="48">
        <f>'[1]Summary'!Q34</f>
        <v>0</v>
      </c>
      <c r="R20" s="48">
        <f>'[1]Summary'!R34</f>
        <v>0</v>
      </c>
      <c r="S20" s="48">
        <f>'[1]Summary'!S34</f>
        <v>0</v>
      </c>
      <c r="T20" s="48" t="str">
        <f>'[1]Summary'!T34</f>
        <v> </v>
      </c>
      <c r="U20" s="48" t="str">
        <f>'[1]Summary'!U34</f>
        <v> </v>
      </c>
      <c r="V20" s="83">
        <f t="shared" si="0"/>
        <v>0</v>
      </c>
      <c r="W20" s="93">
        <f t="shared" si="1"/>
        <v>0</v>
      </c>
      <c r="X20" s="47"/>
    </row>
    <row r="21" spans="2:24" ht="13.5" thickBot="1"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87" t="s">
        <v>62</v>
      </c>
      <c r="C23" s="87" t="s">
        <v>63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3" ref="IS23:IT27">T23</f>
        <v>0</v>
      </c>
      <c r="IT23" s="34">
        <f t="shared" si="3"/>
        <v>0</v>
      </c>
    </row>
    <row r="24" spans="1:254" s="11" customFormat="1" ht="12.75">
      <c r="A24" s="32"/>
      <c r="B24" s="87" t="s">
        <v>64</v>
      </c>
      <c r="C24" s="87" t="s">
        <v>65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3"/>
        <v>0</v>
      </c>
      <c r="IT24" s="34">
        <f t="shared" si="3"/>
        <v>0</v>
      </c>
    </row>
    <row r="25" spans="1:254" s="11" customFormat="1" ht="12.75">
      <c r="A25" s="3"/>
      <c r="B25" s="87" t="s">
        <v>66</v>
      </c>
      <c r="C25" s="87" t="s">
        <v>28</v>
      </c>
      <c r="D25" s="3"/>
      <c r="E25" s="33"/>
      <c r="F25" s="3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3"/>
        <v>0</v>
      </c>
      <c r="IT25" s="34">
        <f t="shared" si="3"/>
        <v>0</v>
      </c>
    </row>
    <row r="26" spans="1:254" s="11" customFormat="1" ht="12.75">
      <c r="A26" s="3"/>
      <c r="B26" s="87" t="s">
        <v>67</v>
      </c>
      <c r="C26" s="87" t="s">
        <v>68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3"/>
        <v>0</v>
      </c>
      <c r="IT26" s="34">
        <f t="shared" si="3"/>
        <v>0</v>
      </c>
    </row>
    <row r="27" spans="1:254" s="11" customFormat="1" ht="12.75">
      <c r="A27" s="3"/>
      <c r="B27" s="87" t="s">
        <v>69</v>
      </c>
      <c r="C27" s="87" t="s">
        <v>29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3"/>
        <v>0</v>
      </c>
      <c r="IT27" s="34">
        <f t="shared" si="3"/>
        <v>0</v>
      </c>
    </row>
    <row r="28" spans="2:3" ht="12.75">
      <c r="B28" s="87"/>
      <c r="C28" s="87" t="s">
        <v>70</v>
      </c>
    </row>
    <row r="29" spans="2:6" ht="12.75">
      <c r="B29" s="87" t="s">
        <v>73</v>
      </c>
      <c r="C29" s="87"/>
      <c r="D29" s="87"/>
      <c r="E29" s="87"/>
      <c r="F29" s="87"/>
    </row>
    <row r="30" spans="2:6" ht="12.75">
      <c r="B30" s="87" t="s">
        <v>71</v>
      </c>
      <c r="C30" s="87"/>
      <c r="D30" s="87"/>
      <c r="E30" s="87"/>
      <c r="F30" s="8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A13">
      <selection activeCell="B28" sqref="B28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1" width="13.140625" style="0" customWidth="1"/>
    <col min="12" max="21" width="13.140625" style="0" hidden="1" customWidth="1"/>
    <col min="22" max="22" width="16.28125" style="0" customWidth="1"/>
    <col min="23" max="23" width="12.00390625" style="0" bestFit="1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57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38</v>
      </c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56</v>
      </c>
      <c r="D3" s="8"/>
      <c r="E3" s="8"/>
      <c r="F3" s="8"/>
      <c r="G3" s="8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6</v>
      </c>
      <c r="U3" s="14"/>
      <c r="V3" s="71" t="s">
        <v>50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7</v>
      </c>
      <c r="D4" s="18" t="s">
        <v>58</v>
      </c>
      <c r="E4" s="18" t="s">
        <v>8</v>
      </c>
      <c r="F4" s="18" t="s">
        <v>9</v>
      </c>
      <c r="G4" s="18" t="s">
        <v>59</v>
      </c>
      <c r="H4" s="19" t="s">
        <v>10</v>
      </c>
      <c r="I4" s="60" t="s">
        <v>11</v>
      </c>
      <c r="J4" s="19" t="s">
        <v>60</v>
      </c>
      <c r="K4" s="60" t="s">
        <v>61</v>
      </c>
      <c r="L4" s="19" t="s">
        <v>43</v>
      </c>
      <c r="M4" s="60" t="s">
        <v>44</v>
      </c>
      <c r="N4" s="19" t="s">
        <v>45</v>
      </c>
      <c r="O4" s="60" t="s">
        <v>46</v>
      </c>
      <c r="P4" s="19" t="s">
        <v>47</v>
      </c>
      <c r="Q4" s="60" t="s">
        <v>48</v>
      </c>
      <c r="R4" s="19" t="s">
        <v>12</v>
      </c>
      <c r="S4" s="60" t="s">
        <v>13</v>
      </c>
      <c r="T4" s="20" t="s">
        <v>47</v>
      </c>
      <c r="U4" s="54" t="s">
        <v>49</v>
      </c>
      <c r="V4" s="20" t="s">
        <v>14</v>
      </c>
      <c r="W4" s="54" t="s">
        <v>15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16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49"/>
      <c r="H7" s="76"/>
      <c r="I7" s="74"/>
      <c r="J7" s="76"/>
      <c r="K7" s="74"/>
      <c r="L7" s="52"/>
      <c r="M7" s="53"/>
      <c r="N7" s="52"/>
      <c r="O7" s="53"/>
      <c r="P7" s="52"/>
      <c r="Q7" s="53"/>
      <c r="R7" s="52"/>
      <c r="S7" s="53"/>
      <c r="T7" s="52"/>
      <c r="U7" s="53"/>
      <c r="V7" s="52"/>
      <c r="W7" s="53"/>
      <c r="X7" s="36"/>
    </row>
    <row r="8" spans="2:24" ht="12.75">
      <c r="B8" s="35"/>
      <c r="C8" s="72" t="s">
        <v>17</v>
      </c>
      <c r="D8" s="51">
        <f>'[2]Summary'!$B$37</f>
        <v>49600000</v>
      </c>
      <c r="E8" s="51"/>
      <c r="F8" s="51"/>
      <c r="G8" s="51">
        <f>'[2]Summary'!$E$37</f>
        <v>49600000</v>
      </c>
      <c r="H8" s="77">
        <f>'[2]Summary'!$F$37</f>
        <v>49600000</v>
      </c>
      <c r="I8" s="75">
        <f>'[2]Summary'!$G$37</f>
        <v>26237000</v>
      </c>
      <c r="J8" s="77">
        <f>'[2]Summary'!$H$37</f>
        <v>28858000</v>
      </c>
      <c r="K8" s="75">
        <f>'[2]Summary'!$I$37</f>
        <v>17416121</v>
      </c>
      <c r="L8" s="51">
        <f>'[3]EC Summary'!L35</f>
        <v>0</v>
      </c>
      <c r="M8" s="51">
        <f>'[3]EC Summary'!M35</f>
        <v>0</v>
      </c>
      <c r="N8" s="51">
        <f>'[3]EC Summary'!N35</f>
        <v>0</v>
      </c>
      <c r="O8" s="51">
        <f>'[3]EC Summary'!O35</f>
        <v>0</v>
      </c>
      <c r="P8" s="51">
        <f>'[3]EC Summary'!P35</f>
        <v>0</v>
      </c>
      <c r="Q8" s="51">
        <f>'[3]EC Summary'!Q35</f>
        <v>0</v>
      </c>
      <c r="R8" s="51">
        <f>'[3]EC Summary'!R35</f>
        <v>25041000</v>
      </c>
      <c r="S8" s="51">
        <f>'[3]EC Summary'!S35</f>
        <v>6838000</v>
      </c>
      <c r="T8" s="51" t="str">
        <f>'[3]EC Summary'!T35</f>
        <v> </v>
      </c>
      <c r="U8" s="51" t="str">
        <f>'[3]EC Summary'!U35</f>
        <v> </v>
      </c>
      <c r="V8" s="79">
        <f>IF(G8=0," ",(J8/G8))</f>
        <v>0.5818145161290322</v>
      </c>
      <c r="W8" s="88">
        <f>IF(G8=0," ",(K8/G8))</f>
        <v>0.35113147177419357</v>
      </c>
      <c r="X8" s="36"/>
    </row>
    <row r="9" spans="2:24" ht="12.75">
      <c r="B9" s="35"/>
      <c r="C9" s="72" t="s">
        <v>18</v>
      </c>
      <c r="D9" s="51">
        <f>'[4]Summary'!$B$37</f>
        <v>12064000</v>
      </c>
      <c r="E9" s="51"/>
      <c r="F9" s="51"/>
      <c r="G9" s="51">
        <f>'[4]Summary'!$E$37</f>
        <v>12064000</v>
      </c>
      <c r="H9" s="77">
        <f>'[4]Summary'!$F$37</f>
        <v>12064000</v>
      </c>
      <c r="I9" s="75">
        <f>'[4]Summary'!$G$37</f>
        <v>6032000</v>
      </c>
      <c r="J9" s="77">
        <f>'[4]Summary'!$H$37</f>
        <v>5610000</v>
      </c>
      <c r="K9" s="75">
        <f>'[4]Summary'!$I$37</f>
        <v>3144766</v>
      </c>
      <c r="L9" s="51">
        <f>'[19]FS Summary'!L35</f>
        <v>0</v>
      </c>
      <c r="M9" s="51">
        <f>'[19]FS Summary'!M35</f>
        <v>0</v>
      </c>
      <c r="N9" s="51">
        <f>'[19]FS Summary'!N35</f>
        <v>0</v>
      </c>
      <c r="O9" s="51">
        <f>'[19]FS Summary'!O35</f>
        <v>0</v>
      </c>
      <c r="P9" s="51">
        <f>'[19]FS Summary'!P35</f>
        <v>0</v>
      </c>
      <c r="Q9" s="51">
        <f>'[19]FS Summary'!Q35</f>
        <v>0</v>
      </c>
      <c r="R9" s="51">
        <f>'[19]FS Summary'!R35</f>
        <v>7998000</v>
      </c>
      <c r="S9" s="51">
        <f>'[19]FS Summary'!S35</f>
        <v>4916000</v>
      </c>
      <c r="T9" s="51" t="str">
        <f>'[19]FS Summary'!T35</f>
        <v> </v>
      </c>
      <c r="U9" s="51" t="str">
        <f>'[19]FS Summary'!U35</f>
        <v> </v>
      </c>
      <c r="V9" s="79">
        <f aca="true" t="shared" si="0" ref="V9:V20">IF(G9=0," ",(J9/G9))</f>
        <v>0.46501989389920423</v>
      </c>
      <c r="W9" s="88">
        <f aca="true" t="shared" si="1" ref="W9:W20">IF(G9=0," ",(K9/G9))</f>
        <v>0.26067357427055704</v>
      </c>
      <c r="X9" s="36"/>
    </row>
    <row r="10" spans="2:24" ht="12.75">
      <c r="B10" s="35"/>
      <c r="C10" s="72" t="s">
        <v>19</v>
      </c>
      <c r="D10" s="51">
        <f>'[5]Summary'!$B$37</f>
        <v>22893000</v>
      </c>
      <c r="E10" s="51"/>
      <c r="F10" s="51"/>
      <c r="G10" s="51">
        <f>'[5]Summary'!$E$37</f>
        <v>22893000</v>
      </c>
      <c r="H10" s="77">
        <f>'[5]Summary'!$F$37</f>
        <v>22893000</v>
      </c>
      <c r="I10" s="75">
        <f>'[5]Summary'!$G$37</f>
        <v>4725000</v>
      </c>
      <c r="J10" s="77">
        <f>'[5]Summary'!$H$37</f>
        <v>4519000</v>
      </c>
      <c r="K10" s="75">
        <f>'[5]Summary'!$I$37</f>
        <v>3123404</v>
      </c>
      <c r="L10" s="57">
        <f>'[6]GT Summary'!L35</f>
        <v>0</v>
      </c>
      <c r="M10" s="62">
        <f>'[6]GT Summary'!M35</f>
        <v>0</v>
      </c>
      <c r="N10" s="57">
        <f>'[6]GT Summary'!N35</f>
        <v>0</v>
      </c>
      <c r="O10" s="62">
        <f>'[6]GT Summary'!O35</f>
        <v>0</v>
      </c>
      <c r="P10" s="57">
        <f>'[6]GT Summary'!P35</f>
        <v>0</v>
      </c>
      <c r="Q10" s="62">
        <f>'[6]GT Summary'!Q35</f>
        <v>0</v>
      </c>
      <c r="R10" s="57">
        <f>'[6]GT Summary'!R35</f>
        <v>6313000</v>
      </c>
      <c r="S10" s="62">
        <f>'[6]GT Summary'!S35</f>
        <v>2707000</v>
      </c>
      <c r="T10" s="66" t="str">
        <f>'[6]GT Summary'!T35</f>
        <v> </v>
      </c>
      <c r="U10" s="67" t="str">
        <f>'[6]GT Summary'!U35</f>
        <v> </v>
      </c>
      <c r="V10" s="79">
        <f t="shared" si="0"/>
        <v>0.1973965841086795</v>
      </c>
      <c r="W10" s="88">
        <f t="shared" si="1"/>
        <v>0.13643489276197965</v>
      </c>
      <c r="X10" s="36"/>
    </row>
    <row r="11" spans="2:24" ht="12.75">
      <c r="B11" s="35"/>
      <c r="C11" s="72" t="s">
        <v>20</v>
      </c>
      <c r="D11" s="51">
        <f>'[7]Summary'!$B$37</f>
        <v>540000</v>
      </c>
      <c r="E11" s="51"/>
      <c r="F11" s="51"/>
      <c r="G11" s="51">
        <f>'[7]Summary'!$E$37</f>
        <v>540000</v>
      </c>
      <c r="H11" s="77">
        <f>'[7]Summary'!$F$37</f>
        <v>540000</v>
      </c>
      <c r="I11" s="75">
        <f>'[7]Summary'!$G$37</f>
        <v>270000</v>
      </c>
      <c r="J11" s="77">
        <f>'[7]Summary'!$H$37</f>
        <v>102000</v>
      </c>
      <c r="K11" s="75">
        <f>'[7]Summary'!$I$37</f>
        <v>251313</v>
      </c>
      <c r="L11" s="51">
        <f>'[7]Summary'!$B$37</f>
        <v>540000</v>
      </c>
      <c r="M11" s="51">
        <f>'[7]Summary'!$B$37</f>
        <v>540000</v>
      </c>
      <c r="N11" s="51">
        <f>'[7]Summary'!$B$37</f>
        <v>540000</v>
      </c>
      <c r="O11" s="51">
        <f>'[7]Summary'!$B$37</f>
        <v>540000</v>
      </c>
      <c r="P11" s="51">
        <f>'[7]Summary'!$B$37</f>
        <v>540000</v>
      </c>
      <c r="Q11" s="51">
        <f>'[7]Summary'!$B$37</f>
        <v>540000</v>
      </c>
      <c r="R11" s="51">
        <f>'[7]Summary'!$B$37</f>
        <v>540000</v>
      </c>
      <c r="S11" s="51">
        <f>'[7]Summary'!$B$37</f>
        <v>540000</v>
      </c>
      <c r="T11" s="51">
        <f>'[7]Summary'!$B$37</f>
        <v>540000</v>
      </c>
      <c r="U11" s="51">
        <f>'[7]Summary'!$B$37</f>
        <v>540000</v>
      </c>
      <c r="V11" s="79">
        <f t="shared" si="0"/>
        <v>0.18888888888888888</v>
      </c>
      <c r="W11" s="88">
        <f t="shared" si="1"/>
        <v>0.46539444444444444</v>
      </c>
      <c r="X11" s="36"/>
    </row>
    <row r="12" spans="2:24" ht="12.75">
      <c r="B12" s="35"/>
      <c r="C12" s="72" t="s">
        <v>21</v>
      </c>
      <c r="D12" s="51">
        <f>'[9]Summary'!$B$37</f>
        <v>379048000</v>
      </c>
      <c r="E12" s="51"/>
      <c r="F12" s="51"/>
      <c r="G12" s="51">
        <f>'[9]Summary'!$E$37</f>
        <v>379048000</v>
      </c>
      <c r="H12" s="77">
        <f>'[9]Summary'!$F$37</f>
        <v>379048000</v>
      </c>
      <c r="I12" s="75">
        <f>'[9]Summary'!$G$37</f>
        <v>153477000</v>
      </c>
      <c r="J12" s="77">
        <f>'[9]Summary'!$H$37</f>
        <v>164731000</v>
      </c>
      <c r="K12" s="75">
        <f>'[9]Summary'!$I$37</f>
        <v>115875174</v>
      </c>
      <c r="L12" s="57">
        <f>'[10]NP Summary'!L35</f>
        <v>0</v>
      </c>
      <c r="M12" s="62">
        <f>'[10]NP Summary'!M35</f>
        <v>0</v>
      </c>
      <c r="N12" s="57">
        <f>'[10]NP Summary'!N35</f>
        <v>0</v>
      </c>
      <c r="O12" s="62">
        <f>'[10]NP Summary'!O35</f>
        <v>0</v>
      </c>
      <c r="P12" s="57">
        <f>'[10]NP Summary'!P35</f>
        <v>0</v>
      </c>
      <c r="Q12" s="62">
        <f>'[10]NP Summary'!Q35</f>
        <v>0</v>
      </c>
      <c r="R12" s="57">
        <f>'[10]NP Summary'!R35</f>
        <v>160924000</v>
      </c>
      <c r="S12" s="62">
        <f>'[10]NP Summary'!S35</f>
        <v>5380000</v>
      </c>
      <c r="T12" s="66" t="str">
        <f>'[10]NP Summary'!T35</f>
        <v> </v>
      </c>
      <c r="U12" s="67" t="str">
        <f>'[10]NP Summary'!U35</f>
        <v> </v>
      </c>
      <c r="V12" s="79">
        <f t="shared" si="0"/>
        <v>0.4345913973955805</v>
      </c>
      <c r="W12" s="88">
        <f t="shared" si="1"/>
        <v>0.305700528692936</v>
      </c>
      <c r="X12" s="36"/>
    </row>
    <row r="13" spans="2:24" ht="12.75">
      <c r="B13" s="35"/>
      <c r="C13" s="72" t="s">
        <v>22</v>
      </c>
      <c r="D13" s="51">
        <f>'[11]Summary'!$B$37</f>
        <v>133135000</v>
      </c>
      <c r="E13" s="51"/>
      <c r="F13" s="51"/>
      <c r="G13" s="51">
        <f>'[11]Summary'!$E$37</f>
        <v>133135000</v>
      </c>
      <c r="H13" s="77">
        <f>'[11]Summary'!$F$37</f>
        <v>133135000</v>
      </c>
      <c r="I13" s="75">
        <f>'[11]Summary'!$G$37</f>
        <v>46810000</v>
      </c>
      <c r="J13" s="77">
        <f>'[11]Summary'!$H$37</f>
        <v>46343000</v>
      </c>
      <c r="K13" s="75">
        <f>'[11]Summary'!$I$37</f>
        <v>11533482</v>
      </c>
      <c r="L13" s="51">
        <f>'[11]Summary'!$B$37</f>
        <v>133135000</v>
      </c>
      <c r="M13" s="51">
        <f>'[11]Summary'!$B$37</f>
        <v>133135000</v>
      </c>
      <c r="N13" s="51">
        <f>'[11]Summary'!$B$37</f>
        <v>133135000</v>
      </c>
      <c r="O13" s="51">
        <f>'[11]Summary'!$B$37</f>
        <v>133135000</v>
      </c>
      <c r="P13" s="51">
        <f>'[11]Summary'!$B$37</f>
        <v>133135000</v>
      </c>
      <c r="Q13" s="51">
        <f>'[11]Summary'!$B$37</f>
        <v>133135000</v>
      </c>
      <c r="R13" s="51">
        <f>'[11]Summary'!$B$37</f>
        <v>133135000</v>
      </c>
      <c r="S13" s="51">
        <f>'[11]Summary'!$B$37</f>
        <v>133135000</v>
      </c>
      <c r="T13" s="51">
        <f>'[11]Summary'!$B$37</f>
        <v>133135000</v>
      </c>
      <c r="U13" s="51">
        <f>'[11]Summary'!$B$37</f>
        <v>133135000</v>
      </c>
      <c r="V13" s="79">
        <f t="shared" si="0"/>
        <v>0.3480902842978931</v>
      </c>
      <c r="W13" s="88">
        <f t="shared" si="1"/>
        <v>0.08662997709092275</v>
      </c>
      <c r="X13" s="36"/>
    </row>
    <row r="14" spans="2:24" ht="12.75">
      <c r="B14" s="35"/>
      <c r="C14" s="72" t="s">
        <v>23</v>
      </c>
      <c r="D14" s="51">
        <f>'[13]Summary'!$B$37</f>
        <v>8823000</v>
      </c>
      <c r="E14" s="51"/>
      <c r="F14" s="51"/>
      <c r="G14" s="51">
        <f>'[13]Summary'!$E$37</f>
        <v>8823000</v>
      </c>
      <c r="H14" s="77">
        <f>'[13]Summary'!$F$37</f>
        <v>8823000</v>
      </c>
      <c r="I14" s="75">
        <f>'[13]Summary'!$G$37</f>
        <v>4407000</v>
      </c>
      <c r="J14" s="77">
        <f>'[13]Summary'!$H$37</f>
        <v>2332000</v>
      </c>
      <c r="K14" s="75">
        <f>'[13]Summary'!$I$37</f>
        <v>291000</v>
      </c>
      <c r="L14" s="57">
        <f>'[14]NC Summary'!L35</f>
        <v>0</v>
      </c>
      <c r="M14" s="62">
        <f>'[14]NC Summary'!M35</f>
        <v>0</v>
      </c>
      <c r="N14" s="57">
        <f>'[14]NC Summary'!N35</f>
        <v>0</v>
      </c>
      <c r="O14" s="62">
        <f>'[14]NC Summary'!O35</f>
        <v>0</v>
      </c>
      <c r="P14" s="57">
        <f>'[14]NC Summary'!P35</f>
        <v>0</v>
      </c>
      <c r="Q14" s="62">
        <f>'[14]NC Summary'!Q35</f>
        <v>0</v>
      </c>
      <c r="R14" s="57">
        <f>'[14]NC Summary'!R35</f>
        <v>5061000</v>
      </c>
      <c r="S14" s="62">
        <f>'[14]NC Summary'!S35</f>
        <v>0</v>
      </c>
      <c r="T14" s="66" t="str">
        <f>'[14]NC Summary'!T35</f>
        <v> </v>
      </c>
      <c r="U14" s="67" t="str">
        <f>'[14]NC Summary'!U35</f>
        <v> </v>
      </c>
      <c r="V14" s="79">
        <f t="shared" si="0"/>
        <v>0.2643091918848464</v>
      </c>
      <c r="W14" s="88">
        <f t="shared" si="1"/>
        <v>0.032981978918735125</v>
      </c>
      <c r="X14" s="36"/>
    </row>
    <row r="15" spans="2:24" ht="12.75">
      <c r="B15" s="35"/>
      <c r="C15" s="72" t="s">
        <v>24</v>
      </c>
      <c r="D15" s="51">
        <f>'[15]Summary'!$B$37</f>
        <v>52186000</v>
      </c>
      <c r="E15" s="51"/>
      <c r="F15" s="51"/>
      <c r="G15" s="51">
        <f>'[15]Summary'!$E$37</f>
        <v>52186000</v>
      </c>
      <c r="H15" s="77">
        <f>'[15]Summary'!$F$37</f>
        <v>52186000</v>
      </c>
      <c r="I15" s="75">
        <f>'[15]Summary'!$G$37</f>
        <v>21091000</v>
      </c>
      <c r="J15" s="77">
        <f>'[15]Summary'!$H$37</f>
        <v>20447000</v>
      </c>
      <c r="K15" s="75">
        <f>'[15]Summary'!$I$37</f>
        <v>3880957</v>
      </c>
      <c r="L15" s="51">
        <f>'[15]Summary'!$B$37</f>
        <v>52186000</v>
      </c>
      <c r="M15" s="51">
        <f>'[15]Summary'!$B$37</f>
        <v>52186000</v>
      </c>
      <c r="N15" s="51">
        <f>'[15]Summary'!$B$37</f>
        <v>52186000</v>
      </c>
      <c r="O15" s="51">
        <f>'[15]Summary'!$B$37</f>
        <v>52186000</v>
      </c>
      <c r="P15" s="51">
        <f>'[15]Summary'!$B$37</f>
        <v>52186000</v>
      </c>
      <c r="Q15" s="51">
        <f>'[15]Summary'!$B$37</f>
        <v>52186000</v>
      </c>
      <c r="R15" s="51">
        <f>'[15]Summary'!$B$37</f>
        <v>52186000</v>
      </c>
      <c r="S15" s="51">
        <f>'[15]Summary'!$B$37</f>
        <v>52186000</v>
      </c>
      <c r="T15" s="51">
        <f>'[15]Summary'!$B$37</f>
        <v>52186000</v>
      </c>
      <c r="U15" s="51">
        <f>'[15]Summary'!$B$37</f>
        <v>52186000</v>
      </c>
      <c r="V15" s="79">
        <f t="shared" si="0"/>
        <v>0.3918100640018396</v>
      </c>
      <c r="W15" s="88">
        <f t="shared" si="1"/>
        <v>0.07436778063082053</v>
      </c>
      <c r="X15" s="36"/>
    </row>
    <row r="16" spans="2:24" ht="12.75">
      <c r="B16" s="35"/>
      <c r="C16" s="72" t="s">
        <v>25</v>
      </c>
      <c r="D16" s="51">
        <f>'[17]Summary'!$B$37</f>
        <v>3415000</v>
      </c>
      <c r="E16" s="51"/>
      <c r="F16" s="51"/>
      <c r="G16" s="51">
        <f>'[17]Summary'!$E$37</f>
        <v>3415000</v>
      </c>
      <c r="H16" s="77">
        <f>'[17]Summary'!$F$37</f>
        <v>3415000</v>
      </c>
      <c r="I16" s="75">
        <f>'[17]Summary'!$G$37</f>
        <v>1707000</v>
      </c>
      <c r="J16" s="77">
        <f>'[17]Summary'!$H$37</f>
        <v>2171000</v>
      </c>
      <c r="K16" s="75">
        <f>'[17]Summary'!$I$37</f>
        <v>1634623</v>
      </c>
      <c r="L16" s="51">
        <f>'[17]Summary'!$B$37</f>
        <v>3415000</v>
      </c>
      <c r="M16" s="51">
        <f>'[17]Summary'!$B$37</f>
        <v>3415000</v>
      </c>
      <c r="N16" s="51">
        <f>'[17]Summary'!$B$37</f>
        <v>3415000</v>
      </c>
      <c r="O16" s="51">
        <f>'[17]Summary'!$B$37</f>
        <v>3415000</v>
      </c>
      <c r="P16" s="51">
        <f>'[17]Summary'!$B$37</f>
        <v>3415000</v>
      </c>
      <c r="Q16" s="51">
        <f>'[17]Summary'!$B$37</f>
        <v>3415000</v>
      </c>
      <c r="R16" s="51">
        <f>'[17]Summary'!$B$37</f>
        <v>3415000</v>
      </c>
      <c r="S16" s="51">
        <f>'[17]Summary'!$B$37</f>
        <v>3415000</v>
      </c>
      <c r="T16" s="51">
        <f>'[17]Summary'!$B$37</f>
        <v>3415000</v>
      </c>
      <c r="U16" s="51">
        <f>'[17]Summary'!$B$37</f>
        <v>3415000</v>
      </c>
      <c r="V16" s="79">
        <f t="shared" si="0"/>
        <v>0.6357247437774524</v>
      </c>
      <c r="W16" s="88">
        <f t="shared" si="1"/>
        <v>0.4786597364568082</v>
      </c>
      <c r="X16" s="36"/>
    </row>
    <row r="17" spans="2:24" ht="12.75">
      <c r="B17" s="35"/>
      <c r="C17" s="72"/>
      <c r="D17" s="51"/>
      <c r="E17" s="51"/>
      <c r="F17" s="51"/>
      <c r="G17" s="51"/>
      <c r="H17" s="77"/>
      <c r="I17" s="75"/>
      <c r="J17" s="77"/>
      <c r="K17" s="75"/>
      <c r="L17" s="58"/>
      <c r="M17" s="63"/>
      <c r="N17" s="58"/>
      <c r="O17" s="63"/>
      <c r="P17" s="58"/>
      <c r="Q17" s="63"/>
      <c r="R17" s="58"/>
      <c r="S17" s="63"/>
      <c r="T17" s="66" t="str">
        <f aca="true" t="shared" si="2" ref="T17:U19">IF(N17=0," ",(P17-N17)/N17)</f>
        <v> </v>
      </c>
      <c r="U17" s="67" t="str">
        <f t="shared" si="2"/>
        <v> </v>
      </c>
      <c r="V17" s="79" t="str">
        <f t="shared" si="0"/>
        <v> </v>
      </c>
      <c r="W17" s="88" t="str">
        <f t="shared" si="1"/>
        <v> </v>
      </c>
      <c r="X17" s="36"/>
    </row>
    <row r="18" spans="2:24" ht="12.75">
      <c r="B18" s="35"/>
      <c r="C18" s="72"/>
      <c r="D18" s="51"/>
      <c r="E18" s="51"/>
      <c r="F18" s="51"/>
      <c r="G18" s="51"/>
      <c r="H18" s="77"/>
      <c r="I18" s="75"/>
      <c r="J18" s="77"/>
      <c r="K18" s="75"/>
      <c r="L18" s="58"/>
      <c r="M18" s="63"/>
      <c r="N18" s="58"/>
      <c r="O18" s="63"/>
      <c r="P18" s="58"/>
      <c r="Q18" s="63"/>
      <c r="R18" s="58"/>
      <c r="S18" s="63"/>
      <c r="T18" s="66" t="str">
        <f t="shared" si="2"/>
        <v> </v>
      </c>
      <c r="U18" s="67" t="str">
        <f t="shared" si="2"/>
        <v> </v>
      </c>
      <c r="V18" s="79" t="str">
        <f t="shared" si="0"/>
        <v> </v>
      </c>
      <c r="W18" s="88" t="str">
        <f t="shared" si="1"/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78"/>
      <c r="I19" s="75"/>
      <c r="J19" s="77"/>
      <c r="K19" s="75"/>
      <c r="L19" s="59"/>
      <c r="M19" s="64"/>
      <c r="N19" s="59"/>
      <c r="O19" s="64"/>
      <c r="P19" s="59"/>
      <c r="Q19" s="64"/>
      <c r="R19" s="59"/>
      <c r="S19" s="64"/>
      <c r="T19" s="69" t="str">
        <f t="shared" si="2"/>
        <v> </v>
      </c>
      <c r="U19" s="70" t="str">
        <f t="shared" si="2"/>
        <v> </v>
      </c>
      <c r="V19" s="79" t="str">
        <f t="shared" si="0"/>
        <v> </v>
      </c>
      <c r="W19" s="89" t="str">
        <f t="shared" si="1"/>
        <v> </v>
      </c>
      <c r="X19" s="36"/>
    </row>
    <row r="20" spans="2:24" s="31" customFormat="1" ht="12.75">
      <c r="B20" s="46"/>
      <c r="C20" s="41" t="s">
        <v>26</v>
      </c>
      <c r="D20" s="48">
        <f>SUM(D8:D19)</f>
        <v>661704000</v>
      </c>
      <c r="E20" s="48">
        <f aca="true" t="shared" si="3" ref="E20:U20">SUM(E8:E19)</f>
        <v>0</v>
      </c>
      <c r="F20" s="48">
        <f t="shared" si="3"/>
        <v>0</v>
      </c>
      <c r="G20" s="48">
        <f t="shared" si="3"/>
        <v>661704000</v>
      </c>
      <c r="H20" s="97">
        <f t="shared" si="3"/>
        <v>661704000</v>
      </c>
      <c r="I20" s="96">
        <f t="shared" si="3"/>
        <v>264756000</v>
      </c>
      <c r="J20" s="97">
        <f t="shared" si="3"/>
        <v>275113000</v>
      </c>
      <c r="K20" s="96">
        <f t="shared" si="3"/>
        <v>157150840</v>
      </c>
      <c r="L20" s="48">
        <f t="shared" si="3"/>
        <v>189276000</v>
      </c>
      <c r="M20" s="48">
        <f t="shared" si="3"/>
        <v>189276000</v>
      </c>
      <c r="N20" s="48">
        <f t="shared" si="3"/>
        <v>189276000</v>
      </c>
      <c r="O20" s="48">
        <f t="shared" si="3"/>
        <v>189276000</v>
      </c>
      <c r="P20" s="48">
        <f t="shared" si="3"/>
        <v>189276000</v>
      </c>
      <c r="Q20" s="48">
        <f t="shared" si="3"/>
        <v>189276000</v>
      </c>
      <c r="R20" s="48">
        <f t="shared" si="3"/>
        <v>394613000</v>
      </c>
      <c r="S20" s="48">
        <f t="shared" si="3"/>
        <v>209117000</v>
      </c>
      <c r="T20" s="48">
        <f t="shared" si="3"/>
        <v>189276000</v>
      </c>
      <c r="U20" s="48">
        <f t="shared" si="3"/>
        <v>189276000</v>
      </c>
      <c r="V20" s="83">
        <f t="shared" si="0"/>
        <v>0.4157644505700434</v>
      </c>
      <c r="W20" s="93">
        <f t="shared" si="1"/>
        <v>0.23749416657599168</v>
      </c>
      <c r="X20" s="47"/>
    </row>
    <row r="21" spans="2:24" ht="13.5" thickBot="1"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87" t="s">
        <v>62</v>
      </c>
      <c r="C23" s="87" t="s">
        <v>63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4" ref="IS23:IT27">T23</f>
        <v>0</v>
      </c>
      <c r="IT23" s="34">
        <f t="shared" si="4"/>
        <v>0</v>
      </c>
    </row>
    <row r="24" spans="1:254" s="11" customFormat="1" ht="12.75">
      <c r="A24" s="32"/>
      <c r="B24" s="87" t="s">
        <v>64</v>
      </c>
      <c r="C24" s="87" t="s">
        <v>65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4"/>
        <v>0</v>
      </c>
      <c r="IT24" s="34">
        <f t="shared" si="4"/>
        <v>0</v>
      </c>
    </row>
    <row r="25" spans="1:254" s="11" customFormat="1" ht="12.75">
      <c r="A25" s="3"/>
      <c r="B25" s="87" t="s">
        <v>66</v>
      </c>
      <c r="C25" s="87" t="s">
        <v>28</v>
      </c>
      <c r="D25" s="3"/>
      <c r="E25" s="33"/>
      <c r="F25" s="3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4"/>
        <v>0</v>
      </c>
      <c r="IT25" s="34">
        <f t="shared" si="4"/>
        <v>0</v>
      </c>
    </row>
    <row r="26" spans="1:254" s="11" customFormat="1" ht="12.75">
      <c r="A26" s="3"/>
      <c r="B26" s="87" t="s">
        <v>67</v>
      </c>
      <c r="C26" s="87" t="s">
        <v>68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4"/>
        <v>0</v>
      </c>
      <c r="IT26" s="34">
        <f t="shared" si="4"/>
        <v>0</v>
      </c>
    </row>
    <row r="27" spans="1:254" s="11" customFormat="1" ht="12.75">
      <c r="A27" s="3"/>
      <c r="B27" s="87" t="s">
        <v>69</v>
      </c>
      <c r="C27" s="87" t="s">
        <v>29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4"/>
        <v>0</v>
      </c>
      <c r="IT27" s="34">
        <f t="shared" si="4"/>
        <v>0</v>
      </c>
    </row>
    <row r="28" spans="2:3" ht="12.75">
      <c r="B28" s="87"/>
      <c r="C28" s="87" t="s">
        <v>70</v>
      </c>
    </row>
    <row r="29" spans="2:6" ht="12.75">
      <c r="B29" s="87" t="s">
        <v>73</v>
      </c>
      <c r="C29" s="87"/>
      <c r="D29" s="87"/>
      <c r="E29" s="87"/>
      <c r="F29" s="87"/>
    </row>
    <row r="30" spans="2:6" ht="12.75">
      <c r="B30" s="87" t="s">
        <v>71</v>
      </c>
      <c r="C30" s="87"/>
      <c r="D30" s="87"/>
      <c r="E30" s="87"/>
      <c r="F30" s="8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A21">
      <selection activeCell="B28" sqref="B28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1" width="13.140625" style="0" customWidth="1"/>
    <col min="12" max="21" width="13.140625" style="0" hidden="1" customWidth="1"/>
    <col min="22" max="22" width="16.28125" style="0" customWidth="1"/>
    <col min="23" max="23" width="12.00390625" style="0" bestFit="1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57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39</v>
      </c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56</v>
      </c>
      <c r="D3" s="8"/>
      <c r="E3" s="8"/>
      <c r="F3" s="8"/>
      <c r="G3" s="8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6</v>
      </c>
      <c r="U3" s="14"/>
      <c r="V3" s="71" t="s">
        <v>50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7</v>
      </c>
      <c r="D4" s="18" t="s">
        <v>58</v>
      </c>
      <c r="E4" s="18" t="s">
        <v>8</v>
      </c>
      <c r="F4" s="18" t="s">
        <v>9</v>
      </c>
      <c r="G4" s="18" t="s">
        <v>59</v>
      </c>
      <c r="H4" s="19" t="s">
        <v>10</v>
      </c>
      <c r="I4" s="60" t="s">
        <v>11</v>
      </c>
      <c r="J4" s="19" t="s">
        <v>60</v>
      </c>
      <c r="K4" s="60" t="s">
        <v>61</v>
      </c>
      <c r="L4" s="19" t="s">
        <v>43</v>
      </c>
      <c r="M4" s="60" t="s">
        <v>44</v>
      </c>
      <c r="N4" s="19" t="s">
        <v>45</v>
      </c>
      <c r="O4" s="60" t="s">
        <v>46</v>
      </c>
      <c r="P4" s="19" t="s">
        <v>47</v>
      </c>
      <c r="Q4" s="60" t="s">
        <v>48</v>
      </c>
      <c r="R4" s="19" t="s">
        <v>12</v>
      </c>
      <c r="S4" s="60" t="s">
        <v>13</v>
      </c>
      <c r="T4" s="20" t="s">
        <v>47</v>
      </c>
      <c r="U4" s="54" t="s">
        <v>49</v>
      </c>
      <c r="V4" s="20" t="s">
        <v>14</v>
      </c>
      <c r="W4" s="54" t="s">
        <v>15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16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49"/>
      <c r="H7" s="76"/>
      <c r="I7" s="74"/>
      <c r="J7" s="76"/>
      <c r="K7" s="74"/>
      <c r="L7" s="52"/>
      <c r="M7" s="53"/>
      <c r="N7" s="52"/>
      <c r="O7" s="53"/>
      <c r="P7" s="52"/>
      <c r="Q7" s="53"/>
      <c r="R7" s="52"/>
      <c r="S7" s="53"/>
      <c r="T7" s="52"/>
      <c r="U7" s="53"/>
      <c r="V7" s="52"/>
      <c r="W7" s="53"/>
      <c r="X7" s="36"/>
    </row>
    <row r="8" spans="2:24" ht="12.75">
      <c r="B8" s="35"/>
      <c r="C8" s="72" t="s">
        <v>17</v>
      </c>
      <c r="D8" s="51">
        <f>'[2]Summary'!$B$38</f>
        <v>0</v>
      </c>
      <c r="E8" s="51"/>
      <c r="F8" s="51"/>
      <c r="G8" s="51">
        <f>'[2]Summary'!$E$38</f>
        <v>0</v>
      </c>
      <c r="H8" s="77">
        <f>'[2]Summary'!$F$38</f>
        <v>0</v>
      </c>
      <c r="I8" s="75">
        <f>'[2]Summary'!$G$38</f>
        <v>177000</v>
      </c>
      <c r="J8" s="77">
        <f>'[3]EC Summary'!J36</f>
        <v>0</v>
      </c>
      <c r="K8" s="75">
        <f>'[3]EC Summary'!K36</f>
        <v>0</v>
      </c>
      <c r="L8" s="51">
        <f>'[3]EC Summary'!L36</f>
        <v>0</v>
      </c>
      <c r="M8" s="51">
        <f>'[3]EC Summary'!M36</f>
        <v>0</v>
      </c>
      <c r="N8" s="51">
        <f>'[3]EC Summary'!N36</f>
        <v>0</v>
      </c>
      <c r="O8" s="51">
        <f>'[3]EC Summary'!O36</f>
        <v>0</v>
      </c>
      <c r="P8" s="51">
        <f>'[3]EC Summary'!P36</f>
        <v>0</v>
      </c>
      <c r="Q8" s="51">
        <f>'[3]EC Summary'!Q36</f>
        <v>0</v>
      </c>
      <c r="R8" s="51">
        <f>'[3]EC Summary'!R36</f>
        <v>0</v>
      </c>
      <c r="S8" s="51">
        <f>'[3]EC Summary'!S36</f>
        <v>0</v>
      </c>
      <c r="T8" s="51" t="str">
        <f>'[3]EC Summary'!T36</f>
        <v> </v>
      </c>
      <c r="U8" s="51" t="str">
        <f>'[3]EC Summary'!U36</f>
        <v> </v>
      </c>
      <c r="V8" s="79" t="str">
        <f>IF(G8=0," ",(J8/G8))</f>
        <v> </v>
      </c>
      <c r="W8" s="88" t="str">
        <f>IF(G8=0," ",(K8/G8))</f>
        <v> </v>
      </c>
      <c r="X8" s="36"/>
    </row>
    <row r="9" spans="2:24" ht="12.75">
      <c r="B9" s="35"/>
      <c r="C9" s="72" t="s">
        <v>18</v>
      </c>
      <c r="D9" s="51">
        <f>'[4]Summary'!$B$38</f>
        <v>0</v>
      </c>
      <c r="E9" s="51"/>
      <c r="F9" s="51"/>
      <c r="G9" s="51"/>
      <c r="H9" s="77"/>
      <c r="I9" s="75"/>
      <c r="J9" s="77"/>
      <c r="K9" s="75"/>
      <c r="L9" s="51"/>
      <c r="M9" s="51"/>
      <c r="N9" s="51"/>
      <c r="O9" s="51"/>
      <c r="P9" s="51"/>
      <c r="Q9" s="51"/>
      <c r="R9" s="51"/>
      <c r="S9" s="51"/>
      <c r="T9" s="51" t="str">
        <f aca="true" t="shared" si="0" ref="T9:T19">IF(N9=0," ",(P9-N9)/N9)</f>
        <v> </v>
      </c>
      <c r="U9" s="51" t="str">
        <f aca="true" t="shared" si="1" ref="U9:U19">IF(O9=0," ",(Q9-O9)/O9)</f>
        <v> </v>
      </c>
      <c r="V9" s="79" t="str">
        <f aca="true" t="shared" si="2" ref="V9:V20">IF(G9=0," ",(J9/G9))</f>
        <v> </v>
      </c>
      <c r="W9" s="88" t="str">
        <f aca="true" t="shared" si="3" ref="W9:W20">IF(G9=0," ",(K9/G9))</f>
        <v> </v>
      </c>
      <c r="X9" s="36"/>
    </row>
    <row r="10" spans="2:24" ht="12.75">
      <c r="B10" s="35"/>
      <c r="C10" s="72" t="s">
        <v>19</v>
      </c>
      <c r="D10" s="51">
        <f>'[5]Summary'!$B$38</f>
        <v>1465000</v>
      </c>
      <c r="E10" s="51"/>
      <c r="F10" s="51"/>
      <c r="G10" s="51">
        <f>'[5]Summary'!$E$38</f>
        <v>1465000</v>
      </c>
      <c r="H10" s="77">
        <f>'[5]Summary'!$F$38</f>
        <v>1465000</v>
      </c>
      <c r="I10" s="75">
        <f>'[5]Summary'!$G$38</f>
        <v>0</v>
      </c>
      <c r="J10" s="77"/>
      <c r="K10" s="75"/>
      <c r="L10" s="57"/>
      <c r="M10" s="62"/>
      <c r="N10" s="57"/>
      <c r="O10" s="62"/>
      <c r="P10" s="57"/>
      <c r="Q10" s="62"/>
      <c r="R10" s="57"/>
      <c r="S10" s="62"/>
      <c r="T10" s="66" t="str">
        <f t="shared" si="0"/>
        <v> </v>
      </c>
      <c r="U10" s="67" t="str">
        <f t="shared" si="1"/>
        <v> </v>
      </c>
      <c r="V10" s="79">
        <f t="shared" si="2"/>
        <v>0</v>
      </c>
      <c r="W10" s="88">
        <f t="shared" si="3"/>
        <v>0</v>
      </c>
      <c r="X10" s="36"/>
    </row>
    <row r="11" spans="2:24" ht="12.75">
      <c r="B11" s="35"/>
      <c r="C11" s="72" t="s">
        <v>20</v>
      </c>
      <c r="D11" s="51">
        <f>'[7]Summary'!$B$38</f>
        <v>0</v>
      </c>
      <c r="E11" s="51"/>
      <c r="F11" s="51"/>
      <c r="G11" s="51"/>
      <c r="H11" s="77"/>
      <c r="I11" s="75"/>
      <c r="J11" s="77"/>
      <c r="K11" s="75"/>
      <c r="L11" s="57"/>
      <c r="M11" s="62"/>
      <c r="N11" s="57"/>
      <c r="O11" s="62"/>
      <c r="P11" s="57"/>
      <c r="Q11" s="62"/>
      <c r="R11" s="57"/>
      <c r="S11" s="62"/>
      <c r="T11" s="66" t="str">
        <f t="shared" si="0"/>
        <v> </v>
      </c>
      <c r="U11" s="67" t="str">
        <f t="shared" si="1"/>
        <v> </v>
      </c>
      <c r="V11" s="79" t="str">
        <f t="shared" si="2"/>
        <v> </v>
      </c>
      <c r="W11" s="88" t="str">
        <f t="shared" si="3"/>
        <v> </v>
      </c>
      <c r="X11" s="36"/>
    </row>
    <row r="12" spans="2:24" ht="12.75">
      <c r="B12" s="35"/>
      <c r="C12" s="72" t="s">
        <v>21</v>
      </c>
      <c r="D12" s="51">
        <f>'[9]Summary'!$B$38</f>
        <v>112266000</v>
      </c>
      <c r="E12" s="51"/>
      <c r="F12" s="51"/>
      <c r="G12" s="51">
        <f>'[9]Summary'!$E$38</f>
        <v>112266000</v>
      </c>
      <c r="H12" s="77">
        <f>'[9]Summary'!$F$38</f>
        <v>112266000</v>
      </c>
      <c r="I12" s="75">
        <f>'[9]Summary'!$G$38</f>
        <v>56770000</v>
      </c>
      <c r="J12" s="77">
        <f>'[10]NP Summary'!J36</f>
        <v>0</v>
      </c>
      <c r="K12" s="75">
        <f>'[10]NP Summary'!K36</f>
        <v>0</v>
      </c>
      <c r="L12" s="57">
        <f>'[10]NP Summary'!L36</f>
        <v>0</v>
      </c>
      <c r="M12" s="62">
        <f>'[10]NP Summary'!M36</f>
        <v>0</v>
      </c>
      <c r="N12" s="57">
        <f>'[10]NP Summary'!N36</f>
        <v>0</v>
      </c>
      <c r="O12" s="62">
        <f>'[10]NP Summary'!O36</f>
        <v>0</v>
      </c>
      <c r="P12" s="57">
        <f>'[10]NP Summary'!P36</f>
        <v>0</v>
      </c>
      <c r="Q12" s="62">
        <f>'[10]NP Summary'!Q36</f>
        <v>0</v>
      </c>
      <c r="R12" s="57">
        <f>'[10]NP Summary'!R36</f>
        <v>0</v>
      </c>
      <c r="S12" s="62">
        <f>'[10]NP Summary'!S36</f>
        <v>0</v>
      </c>
      <c r="T12" s="66" t="str">
        <f>'[10]NP Summary'!T36</f>
        <v> </v>
      </c>
      <c r="U12" s="67" t="str">
        <f>'[10]NP Summary'!U36</f>
        <v> </v>
      </c>
      <c r="V12" s="79">
        <f t="shared" si="2"/>
        <v>0</v>
      </c>
      <c r="W12" s="88">
        <f t="shared" si="3"/>
        <v>0</v>
      </c>
      <c r="X12" s="36"/>
    </row>
    <row r="13" spans="2:24" ht="12.75">
      <c r="B13" s="35"/>
      <c r="C13" s="72" t="s">
        <v>22</v>
      </c>
      <c r="D13" s="51">
        <f>'[11]Summary'!$B$38</f>
        <v>0</v>
      </c>
      <c r="E13" s="51"/>
      <c r="F13" s="51"/>
      <c r="G13" s="51"/>
      <c r="H13" s="77">
        <f>'[12]MP Summary'!H36</f>
        <v>0</v>
      </c>
      <c r="I13" s="75">
        <f>'[12]MP Summary'!I36</f>
        <v>0</v>
      </c>
      <c r="J13" s="77">
        <f>'[12]MP Summary'!J36</f>
        <v>0</v>
      </c>
      <c r="K13" s="75">
        <f>'[12]MP Summary'!K36</f>
        <v>0</v>
      </c>
      <c r="L13" s="57">
        <f>'[12]MP Summary'!L36</f>
        <v>0</v>
      </c>
      <c r="M13" s="62">
        <f>'[12]MP Summary'!M36</f>
        <v>0</v>
      </c>
      <c r="N13" s="57">
        <f>'[12]MP Summary'!N36</f>
        <v>0</v>
      </c>
      <c r="O13" s="62">
        <f>'[12]MP Summary'!O36</f>
        <v>0</v>
      </c>
      <c r="P13" s="57">
        <f>'[12]MP Summary'!P36</f>
        <v>0</v>
      </c>
      <c r="Q13" s="62">
        <f>'[12]MP Summary'!Q36</f>
        <v>0</v>
      </c>
      <c r="R13" s="57">
        <f>'[12]MP Summary'!R36</f>
        <v>0</v>
      </c>
      <c r="S13" s="62">
        <f>'[12]MP Summary'!S36</f>
        <v>0</v>
      </c>
      <c r="T13" s="66" t="str">
        <f>'[12]MP Summary'!T36</f>
        <v> </v>
      </c>
      <c r="U13" s="67" t="str">
        <f>'[12]MP Summary'!U36</f>
        <v> </v>
      </c>
      <c r="V13" s="79" t="str">
        <f t="shared" si="2"/>
        <v> </v>
      </c>
      <c r="W13" s="88" t="str">
        <f t="shared" si="3"/>
        <v> </v>
      </c>
      <c r="X13" s="36"/>
    </row>
    <row r="14" spans="2:24" ht="12.75">
      <c r="B14" s="35"/>
      <c r="C14" s="72" t="s">
        <v>23</v>
      </c>
      <c r="D14" s="51">
        <f>'[13]Summary'!$B$38</f>
        <v>32247000</v>
      </c>
      <c r="E14" s="51"/>
      <c r="F14" s="51"/>
      <c r="G14" s="51">
        <f>'[13]Summary'!$E$38</f>
        <v>32247000</v>
      </c>
      <c r="H14" s="77">
        <f>'[13]Summary'!$F$38</f>
        <v>32247000</v>
      </c>
      <c r="I14" s="75">
        <f>'[13]Summary'!$G$38</f>
        <v>29000000</v>
      </c>
      <c r="J14" s="77"/>
      <c r="K14" s="75"/>
      <c r="L14" s="57"/>
      <c r="M14" s="62"/>
      <c r="N14" s="57"/>
      <c r="O14" s="62"/>
      <c r="P14" s="57"/>
      <c r="Q14" s="62"/>
      <c r="R14" s="57"/>
      <c r="S14" s="62"/>
      <c r="T14" s="66" t="str">
        <f t="shared" si="0"/>
        <v> </v>
      </c>
      <c r="U14" s="67" t="str">
        <f t="shared" si="1"/>
        <v> </v>
      </c>
      <c r="V14" s="79">
        <f t="shared" si="2"/>
        <v>0</v>
      </c>
      <c r="W14" s="88">
        <f t="shared" si="3"/>
        <v>0</v>
      </c>
      <c r="X14" s="36"/>
    </row>
    <row r="15" spans="2:24" ht="12.75">
      <c r="B15" s="35"/>
      <c r="C15" s="72" t="s">
        <v>24</v>
      </c>
      <c r="D15" s="51">
        <f>'[15]Summary'!$B$38</f>
        <v>0</v>
      </c>
      <c r="E15" s="51"/>
      <c r="F15" s="51"/>
      <c r="G15" s="51"/>
      <c r="H15" s="77"/>
      <c r="I15" s="75"/>
      <c r="J15" s="77"/>
      <c r="K15" s="75"/>
      <c r="L15" s="57"/>
      <c r="M15" s="62"/>
      <c r="N15" s="57"/>
      <c r="O15" s="62"/>
      <c r="P15" s="57"/>
      <c r="Q15" s="62"/>
      <c r="R15" s="57"/>
      <c r="S15" s="62"/>
      <c r="T15" s="66" t="str">
        <f t="shared" si="0"/>
        <v> </v>
      </c>
      <c r="U15" s="67" t="str">
        <f t="shared" si="1"/>
        <v> </v>
      </c>
      <c r="V15" s="79" t="str">
        <f t="shared" si="2"/>
        <v> </v>
      </c>
      <c r="W15" s="88" t="str">
        <f t="shared" si="3"/>
        <v> </v>
      </c>
      <c r="X15" s="36"/>
    </row>
    <row r="16" spans="2:24" ht="12.75">
      <c r="B16" s="35"/>
      <c r="C16" s="72" t="s">
        <v>25</v>
      </c>
      <c r="D16" s="51">
        <f>'[17]Summary'!$B$38</f>
        <v>0</v>
      </c>
      <c r="E16" s="51"/>
      <c r="F16" s="51"/>
      <c r="G16" s="51"/>
      <c r="H16" s="77"/>
      <c r="I16" s="75"/>
      <c r="J16" s="77"/>
      <c r="K16" s="75"/>
      <c r="L16" s="57"/>
      <c r="M16" s="62"/>
      <c r="N16" s="57"/>
      <c r="O16" s="62"/>
      <c r="P16" s="57"/>
      <c r="Q16" s="62"/>
      <c r="R16" s="57"/>
      <c r="S16" s="62"/>
      <c r="T16" s="66" t="str">
        <f t="shared" si="0"/>
        <v> </v>
      </c>
      <c r="U16" s="67" t="str">
        <f t="shared" si="1"/>
        <v> </v>
      </c>
      <c r="V16" s="79" t="str">
        <f t="shared" si="2"/>
        <v> </v>
      </c>
      <c r="W16" s="88" t="str">
        <f t="shared" si="3"/>
        <v> </v>
      </c>
      <c r="X16" s="36"/>
    </row>
    <row r="17" spans="2:24" ht="12.75">
      <c r="B17" s="35"/>
      <c r="C17" s="72"/>
      <c r="D17" s="51"/>
      <c r="E17" s="51"/>
      <c r="F17" s="51"/>
      <c r="G17" s="51"/>
      <c r="H17" s="77"/>
      <c r="I17" s="75"/>
      <c r="J17" s="77"/>
      <c r="K17" s="75"/>
      <c r="L17" s="58"/>
      <c r="M17" s="63"/>
      <c r="N17" s="58"/>
      <c r="O17" s="63"/>
      <c r="P17" s="58"/>
      <c r="Q17" s="63"/>
      <c r="R17" s="58"/>
      <c r="S17" s="63"/>
      <c r="T17" s="66" t="str">
        <f t="shared" si="0"/>
        <v> </v>
      </c>
      <c r="U17" s="67" t="str">
        <f t="shared" si="1"/>
        <v> </v>
      </c>
      <c r="V17" s="79" t="str">
        <f t="shared" si="2"/>
        <v> </v>
      </c>
      <c r="W17" s="88" t="str">
        <f t="shared" si="3"/>
        <v> </v>
      </c>
      <c r="X17" s="36"/>
    </row>
    <row r="18" spans="2:24" ht="12.75">
      <c r="B18" s="35"/>
      <c r="C18" s="72"/>
      <c r="D18" s="51"/>
      <c r="E18" s="51"/>
      <c r="F18" s="51"/>
      <c r="G18" s="51"/>
      <c r="H18" s="77"/>
      <c r="I18" s="75"/>
      <c r="J18" s="77"/>
      <c r="K18" s="75"/>
      <c r="L18" s="58"/>
      <c r="M18" s="63"/>
      <c r="N18" s="58"/>
      <c r="O18" s="63"/>
      <c r="P18" s="58"/>
      <c r="Q18" s="63"/>
      <c r="R18" s="58"/>
      <c r="S18" s="63"/>
      <c r="T18" s="66" t="str">
        <f t="shared" si="0"/>
        <v> </v>
      </c>
      <c r="U18" s="67" t="str">
        <f t="shared" si="1"/>
        <v> </v>
      </c>
      <c r="V18" s="79" t="str">
        <f t="shared" si="2"/>
        <v> </v>
      </c>
      <c r="W18" s="88" t="str">
        <f t="shared" si="3"/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78"/>
      <c r="I19" s="75"/>
      <c r="J19" s="77"/>
      <c r="K19" s="75"/>
      <c r="L19" s="59"/>
      <c r="M19" s="64"/>
      <c r="N19" s="59"/>
      <c r="O19" s="64"/>
      <c r="P19" s="59"/>
      <c r="Q19" s="64"/>
      <c r="R19" s="59"/>
      <c r="S19" s="64"/>
      <c r="T19" s="69" t="str">
        <f t="shared" si="0"/>
        <v> </v>
      </c>
      <c r="U19" s="70" t="str">
        <f t="shared" si="1"/>
        <v> </v>
      </c>
      <c r="V19" s="79" t="str">
        <f t="shared" si="2"/>
        <v> </v>
      </c>
      <c r="W19" s="89" t="str">
        <f t="shared" si="3"/>
        <v> </v>
      </c>
      <c r="X19" s="36"/>
    </row>
    <row r="20" spans="2:24" s="31" customFormat="1" ht="12.75">
      <c r="B20" s="46"/>
      <c r="C20" s="41" t="s">
        <v>26</v>
      </c>
      <c r="D20" s="48">
        <f aca="true" t="shared" si="4" ref="D20:I20">SUM(D8:D19)</f>
        <v>145978000</v>
      </c>
      <c r="E20" s="48">
        <f t="shared" si="4"/>
        <v>0</v>
      </c>
      <c r="F20" s="48">
        <f t="shared" si="4"/>
        <v>0</v>
      </c>
      <c r="G20" s="48">
        <f t="shared" si="4"/>
        <v>145978000</v>
      </c>
      <c r="H20" s="97">
        <f t="shared" si="4"/>
        <v>145978000</v>
      </c>
      <c r="I20" s="96">
        <f t="shared" si="4"/>
        <v>85947000</v>
      </c>
      <c r="J20" s="97">
        <f>'[1]Summary'!J36</f>
        <v>0</v>
      </c>
      <c r="K20" s="96">
        <f>'[1]Summary'!K36</f>
        <v>0</v>
      </c>
      <c r="L20" s="48">
        <f>'[1]Summary'!L36</f>
        <v>0</v>
      </c>
      <c r="M20" s="48">
        <f>'[1]Summary'!M36</f>
        <v>0</v>
      </c>
      <c r="N20" s="48">
        <f>'[1]Summary'!N36</f>
        <v>0</v>
      </c>
      <c r="O20" s="48">
        <f>'[1]Summary'!O36</f>
        <v>0</v>
      </c>
      <c r="P20" s="48">
        <f>'[1]Summary'!P36</f>
        <v>0</v>
      </c>
      <c r="Q20" s="48">
        <f>'[1]Summary'!Q36</f>
        <v>0</v>
      </c>
      <c r="R20" s="48">
        <f>'[1]Summary'!R36</f>
        <v>0</v>
      </c>
      <c r="S20" s="48">
        <f>'[1]Summary'!S36</f>
        <v>0</v>
      </c>
      <c r="T20" s="48" t="str">
        <f>'[1]Summary'!T36</f>
        <v> </v>
      </c>
      <c r="U20" s="48" t="str">
        <f>'[1]Summary'!U36</f>
        <v> </v>
      </c>
      <c r="V20" s="83">
        <f t="shared" si="2"/>
        <v>0</v>
      </c>
      <c r="W20" s="93">
        <f t="shared" si="3"/>
        <v>0</v>
      </c>
      <c r="X20" s="47"/>
    </row>
    <row r="21" spans="2:24" ht="13.5" thickBot="1"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87" t="s">
        <v>62</v>
      </c>
      <c r="C23" s="87" t="s">
        <v>63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5" ref="IS23:IT27">T23</f>
        <v>0</v>
      </c>
      <c r="IT23" s="34">
        <f t="shared" si="5"/>
        <v>0</v>
      </c>
    </row>
    <row r="24" spans="1:254" s="11" customFormat="1" ht="12.75">
      <c r="A24" s="32"/>
      <c r="B24" s="87" t="s">
        <v>64</v>
      </c>
      <c r="C24" s="87" t="s">
        <v>65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5"/>
        <v>0</v>
      </c>
      <c r="IT24" s="34">
        <f t="shared" si="5"/>
        <v>0</v>
      </c>
    </row>
    <row r="25" spans="1:254" s="11" customFormat="1" ht="12.75">
      <c r="A25" s="3"/>
      <c r="B25" s="87" t="s">
        <v>66</v>
      </c>
      <c r="C25" s="87" t="s">
        <v>28</v>
      </c>
      <c r="D25" s="3"/>
      <c r="E25" s="33"/>
      <c r="F25" s="3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5"/>
        <v>0</v>
      </c>
      <c r="IT25" s="34">
        <f t="shared" si="5"/>
        <v>0</v>
      </c>
    </row>
    <row r="26" spans="1:254" s="11" customFormat="1" ht="12.75">
      <c r="A26" s="3"/>
      <c r="B26" s="87" t="s">
        <v>67</v>
      </c>
      <c r="C26" s="87" t="s">
        <v>68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5"/>
        <v>0</v>
      </c>
      <c r="IT26" s="34">
        <f t="shared" si="5"/>
        <v>0</v>
      </c>
    </row>
    <row r="27" spans="1:254" s="11" customFormat="1" ht="12.75">
      <c r="A27" s="3"/>
      <c r="B27" s="87" t="s">
        <v>69</v>
      </c>
      <c r="C27" s="87" t="s">
        <v>29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5"/>
        <v>0</v>
      </c>
      <c r="IT27" s="34">
        <f t="shared" si="5"/>
        <v>0</v>
      </c>
    </row>
    <row r="28" spans="2:3" ht="12.75">
      <c r="B28" s="87"/>
      <c r="C28" s="87" t="s">
        <v>70</v>
      </c>
    </row>
    <row r="29" spans="2:6" ht="12.75">
      <c r="B29" s="87" t="s">
        <v>73</v>
      </c>
      <c r="C29" s="87"/>
      <c r="D29" s="87"/>
      <c r="E29" s="87"/>
      <c r="F29" s="87"/>
    </row>
    <row r="30" spans="2:6" ht="12.75">
      <c r="B30" s="87" t="s">
        <v>71</v>
      </c>
      <c r="C30" s="87"/>
      <c r="D30" s="87"/>
      <c r="E30" s="87"/>
      <c r="F30" s="8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A13">
      <selection activeCell="B28" sqref="B28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1" width="13.140625" style="0" customWidth="1"/>
    <col min="12" max="21" width="13.140625" style="0" hidden="1" customWidth="1"/>
    <col min="22" max="22" width="16.28125" style="0" customWidth="1"/>
    <col min="23" max="23" width="12.00390625" style="0" bestFit="1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57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40</v>
      </c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56</v>
      </c>
      <c r="D3" s="8"/>
      <c r="E3" s="8"/>
      <c r="F3" s="8"/>
      <c r="G3" s="8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6</v>
      </c>
      <c r="U3" s="14"/>
      <c r="V3" s="71" t="s">
        <v>50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7</v>
      </c>
      <c r="D4" s="18" t="s">
        <v>58</v>
      </c>
      <c r="E4" s="18" t="s">
        <v>8</v>
      </c>
      <c r="F4" s="18" t="s">
        <v>9</v>
      </c>
      <c r="G4" s="18" t="s">
        <v>59</v>
      </c>
      <c r="H4" s="19" t="s">
        <v>10</v>
      </c>
      <c r="I4" s="60" t="s">
        <v>11</v>
      </c>
      <c r="J4" s="19" t="s">
        <v>60</v>
      </c>
      <c r="K4" s="60" t="s">
        <v>61</v>
      </c>
      <c r="L4" s="19" t="s">
        <v>43</v>
      </c>
      <c r="M4" s="60" t="s">
        <v>44</v>
      </c>
      <c r="N4" s="19" t="s">
        <v>45</v>
      </c>
      <c r="O4" s="60" t="s">
        <v>46</v>
      </c>
      <c r="P4" s="19" t="s">
        <v>47</v>
      </c>
      <c r="Q4" s="60" t="s">
        <v>48</v>
      </c>
      <c r="R4" s="19" t="s">
        <v>12</v>
      </c>
      <c r="S4" s="60" t="s">
        <v>13</v>
      </c>
      <c r="T4" s="20" t="s">
        <v>47</v>
      </c>
      <c r="U4" s="54" t="s">
        <v>49</v>
      </c>
      <c r="V4" s="20" t="s">
        <v>14</v>
      </c>
      <c r="W4" s="54" t="s">
        <v>15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16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49"/>
      <c r="H7" s="76"/>
      <c r="I7" s="74"/>
      <c r="J7" s="76"/>
      <c r="K7" s="74"/>
      <c r="L7" s="52"/>
      <c r="M7" s="53"/>
      <c r="N7" s="52"/>
      <c r="O7" s="53"/>
      <c r="P7" s="52"/>
      <c r="Q7" s="53"/>
      <c r="R7" s="52"/>
      <c r="S7" s="53"/>
      <c r="T7" s="52"/>
      <c r="U7" s="53"/>
      <c r="V7" s="52"/>
      <c r="W7" s="53"/>
      <c r="X7" s="36"/>
    </row>
    <row r="8" spans="2:24" ht="12.75">
      <c r="B8" s="35"/>
      <c r="C8" s="72" t="s">
        <v>17</v>
      </c>
      <c r="D8" s="51">
        <f>'[2]Summary'!$B$39</f>
        <v>86857000</v>
      </c>
      <c r="E8" s="51"/>
      <c r="F8" s="51"/>
      <c r="G8" s="51">
        <f>'[2]Summary'!$E$39</f>
        <v>86857000</v>
      </c>
      <c r="H8" s="77">
        <f>'[2]Summary'!$F$39</f>
        <v>86857000</v>
      </c>
      <c r="I8" s="75">
        <f>'[2]Summary'!$G$39</f>
        <v>13331000</v>
      </c>
      <c r="J8" s="77">
        <f>'[2]Summary'!$H$39</f>
        <v>25095000</v>
      </c>
      <c r="K8" s="75">
        <f>'[2]Summary'!$I$39</f>
        <v>670000</v>
      </c>
      <c r="L8" s="51">
        <f>'[1]EC'!L53</f>
        <v>0</v>
      </c>
      <c r="M8" s="51">
        <f>'[1]EC'!M53</f>
        <v>0</v>
      </c>
      <c r="N8" s="51">
        <f>'[1]EC'!N53</f>
        <v>0</v>
      </c>
      <c r="O8" s="51">
        <f>'[1]EC'!O53</f>
        <v>0</v>
      </c>
      <c r="P8" s="51">
        <f>'[1]EC'!P53</f>
        <v>0</v>
      </c>
      <c r="Q8" s="51">
        <f>'[1]EC'!Q53</f>
        <v>0</v>
      </c>
      <c r="R8" s="51">
        <f>'[1]EC'!R53</f>
        <v>608612000</v>
      </c>
      <c r="S8" s="51">
        <f>'[1]EC'!S53</f>
        <v>182018000</v>
      </c>
      <c r="T8" s="51" t="str">
        <f>'[1]EC'!T53</f>
        <v> </v>
      </c>
      <c r="U8" s="51" t="str">
        <f>'[1]EC'!U53</f>
        <v> </v>
      </c>
      <c r="V8" s="84">
        <f>IF(G8=0," ",(J8/G8))</f>
        <v>0.2889231725710075</v>
      </c>
      <c r="W8" s="94">
        <f>IF(G8=0," ",(K8/G8))</f>
        <v>0.007713828476691573</v>
      </c>
      <c r="X8" s="36"/>
    </row>
    <row r="9" spans="2:24" ht="12.75">
      <c r="B9" s="35"/>
      <c r="C9" s="72" t="s">
        <v>18</v>
      </c>
      <c r="D9" s="51"/>
      <c r="E9" s="51"/>
      <c r="F9" s="51"/>
      <c r="G9" s="51">
        <f aca="true" t="shared" si="0" ref="G9:G15">D9+E9+F9</f>
        <v>0</v>
      </c>
      <c r="H9" s="77"/>
      <c r="I9" s="75"/>
      <c r="J9" s="77"/>
      <c r="K9" s="75"/>
      <c r="L9" s="51"/>
      <c r="M9" s="51"/>
      <c r="N9" s="51"/>
      <c r="O9" s="51"/>
      <c r="P9" s="51"/>
      <c r="Q9" s="51"/>
      <c r="R9" s="51"/>
      <c r="S9" s="51"/>
      <c r="T9" s="51" t="str">
        <f aca="true" t="shared" si="1" ref="T9:T20">IF(N9=0," ",(P9-N9)/N9)</f>
        <v> </v>
      </c>
      <c r="U9" s="51" t="str">
        <f aca="true" t="shared" si="2" ref="U9:U20">IF(O9=0," ",(Q9-O9)/O9)</f>
        <v> </v>
      </c>
      <c r="V9" s="84" t="str">
        <f aca="true" t="shared" si="3" ref="V9:V20">IF(G9=0," ",(J9/G9))</f>
        <v> </v>
      </c>
      <c r="W9" s="94" t="str">
        <f aca="true" t="shared" si="4" ref="W9:W20">IF(G9=0," ",(K9/G9))</f>
        <v> </v>
      </c>
      <c r="X9" s="36"/>
    </row>
    <row r="10" spans="2:24" ht="12.75">
      <c r="B10" s="35"/>
      <c r="C10" s="72" t="s">
        <v>19</v>
      </c>
      <c r="D10" s="51"/>
      <c r="E10" s="51"/>
      <c r="F10" s="51"/>
      <c r="G10" s="51">
        <f t="shared" si="0"/>
        <v>0</v>
      </c>
      <c r="H10" s="77"/>
      <c r="I10" s="75"/>
      <c r="J10" s="77"/>
      <c r="K10" s="75"/>
      <c r="L10" s="57"/>
      <c r="M10" s="62"/>
      <c r="N10" s="57"/>
      <c r="O10" s="62"/>
      <c r="P10" s="57"/>
      <c r="Q10" s="62"/>
      <c r="R10" s="57"/>
      <c r="S10" s="62"/>
      <c r="T10" s="66" t="str">
        <f t="shared" si="1"/>
        <v> </v>
      </c>
      <c r="U10" s="67" t="str">
        <f t="shared" si="2"/>
        <v> </v>
      </c>
      <c r="V10" s="84" t="str">
        <f t="shared" si="3"/>
        <v> </v>
      </c>
      <c r="W10" s="94" t="str">
        <f t="shared" si="4"/>
        <v> </v>
      </c>
      <c r="X10" s="36"/>
    </row>
    <row r="11" spans="2:24" ht="12.75">
      <c r="B11" s="35"/>
      <c r="C11" s="72" t="s">
        <v>20</v>
      </c>
      <c r="D11" s="51"/>
      <c r="E11" s="51"/>
      <c r="F11" s="51"/>
      <c r="G11" s="51">
        <f t="shared" si="0"/>
        <v>0</v>
      </c>
      <c r="H11" s="77"/>
      <c r="I11" s="75"/>
      <c r="J11" s="77"/>
      <c r="K11" s="75"/>
      <c r="L11" s="57"/>
      <c r="M11" s="62"/>
      <c r="N11" s="57"/>
      <c r="O11" s="62"/>
      <c r="P11" s="57"/>
      <c r="Q11" s="62"/>
      <c r="R11" s="57"/>
      <c r="S11" s="62"/>
      <c r="T11" s="66" t="str">
        <f t="shared" si="1"/>
        <v> </v>
      </c>
      <c r="U11" s="67" t="str">
        <f t="shared" si="2"/>
        <v> </v>
      </c>
      <c r="V11" s="84" t="str">
        <f t="shared" si="3"/>
        <v> </v>
      </c>
      <c r="W11" s="94" t="str">
        <f t="shared" si="4"/>
        <v> </v>
      </c>
      <c r="X11" s="36"/>
    </row>
    <row r="12" spans="2:24" ht="12.75">
      <c r="B12" s="35"/>
      <c r="C12" s="72" t="s">
        <v>21</v>
      </c>
      <c r="D12" s="51"/>
      <c r="E12" s="51"/>
      <c r="F12" s="51"/>
      <c r="G12" s="51">
        <f t="shared" si="0"/>
        <v>0</v>
      </c>
      <c r="H12" s="77"/>
      <c r="I12" s="75"/>
      <c r="J12" s="77"/>
      <c r="K12" s="75"/>
      <c r="L12" s="57"/>
      <c r="M12" s="62"/>
      <c r="N12" s="57"/>
      <c r="O12" s="62"/>
      <c r="P12" s="57"/>
      <c r="Q12" s="62"/>
      <c r="R12" s="57"/>
      <c r="S12" s="62"/>
      <c r="T12" s="66" t="str">
        <f t="shared" si="1"/>
        <v> </v>
      </c>
      <c r="U12" s="67" t="str">
        <f t="shared" si="2"/>
        <v> </v>
      </c>
      <c r="V12" s="84" t="str">
        <f>IF(G12=0," ",(J12/G12))</f>
        <v> </v>
      </c>
      <c r="W12" s="94" t="str">
        <f t="shared" si="4"/>
        <v> </v>
      </c>
      <c r="X12" s="36"/>
    </row>
    <row r="13" spans="2:24" ht="12.75">
      <c r="B13" s="35"/>
      <c r="C13" s="72" t="s">
        <v>22</v>
      </c>
      <c r="D13" s="51"/>
      <c r="E13" s="51"/>
      <c r="F13" s="51"/>
      <c r="G13" s="51">
        <f t="shared" si="0"/>
        <v>0</v>
      </c>
      <c r="H13" s="77"/>
      <c r="I13" s="75"/>
      <c r="J13" s="77"/>
      <c r="K13" s="75"/>
      <c r="L13" s="57"/>
      <c r="M13" s="62"/>
      <c r="N13" s="57"/>
      <c r="O13" s="62"/>
      <c r="P13" s="57"/>
      <c r="Q13" s="62"/>
      <c r="R13" s="57"/>
      <c r="S13" s="62"/>
      <c r="T13" s="66" t="str">
        <f t="shared" si="1"/>
        <v> </v>
      </c>
      <c r="U13" s="67" t="str">
        <f t="shared" si="2"/>
        <v> </v>
      </c>
      <c r="V13" s="84" t="str">
        <f t="shared" si="3"/>
        <v> </v>
      </c>
      <c r="W13" s="94" t="str">
        <f t="shared" si="4"/>
        <v> </v>
      </c>
      <c r="X13" s="36"/>
    </row>
    <row r="14" spans="2:24" ht="12.75">
      <c r="B14" s="35"/>
      <c r="C14" s="72" t="s">
        <v>23</v>
      </c>
      <c r="D14" s="51"/>
      <c r="E14" s="51"/>
      <c r="F14" s="51"/>
      <c r="G14" s="51">
        <f t="shared" si="0"/>
        <v>0</v>
      </c>
      <c r="H14" s="77"/>
      <c r="I14" s="75"/>
      <c r="J14" s="77"/>
      <c r="K14" s="75"/>
      <c r="L14" s="57"/>
      <c r="M14" s="62"/>
      <c r="N14" s="57"/>
      <c r="O14" s="62"/>
      <c r="P14" s="57"/>
      <c r="Q14" s="62"/>
      <c r="R14" s="57"/>
      <c r="S14" s="62"/>
      <c r="T14" s="66" t="str">
        <f t="shared" si="1"/>
        <v> </v>
      </c>
      <c r="U14" s="67" t="str">
        <f t="shared" si="2"/>
        <v> </v>
      </c>
      <c r="V14" s="84" t="str">
        <f t="shared" si="3"/>
        <v> </v>
      </c>
      <c r="W14" s="94" t="str">
        <f t="shared" si="4"/>
        <v> </v>
      </c>
      <c r="X14" s="36"/>
    </row>
    <row r="15" spans="2:24" ht="12.75">
      <c r="B15" s="35"/>
      <c r="C15" s="72" t="s">
        <v>24</v>
      </c>
      <c r="D15" s="51"/>
      <c r="E15" s="51"/>
      <c r="F15" s="51"/>
      <c r="G15" s="51">
        <f t="shared" si="0"/>
        <v>0</v>
      </c>
      <c r="H15" s="77"/>
      <c r="I15" s="75"/>
      <c r="J15" s="77"/>
      <c r="K15" s="75"/>
      <c r="L15" s="57"/>
      <c r="M15" s="62"/>
      <c r="N15" s="57"/>
      <c r="O15" s="62"/>
      <c r="P15" s="57"/>
      <c r="Q15" s="62"/>
      <c r="R15" s="57"/>
      <c r="S15" s="62"/>
      <c r="T15" s="66" t="str">
        <f t="shared" si="1"/>
        <v> </v>
      </c>
      <c r="U15" s="67" t="str">
        <f t="shared" si="2"/>
        <v> </v>
      </c>
      <c r="V15" s="84" t="str">
        <f t="shared" si="3"/>
        <v> </v>
      </c>
      <c r="W15" s="94" t="str">
        <f t="shared" si="4"/>
        <v> </v>
      </c>
      <c r="X15" s="36"/>
    </row>
    <row r="16" spans="2:24" ht="12.75">
      <c r="B16" s="35"/>
      <c r="C16" s="72" t="s">
        <v>25</v>
      </c>
      <c r="D16" s="51">
        <f>'[17]Summary'!$B$39</f>
        <v>141500000</v>
      </c>
      <c r="E16" s="51"/>
      <c r="F16" s="51"/>
      <c r="G16" s="51">
        <f>'[17]Summary'!$E$39</f>
        <v>141500000</v>
      </c>
      <c r="H16" s="77">
        <f>'[17]Summary'!$F$39</f>
        <v>141500000</v>
      </c>
      <c r="I16" s="75">
        <f>'[17]Summary'!$G$39</f>
        <v>10000000</v>
      </c>
      <c r="J16" s="77">
        <f>'[17]Summary'!$H$39</f>
        <v>74300000</v>
      </c>
      <c r="K16" s="75">
        <f>'[17]Summary'!$I$39</f>
        <v>8876806</v>
      </c>
      <c r="L16" s="51">
        <f>'[17]Summary'!$B$39</f>
        <v>141500000</v>
      </c>
      <c r="M16" s="51">
        <f>'[17]Summary'!$B$39</f>
        <v>141500000</v>
      </c>
      <c r="N16" s="51">
        <f>'[17]Summary'!$B$39</f>
        <v>141500000</v>
      </c>
      <c r="O16" s="51">
        <f>'[17]Summary'!$B$39</f>
        <v>141500000</v>
      </c>
      <c r="P16" s="51">
        <f>'[17]Summary'!$B$39</f>
        <v>141500000</v>
      </c>
      <c r="Q16" s="51">
        <f>'[17]Summary'!$B$39</f>
        <v>141500000</v>
      </c>
      <c r="R16" s="51">
        <f>'[17]Summary'!$B$39</f>
        <v>141500000</v>
      </c>
      <c r="S16" s="51">
        <f>'[17]Summary'!$B$39</f>
        <v>141500000</v>
      </c>
      <c r="T16" s="51">
        <f>'[17]Summary'!$B$39</f>
        <v>141500000</v>
      </c>
      <c r="U16" s="51">
        <f>'[17]Summary'!$B$39</f>
        <v>141500000</v>
      </c>
      <c r="V16" s="84">
        <f>IF(G16=0," ",(J16/G16))</f>
        <v>0.5250883392226149</v>
      </c>
      <c r="W16" s="94">
        <f t="shared" si="4"/>
        <v>0.0627336113074205</v>
      </c>
      <c r="X16" s="36"/>
    </row>
    <row r="17" spans="2:24" ht="12.75">
      <c r="B17" s="35"/>
      <c r="C17" s="72"/>
      <c r="D17" s="51"/>
      <c r="E17" s="51"/>
      <c r="F17" s="51"/>
      <c r="G17" s="51"/>
      <c r="H17" s="77"/>
      <c r="I17" s="75"/>
      <c r="J17" s="77"/>
      <c r="K17" s="75"/>
      <c r="L17" s="58"/>
      <c r="M17" s="63"/>
      <c r="N17" s="58"/>
      <c r="O17" s="63"/>
      <c r="P17" s="58"/>
      <c r="Q17" s="63"/>
      <c r="R17" s="58"/>
      <c r="S17" s="63"/>
      <c r="T17" s="66" t="str">
        <f t="shared" si="1"/>
        <v> </v>
      </c>
      <c r="U17" s="67" t="str">
        <f t="shared" si="2"/>
        <v> </v>
      </c>
      <c r="V17" s="84" t="str">
        <f t="shared" si="3"/>
        <v> </v>
      </c>
      <c r="W17" s="94" t="str">
        <f t="shared" si="4"/>
        <v> </v>
      </c>
      <c r="X17" s="36"/>
    </row>
    <row r="18" spans="2:24" ht="12.75">
      <c r="B18" s="35"/>
      <c r="C18" s="72"/>
      <c r="D18" s="51"/>
      <c r="E18" s="51"/>
      <c r="F18" s="51"/>
      <c r="G18" s="51"/>
      <c r="H18" s="77"/>
      <c r="I18" s="75"/>
      <c r="J18" s="77"/>
      <c r="K18" s="75"/>
      <c r="L18" s="58"/>
      <c r="M18" s="63"/>
      <c r="N18" s="58"/>
      <c r="O18" s="63"/>
      <c r="P18" s="58"/>
      <c r="Q18" s="63"/>
      <c r="R18" s="58"/>
      <c r="S18" s="63"/>
      <c r="T18" s="66" t="str">
        <f t="shared" si="1"/>
        <v> </v>
      </c>
      <c r="U18" s="67" t="str">
        <f t="shared" si="2"/>
        <v> </v>
      </c>
      <c r="V18" s="84" t="str">
        <f t="shared" si="3"/>
        <v> </v>
      </c>
      <c r="W18" s="94" t="str">
        <f t="shared" si="4"/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78"/>
      <c r="I19" s="75"/>
      <c r="J19" s="77"/>
      <c r="K19" s="75"/>
      <c r="L19" s="59"/>
      <c r="M19" s="64"/>
      <c r="N19" s="59"/>
      <c r="O19" s="64"/>
      <c r="P19" s="59"/>
      <c r="Q19" s="64"/>
      <c r="R19" s="59"/>
      <c r="S19" s="64"/>
      <c r="T19" s="69" t="str">
        <f t="shared" si="1"/>
        <v> </v>
      </c>
      <c r="U19" s="70" t="str">
        <f t="shared" si="2"/>
        <v> </v>
      </c>
      <c r="V19" s="84" t="str">
        <f t="shared" si="3"/>
        <v> </v>
      </c>
      <c r="W19" s="94" t="str">
        <f t="shared" si="4"/>
        <v> </v>
      </c>
      <c r="X19" s="36"/>
    </row>
    <row r="20" spans="2:24" s="31" customFormat="1" ht="12.75">
      <c r="B20" s="46"/>
      <c r="C20" s="41" t="s">
        <v>26</v>
      </c>
      <c r="D20" s="48">
        <f>SUM(D8:D19)</f>
        <v>228357000</v>
      </c>
      <c r="E20" s="48">
        <f aca="true" t="shared" si="5" ref="E20:K20">SUM(E8:E19)</f>
        <v>0</v>
      </c>
      <c r="F20" s="48">
        <f t="shared" si="5"/>
        <v>0</v>
      </c>
      <c r="G20" s="48">
        <f t="shared" si="5"/>
        <v>228357000</v>
      </c>
      <c r="H20" s="97">
        <f t="shared" si="5"/>
        <v>228357000</v>
      </c>
      <c r="I20" s="96">
        <f t="shared" si="5"/>
        <v>23331000</v>
      </c>
      <c r="J20" s="97">
        <f t="shared" si="5"/>
        <v>99395000</v>
      </c>
      <c r="K20" s="96">
        <f t="shared" si="5"/>
        <v>9546806</v>
      </c>
      <c r="L20" s="48">
        <f>'[21]Summary'!L34</f>
        <v>0</v>
      </c>
      <c r="M20" s="48">
        <f>'[21]Summary'!M34</f>
        <v>0</v>
      </c>
      <c r="N20" s="48">
        <f>'[21]Summary'!N34</f>
        <v>0</v>
      </c>
      <c r="O20" s="48">
        <f>'[21]Summary'!O34</f>
        <v>0</v>
      </c>
      <c r="P20" s="48">
        <f>'[21]Summary'!P34</f>
        <v>0</v>
      </c>
      <c r="Q20" s="48">
        <f>'[21]Summary'!Q34</f>
        <v>0</v>
      </c>
      <c r="R20" s="48">
        <f>'[21]Summary'!R34</f>
        <v>0</v>
      </c>
      <c r="S20" s="48">
        <f>'[21]Summary'!S34</f>
        <v>0</v>
      </c>
      <c r="T20" s="48" t="str">
        <f t="shared" si="1"/>
        <v> </v>
      </c>
      <c r="U20" s="48" t="str">
        <f t="shared" si="2"/>
        <v> </v>
      </c>
      <c r="V20" s="85">
        <f t="shared" si="3"/>
        <v>0.43526145465214555</v>
      </c>
      <c r="W20" s="95">
        <f t="shared" si="4"/>
        <v>0.041806495969030945</v>
      </c>
      <c r="X20" s="47"/>
    </row>
    <row r="21" spans="2:24" ht="13.5" thickBot="1"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87" t="s">
        <v>62</v>
      </c>
      <c r="C23" s="87" t="s">
        <v>63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6" ref="IS23:IT27">T23</f>
        <v>0</v>
      </c>
      <c r="IT23" s="34">
        <f t="shared" si="6"/>
        <v>0</v>
      </c>
    </row>
    <row r="24" spans="1:254" s="11" customFormat="1" ht="12.75">
      <c r="A24" s="32"/>
      <c r="B24" s="87" t="s">
        <v>64</v>
      </c>
      <c r="C24" s="87" t="s">
        <v>65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6"/>
        <v>0</v>
      </c>
      <c r="IT24" s="34">
        <f t="shared" si="6"/>
        <v>0</v>
      </c>
    </row>
    <row r="25" spans="1:254" s="11" customFormat="1" ht="12.75">
      <c r="A25" s="3"/>
      <c r="B25" s="87" t="s">
        <v>66</v>
      </c>
      <c r="C25" s="87" t="s">
        <v>28</v>
      </c>
      <c r="D25" s="3"/>
      <c r="E25" s="33"/>
      <c r="F25" s="3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6"/>
        <v>0</v>
      </c>
      <c r="IT25" s="34">
        <f t="shared" si="6"/>
        <v>0</v>
      </c>
    </row>
    <row r="26" spans="1:254" s="11" customFormat="1" ht="12.75">
      <c r="A26" s="3"/>
      <c r="B26" s="87" t="s">
        <v>67</v>
      </c>
      <c r="C26" s="87" t="s">
        <v>68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6"/>
        <v>0</v>
      </c>
      <c r="IT26" s="34">
        <f t="shared" si="6"/>
        <v>0</v>
      </c>
    </row>
    <row r="27" spans="1:254" s="11" customFormat="1" ht="12.75">
      <c r="A27" s="3"/>
      <c r="B27" s="87" t="s">
        <v>69</v>
      </c>
      <c r="C27" s="87" t="s">
        <v>29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6"/>
        <v>0</v>
      </c>
      <c r="IT27" s="34">
        <f t="shared" si="6"/>
        <v>0</v>
      </c>
    </row>
    <row r="28" spans="2:3" ht="12.75">
      <c r="B28" s="87"/>
      <c r="C28" s="87" t="s">
        <v>70</v>
      </c>
    </row>
    <row r="29" spans="2:6" ht="12.75">
      <c r="B29" s="87" t="s">
        <v>73</v>
      </c>
      <c r="C29" s="87"/>
      <c r="D29" s="87"/>
      <c r="E29" s="87"/>
      <c r="F29" s="87"/>
    </row>
    <row r="30" spans="2:6" ht="12.75">
      <c r="B30" s="87" t="s">
        <v>71</v>
      </c>
      <c r="C30" s="87"/>
      <c r="D30" s="87"/>
      <c r="E30" s="87"/>
      <c r="F30" s="8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A10">
      <selection activeCell="B28" sqref="B28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1" width="13.140625" style="0" customWidth="1"/>
    <col min="12" max="21" width="13.140625" style="0" hidden="1" customWidth="1"/>
    <col min="22" max="22" width="16.28125" style="0" customWidth="1"/>
    <col min="23" max="23" width="12.00390625" style="0" bestFit="1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57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41</v>
      </c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56</v>
      </c>
      <c r="D3" s="8"/>
      <c r="E3" s="8"/>
      <c r="F3" s="8"/>
      <c r="G3" s="8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6</v>
      </c>
      <c r="U3" s="14"/>
      <c r="V3" s="71" t="s">
        <v>50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7</v>
      </c>
      <c r="D4" s="18" t="s">
        <v>58</v>
      </c>
      <c r="E4" s="18" t="s">
        <v>8</v>
      </c>
      <c r="F4" s="18" t="s">
        <v>9</v>
      </c>
      <c r="G4" s="18" t="s">
        <v>59</v>
      </c>
      <c r="H4" s="19" t="s">
        <v>10</v>
      </c>
      <c r="I4" s="60" t="s">
        <v>11</v>
      </c>
      <c r="J4" s="19" t="s">
        <v>60</v>
      </c>
      <c r="K4" s="60" t="s">
        <v>61</v>
      </c>
      <c r="L4" s="19" t="s">
        <v>43</v>
      </c>
      <c r="M4" s="60" t="s">
        <v>44</v>
      </c>
      <c r="N4" s="19" t="s">
        <v>45</v>
      </c>
      <c r="O4" s="60" t="s">
        <v>46</v>
      </c>
      <c r="P4" s="19" t="s">
        <v>47</v>
      </c>
      <c r="Q4" s="60" t="s">
        <v>48</v>
      </c>
      <c r="R4" s="19" t="s">
        <v>12</v>
      </c>
      <c r="S4" s="60" t="s">
        <v>13</v>
      </c>
      <c r="T4" s="20" t="s">
        <v>47</v>
      </c>
      <c r="U4" s="54" t="s">
        <v>49</v>
      </c>
      <c r="V4" s="20" t="s">
        <v>14</v>
      </c>
      <c r="W4" s="54" t="s">
        <v>15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16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49"/>
      <c r="H7" s="76"/>
      <c r="I7" s="74"/>
      <c r="J7" s="76"/>
      <c r="K7" s="74"/>
      <c r="L7" s="52"/>
      <c r="M7" s="53"/>
      <c r="N7" s="52"/>
      <c r="O7" s="53"/>
      <c r="P7" s="52"/>
      <c r="Q7" s="53"/>
      <c r="R7" s="52"/>
      <c r="S7" s="53"/>
      <c r="T7" s="52"/>
      <c r="U7" s="53"/>
      <c r="V7" s="52"/>
      <c r="W7" s="53"/>
      <c r="X7" s="36"/>
    </row>
    <row r="8" spans="2:24" ht="12.75">
      <c r="B8" s="35"/>
      <c r="C8" s="72" t="s">
        <v>17</v>
      </c>
      <c r="D8" s="51">
        <f>'[2]Summary'!$B$43</f>
        <v>60000000</v>
      </c>
      <c r="E8" s="51"/>
      <c r="F8" s="51"/>
      <c r="G8" s="51">
        <f>'[2]Summary'!$E$43</f>
        <v>60000000</v>
      </c>
      <c r="H8" s="77">
        <f>'[2]Summary'!$F$43</f>
        <v>60000000</v>
      </c>
      <c r="I8" s="75">
        <f>'[2]Summary'!$G$43</f>
        <v>60000000</v>
      </c>
      <c r="J8" s="77">
        <f>'[2]Summary'!$H$43</f>
        <v>31649000</v>
      </c>
      <c r="K8" s="75">
        <f>'[2]Summary'!$I$43</f>
        <v>3220306</v>
      </c>
      <c r="L8" s="51">
        <f>'[3]EC Summary'!L40</f>
        <v>0</v>
      </c>
      <c r="M8" s="51">
        <f>'[3]EC Summary'!M40</f>
        <v>0</v>
      </c>
      <c r="N8" s="51">
        <f>'[3]EC Summary'!N40</f>
        <v>0</v>
      </c>
      <c r="O8" s="51">
        <f>'[3]EC Summary'!O40</f>
        <v>0</v>
      </c>
      <c r="P8" s="51">
        <f>'[3]EC Summary'!P40</f>
        <v>0</v>
      </c>
      <c r="Q8" s="51">
        <f>'[3]EC Summary'!Q40</f>
        <v>0</v>
      </c>
      <c r="R8" s="51">
        <f>'[3]EC Summary'!R40</f>
        <v>75052000</v>
      </c>
      <c r="S8" s="51">
        <f>'[3]EC Summary'!S40</f>
        <v>16408000</v>
      </c>
      <c r="T8" s="51" t="str">
        <f>'[3]EC Summary'!T40</f>
        <v> </v>
      </c>
      <c r="U8" s="51" t="str">
        <f>'[3]EC Summary'!U40</f>
        <v> </v>
      </c>
      <c r="V8" s="79">
        <f>IF(G8=0," ",(J8/G8))</f>
        <v>0.5274833333333333</v>
      </c>
      <c r="W8" s="88">
        <f>IF(G8=0," ",(K8/G8))</f>
        <v>0.05367176666666667</v>
      </c>
      <c r="X8" s="36"/>
    </row>
    <row r="9" spans="2:24" ht="12.75">
      <c r="B9" s="35"/>
      <c r="C9" s="72" t="s">
        <v>18</v>
      </c>
      <c r="D9" s="51">
        <f>'[4]Summary'!$B$43</f>
        <v>0</v>
      </c>
      <c r="E9" s="51"/>
      <c r="F9" s="51"/>
      <c r="G9" s="51"/>
      <c r="H9" s="77"/>
      <c r="I9" s="75"/>
      <c r="J9" s="77"/>
      <c r="K9" s="75"/>
      <c r="L9" s="51">
        <f>'[19]FS Summary'!L40</f>
        <v>0</v>
      </c>
      <c r="M9" s="51">
        <f>'[19]FS Summary'!M40</f>
        <v>0</v>
      </c>
      <c r="N9" s="51">
        <f>'[19]FS Summary'!N40</f>
        <v>0</v>
      </c>
      <c r="O9" s="51">
        <f>'[19]FS Summary'!O40</f>
        <v>0</v>
      </c>
      <c r="P9" s="51">
        <f>'[19]FS Summary'!P40</f>
        <v>0</v>
      </c>
      <c r="Q9" s="51">
        <f>'[19]FS Summary'!Q40</f>
        <v>0</v>
      </c>
      <c r="R9" s="51">
        <f>'[19]FS Summary'!R40</f>
        <v>0</v>
      </c>
      <c r="S9" s="51">
        <f>'[19]FS Summary'!S40</f>
        <v>0</v>
      </c>
      <c r="T9" s="51" t="str">
        <f>'[19]FS Summary'!T40</f>
        <v> </v>
      </c>
      <c r="U9" s="51" t="str">
        <f>'[19]FS Summary'!U40</f>
        <v> </v>
      </c>
      <c r="V9" s="79" t="str">
        <f aca="true" t="shared" si="0" ref="V9:V20">IF(G9=0," ",(J9/G9))</f>
        <v> </v>
      </c>
      <c r="W9" s="88" t="str">
        <f aca="true" t="shared" si="1" ref="W9:W20">IF(G9=0," ",(K9/G9))</f>
        <v> </v>
      </c>
      <c r="X9" s="36"/>
    </row>
    <row r="10" spans="2:24" ht="12.75">
      <c r="B10" s="35"/>
      <c r="C10" s="72" t="s">
        <v>19</v>
      </c>
      <c r="D10" s="51">
        <f>'[5]Summary'!$B$43</f>
        <v>35000000</v>
      </c>
      <c r="E10" s="51"/>
      <c r="F10" s="51"/>
      <c r="G10" s="51">
        <f>'[5]Summary'!$E$43</f>
        <v>35000000</v>
      </c>
      <c r="H10" s="77">
        <f>'[5]Summary'!$F$43</f>
        <v>35000000</v>
      </c>
      <c r="I10" s="75">
        <f>'[5]Summary'!$G$43</f>
        <v>35000000</v>
      </c>
      <c r="J10" s="77">
        <f>'[5]Summary'!$H$43</f>
        <v>43166000</v>
      </c>
      <c r="K10" s="75">
        <f>'[5]Summary'!$I$43</f>
        <v>0</v>
      </c>
      <c r="L10" s="57">
        <f>'[6]GT Summary'!L40</f>
        <v>0</v>
      </c>
      <c r="M10" s="62">
        <f>'[6]GT Summary'!M40</f>
        <v>0</v>
      </c>
      <c r="N10" s="57">
        <f>'[6]GT Summary'!N40</f>
        <v>0</v>
      </c>
      <c r="O10" s="62">
        <f>'[6]GT Summary'!O40</f>
        <v>0</v>
      </c>
      <c r="P10" s="57">
        <f>'[6]GT Summary'!P40</f>
        <v>0</v>
      </c>
      <c r="Q10" s="62">
        <f>'[6]GT Summary'!Q40</f>
        <v>0</v>
      </c>
      <c r="R10" s="57">
        <f>'[6]GT Summary'!R40</f>
        <v>127000000</v>
      </c>
      <c r="S10" s="62">
        <f>'[6]GT Summary'!S40</f>
        <v>127000000</v>
      </c>
      <c r="T10" s="66" t="str">
        <f>'[6]GT Summary'!T40</f>
        <v> </v>
      </c>
      <c r="U10" s="67" t="str">
        <f>'[6]GT Summary'!U40</f>
        <v> </v>
      </c>
      <c r="V10" s="79">
        <f t="shared" si="0"/>
        <v>1.2333142857142858</v>
      </c>
      <c r="W10" s="88">
        <f t="shared" si="1"/>
        <v>0</v>
      </c>
      <c r="X10" s="36"/>
    </row>
    <row r="11" spans="2:24" ht="12.75">
      <c r="B11" s="35"/>
      <c r="C11" s="72" t="s">
        <v>20</v>
      </c>
      <c r="D11" s="51">
        <f>'[7]Summary'!$B$43</f>
        <v>65286000</v>
      </c>
      <c r="E11" s="51"/>
      <c r="F11" s="51"/>
      <c r="G11" s="51">
        <f>'[7]Summary'!$E$43</f>
        <v>65286000</v>
      </c>
      <c r="H11" s="77">
        <f>'[7]Summary'!$F$43</f>
        <v>65286000</v>
      </c>
      <c r="I11" s="75">
        <f>'[7]Summary'!$G$43</f>
        <v>65286000</v>
      </c>
      <c r="J11" s="77">
        <f>'[7]Summary'!$H$43</f>
        <v>69342000</v>
      </c>
      <c r="K11" s="75">
        <f>'[7]Summary'!$I$43</f>
        <v>17062592</v>
      </c>
      <c r="L11" s="57">
        <f>'[8]KZ Summary'!L40</f>
        <v>0</v>
      </c>
      <c r="M11" s="62">
        <f>'[8]KZ Summary'!M40</f>
        <v>0</v>
      </c>
      <c r="N11" s="57">
        <f>'[8]KZ Summary'!N40</f>
        <v>0</v>
      </c>
      <c r="O11" s="62">
        <f>'[8]KZ Summary'!O40</f>
        <v>0</v>
      </c>
      <c r="P11" s="57">
        <f>'[8]KZ Summary'!P40</f>
        <v>0</v>
      </c>
      <c r="Q11" s="62">
        <f>'[8]KZ Summary'!Q40</f>
        <v>0</v>
      </c>
      <c r="R11" s="57">
        <f>'[8]KZ Summary'!R40</f>
        <v>462337000</v>
      </c>
      <c r="S11" s="62">
        <f>'[8]KZ Summary'!S40</f>
        <v>462337000</v>
      </c>
      <c r="T11" s="66" t="str">
        <f>'[8]KZ Summary'!T40</f>
        <v> </v>
      </c>
      <c r="U11" s="67" t="str">
        <f>'[8]KZ Summary'!U40</f>
        <v> </v>
      </c>
      <c r="V11" s="79">
        <f t="shared" si="0"/>
        <v>1.0621266427718041</v>
      </c>
      <c r="W11" s="88">
        <f t="shared" si="1"/>
        <v>0.2613514689213614</v>
      </c>
      <c r="X11" s="36"/>
    </row>
    <row r="12" spans="2:24" ht="12.75">
      <c r="B12" s="35"/>
      <c r="C12" s="72" t="s">
        <v>21</v>
      </c>
      <c r="D12" s="51">
        <f>'[9]Summary'!$B$43</f>
        <v>20000000</v>
      </c>
      <c r="E12" s="51"/>
      <c r="F12" s="51"/>
      <c r="G12" s="51">
        <f>'[9]Summary'!$E$43</f>
        <v>20000000</v>
      </c>
      <c r="H12" s="77">
        <f>'[9]Summary'!$F$43</f>
        <v>20000000</v>
      </c>
      <c r="I12" s="75">
        <f>'[9]Summary'!$G$43</f>
        <v>20000000</v>
      </c>
      <c r="J12" s="77">
        <f>'[9]Summary'!$H$43</f>
        <v>74361000</v>
      </c>
      <c r="K12" s="75">
        <f>'[9]Summary'!$I$43</f>
        <v>0</v>
      </c>
      <c r="L12" s="57">
        <f>'[10]NP Summary'!L40</f>
        <v>0</v>
      </c>
      <c r="M12" s="62">
        <f>'[10]NP Summary'!M40</f>
        <v>0</v>
      </c>
      <c r="N12" s="57">
        <f>'[10]NP Summary'!N40</f>
        <v>0</v>
      </c>
      <c r="O12" s="62">
        <f>'[10]NP Summary'!O40</f>
        <v>0</v>
      </c>
      <c r="P12" s="57">
        <f>'[10]NP Summary'!P40</f>
        <v>0</v>
      </c>
      <c r="Q12" s="62">
        <f>'[10]NP Summary'!Q40</f>
        <v>0</v>
      </c>
      <c r="R12" s="57">
        <f>'[10]NP Summary'!R40</f>
        <v>53026000</v>
      </c>
      <c r="S12" s="62">
        <f>'[10]NP Summary'!S40</f>
        <v>53026000</v>
      </c>
      <c r="T12" s="66" t="str">
        <f>'[10]NP Summary'!T40</f>
        <v> </v>
      </c>
      <c r="U12" s="67" t="str">
        <f>'[10]NP Summary'!U40</f>
        <v> </v>
      </c>
      <c r="V12" s="79">
        <f t="shared" si="0"/>
        <v>3.71805</v>
      </c>
      <c r="W12" s="88">
        <f t="shared" si="1"/>
        <v>0</v>
      </c>
      <c r="X12" s="36"/>
    </row>
    <row r="13" spans="2:24" ht="12.75">
      <c r="B13" s="35"/>
      <c r="C13" s="72" t="s">
        <v>22</v>
      </c>
      <c r="D13" s="51">
        <f>'[11]Summary'!$B$43</f>
        <v>0</v>
      </c>
      <c r="E13" s="51"/>
      <c r="F13" s="51"/>
      <c r="G13" s="51"/>
      <c r="H13" s="77"/>
      <c r="I13" s="75"/>
      <c r="J13" s="77"/>
      <c r="K13" s="75"/>
      <c r="L13" s="57">
        <f>'[12]MP Summary'!L40</f>
        <v>0</v>
      </c>
      <c r="M13" s="62">
        <f>'[12]MP Summary'!M40</f>
        <v>0</v>
      </c>
      <c r="N13" s="57">
        <f>'[12]MP Summary'!N40</f>
        <v>0</v>
      </c>
      <c r="O13" s="62">
        <f>'[12]MP Summary'!O40</f>
        <v>0</v>
      </c>
      <c r="P13" s="57">
        <f>'[12]MP Summary'!P40</f>
        <v>0</v>
      </c>
      <c r="Q13" s="62">
        <f>'[12]MP Summary'!Q40</f>
        <v>0</v>
      </c>
      <c r="R13" s="57">
        <f>'[12]MP Summary'!R40</f>
        <v>0</v>
      </c>
      <c r="S13" s="62">
        <f>'[12]MP Summary'!S40</f>
        <v>0</v>
      </c>
      <c r="T13" s="66" t="str">
        <f>'[12]MP Summary'!T40</f>
        <v> </v>
      </c>
      <c r="U13" s="67" t="str">
        <f>'[12]MP Summary'!U40</f>
        <v> </v>
      </c>
      <c r="V13" s="79" t="str">
        <f t="shared" si="0"/>
        <v> </v>
      </c>
      <c r="W13" s="88" t="str">
        <f t="shared" si="1"/>
        <v> </v>
      </c>
      <c r="X13" s="36"/>
    </row>
    <row r="14" spans="2:24" ht="12.75">
      <c r="B14" s="35"/>
      <c r="C14" s="72" t="s">
        <v>23</v>
      </c>
      <c r="D14" s="51"/>
      <c r="E14" s="51"/>
      <c r="F14" s="51"/>
      <c r="G14" s="51"/>
      <c r="H14" s="77"/>
      <c r="I14" s="75"/>
      <c r="J14" s="77"/>
      <c r="K14" s="75"/>
      <c r="L14" s="57"/>
      <c r="M14" s="62"/>
      <c r="N14" s="57"/>
      <c r="O14" s="62"/>
      <c r="P14" s="57"/>
      <c r="Q14" s="62"/>
      <c r="R14" s="57"/>
      <c r="S14" s="62"/>
      <c r="T14" s="66" t="str">
        <f aca="true" t="shared" si="2" ref="T14:T19">IF(N14=0," ",(P14-N14)/N14)</f>
        <v> </v>
      </c>
      <c r="U14" s="67" t="str">
        <f aca="true" t="shared" si="3" ref="U14:U19">IF(O14=0," ",(Q14-O14)/O14)</f>
        <v> </v>
      </c>
      <c r="V14" s="79" t="str">
        <f t="shared" si="0"/>
        <v> </v>
      </c>
      <c r="W14" s="88" t="str">
        <f t="shared" si="1"/>
        <v> </v>
      </c>
      <c r="X14" s="36"/>
    </row>
    <row r="15" spans="2:24" ht="12.75">
      <c r="B15" s="35"/>
      <c r="C15" s="72" t="s">
        <v>24</v>
      </c>
      <c r="D15" s="51">
        <f>'[15]Summary'!$B$43</f>
        <v>0</v>
      </c>
      <c r="E15" s="51"/>
      <c r="F15" s="51"/>
      <c r="G15" s="51"/>
      <c r="H15" s="77"/>
      <c r="I15" s="75"/>
      <c r="J15" s="77"/>
      <c r="K15" s="75"/>
      <c r="L15" s="57"/>
      <c r="M15" s="62"/>
      <c r="N15" s="57"/>
      <c r="O15" s="62"/>
      <c r="P15" s="57"/>
      <c r="Q15" s="62"/>
      <c r="R15" s="57"/>
      <c r="S15" s="62"/>
      <c r="T15" s="66" t="str">
        <f t="shared" si="2"/>
        <v> </v>
      </c>
      <c r="U15" s="67" t="str">
        <f t="shared" si="3"/>
        <v> </v>
      </c>
      <c r="V15" s="79" t="str">
        <f t="shared" si="0"/>
        <v> </v>
      </c>
      <c r="W15" s="88" t="str">
        <f t="shared" si="1"/>
        <v> </v>
      </c>
      <c r="X15" s="36"/>
    </row>
    <row r="16" spans="2:24" ht="12.75">
      <c r="B16" s="35"/>
      <c r="C16" s="72" t="s">
        <v>25</v>
      </c>
      <c r="D16" s="51">
        <f>'[17]Summary'!$B$43</f>
        <v>122000000</v>
      </c>
      <c r="E16" s="51"/>
      <c r="F16" s="51"/>
      <c r="G16" s="51">
        <f>'[17]Summary'!$E$43</f>
        <v>122000000</v>
      </c>
      <c r="H16" s="77">
        <f>'[17]Summary'!$F$43</f>
        <v>122000000</v>
      </c>
      <c r="I16" s="75">
        <f>'[17]Summary'!$G$43</f>
        <v>122000000</v>
      </c>
      <c r="J16" s="77">
        <f>'[17]Summary'!$H$43</f>
        <v>242120000</v>
      </c>
      <c r="K16" s="75">
        <f>'[17]Summary'!$I$43</f>
        <v>4343870</v>
      </c>
      <c r="L16" s="57">
        <f>'[18]WC Summary'!L40</f>
        <v>0</v>
      </c>
      <c r="M16" s="62">
        <f>'[18]WC Summary'!M40</f>
        <v>0</v>
      </c>
      <c r="N16" s="57">
        <f>'[18]WC Summary'!N40</f>
        <v>0</v>
      </c>
      <c r="O16" s="62">
        <f>'[18]WC Summary'!O40</f>
        <v>0</v>
      </c>
      <c r="P16" s="57">
        <f>'[18]WC Summary'!P40</f>
        <v>0</v>
      </c>
      <c r="Q16" s="62">
        <f>'[18]WC Summary'!Q40</f>
        <v>0</v>
      </c>
      <c r="R16" s="57">
        <f>'[18]WC Summary'!R40</f>
        <v>356444000</v>
      </c>
      <c r="S16" s="62">
        <f>'[18]WC Summary'!S40</f>
        <v>18000</v>
      </c>
      <c r="T16" s="66" t="str">
        <f>'[18]WC Summary'!T40</f>
        <v> </v>
      </c>
      <c r="U16" s="67" t="str">
        <f>'[18]WC Summary'!U40</f>
        <v> </v>
      </c>
      <c r="V16" s="79">
        <f t="shared" si="0"/>
        <v>1.9845901639344263</v>
      </c>
      <c r="W16" s="88">
        <f t="shared" si="1"/>
        <v>0.03560549180327869</v>
      </c>
      <c r="X16" s="36"/>
    </row>
    <row r="17" spans="2:24" ht="12.75">
      <c r="B17" s="35"/>
      <c r="C17" s="72"/>
      <c r="D17" s="51"/>
      <c r="E17" s="51"/>
      <c r="F17" s="51"/>
      <c r="G17" s="51"/>
      <c r="H17" s="77"/>
      <c r="I17" s="75"/>
      <c r="J17" s="77"/>
      <c r="K17" s="75"/>
      <c r="L17" s="58"/>
      <c r="M17" s="63"/>
      <c r="N17" s="58"/>
      <c r="O17" s="63"/>
      <c r="P17" s="58"/>
      <c r="Q17" s="63"/>
      <c r="R17" s="58"/>
      <c r="S17" s="63"/>
      <c r="T17" s="66" t="str">
        <f t="shared" si="2"/>
        <v> </v>
      </c>
      <c r="U17" s="67" t="str">
        <f t="shared" si="3"/>
        <v> </v>
      </c>
      <c r="V17" s="79" t="str">
        <f t="shared" si="0"/>
        <v> </v>
      </c>
      <c r="W17" s="88" t="str">
        <f t="shared" si="1"/>
        <v> </v>
      </c>
      <c r="X17" s="36"/>
    </row>
    <row r="18" spans="2:24" ht="12.75">
      <c r="B18" s="35"/>
      <c r="C18" s="72"/>
      <c r="D18" s="51"/>
      <c r="E18" s="51"/>
      <c r="F18" s="51"/>
      <c r="G18" s="51"/>
      <c r="H18" s="77"/>
      <c r="I18" s="75"/>
      <c r="J18" s="77"/>
      <c r="K18" s="75"/>
      <c r="L18" s="58"/>
      <c r="M18" s="63"/>
      <c r="N18" s="58"/>
      <c r="O18" s="63"/>
      <c r="P18" s="58"/>
      <c r="Q18" s="63"/>
      <c r="R18" s="58"/>
      <c r="S18" s="63"/>
      <c r="T18" s="66" t="str">
        <f t="shared" si="2"/>
        <v> </v>
      </c>
      <c r="U18" s="67" t="str">
        <f t="shared" si="3"/>
        <v> </v>
      </c>
      <c r="V18" s="79" t="str">
        <f t="shared" si="0"/>
        <v> </v>
      </c>
      <c r="W18" s="88" t="str">
        <f t="shared" si="1"/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78"/>
      <c r="I19" s="75"/>
      <c r="J19" s="77"/>
      <c r="K19" s="75"/>
      <c r="L19" s="59"/>
      <c r="M19" s="64"/>
      <c r="N19" s="59"/>
      <c r="O19" s="64"/>
      <c r="P19" s="59"/>
      <c r="Q19" s="64"/>
      <c r="R19" s="59"/>
      <c r="S19" s="64"/>
      <c r="T19" s="69" t="str">
        <f t="shared" si="2"/>
        <v> </v>
      </c>
      <c r="U19" s="70" t="str">
        <f t="shared" si="3"/>
        <v> </v>
      </c>
      <c r="V19" s="79" t="str">
        <f t="shared" si="0"/>
        <v> </v>
      </c>
      <c r="W19" s="89" t="str">
        <f t="shared" si="1"/>
        <v> </v>
      </c>
      <c r="X19" s="36"/>
    </row>
    <row r="20" spans="2:24" s="31" customFormat="1" ht="12.75">
      <c r="B20" s="46"/>
      <c r="C20" s="41" t="s">
        <v>26</v>
      </c>
      <c r="D20" s="48">
        <f>SUM(D8:D19)</f>
        <v>302286000</v>
      </c>
      <c r="E20" s="48">
        <f aca="true" t="shared" si="4" ref="E20:U20">SUM(E8:E19)</f>
        <v>0</v>
      </c>
      <c r="F20" s="48">
        <f t="shared" si="4"/>
        <v>0</v>
      </c>
      <c r="G20" s="48">
        <f t="shared" si="4"/>
        <v>302286000</v>
      </c>
      <c r="H20" s="97">
        <f t="shared" si="4"/>
        <v>302286000</v>
      </c>
      <c r="I20" s="96">
        <f t="shared" si="4"/>
        <v>302286000</v>
      </c>
      <c r="J20" s="97">
        <f t="shared" si="4"/>
        <v>460638000</v>
      </c>
      <c r="K20" s="96">
        <f t="shared" si="4"/>
        <v>24626768</v>
      </c>
      <c r="L20" s="48">
        <f t="shared" si="4"/>
        <v>0</v>
      </c>
      <c r="M20" s="48">
        <f t="shared" si="4"/>
        <v>0</v>
      </c>
      <c r="N20" s="48">
        <f t="shared" si="4"/>
        <v>0</v>
      </c>
      <c r="O20" s="48">
        <f t="shared" si="4"/>
        <v>0</v>
      </c>
      <c r="P20" s="48">
        <f t="shared" si="4"/>
        <v>0</v>
      </c>
      <c r="Q20" s="48">
        <f t="shared" si="4"/>
        <v>0</v>
      </c>
      <c r="R20" s="48">
        <f t="shared" si="4"/>
        <v>1073859000</v>
      </c>
      <c r="S20" s="48">
        <f t="shared" si="4"/>
        <v>658789000</v>
      </c>
      <c r="T20" s="48">
        <f t="shared" si="4"/>
        <v>0</v>
      </c>
      <c r="U20" s="48">
        <f t="shared" si="4"/>
        <v>0</v>
      </c>
      <c r="V20" s="83">
        <f t="shared" si="0"/>
        <v>1.523848276135845</v>
      </c>
      <c r="W20" s="93">
        <f t="shared" si="1"/>
        <v>0.0814684371753902</v>
      </c>
      <c r="X20" s="47"/>
    </row>
    <row r="21" spans="2:24" ht="13.5" thickBot="1"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87" t="s">
        <v>62</v>
      </c>
      <c r="C23" s="87" t="s">
        <v>63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5" ref="IS23:IT27">T23</f>
        <v>0</v>
      </c>
      <c r="IT23" s="34">
        <f t="shared" si="5"/>
        <v>0</v>
      </c>
    </row>
    <row r="24" spans="1:254" s="11" customFormat="1" ht="12.75">
      <c r="A24" s="32"/>
      <c r="B24" s="87" t="s">
        <v>64</v>
      </c>
      <c r="C24" s="87" t="s">
        <v>65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5"/>
        <v>0</v>
      </c>
      <c r="IT24" s="34">
        <f t="shared" si="5"/>
        <v>0</v>
      </c>
    </row>
    <row r="25" spans="1:254" s="11" customFormat="1" ht="12.75">
      <c r="A25" s="3"/>
      <c r="B25" s="87" t="s">
        <v>66</v>
      </c>
      <c r="C25" s="87" t="s">
        <v>28</v>
      </c>
      <c r="D25" s="3"/>
      <c r="E25" s="33"/>
      <c r="F25" s="3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5"/>
        <v>0</v>
      </c>
      <c r="IT25" s="34">
        <f t="shared" si="5"/>
        <v>0</v>
      </c>
    </row>
    <row r="26" spans="1:254" s="11" customFormat="1" ht="12.75">
      <c r="A26" s="3"/>
      <c r="B26" s="87" t="s">
        <v>67</v>
      </c>
      <c r="C26" s="87" t="s">
        <v>68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5"/>
        <v>0</v>
      </c>
      <c r="IT26" s="34">
        <f t="shared" si="5"/>
        <v>0</v>
      </c>
    </row>
    <row r="27" spans="1:254" s="11" customFormat="1" ht="12.75">
      <c r="A27" s="3"/>
      <c r="B27" s="87" t="s">
        <v>69</v>
      </c>
      <c r="C27" s="87" t="s">
        <v>29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5"/>
        <v>0</v>
      </c>
      <c r="IT27" s="34">
        <f t="shared" si="5"/>
        <v>0</v>
      </c>
    </row>
    <row r="28" spans="2:3" ht="12.75">
      <c r="B28" s="87"/>
      <c r="C28" s="87" t="s">
        <v>70</v>
      </c>
    </row>
    <row r="29" spans="2:6" ht="12.75">
      <c r="B29" s="87" t="s">
        <v>73</v>
      </c>
      <c r="C29" s="87"/>
      <c r="D29" s="87"/>
      <c r="E29" s="87"/>
      <c r="F29" s="87"/>
    </row>
    <row r="30" spans="2:6" ht="12.75">
      <c r="B30" s="87" t="s">
        <v>71</v>
      </c>
      <c r="C30" s="87"/>
      <c r="D30" s="87"/>
      <c r="E30" s="87"/>
      <c r="F30" s="8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A13">
      <selection activeCell="B28" sqref="B28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1" width="13.140625" style="0" customWidth="1"/>
    <col min="12" max="21" width="13.140625" style="0" hidden="1" customWidth="1"/>
    <col min="22" max="22" width="16.28125" style="0" customWidth="1"/>
    <col min="23" max="23" width="12.00390625" style="0" bestFit="1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57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51</v>
      </c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56</v>
      </c>
      <c r="D3" s="8"/>
      <c r="E3" s="8"/>
      <c r="F3" s="8"/>
      <c r="G3" s="8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6</v>
      </c>
      <c r="U3" s="14"/>
      <c r="V3" s="71" t="s">
        <v>50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7</v>
      </c>
      <c r="D4" s="18" t="s">
        <v>58</v>
      </c>
      <c r="E4" s="18" t="s">
        <v>8</v>
      </c>
      <c r="F4" s="18" t="s">
        <v>9</v>
      </c>
      <c r="G4" s="18" t="s">
        <v>59</v>
      </c>
      <c r="H4" s="19" t="s">
        <v>10</v>
      </c>
      <c r="I4" s="60" t="s">
        <v>11</v>
      </c>
      <c r="J4" s="19" t="s">
        <v>60</v>
      </c>
      <c r="K4" s="60" t="s">
        <v>61</v>
      </c>
      <c r="L4" s="19" t="s">
        <v>43</v>
      </c>
      <c r="M4" s="60" t="s">
        <v>44</v>
      </c>
      <c r="N4" s="19" t="s">
        <v>45</v>
      </c>
      <c r="O4" s="60" t="s">
        <v>46</v>
      </c>
      <c r="P4" s="19" t="s">
        <v>47</v>
      </c>
      <c r="Q4" s="60" t="s">
        <v>48</v>
      </c>
      <c r="R4" s="19" t="s">
        <v>12</v>
      </c>
      <c r="S4" s="60" t="s">
        <v>13</v>
      </c>
      <c r="T4" s="20" t="s">
        <v>47</v>
      </c>
      <c r="U4" s="54" t="s">
        <v>49</v>
      </c>
      <c r="V4" s="20" t="s">
        <v>14</v>
      </c>
      <c r="W4" s="54" t="s">
        <v>15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16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49"/>
      <c r="H7" s="76"/>
      <c r="I7" s="74"/>
      <c r="J7" s="76"/>
      <c r="K7" s="74"/>
      <c r="L7" s="52"/>
      <c r="M7" s="53"/>
      <c r="N7" s="52"/>
      <c r="O7" s="53"/>
      <c r="P7" s="52"/>
      <c r="Q7" s="53"/>
      <c r="R7" s="52"/>
      <c r="S7" s="53"/>
      <c r="T7" s="52"/>
      <c r="U7" s="53"/>
      <c r="V7" s="52"/>
      <c r="W7" s="53"/>
      <c r="X7" s="36"/>
    </row>
    <row r="8" spans="2:24" ht="12.75">
      <c r="B8" s="35"/>
      <c r="C8" s="72" t="s">
        <v>17</v>
      </c>
      <c r="D8" s="51">
        <f>'[2]Summary'!$B$42</f>
        <v>20500000</v>
      </c>
      <c r="E8" s="51"/>
      <c r="F8" s="51"/>
      <c r="G8" s="51">
        <f>'[2]Summary'!$E$42</f>
        <v>20500000</v>
      </c>
      <c r="H8" s="77">
        <f>'[2]Summary'!$F$42</f>
        <v>20500000</v>
      </c>
      <c r="I8" s="75">
        <f>'[2]Summary'!$G$42</f>
        <v>20500000</v>
      </c>
      <c r="J8" s="77">
        <f>'[2]Summary'!$H$42</f>
        <v>167332000</v>
      </c>
      <c r="K8" s="75">
        <f>'[2]Summary'!$I$42</f>
        <v>4791800</v>
      </c>
      <c r="L8" s="51">
        <f>'[2]Summary'!$B$42</f>
        <v>20500000</v>
      </c>
      <c r="M8" s="51">
        <f>'[2]Summary'!$B$42</f>
        <v>20500000</v>
      </c>
      <c r="N8" s="51">
        <f>'[2]Summary'!$B$42</f>
        <v>20500000</v>
      </c>
      <c r="O8" s="51">
        <f>'[2]Summary'!$B$42</f>
        <v>20500000</v>
      </c>
      <c r="P8" s="51">
        <f>'[2]Summary'!$B$42</f>
        <v>20500000</v>
      </c>
      <c r="Q8" s="51">
        <f>'[2]Summary'!$B$42</f>
        <v>20500000</v>
      </c>
      <c r="R8" s="51">
        <f>'[2]Summary'!$B$42</f>
        <v>20500000</v>
      </c>
      <c r="S8" s="51">
        <f>'[2]Summary'!$B$42</f>
        <v>20500000</v>
      </c>
      <c r="T8" s="51">
        <f>'[2]Summary'!$B$42</f>
        <v>20500000</v>
      </c>
      <c r="U8" s="51">
        <f>'[2]Summary'!$B$42</f>
        <v>20500000</v>
      </c>
      <c r="V8" s="79">
        <f>IF(G8=0," ",(J8/G8))</f>
        <v>8.162536585365853</v>
      </c>
      <c r="W8" s="88">
        <f>IF(G8=0," ",(K8/G8))</f>
        <v>0.23374634146341464</v>
      </c>
      <c r="X8" s="36"/>
    </row>
    <row r="9" spans="2:24" ht="12.75">
      <c r="B9" s="35"/>
      <c r="C9" s="72" t="s">
        <v>18</v>
      </c>
      <c r="D9" s="51">
        <f>'[4]Summary'!$B$42</f>
        <v>19000000</v>
      </c>
      <c r="E9" s="51"/>
      <c r="F9" s="51"/>
      <c r="G9" s="51">
        <f>'[4]Summary'!$E$42</f>
        <v>19000000</v>
      </c>
      <c r="H9" s="77">
        <f>'[4]Summary'!$F$42</f>
        <v>19000000</v>
      </c>
      <c r="I9" s="75">
        <f>'[4]Summary'!$G$42</f>
        <v>19000000</v>
      </c>
      <c r="J9" s="77">
        <f>'[4]Summary'!$H$42</f>
        <v>33960000</v>
      </c>
      <c r="K9" s="75">
        <f>'[4]Summary'!$I$42</f>
        <v>16964137</v>
      </c>
      <c r="L9" s="51">
        <f>'[19]FS Summary'!L39</f>
        <v>0</v>
      </c>
      <c r="M9" s="51">
        <f>'[19]FS Summary'!M39</f>
        <v>0</v>
      </c>
      <c r="N9" s="51">
        <f>'[19]FS Summary'!N39</f>
        <v>0</v>
      </c>
      <c r="O9" s="51">
        <f>'[19]FS Summary'!O39</f>
        <v>0</v>
      </c>
      <c r="P9" s="51">
        <f>'[19]FS Summary'!P39</f>
        <v>0</v>
      </c>
      <c r="Q9" s="51">
        <f>'[19]FS Summary'!Q39</f>
        <v>0</v>
      </c>
      <c r="R9" s="51">
        <f>'[19]FS Summary'!R39</f>
        <v>0</v>
      </c>
      <c r="S9" s="51">
        <f>'[19]FS Summary'!S39</f>
        <v>10942000</v>
      </c>
      <c r="T9" s="51" t="str">
        <f>'[19]FS Summary'!T39</f>
        <v> </v>
      </c>
      <c r="U9" s="51" t="str">
        <f>'[19]FS Summary'!U39</f>
        <v> </v>
      </c>
      <c r="V9" s="79">
        <f aca="true" t="shared" si="0" ref="V9:V20">IF(G9=0," ",(J9/G9))</f>
        <v>1.7873684210526315</v>
      </c>
      <c r="W9" s="88">
        <f aca="true" t="shared" si="1" ref="W9:W20">IF(G9=0," ",(K9/G9))</f>
        <v>0.8928493157894737</v>
      </c>
      <c r="X9" s="36"/>
    </row>
    <row r="10" spans="2:24" ht="12.75">
      <c r="B10" s="35"/>
      <c r="C10" s="72" t="s">
        <v>19</v>
      </c>
      <c r="D10" s="51">
        <f>'[5]Summary'!$B$42</f>
        <v>70000000</v>
      </c>
      <c r="E10" s="51"/>
      <c r="F10" s="51"/>
      <c r="G10" s="51">
        <f>'[5]Summary'!$E$42</f>
        <v>70000000</v>
      </c>
      <c r="H10" s="77">
        <f>'[5]Summary'!$F$42</f>
        <v>70000000</v>
      </c>
      <c r="I10" s="75">
        <f>'[5]Summary'!$G$42</f>
        <v>70000000</v>
      </c>
      <c r="J10" s="77">
        <f>'[5]Summary'!$H$42</f>
        <v>166438000</v>
      </c>
      <c r="K10" s="75">
        <f>'[5]Summary'!$I$42</f>
        <v>34964230</v>
      </c>
      <c r="L10" s="57">
        <f>'[6]GT Summary'!L39</f>
        <v>0</v>
      </c>
      <c r="M10" s="62">
        <f>'[6]GT Summary'!M39</f>
        <v>0</v>
      </c>
      <c r="N10" s="57">
        <f>'[6]GT Summary'!N39</f>
        <v>0</v>
      </c>
      <c r="O10" s="62">
        <f>'[6]GT Summary'!O39</f>
        <v>0</v>
      </c>
      <c r="P10" s="57">
        <f>'[6]GT Summary'!P39</f>
        <v>0</v>
      </c>
      <c r="Q10" s="62">
        <f>'[6]GT Summary'!Q39</f>
        <v>0</v>
      </c>
      <c r="R10" s="57">
        <f>'[6]GT Summary'!R39</f>
        <v>5679000</v>
      </c>
      <c r="S10" s="62">
        <f>'[6]GT Summary'!S39</f>
        <v>15651000</v>
      </c>
      <c r="T10" s="66" t="str">
        <f>'[6]GT Summary'!T39</f>
        <v> </v>
      </c>
      <c r="U10" s="67" t="str">
        <f>'[6]GT Summary'!U39</f>
        <v> </v>
      </c>
      <c r="V10" s="79">
        <f t="shared" si="0"/>
        <v>2.377685714285714</v>
      </c>
      <c r="W10" s="88">
        <f t="shared" si="1"/>
        <v>0.499489</v>
      </c>
      <c r="X10" s="36"/>
    </row>
    <row r="11" spans="2:24" ht="12.75">
      <c r="B11" s="35"/>
      <c r="C11" s="72" t="s">
        <v>20</v>
      </c>
      <c r="D11" s="51">
        <f>'[7]Summary'!$B$42</f>
        <v>26000000</v>
      </c>
      <c r="E11" s="51"/>
      <c r="F11" s="51"/>
      <c r="G11" s="51">
        <f>'[7]Summary'!$E$42</f>
        <v>26000000</v>
      </c>
      <c r="H11" s="77">
        <f>'[7]Summary'!$F$42</f>
        <v>26000000</v>
      </c>
      <c r="I11" s="75">
        <f>'[7]Summary'!$G$42</f>
        <v>26000000</v>
      </c>
      <c r="J11" s="77">
        <f>'[7]Summary'!$H$42</f>
        <v>202876000</v>
      </c>
      <c r="K11" s="75">
        <f>'[7]Summary'!$I$42</f>
        <v>102878272</v>
      </c>
      <c r="L11" s="57">
        <f>'[8]KZ Summary'!L39</f>
        <v>0</v>
      </c>
      <c r="M11" s="62">
        <f>'[8]KZ Summary'!M39</f>
        <v>0</v>
      </c>
      <c r="N11" s="57">
        <f>'[8]KZ Summary'!N39</f>
        <v>0</v>
      </c>
      <c r="O11" s="62">
        <f>'[8]KZ Summary'!O39</f>
        <v>0</v>
      </c>
      <c r="P11" s="57">
        <f>'[8]KZ Summary'!P39</f>
        <v>0</v>
      </c>
      <c r="Q11" s="62">
        <f>'[8]KZ Summary'!Q39</f>
        <v>0</v>
      </c>
      <c r="R11" s="57">
        <f>'[8]KZ Summary'!R39</f>
        <v>0</v>
      </c>
      <c r="S11" s="62">
        <f>'[8]KZ Summary'!S39</f>
        <v>0</v>
      </c>
      <c r="T11" s="66" t="str">
        <f>'[8]KZ Summary'!T39</f>
        <v> </v>
      </c>
      <c r="U11" s="67" t="str">
        <f>'[8]KZ Summary'!U39</f>
        <v> </v>
      </c>
      <c r="V11" s="79">
        <f t="shared" si="0"/>
        <v>7.802923076923077</v>
      </c>
      <c r="W11" s="88">
        <f t="shared" si="1"/>
        <v>3.9568566153846154</v>
      </c>
      <c r="X11" s="36"/>
    </row>
    <row r="12" spans="2:24" ht="12.75">
      <c r="B12" s="35"/>
      <c r="C12" s="72" t="s">
        <v>21</v>
      </c>
      <c r="D12" s="51">
        <f>'[9]Summary'!$B$42</f>
        <v>14000000</v>
      </c>
      <c r="E12" s="51"/>
      <c r="F12" s="51"/>
      <c r="G12" s="51">
        <f>'[9]Summary'!$E$42</f>
        <v>14000000</v>
      </c>
      <c r="H12" s="77">
        <f>'[9]Summary'!$F$42</f>
        <v>14000000</v>
      </c>
      <c r="I12" s="75">
        <f>'[9]Summary'!$G$42</f>
        <v>14000000</v>
      </c>
      <c r="J12" s="77">
        <f>'[9]Summary'!$H$42</f>
        <v>35750000</v>
      </c>
      <c r="K12" s="75">
        <f>'[9]Summary'!$I$42</f>
        <v>0</v>
      </c>
      <c r="L12" s="51">
        <f>'[9]Summary'!$B$42</f>
        <v>14000000</v>
      </c>
      <c r="M12" s="51">
        <f>'[9]Summary'!$B$42</f>
        <v>14000000</v>
      </c>
      <c r="N12" s="51">
        <f>'[9]Summary'!$B$42</f>
        <v>14000000</v>
      </c>
      <c r="O12" s="51">
        <f>'[9]Summary'!$B$42</f>
        <v>14000000</v>
      </c>
      <c r="P12" s="51">
        <f>'[9]Summary'!$B$42</f>
        <v>14000000</v>
      </c>
      <c r="Q12" s="51">
        <f>'[9]Summary'!$B$42</f>
        <v>14000000</v>
      </c>
      <c r="R12" s="51">
        <f>'[9]Summary'!$B$42</f>
        <v>14000000</v>
      </c>
      <c r="S12" s="51">
        <f>'[9]Summary'!$B$42</f>
        <v>14000000</v>
      </c>
      <c r="T12" s="51">
        <f>'[9]Summary'!$B$42</f>
        <v>14000000</v>
      </c>
      <c r="U12" s="51">
        <f>'[9]Summary'!$B$42</f>
        <v>14000000</v>
      </c>
      <c r="V12" s="79">
        <f t="shared" si="0"/>
        <v>2.5535714285714284</v>
      </c>
      <c r="W12" s="88">
        <f t="shared" si="1"/>
        <v>0</v>
      </c>
      <c r="X12" s="36"/>
    </row>
    <row r="13" spans="2:24" ht="12.75">
      <c r="B13" s="35"/>
      <c r="C13" s="72" t="s">
        <v>22</v>
      </c>
      <c r="D13" s="51">
        <f>'[11]Summary'!$B$42</f>
        <v>14000000</v>
      </c>
      <c r="E13" s="51"/>
      <c r="F13" s="51"/>
      <c r="G13" s="51">
        <f>'[11]Summary'!$E$42</f>
        <v>14000000</v>
      </c>
      <c r="H13" s="77">
        <f>'[11]Summary'!$F$42</f>
        <v>14000000</v>
      </c>
      <c r="I13" s="75">
        <f>'[11]Summary'!$G$42</f>
        <v>14000000</v>
      </c>
      <c r="J13" s="77">
        <f>'[11]Summary'!$H$42</f>
        <v>37019000</v>
      </c>
      <c r="K13" s="75">
        <f>'[11]Summary'!$I$42</f>
        <v>5394265</v>
      </c>
      <c r="L13" s="51">
        <f>'[11]Summary'!$B$42</f>
        <v>14000000</v>
      </c>
      <c r="M13" s="51">
        <f>'[11]Summary'!$B$42</f>
        <v>14000000</v>
      </c>
      <c r="N13" s="51">
        <f>'[11]Summary'!$B$42</f>
        <v>14000000</v>
      </c>
      <c r="O13" s="51">
        <f>'[11]Summary'!$B$42</f>
        <v>14000000</v>
      </c>
      <c r="P13" s="51">
        <f>'[11]Summary'!$B$42</f>
        <v>14000000</v>
      </c>
      <c r="Q13" s="51">
        <f>'[11]Summary'!$B$42</f>
        <v>14000000</v>
      </c>
      <c r="R13" s="51">
        <f>'[11]Summary'!$B$42</f>
        <v>14000000</v>
      </c>
      <c r="S13" s="51">
        <f>'[11]Summary'!$B$42</f>
        <v>14000000</v>
      </c>
      <c r="T13" s="51">
        <f>'[11]Summary'!$B$42</f>
        <v>14000000</v>
      </c>
      <c r="U13" s="51">
        <f>'[11]Summary'!$B$42</f>
        <v>14000000</v>
      </c>
      <c r="V13" s="79">
        <f t="shared" si="0"/>
        <v>2.644214285714286</v>
      </c>
      <c r="W13" s="88">
        <f t="shared" si="1"/>
        <v>0.38530464285714283</v>
      </c>
      <c r="X13" s="36"/>
    </row>
    <row r="14" spans="2:24" ht="12.75">
      <c r="B14" s="35"/>
      <c r="C14" s="72" t="s">
        <v>23</v>
      </c>
      <c r="D14" s="51"/>
      <c r="E14" s="51"/>
      <c r="F14" s="51"/>
      <c r="G14" s="51"/>
      <c r="H14" s="77"/>
      <c r="I14" s="75"/>
      <c r="J14" s="77"/>
      <c r="K14" s="75"/>
      <c r="L14" s="57"/>
      <c r="M14" s="62"/>
      <c r="N14" s="57"/>
      <c r="O14" s="62"/>
      <c r="P14" s="57"/>
      <c r="Q14" s="62"/>
      <c r="R14" s="57"/>
      <c r="S14" s="62"/>
      <c r="T14" s="66" t="str">
        <f aca="true" t="shared" si="2" ref="T14:T19">IF(N14=0," ",(P14-N14)/N14)</f>
        <v> </v>
      </c>
      <c r="U14" s="67" t="str">
        <f aca="true" t="shared" si="3" ref="U14:U19">IF(O14=0," ",(Q14-O14)/O14)</f>
        <v> </v>
      </c>
      <c r="V14" s="79" t="str">
        <f t="shared" si="0"/>
        <v> </v>
      </c>
      <c r="W14" s="88" t="str">
        <f t="shared" si="1"/>
        <v> </v>
      </c>
      <c r="X14" s="36"/>
    </row>
    <row r="15" spans="2:24" ht="12.75">
      <c r="B15" s="35"/>
      <c r="C15" s="72" t="s">
        <v>24</v>
      </c>
      <c r="D15" s="51">
        <f>'[15]Summary'!$B$42</f>
        <v>19000000</v>
      </c>
      <c r="E15" s="51"/>
      <c r="F15" s="51"/>
      <c r="G15" s="51">
        <f>'[15]Summary'!$E$42</f>
        <v>19000000</v>
      </c>
      <c r="H15" s="77">
        <f>'[15]Summary'!$F$42</f>
        <v>19000000</v>
      </c>
      <c r="I15" s="75">
        <f>'[15]Summary'!$G$42</f>
        <v>2418000</v>
      </c>
      <c r="J15" s="77">
        <f>'[15]Summary'!$H$42</f>
        <v>0</v>
      </c>
      <c r="K15" s="75">
        <f>'[15]Summary'!$I$42</f>
        <v>4408107</v>
      </c>
      <c r="L15" s="57">
        <f>'[18]WC Summary'!L39</f>
        <v>0</v>
      </c>
      <c r="M15" s="62">
        <f>'[18]WC Summary'!M39</f>
        <v>0</v>
      </c>
      <c r="N15" s="57">
        <f>'[18]WC Summary'!N39</f>
        <v>0</v>
      </c>
      <c r="O15" s="62">
        <f>'[18]WC Summary'!O39</f>
        <v>0</v>
      </c>
      <c r="P15" s="57">
        <f>'[18]WC Summary'!P39</f>
        <v>0</v>
      </c>
      <c r="Q15" s="62">
        <f>'[18]WC Summary'!Q39</f>
        <v>0</v>
      </c>
      <c r="R15" s="57">
        <f>'[18]WC Summary'!R39</f>
        <v>0</v>
      </c>
      <c r="S15" s="62">
        <f>'[18]WC Summary'!S39</f>
        <v>0</v>
      </c>
      <c r="T15" s="66" t="str">
        <f>'[18]WC Summary'!T39</f>
        <v> </v>
      </c>
      <c r="U15" s="67" t="str">
        <f>'[18]WC Summary'!U39</f>
        <v> </v>
      </c>
      <c r="V15" s="79">
        <f t="shared" si="0"/>
        <v>0</v>
      </c>
      <c r="W15" s="88">
        <f t="shared" si="1"/>
        <v>0.23200563157894738</v>
      </c>
      <c r="X15" s="36"/>
    </row>
    <row r="16" spans="2:24" ht="12.75">
      <c r="B16" s="35"/>
      <c r="C16" s="72" t="s">
        <v>25</v>
      </c>
      <c r="D16" s="51">
        <f>'[17]Summary'!$B$42</f>
        <v>27780000</v>
      </c>
      <c r="E16" s="51"/>
      <c r="F16" s="51"/>
      <c r="G16" s="51">
        <f>'[17]Summary'!$E$42</f>
        <v>27780000</v>
      </c>
      <c r="H16" s="77">
        <f>'[17]Summary'!$F$42</f>
        <v>27780000</v>
      </c>
      <c r="I16" s="75">
        <f>'[17]Summary'!$G$42</f>
        <v>27780000</v>
      </c>
      <c r="J16" s="77">
        <f>'[17]Summary'!$H$42</f>
        <v>40088000</v>
      </c>
      <c r="K16" s="75">
        <f>'[17]Summary'!$I$42</f>
        <v>3985652</v>
      </c>
      <c r="L16" s="57">
        <f>'[18]WC Summary'!L39</f>
        <v>0</v>
      </c>
      <c r="M16" s="62">
        <f>'[18]WC Summary'!M39</f>
        <v>0</v>
      </c>
      <c r="N16" s="57">
        <f>'[18]WC Summary'!N39</f>
        <v>0</v>
      </c>
      <c r="O16" s="62">
        <f>'[18]WC Summary'!O39</f>
        <v>0</v>
      </c>
      <c r="P16" s="57">
        <f>'[18]WC Summary'!P39</f>
        <v>0</v>
      </c>
      <c r="Q16" s="62">
        <f>'[18]WC Summary'!Q39</f>
        <v>0</v>
      </c>
      <c r="R16" s="57">
        <f>'[18]WC Summary'!R39</f>
        <v>0</v>
      </c>
      <c r="S16" s="62">
        <f>'[18]WC Summary'!S39</f>
        <v>0</v>
      </c>
      <c r="T16" s="66" t="str">
        <f>'[18]WC Summary'!T39</f>
        <v> </v>
      </c>
      <c r="U16" s="67" t="str">
        <f>'[18]WC Summary'!U39</f>
        <v> </v>
      </c>
      <c r="V16" s="79">
        <f t="shared" si="0"/>
        <v>1.4430525557955363</v>
      </c>
      <c r="W16" s="88">
        <f t="shared" si="1"/>
        <v>0.14347199424046075</v>
      </c>
      <c r="X16" s="36"/>
    </row>
    <row r="17" spans="2:24" ht="12.75">
      <c r="B17" s="35"/>
      <c r="C17" s="72"/>
      <c r="D17" s="51"/>
      <c r="E17" s="51"/>
      <c r="F17" s="51"/>
      <c r="G17" s="51"/>
      <c r="H17" s="77"/>
      <c r="I17" s="75"/>
      <c r="J17" s="77"/>
      <c r="K17" s="75"/>
      <c r="L17" s="58"/>
      <c r="M17" s="63"/>
      <c r="N17" s="58"/>
      <c r="O17" s="63"/>
      <c r="P17" s="58"/>
      <c r="Q17" s="63"/>
      <c r="R17" s="58"/>
      <c r="S17" s="63"/>
      <c r="T17" s="66" t="str">
        <f t="shared" si="2"/>
        <v> </v>
      </c>
      <c r="U17" s="67" t="str">
        <f t="shared" si="3"/>
        <v> </v>
      </c>
      <c r="V17" s="79" t="str">
        <f t="shared" si="0"/>
        <v> </v>
      </c>
      <c r="W17" s="88" t="str">
        <f t="shared" si="1"/>
        <v> </v>
      </c>
      <c r="X17" s="36"/>
    </row>
    <row r="18" spans="2:24" ht="12.75">
      <c r="B18" s="35"/>
      <c r="C18" s="72"/>
      <c r="D18" s="51"/>
      <c r="E18" s="51"/>
      <c r="F18" s="51"/>
      <c r="G18" s="51"/>
      <c r="H18" s="77"/>
      <c r="I18" s="75"/>
      <c r="J18" s="77"/>
      <c r="K18" s="75"/>
      <c r="L18" s="58"/>
      <c r="M18" s="63"/>
      <c r="N18" s="58"/>
      <c r="O18" s="63"/>
      <c r="P18" s="58"/>
      <c r="Q18" s="63"/>
      <c r="R18" s="58"/>
      <c r="S18" s="63"/>
      <c r="T18" s="66" t="str">
        <f t="shared" si="2"/>
        <v> </v>
      </c>
      <c r="U18" s="67" t="str">
        <f t="shared" si="3"/>
        <v> </v>
      </c>
      <c r="V18" s="79" t="str">
        <f t="shared" si="0"/>
        <v> </v>
      </c>
      <c r="W18" s="88" t="str">
        <f t="shared" si="1"/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78"/>
      <c r="I19" s="75"/>
      <c r="J19" s="77"/>
      <c r="K19" s="75"/>
      <c r="L19" s="59"/>
      <c r="M19" s="64"/>
      <c r="N19" s="59"/>
      <c r="O19" s="64"/>
      <c r="P19" s="59"/>
      <c r="Q19" s="64"/>
      <c r="R19" s="59"/>
      <c r="S19" s="64"/>
      <c r="T19" s="69" t="str">
        <f t="shared" si="2"/>
        <v> </v>
      </c>
      <c r="U19" s="70" t="str">
        <f t="shared" si="3"/>
        <v> </v>
      </c>
      <c r="V19" s="79" t="str">
        <f t="shared" si="0"/>
        <v> </v>
      </c>
      <c r="W19" s="89" t="str">
        <f t="shared" si="1"/>
        <v> </v>
      </c>
      <c r="X19" s="36"/>
    </row>
    <row r="20" spans="2:24" s="31" customFormat="1" ht="12.75">
      <c r="B20" s="46"/>
      <c r="C20" s="41" t="s">
        <v>26</v>
      </c>
      <c r="D20" s="48">
        <f>SUM(D8:D19)</f>
        <v>210280000</v>
      </c>
      <c r="E20" s="48">
        <f aca="true" t="shared" si="4" ref="E20:K20">SUM(E8:E19)</f>
        <v>0</v>
      </c>
      <c r="F20" s="48">
        <f t="shared" si="4"/>
        <v>0</v>
      </c>
      <c r="G20" s="48">
        <f t="shared" si="4"/>
        <v>210280000</v>
      </c>
      <c r="H20" s="97">
        <f t="shared" si="4"/>
        <v>210280000</v>
      </c>
      <c r="I20" s="96">
        <f t="shared" si="4"/>
        <v>193698000</v>
      </c>
      <c r="J20" s="97">
        <f t="shared" si="4"/>
        <v>683463000</v>
      </c>
      <c r="K20" s="96">
        <f t="shared" si="4"/>
        <v>173386463</v>
      </c>
      <c r="L20" s="48">
        <f>'[1]Summary'!L39</f>
        <v>0</v>
      </c>
      <c r="M20" s="48">
        <f>'[1]Summary'!M39</f>
        <v>0</v>
      </c>
      <c r="N20" s="48">
        <f>'[1]Summary'!N39</f>
        <v>0</v>
      </c>
      <c r="O20" s="48">
        <f>'[1]Summary'!O39</f>
        <v>0</v>
      </c>
      <c r="P20" s="48">
        <f>'[1]Summary'!P39</f>
        <v>0</v>
      </c>
      <c r="Q20" s="48">
        <f>'[1]Summary'!Q39</f>
        <v>0</v>
      </c>
      <c r="R20" s="48">
        <f>'[1]Summary'!R39</f>
        <v>5679000</v>
      </c>
      <c r="S20" s="48">
        <f>'[1]Summary'!S39</f>
        <v>31846000</v>
      </c>
      <c r="T20" s="48" t="str">
        <f>'[1]Summary'!T39</f>
        <v> </v>
      </c>
      <c r="U20" s="48" t="str">
        <f>'[1]Summary'!U39</f>
        <v> </v>
      </c>
      <c r="V20" s="83">
        <f t="shared" si="0"/>
        <v>3.250252044892524</v>
      </c>
      <c r="W20" s="93">
        <f t="shared" si="1"/>
        <v>0.8245504232451969</v>
      </c>
      <c r="X20" s="47"/>
    </row>
    <row r="21" spans="2:24" ht="13.5" thickBot="1"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87" t="s">
        <v>62</v>
      </c>
      <c r="C23" s="87" t="s">
        <v>63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5" ref="IS23:IT27">T23</f>
        <v>0</v>
      </c>
      <c r="IT23" s="34">
        <f t="shared" si="5"/>
        <v>0</v>
      </c>
    </row>
    <row r="24" spans="1:254" s="11" customFormat="1" ht="12.75">
      <c r="A24" s="32"/>
      <c r="B24" s="87" t="s">
        <v>64</v>
      </c>
      <c r="C24" s="87" t="s">
        <v>65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5"/>
        <v>0</v>
      </c>
      <c r="IT24" s="34">
        <f t="shared" si="5"/>
        <v>0</v>
      </c>
    </row>
    <row r="25" spans="1:254" s="11" customFormat="1" ht="12.75">
      <c r="A25" s="3"/>
      <c r="B25" s="87" t="s">
        <v>66</v>
      </c>
      <c r="C25" s="87" t="s">
        <v>28</v>
      </c>
      <c r="D25" s="3"/>
      <c r="E25" s="33"/>
      <c r="F25" s="3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5"/>
        <v>0</v>
      </c>
      <c r="IT25" s="34">
        <f t="shared" si="5"/>
        <v>0</v>
      </c>
    </row>
    <row r="26" spans="1:254" s="11" customFormat="1" ht="12.75">
      <c r="A26" s="3"/>
      <c r="B26" s="87" t="s">
        <v>67</v>
      </c>
      <c r="C26" s="87" t="s">
        <v>68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5"/>
        <v>0</v>
      </c>
      <c r="IT26" s="34">
        <f t="shared" si="5"/>
        <v>0</v>
      </c>
    </row>
    <row r="27" spans="1:254" s="11" customFormat="1" ht="12.75">
      <c r="A27" s="3"/>
      <c r="B27" s="87" t="s">
        <v>69</v>
      </c>
      <c r="C27" s="87" t="s">
        <v>29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5"/>
        <v>0</v>
      </c>
      <c r="IT27" s="34">
        <f t="shared" si="5"/>
        <v>0</v>
      </c>
    </row>
    <row r="28" spans="2:3" ht="12.75">
      <c r="B28" s="87"/>
      <c r="C28" s="87" t="s">
        <v>70</v>
      </c>
    </row>
    <row r="29" spans="2:6" ht="12.75">
      <c r="B29" s="87" t="s">
        <v>73</v>
      </c>
      <c r="C29" s="87"/>
      <c r="D29" s="87"/>
      <c r="E29" s="87"/>
      <c r="F29" s="87"/>
    </row>
    <row r="30" spans="2:6" ht="12.75">
      <c r="B30" s="87" t="s">
        <v>71</v>
      </c>
      <c r="C30" s="87"/>
      <c r="D30" s="87"/>
      <c r="E30" s="87"/>
      <c r="F30" s="8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A16">
      <selection activeCell="B28" sqref="B28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1" width="13.140625" style="0" customWidth="1"/>
    <col min="12" max="21" width="13.140625" style="0" hidden="1" customWidth="1"/>
    <col min="22" max="22" width="16.28125" style="0" customWidth="1"/>
    <col min="23" max="23" width="12.00390625" style="0" bestFit="1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57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52</v>
      </c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56</v>
      </c>
      <c r="D3" s="8"/>
      <c r="E3" s="8"/>
      <c r="F3" s="8"/>
      <c r="G3" s="8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6</v>
      </c>
      <c r="U3" s="14"/>
      <c r="V3" s="71" t="s">
        <v>50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7</v>
      </c>
      <c r="D4" s="18" t="s">
        <v>58</v>
      </c>
      <c r="E4" s="18" t="s">
        <v>8</v>
      </c>
      <c r="F4" s="18" t="s">
        <v>9</v>
      </c>
      <c r="G4" s="18" t="s">
        <v>59</v>
      </c>
      <c r="H4" s="19" t="s">
        <v>10</v>
      </c>
      <c r="I4" s="60" t="s">
        <v>11</v>
      </c>
      <c r="J4" s="19" t="s">
        <v>60</v>
      </c>
      <c r="K4" s="60" t="s">
        <v>61</v>
      </c>
      <c r="L4" s="19" t="s">
        <v>43</v>
      </c>
      <c r="M4" s="60" t="s">
        <v>44</v>
      </c>
      <c r="N4" s="19" t="s">
        <v>45</v>
      </c>
      <c r="O4" s="60" t="s">
        <v>46</v>
      </c>
      <c r="P4" s="19" t="s">
        <v>47</v>
      </c>
      <c r="Q4" s="60" t="s">
        <v>48</v>
      </c>
      <c r="R4" s="19" t="s">
        <v>12</v>
      </c>
      <c r="S4" s="60" t="s">
        <v>13</v>
      </c>
      <c r="T4" s="20" t="s">
        <v>47</v>
      </c>
      <c r="U4" s="54" t="s">
        <v>49</v>
      </c>
      <c r="V4" s="20" t="s">
        <v>14</v>
      </c>
      <c r="W4" s="54" t="s">
        <v>15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16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49"/>
      <c r="H7" s="76"/>
      <c r="I7" s="74"/>
      <c r="J7" s="76"/>
      <c r="K7" s="74"/>
      <c r="L7" s="52"/>
      <c r="M7" s="53"/>
      <c r="N7" s="52"/>
      <c r="O7" s="53"/>
      <c r="P7" s="52"/>
      <c r="Q7" s="53"/>
      <c r="R7" s="52"/>
      <c r="S7" s="53"/>
      <c r="T7" s="52"/>
      <c r="U7" s="53"/>
      <c r="V7" s="52"/>
      <c r="W7" s="53"/>
      <c r="X7" s="36"/>
    </row>
    <row r="8" spans="2:24" ht="12.75">
      <c r="B8" s="35"/>
      <c r="C8" s="72" t="s">
        <v>17</v>
      </c>
      <c r="D8" s="51">
        <f>'[2]Summary'!$B$24</f>
        <v>93160162</v>
      </c>
      <c r="E8" s="51"/>
      <c r="F8" s="51"/>
      <c r="G8" s="51">
        <f>'[2]Summary'!$E$24</f>
        <v>93160162</v>
      </c>
      <c r="H8" s="77"/>
      <c r="I8" s="75">
        <f>'[18]WC Summary'!I24</f>
        <v>0</v>
      </c>
      <c r="J8" s="77">
        <f>'[18]WC Summary'!J24</f>
        <v>0</v>
      </c>
      <c r="K8" s="75">
        <f>'[18]WC Summary'!K24</f>
        <v>0</v>
      </c>
      <c r="L8" s="51">
        <f>'[18]WC Summary'!L24</f>
        <v>0</v>
      </c>
      <c r="M8" s="51">
        <f>'[18]WC Summary'!M24</f>
        <v>0</v>
      </c>
      <c r="N8" s="51">
        <f>'[18]WC Summary'!N24</f>
        <v>0</v>
      </c>
      <c r="O8" s="51">
        <f>'[18]WC Summary'!O24</f>
        <v>0</v>
      </c>
      <c r="P8" s="51">
        <f>'[18]WC Summary'!P24</f>
        <v>0</v>
      </c>
      <c r="Q8" s="51">
        <f>'[18]WC Summary'!Q24</f>
        <v>0</v>
      </c>
      <c r="R8" s="51">
        <f>'[18]WC Summary'!R24</f>
        <v>0</v>
      </c>
      <c r="S8" s="51">
        <f>'[18]WC Summary'!S24</f>
        <v>0</v>
      </c>
      <c r="T8" s="51">
        <f>'[18]WC Summary'!T24</f>
        <v>0</v>
      </c>
      <c r="U8" s="51">
        <f>'[18]WC Summary'!U24</f>
        <v>0</v>
      </c>
      <c r="V8" s="79">
        <f>IF(G8=0," ",(J8/G8))</f>
        <v>0</v>
      </c>
      <c r="W8" s="88">
        <f>IF(G8=0," ",(K8/G8))</f>
        <v>0</v>
      </c>
      <c r="X8" s="36"/>
    </row>
    <row r="9" spans="2:24" ht="12.75">
      <c r="B9" s="35"/>
      <c r="C9" s="72" t="s">
        <v>18</v>
      </c>
      <c r="D9" s="51">
        <f>'[4]Summary'!$B$24</f>
        <v>38026672</v>
      </c>
      <c r="E9" s="51"/>
      <c r="F9" s="51"/>
      <c r="G9" s="51">
        <f>'[4]Summary'!$E$24</f>
        <v>38026672</v>
      </c>
      <c r="H9" s="77"/>
      <c r="I9" s="75">
        <f>'[19]FS Summary'!I24</f>
        <v>0</v>
      </c>
      <c r="J9" s="77">
        <f>'[19]FS Summary'!J24</f>
        <v>0</v>
      </c>
      <c r="K9" s="75">
        <f>'[19]FS Summary'!K24</f>
        <v>0</v>
      </c>
      <c r="L9" s="51">
        <f>'[19]FS Summary'!L24</f>
        <v>0</v>
      </c>
      <c r="M9" s="51">
        <f>'[19]FS Summary'!M24</f>
        <v>0</v>
      </c>
      <c r="N9" s="51">
        <f>'[19]FS Summary'!N24</f>
        <v>0</v>
      </c>
      <c r="O9" s="51">
        <f>'[19]FS Summary'!O24</f>
        <v>0</v>
      </c>
      <c r="P9" s="51">
        <f>'[19]FS Summary'!P24</f>
        <v>0</v>
      </c>
      <c r="Q9" s="51">
        <f>'[19]FS Summary'!Q24</f>
        <v>0</v>
      </c>
      <c r="R9" s="51">
        <f>'[19]FS Summary'!R24</f>
        <v>0</v>
      </c>
      <c r="S9" s="51">
        <f>'[19]FS Summary'!S24</f>
        <v>0</v>
      </c>
      <c r="T9" s="51">
        <f>'[19]FS Summary'!T24</f>
        <v>0</v>
      </c>
      <c r="U9" s="51">
        <f>'[19]FS Summary'!U24</f>
        <v>0</v>
      </c>
      <c r="V9" s="79">
        <f aca="true" t="shared" si="0" ref="V9:V20">IF(G9=0," ",(J9/G9))</f>
        <v>0</v>
      </c>
      <c r="W9" s="88">
        <f aca="true" t="shared" si="1" ref="W9:W20">IF(G9=0," ",(K9/G9))</f>
        <v>0</v>
      </c>
      <c r="X9" s="36"/>
    </row>
    <row r="10" spans="2:24" ht="12.75">
      <c r="B10" s="35"/>
      <c r="C10" s="72" t="s">
        <v>19</v>
      </c>
      <c r="D10" s="51">
        <f>'[5]Summary'!$B$24</f>
        <v>216377146</v>
      </c>
      <c r="E10" s="51"/>
      <c r="F10" s="51"/>
      <c r="G10" s="51">
        <f>'[5]Summary'!$E$24</f>
        <v>216377146</v>
      </c>
      <c r="H10" s="77"/>
      <c r="I10" s="75">
        <f>'[6]GT Summary'!I24</f>
        <v>0</v>
      </c>
      <c r="J10" s="77">
        <f>'[6]GT Summary'!J24</f>
        <v>0</v>
      </c>
      <c r="K10" s="75">
        <f>'[6]GT Summary'!K24</f>
        <v>0</v>
      </c>
      <c r="L10" s="57">
        <f>'[6]GT Summary'!L24</f>
        <v>0</v>
      </c>
      <c r="M10" s="62">
        <f>'[6]GT Summary'!M24</f>
        <v>0</v>
      </c>
      <c r="N10" s="57">
        <f>'[6]GT Summary'!N24</f>
        <v>0</v>
      </c>
      <c r="O10" s="62">
        <f>'[6]GT Summary'!O24</f>
        <v>0</v>
      </c>
      <c r="P10" s="57">
        <f>'[6]GT Summary'!P24</f>
        <v>0</v>
      </c>
      <c r="Q10" s="62">
        <f>'[6]GT Summary'!Q24</f>
        <v>0</v>
      </c>
      <c r="R10" s="57">
        <f>'[6]GT Summary'!R24</f>
        <v>0</v>
      </c>
      <c r="S10" s="62">
        <f>'[6]GT Summary'!S24</f>
        <v>0</v>
      </c>
      <c r="T10" s="66" t="e">
        <f>'[6]GT Summary'!T24</f>
        <v>#REF!</v>
      </c>
      <c r="U10" s="67" t="e">
        <f>'[6]GT Summary'!U24</f>
        <v>#REF!</v>
      </c>
      <c r="V10" s="79">
        <f t="shared" si="0"/>
        <v>0</v>
      </c>
      <c r="W10" s="88">
        <f t="shared" si="1"/>
        <v>0</v>
      </c>
      <c r="X10" s="36"/>
    </row>
    <row r="11" spans="2:24" ht="12.75">
      <c r="B11" s="35"/>
      <c r="C11" s="72" t="s">
        <v>20</v>
      </c>
      <c r="D11" s="51">
        <f>'[7]Summary'!$B$24</f>
        <v>145455973</v>
      </c>
      <c r="E11" s="51"/>
      <c r="F11" s="51"/>
      <c r="G11" s="51">
        <f>'[7]Summary'!$E$24</f>
        <v>145455973</v>
      </c>
      <c r="H11" s="77"/>
      <c r="I11" s="75">
        <f>'[8]KZ Summary'!I24</f>
        <v>0</v>
      </c>
      <c r="J11" s="77">
        <f>'[8]KZ Summary'!J24</f>
        <v>0</v>
      </c>
      <c r="K11" s="75">
        <f>'[8]KZ Summary'!K24</f>
        <v>0</v>
      </c>
      <c r="L11" s="57">
        <f>'[8]KZ Summary'!L24</f>
        <v>0</v>
      </c>
      <c r="M11" s="62">
        <f>'[8]KZ Summary'!M24</f>
        <v>0</v>
      </c>
      <c r="N11" s="57">
        <f>'[8]KZ Summary'!N24</f>
        <v>0</v>
      </c>
      <c r="O11" s="62">
        <f>'[8]KZ Summary'!O24</f>
        <v>0</v>
      </c>
      <c r="P11" s="57">
        <f>'[8]KZ Summary'!P24</f>
        <v>0</v>
      </c>
      <c r="Q11" s="62">
        <f>'[8]KZ Summary'!Q24</f>
        <v>0</v>
      </c>
      <c r="R11" s="57">
        <f>'[8]KZ Summary'!R24</f>
        <v>0</v>
      </c>
      <c r="S11" s="62">
        <f>'[8]KZ Summary'!S24</f>
        <v>0</v>
      </c>
      <c r="T11" s="66">
        <f>'[8]KZ Summary'!T24</f>
        <v>0</v>
      </c>
      <c r="U11" s="67">
        <f>'[8]KZ Summary'!U24</f>
        <v>0</v>
      </c>
      <c r="V11" s="79">
        <f t="shared" si="0"/>
        <v>0</v>
      </c>
      <c r="W11" s="88">
        <f t="shared" si="1"/>
        <v>0</v>
      </c>
      <c r="X11" s="36"/>
    </row>
    <row r="12" spans="2:24" ht="12.75">
      <c r="B12" s="35"/>
      <c r="C12" s="72" t="s">
        <v>21</v>
      </c>
      <c r="D12" s="51">
        <f>'[9]Summary'!$B$24</f>
        <v>64705131</v>
      </c>
      <c r="E12" s="51"/>
      <c r="F12" s="51"/>
      <c r="G12" s="51">
        <f>'[9]Summary'!$E$24</f>
        <v>64705131</v>
      </c>
      <c r="H12" s="77"/>
      <c r="I12" s="75">
        <f>'[10]NP Summary'!I24</f>
        <v>0</v>
      </c>
      <c r="J12" s="77">
        <f>'[10]NP Summary'!J24</f>
        <v>0</v>
      </c>
      <c r="K12" s="75">
        <f>'[10]NP Summary'!K24</f>
        <v>0</v>
      </c>
      <c r="L12" s="57">
        <f>'[10]NP Summary'!L24</f>
        <v>0</v>
      </c>
      <c r="M12" s="62">
        <f>'[10]NP Summary'!M24</f>
        <v>0</v>
      </c>
      <c r="N12" s="57">
        <f>'[10]NP Summary'!N24</f>
        <v>0</v>
      </c>
      <c r="O12" s="62">
        <f>'[10]NP Summary'!O24</f>
        <v>0</v>
      </c>
      <c r="P12" s="57">
        <f>'[10]NP Summary'!P24</f>
        <v>0</v>
      </c>
      <c r="Q12" s="62">
        <f>'[10]NP Summary'!Q24</f>
        <v>0</v>
      </c>
      <c r="R12" s="57">
        <f>'[10]NP Summary'!R24</f>
        <v>0</v>
      </c>
      <c r="S12" s="62">
        <f>'[10]NP Summary'!S24</f>
        <v>0</v>
      </c>
      <c r="T12" s="66">
        <f>'[10]NP Summary'!T24</f>
        <v>0</v>
      </c>
      <c r="U12" s="67">
        <f>'[10]NP Summary'!U24</f>
        <v>0</v>
      </c>
      <c r="V12" s="79">
        <f t="shared" si="0"/>
        <v>0</v>
      </c>
      <c r="W12" s="88">
        <f t="shared" si="1"/>
        <v>0</v>
      </c>
      <c r="X12" s="36"/>
    </row>
    <row r="13" spans="2:24" ht="12.75">
      <c r="B13" s="35"/>
      <c r="C13" s="72" t="s">
        <v>22</v>
      </c>
      <c r="D13" s="51">
        <f>'[11]Summary'!$B$24</f>
        <v>42479276</v>
      </c>
      <c r="E13" s="51"/>
      <c r="F13" s="51"/>
      <c r="G13" s="51">
        <f>'[11]Summary'!$E$24</f>
        <v>42479276</v>
      </c>
      <c r="H13" s="77"/>
      <c r="I13" s="75"/>
      <c r="J13" s="77">
        <f>'[12]MP Summary'!J24</f>
        <v>0</v>
      </c>
      <c r="K13" s="75">
        <f>'[12]MP Summary'!K24</f>
        <v>0</v>
      </c>
      <c r="L13" s="57">
        <f>'[12]MP Summary'!L24</f>
        <v>0</v>
      </c>
      <c r="M13" s="62">
        <f>'[12]MP Summary'!M24</f>
        <v>0</v>
      </c>
      <c r="N13" s="57">
        <f>'[12]MP Summary'!N24</f>
        <v>0</v>
      </c>
      <c r="O13" s="62">
        <f>'[12]MP Summary'!O24</f>
        <v>0</v>
      </c>
      <c r="P13" s="57">
        <f>'[12]MP Summary'!P24</f>
        <v>0</v>
      </c>
      <c r="Q13" s="62">
        <f>'[12]MP Summary'!Q24</f>
        <v>0</v>
      </c>
      <c r="R13" s="57">
        <f>'[12]MP Summary'!R24</f>
        <v>0</v>
      </c>
      <c r="S13" s="62">
        <f>'[12]MP Summary'!S24</f>
        <v>0</v>
      </c>
      <c r="T13" s="66">
        <f>'[12]MP Summary'!T24</f>
        <v>0</v>
      </c>
      <c r="U13" s="67">
        <f>'[12]MP Summary'!U24</f>
        <v>0</v>
      </c>
      <c r="V13" s="79">
        <f t="shared" si="0"/>
        <v>0</v>
      </c>
      <c r="W13" s="88">
        <f t="shared" si="1"/>
        <v>0</v>
      </c>
      <c r="X13" s="36"/>
    </row>
    <row r="14" spans="2:24" ht="12.75">
      <c r="B14" s="35"/>
      <c r="C14" s="72" t="s">
        <v>23</v>
      </c>
      <c r="D14" s="51">
        <f>'[13]Summary'!$B$24</f>
        <v>60102814</v>
      </c>
      <c r="E14" s="51"/>
      <c r="F14" s="51"/>
      <c r="G14" s="51">
        <f>'[13]Summary'!$E$24</f>
        <v>60102814</v>
      </c>
      <c r="H14" s="77"/>
      <c r="I14" s="75">
        <f>'[14]NC Summary'!I24</f>
        <v>0</v>
      </c>
      <c r="J14" s="77">
        <f>'[14]NC Summary'!J24</f>
        <v>0</v>
      </c>
      <c r="K14" s="75">
        <f>'[14]NC Summary'!K24</f>
        <v>0</v>
      </c>
      <c r="L14" s="57">
        <f>'[14]NC Summary'!L24</f>
        <v>0</v>
      </c>
      <c r="M14" s="62">
        <f>'[14]NC Summary'!M24</f>
        <v>0</v>
      </c>
      <c r="N14" s="57">
        <f>'[14]NC Summary'!N24</f>
        <v>0</v>
      </c>
      <c r="O14" s="62">
        <f>'[14]NC Summary'!O24</f>
        <v>0</v>
      </c>
      <c r="P14" s="57">
        <f>'[14]NC Summary'!P24</f>
        <v>0</v>
      </c>
      <c r="Q14" s="62">
        <f>'[14]NC Summary'!Q24</f>
        <v>0</v>
      </c>
      <c r="R14" s="57">
        <f>'[14]NC Summary'!R24</f>
        <v>0</v>
      </c>
      <c r="S14" s="62">
        <f>'[14]NC Summary'!S24</f>
        <v>0</v>
      </c>
      <c r="T14" s="66">
        <f>'[14]NC Summary'!T24</f>
        <v>0</v>
      </c>
      <c r="U14" s="67">
        <f>'[14]NC Summary'!U24</f>
        <v>0</v>
      </c>
      <c r="V14" s="79">
        <f t="shared" si="0"/>
        <v>0</v>
      </c>
      <c r="W14" s="88">
        <f t="shared" si="1"/>
        <v>0</v>
      </c>
      <c r="X14" s="36"/>
    </row>
    <row r="15" spans="2:24" ht="12.75">
      <c r="B15" s="35"/>
      <c r="C15" s="72" t="s">
        <v>24</v>
      </c>
      <c r="D15" s="51">
        <f>'[15]Summary'!$B$24</f>
        <v>40599651</v>
      </c>
      <c r="E15" s="51"/>
      <c r="F15" s="51"/>
      <c r="G15" s="51">
        <f>'[15]Summary'!$E$24</f>
        <v>40599651</v>
      </c>
      <c r="H15" s="77"/>
      <c r="I15" s="75">
        <f>'[16]NW Summary'!I24</f>
        <v>0</v>
      </c>
      <c r="J15" s="77">
        <f>'[16]NW Summary'!J24</f>
        <v>0</v>
      </c>
      <c r="K15" s="75">
        <f>'[16]NW Summary'!K24</f>
        <v>0</v>
      </c>
      <c r="L15" s="57">
        <f>'[16]NW Summary'!L24</f>
        <v>0</v>
      </c>
      <c r="M15" s="62">
        <f>'[16]NW Summary'!M24</f>
        <v>0</v>
      </c>
      <c r="N15" s="57">
        <f>'[16]NW Summary'!N24</f>
        <v>0</v>
      </c>
      <c r="O15" s="62">
        <f>'[16]NW Summary'!O24</f>
        <v>0</v>
      </c>
      <c r="P15" s="57">
        <f>'[16]NW Summary'!P24</f>
        <v>0</v>
      </c>
      <c r="Q15" s="62">
        <f>'[16]NW Summary'!Q24</f>
        <v>0</v>
      </c>
      <c r="R15" s="57">
        <f>'[16]NW Summary'!R24</f>
        <v>0</v>
      </c>
      <c r="S15" s="62">
        <f>'[16]NW Summary'!S24</f>
        <v>0</v>
      </c>
      <c r="T15" s="66">
        <f>'[16]NW Summary'!T24</f>
        <v>0</v>
      </c>
      <c r="U15" s="67">
        <f>'[16]NW Summary'!U24</f>
        <v>0</v>
      </c>
      <c r="V15" s="79">
        <f t="shared" si="0"/>
        <v>0</v>
      </c>
      <c r="W15" s="88">
        <f t="shared" si="1"/>
        <v>0</v>
      </c>
      <c r="X15" s="36"/>
    </row>
    <row r="16" spans="2:24" ht="12.75">
      <c r="B16" s="35"/>
      <c r="C16" s="72" t="s">
        <v>25</v>
      </c>
      <c r="D16" s="51">
        <f>'[17]Summary'!$B$24</f>
        <v>31769002</v>
      </c>
      <c r="E16" s="51"/>
      <c r="F16" s="51"/>
      <c r="G16" s="51">
        <f>'[17]Summary'!$E$24</f>
        <v>31769002</v>
      </c>
      <c r="H16" s="77"/>
      <c r="I16" s="75">
        <f>'[18]WC Summary'!I24</f>
        <v>0</v>
      </c>
      <c r="J16" s="77">
        <f>'[18]WC Summary'!J24</f>
        <v>0</v>
      </c>
      <c r="K16" s="75">
        <f>'[18]WC Summary'!K24</f>
        <v>0</v>
      </c>
      <c r="L16" s="57">
        <f>'[18]WC Summary'!L24</f>
        <v>0</v>
      </c>
      <c r="M16" s="62">
        <f>'[18]WC Summary'!M24</f>
        <v>0</v>
      </c>
      <c r="N16" s="57">
        <f>'[18]WC Summary'!N24</f>
        <v>0</v>
      </c>
      <c r="O16" s="62">
        <f>'[18]WC Summary'!O24</f>
        <v>0</v>
      </c>
      <c r="P16" s="57">
        <f>'[18]WC Summary'!P24</f>
        <v>0</v>
      </c>
      <c r="Q16" s="62">
        <f>'[18]WC Summary'!Q24</f>
        <v>0</v>
      </c>
      <c r="R16" s="57">
        <f>'[18]WC Summary'!R24</f>
        <v>0</v>
      </c>
      <c r="S16" s="62">
        <f>'[18]WC Summary'!S24</f>
        <v>0</v>
      </c>
      <c r="T16" s="66">
        <f>'[18]WC Summary'!T24</f>
        <v>0</v>
      </c>
      <c r="U16" s="67">
        <f>'[18]WC Summary'!U24</f>
        <v>0</v>
      </c>
      <c r="V16" s="79">
        <f t="shared" si="0"/>
        <v>0</v>
      </c>
      <c r="W16" s="88">
        <f t="shared" si="1"/>
        <v>0</v>
      </c>
      <c r="X16" s="36"/>
    </row>
    <row r="17" spans="2:24" ht="12.75">
      <c r="B17" s="35"/>
      <c r="C17" s="72"/>
      <c r="D17" s="51"/>
      <c r="E17" s="51"/>
      <c r="F17" s="51"/>
      <c r="G17" s="51"/>
      <c r="H17" s="77"/>
      <c r="I17" s="75"/>
      <c r="J17" s="77"/>
      <c r="K17" s="75"/>
      <c r="L17" s="58"/>
      <c r="M17" s="63"/>
      <c r="N17" s="58"/>
      <c r="O17" s="63"/>
      <c r="P17" s="58"/>
      <c r="Q17" s="63"/>
      <c r="R17" s="58"/>
      <c r="S17" s="63"/>
      <c r="T17" s="66" t="str">
        <f aca="true" t="shared" si="2" ref="T17:U19">IF(N17=0," ",(P17-N17)/N17)</f>
        <v> </v>
      </c>
      <c r="U17" s="67" t="str">
        <f t="shared" si="2"/>
        <v> </v>
      </c>
      <c r="V17" s="79" t="str">
        <f t="shared" si="0"/>
        <v> </v>
      </c>
      <c r="W17" s="88" t="str">
        <f t="shared" si="1"/>
        <v> </v>
      </c>
      <c r="X17" s="36"/>
    </row>
    <row r="18" spans="2:24" ht="12.75">
      <c r="B18" s="35"/>
      <c r="C18" s="72"/>
      <c r="D18" s="51"/>
      <c r="E18" s="51"/>
      <c r="F18" s="51"/>
      <c r="G18" s="51"/>
      <c r="H18" s="77"/>
      <c r="I18" s="75"/>
      <c r="J18" s="77"/>
      <c r="K18" s="75"/>
      <c r="L18" s="58"/>
      <c r="M18" s="63"/>
      <c r="N18" s="58"/>
      <c r="O18" s="63"/>
      <c r="P18" s="58"/>
      <c r="Q18" s="63"/>
      <c r="R18" s="58"/>
      <c r="S18" s="63"/>
      <c r="T18" s="66" t="str">
        <f t="shared" si="2"/>
        <v> </v>
      </c>
      <c r="U18" s="67" t="str">
        <f t="shared" si="2"/>
        <v> </v>
      </c>
      <c r="V18" s="79" t="str">
        <f t="shared" si="0"/>
        <v> </v>
      </c>
      <c r="W18" s="88" t="str">
        <f t="shared" si="1"/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78"/>
      <c r="I19" s="75"/>
      <c r="J19" s="77"/>
      <c r="K19" s="75"/>
      <c r="L19" s="59"/>
      <c r="M19" s="64"/>
      <c r="N19" s="59"/>
      <c r="O19" s="64"/>
      <c r="P19" s="59"/>
      <c r="Q19" s="64"/>
      <c r="R19" s="59"/>
      <c r="S19" s="64"/>
      <c r="T19" s="69" t="str">
        <f t="shared" si="2"/>
        <v> </v>
      </c>
      <c r="U19" s="70" t="str">
        <f t="shared" si="2"/>
        <v> </v>
      </c>
      <c r="V19" s="79" t="str">
        <f t="shared" si="0"/>
        <v> </v>
      </c>
      <c r="W19" s="89" t="str">
        <f t="shared" si="1"/>
        <v> </v>
      </c>
      <c r="X19" s="36"/>
    </row>
    <row r="20" spans="2:24" s="31" customFormat="1" ht="12.75">
      <c r="B20" s="46"/>
      <c r="C20" s="41" t="s">
        <v>26</v>
      </c>
      <c r="D20" s="48">
        <f>SUM(D8:D19)</f>
        <v>732675827</v>
      </c>
      <c r="E20" s="48">
        <f>SUM(E8:E19)</f>
        <v>0</v>
      </c>
      <c r="F20" s="48">
        <f>SUM(F8:F19)</f>
        <v>0</v>
      </c>
      <c r="G20" s="48">
        <f>SUM(G8:G19)</f>
        <v>732675827</v>
      </c>
      <c r="H20" s="97">
        <f>'[1]Summary'!H24</f>
        <v>0</v>
      </c>
      <c r="I20" s="96">
        <f>'[1]Summary'!I24</f>
        <v>0</v>
      </c>
      <c r="J20" s="97">
        <f>'[1]Summary'!J24</f>
        <v>0</v>
      </c>
      <c r="K20" s="96">
        <f>'[1]Summary'!K24</f>
        <v>0</v>
      </c>
      <c r="L20" s="48">
        <f>'[1]Summary'!L24</f>
        <v>0</v>
      </c>
      <c r="M20" s="48">
        <f>'[1]Summary'!M24</f>
        <v>0</v>
      </c>
      <c r="N20" s="48">
        <f>'[1]Summary'!N24</f>
        <v>0</v>
      </c>
      <c r="O20" s="48">
        <f>'[1]Summary'!O24</f>
        <v>0</v>
      </c>
      <c r="P20" s="48">
        <f>'[1]Summary'!P24</f>
        <v>0</v>
      </c>
      <c r="Q20" s="48">
        <f>'[1]Summary'!Q24</f>
        <v>0</v>
      </c>
      <c r="R20" s="48">
        <f>'[1]Summary'!R24</f>
        <v>0</v>
      </c>
      <c r="S20" s="48">
        <f>'[1]Summary'!S24</f>
        <v>0</v>
      </c>
      <c r="T20" s="48" t="e">
        <f>'[1]Summary'!T24</f>
        <v>#REF!</v>
      </c>
      <c r="U20" s="48" t="e">
        <f>'[1]Summary'!U24</f>
        <v>#REF!</v>
      </c>
      <c r="V20" s="83">
        <f t="shared" si="0"/>
        <v>0</v>
      </c>
      <c r="W20" s="93">
        <f t="shared" si="1"/>
        <v>0</v>
      </c>
      <c r="X20" s="47"/>
    </row>
    <row r="21" spans="2:24" ht="13.5" thickBot="1"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87" t="s">
        <v>62</v>
      </c>
      <c r="C23" s="87" t="s">
        <v>63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3" ref="IS23:IT27">T23</f>
        <v>0</v>
      </c>
      <c r="IT23" s="34">
        <f t="shared" si="3"/>
        <v>0</v>
      </c>
    </row>
    <row r="24" spans="1:254" s="11" customFormat="1" ht="12.75">
      <c r="A24" s="32"/>
      <c r="B24" s="87" t="s">
        <v>64</v>
      </c>
      <c r="C24" s="87" t="s">
        <v>65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3"/>
        <v>0</v>
      </c>
      <c r="IT24" s="34">
        <f t="shared" si="3"/>
        <v>0</v>
      </c>
    </row>
    <row r="25" spans="1:254" s="11" customFormat="1" ht="12.75">
      <c r="A25" s="3"/>
      <c r="B25" s="87" t="s">
        <v>66</v>
      </c>
      <c r="C25" s="87" t="s">
        <v>28</v>
      </c>
      <c r="D25" s="3"/>
      <c r="E25" s="33"/>
      <c r="F25" s="3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3"/>
        <v>0</v>
      </c>
      <c r="IT25" s="34">
        <f t="shared" si="3"/>
        <v>0</v>
      </c>
    </row>
    <row r="26" spans="1:254" s="11" customFormat="1" ht="12.75">
      <c r="A26" s="3"/>
      <c r="B26" s="87" t="s">
        <v>67</v>
      </c>
      <c r="C26" s="87" t="s">
        <v>68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3"/>
        <v>0</v>
      </c>
      <c r="IT26" s="34">
        <f t="shared" si="3"/>
        <v>0</v>
      </c>
    </row>
    <row r="27" spans="1:254" s="11" customFormat="1" ht="12.75">
      <c r="A27" s="3"/>
      <c r="B27" s="87" t="s">
        <v>69</v>
      </c>
      <c r="C27" s="87" t="s">
        <v>29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3"/>
        <v>0</v>
      </c>
      <c r="IT27" s="34">
        <f t="shared" si="3"/>
        <v>0</v>
      </c>
    </row>
    <row r="28" spans="2:3" ht="12.75">
      <c r="B28" s="87"/>
      <c r="C28" s="87" t="s">
        <v>70</v>
      </c>
    </row>
    <row r="29" spans="2:6" ht="12.75">
      <c r="B29" s="87" t="s">
        <v>73</v>
      </c>
      <c r="C29" s="87"/>
      <c r="D29" s="87"/>
      <c r="E29" s="87"/>
      <c r="F29" s="87"/>
    </row>
    <row r="30" spans="2:6" ht="12.75">
      <c r="B30" s="87" t="s">
        <v>71</v>
      </c>
      <c r="C30" s="87"/>
      <c r="D30" s="87"/>
      <c r="E30" s="87"/>
      <c r="F30" s="8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A10">
      <selection activeCell="B28" sqref="B28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1" width="13.140625" style="0" customWidth="1"/>
    <col min="12" max="21" width="13.140625" style="0" hidden="1" customWidth="1"/>
    <col min="22" max="22" width="16.28125" style="0" customWidth="1"/>
    <col min="23" max="23" width="12.00390625" style="0" bestFit="1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57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53</v>
      </c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56</v>
      </c>
      <c r="D3" s="8"/>
      <c r="E3" s="8"/>
      <c r="F3" s="8"/>
      <c r="G3" s="8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6</v>
      </c>
      <c r="U3" s="14"/>
      <c r="V3" s="71" t="s">
        <v>50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7</v>
      </c>
      <c r="D4" s="18" t="s">
        <v>58</v>
      </c>
      <c r="E4" s="18" t="s">
        <v>8</v>
      </c>
      <c r="F4" s="18" t="s">
        <v>9</v>
      </c>
      <c r="G4" s="18" t="s">
        <v>59</v>
      </c>
      <c r="H4" s="19" t="s">
        <v>10</v>
      </c>
      <c r="I4" s="60" t="s">
        <v>11</v>
      </c>
      <c r="J4" s="19" t="s">
        <v>60</v>
      </c>
      <c r="K4" s="60" t="s">
        <v>61</v>
      </c>
      <c r="L4" s="19" t="s">
        <v>43</v>
      </c>
      <c r="M4" s="60" t="s">
        <v>44</v>
      </c>
      <c r="N4" s="19" t="s">
        <v>45</v>
      </c>
      <c r="O4" s="60" t="s">
        <v>46</v>
      </c>
      <c r="P4" s="19" t="s">
        <v>47</v>
      </c>
      <c r="Q4" s="60" t="s">
        <v>48</v>
      </c>
      <c r="R4" s="19" t="s">
        <v>12</v>
      </c>
      <c r="S4" s="60" t="s">
        <v>13</v>
      </c>
      <c r="T4" s="20" t="s">
        <v>47</v>
      </c>
      <c r="U4" s="54" t="s">
        <v>49</v>
      </c>
      <c r="V4" s="20" t="s">
        <v>14</v>
      </c>
      <c r="W4" s="54" t="s">
        <v>15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16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49"/>
      <c r="H7" s="76"/>
      <c r="I7" s="74"/>
      <c r="J7" s="76"/>
      <c r="K7" s="74"/>
      <c r="L7" s="52"/>
      <c r="M7" s="53"/>
      <c r="N7" s="52"/>
      <c r="O7" s="53"/>
      <c r="P7" s="52"/>
      <c r="Q7" s="53"/>
      <c r="R7" s="52"/>
      <c r="S7" s="53"/>
      <c r="T7" s="52"/>
      <c r="U7" s="53"/>
      <c r="V7" s="52"/>
      <c r="W7" s="53"/>
      <c r="X7" s="36"/>
    </row>
    <row r="8" spans="2:24" ht="12.75">
      <c r="B8" s="35"/>
      <c r="C8" s="72" t="s">
        <v>17</v>
      </c>
      <c r="D8" s="51">
        <f>'[2]Summary'!$B$30</f>
        <v>29000000</v>
      </c>
      <c r="E8" s="51"/>
      <c r="F8" s="51"/>
      <c r="G8" s="51">
        <f>'[2]Summary'!$E$30</f>
        <v>29000000</v>
      </c>
      <c r="H8" s="77">
        <f>'[3]EC Summary'!H29</f>
        <v>0</v>
      </c>
      <c r="I8" s="75">
        <f>'[3]EC Summary'!I29</f>
        <v>0</v>
      </c>
      <c r="J8" s="77">
        <f>'[3]EC Summary'!J29</f>
        <v>0</v>
      </c>
      <c r="K8" s="75">
        <f>'[3]EC Summary'!K29</f>
        <v>0</v>
      </c>
      <c r="L8" s="51">
        <f>'[3]EC Summary'!L29</f>
        <v>0</v>
      </c>
      <c r="M8" s="51">
        <f>'[3]EC Summary'!M29</f>
        <v>0</v>
      </c>
      <c r="N8" s="51">
        <f>'[3]EC Summary'!N29</f>
        <v>0</v>
      </c>
      <c r="O8" s="51">
        <f>'[3]EC Summary'!O29</f>
        <v>0</v>
      </c>
      <c r="P8" s="51">
        <f>'[3]EC Summary'!P29</f>
        <v>0</v>
      </c>
      <c r="Q8" s="51">
        <f>'[3]EC Summary'!Q29</f>
        <v>0</v>
      </c>
      <c r="R8" s="51">
        <f>'[3]EC Summary'!R29</f>
        <v>0</v>
      </c>
      <c r="S8" s="51">
        <f>'[3]EC Summary'!S29</f>
        <v>0</v>
      </c>
      <c r="T8" s="51" t="e">
        <f>'[3]EC Summary'!T29</f>
        <v>#REF!</v>
      </c>
      <c r="U8" s="51" t="e">
        <f>'[3]EC Summary'!U29</f>
        <v>#REF!</v>
      </c>
      <c r="V8" s="79">
        <f>IF(G8=0," ",(J8/G8))</f>
        <v>0</v>
      </c>
      <c r="W8" s="88">
        <f>IF(G8=0," ",(K8/G8))</f>
        <v>0</v>
      </c>
      <c r="X8" s="36"/>
    </row>
    <row r="9" spans="2:24" ht="12.75">
      <c r="B9" s="35"/>
      <c r="C9" s="72" t="s">
        <v>18</v>
      </c>
      <c r="D9" s="51">
        <f>'[4]Summary'!$B$30</f>
        <v>5000000</v>
      </c>
      <c r="E9" s="51"/>
      <c r="F9" s="51"/>
      <c r="G9" s="51">
        <f>'[4]Summary'!$E$30</f>
        <v>5000000</v>
      </c>
      <c r="H9" s="77">
        <f>'[19]FS Summary'!H29</f>
        <v>0</v>
      </c>
      <c r="I9" s="75">
        <f>'[19]FS Summary'!I29</f>
        <v>0</v>
      </c>
      <c r="J9" s="77">
        <f>'[19]FS Summary'!J29</f>
        <v>0</v>
      </c>
      <c r="K9" s="75">
        <f>'[19]FS Summary'!K29</f>
        <v>0</v>
      </c>
      <c r="L9" s="51">
        <f>'[19]FS Summary'!L29</f>
        <v>0</v>
      </c>
      <c r="M9" s="51">
        <f>'[19]FS Summary'!M29</f>
        <v>0</v>
      </c>
      <c r="N9" s="51">
        <f>'[19]FS Summary'!N29</f>
        <v>0</v>
      </c>
      <c r="O9" s="51">
        <f>'[19]FS Summary'!O29</f>
        <v>0</v>
      </c>
      <c r="P9" s="51">
        <f>'[19]FS Summary'!P29</f>
        <v>0</v>
      </c>
      <c r="Q9" s="51">
        <f>'[19]FS Summary'!Q29</f>
        <v>0</v>
      </c>
      <c r="R9" s="51">
        <f>'[19]FS Summary'!R29</f>
        <v>0</v>
      </c>
      <c r="S9" s="51">
        <f>'[19]FS Summary'!S29</f>
        <v>0</v>
      </c>
      <c r="T9" s="51">
        <f>'[19]FS Summary'!T29</f>
        <v>0</v>
      </c>
      <c r="U9" s="51">
        <f>'[19]FS Summary'!U29</f>
        <v>0</v>
      </c>
      <c r="V9" s="79">
        <f aca="true" t="shared" si="0" ref="V9:V20">IF(G9=0," ",(J9/G9))</f>
        <v>0</v>
      </c>
      <c r="W9" s="88">
        <f aca="true" t="shared" si="1" ref="W9:W20">IF(G9=0," ",(K9/G9))</f>
        <v>0</v>
      </c>
      <c r="X9" s="36"/>
    </row>
    <row r="10" spans="2:24" ht="12.75">
      <c r="B10" s="35"/>
      <c r="C10" s="72" t="s">
        <v>19</v>
      </c>
      <c r="D10" s="51">
        <f>'[5]Summary'!$B$30</f>
        <v>73000000</v>
      </c>
      <c r="E10" s="51"/>
      <c r="F10" s="51"/>
      <c r="G10" s="51">
        <f>'[5]Summary'!$E$30</f>
        <v>73000000</v>
      </c>
      <c r="H10" s="77">
        <f>'[6]GT Summary'!H29</f>
        <v>0</v>
      </c>
      <c r="I10" s="75">
        <f>'[6]GT Summary'!I29</f>
        <v>0</v>
      </c>
      <c r="J10" s="77">
        <f>'[6]GT Summary'!J29</f>
        <v>0</v>
      </c>
      <c r="K10" s="75">
        <f>'[6]GT Summary'!K29</f>
        <v>0</v>
      </c>
      <c r="L10" s="57">
        <f>'[6]GT Summary'!L29</f>
        <v>0</v>
      </c>
      <c r="M10" s="62">
        <f>'[6]GT Summary'!M29</f>
        <v>0</v>
      </c>
      <c r="N10" s="57">
        <f>'[6]GT Summary'!N29</f>
        <v>0</v>
      </c>
      <c r="O10" s="62">
        <f>'[6]GT Summary'!O29</f>
        <v>0</v>
      </c>
      <c r="P10" s="57">
        <f>'[6]GT Summary'!P29</f>
        <v>0</v>
      </c>
      <c r="Q10" s="62">
        <f>'[6]GT Summary'!Q29</f>
        <v>0</v>
      </c>
      <c r="R10" s="57">
        <f>'[6]GT Summary'!R29</f>
        <v>0</v>
      </c>
      <c r="S10" s="62">
        <f>'[6]GT Summary'!S29</f>
        <v>0</v>
      </c>
      <c r="T10" s="66" t="e">
        <f>'[6]GT Summary'!T29</f>
        <v>#REF!</v>
      </c>
      <c r="U10" s="67" t="e">
        <f>'[6]GT Summary'!U29</f>
        <v>#REF!</v>
      </c>
      <c r="V10" s="79">
        <f t="shared" si="0"/>
        <v>0</v>
      </c>
      <c r="W10" s="88">
        <f t="shared" si="1"/>
        <v>0</v>
      </c>
      <c r="X10" s="36"/>
    </row>
    <row r="11" spans="2:24" ht="12.75">
      <c r="B11" s="35"/>
      <c r="C11" s="72" t="s">
        <v>20</v>
      </c>
      <c r="D11" s="51">
        <f>'[7]Summary'!$B$30</f>
        <v>33000000</v>
      </c>
      <c r="E11" s="51"/>
      <c r="F11" s="51"/>
      <c r="G11" s="51">
        <f>'[7]Summary'!$E$30</f>
        <v>33000000</v>
      </c>
      <c r="H11" s="77">
        <f>'[8]KZ Summary'!H29</f>
        <v>0</v>
      </c>
      <c r="I11" s="75">
        <f>'[8]KZ Summary'!I29</f>
        <v>0</v>
      </c>
      <c r="J11" s="77">
        <f>'[8]KZ Summary'!J29</f>
        <v>0</v>
      </c>
      <c r="K11" s="75">
        <f>'[8]KZ Summary'!K29</f>
        <v>0</v>
      </c>
      <c r="L11" s="57">
        <f>'[8]KZ Summary'!L29</f>
        <v>0</v>
      </c>
      <c r="M11" s="62">
        <f>'[8]KZ Summary'!M29</f>
        <v>0</v>
      </c>
      <c r="N11" s="57">
        <f>'[8]KZ Summary'!N29</f>
        <v>0</v>
      </c>
      <c r="O11" s="62">
        <f>'[8]KZ Summary'!O29</f>
        <v>0</v>
      </c>
      <c r="P11" s="57">
        <f>'[8]KZ Summary'!P29</f>
        <v>0</v>
      </c>
      <c r="Q11" s="62">
        <f>'[8]KZ Summary'!Q29</f>
        <v>0</v>
      </c>
      <c r="R11" s="57">
        <f>'[8]KZ Summary'!R29</f>
        <v>0</v>
      </c>
      <c r="S11" s="62">
        <f>'[8]KZ Summary'!S29</f>
        <v>0</v>
      </c>
      <c r="T11" s="66">
        <f>'[8]KZ Summary'!T29</f>
        <v>0</v>
      </c>
      <c r="U11" s="67">
        <f>'[8]KZ Summary'!U29</f>
        <v>0</v>
      </c>
      <c r="V11" s="79">
        <f t="shared" si="0"/>
        <v>0</v>
      </c>
      <c r="W11" s="88">
        <f t="shared" si="1"/>
        <v>0</v>
      </c>
      <c r="X11" s="36"/>
    </row>
    <row r="12" spans="2:24" ht="12.75">
      <c r="B12" s="35"/>
      <c r="C12" s="72" t="s">
        <v>21</v>
      </c>
      <c r="D12" s="51">
        <f>'[9]Summary'!$B$30</f>
        <v>12000000</v>
      </c>
      <c r="E12" s="51"/>
      <c r="F12" s="51"/>
      <c r="G12" s="51">
        <f>'[9]Summary'!$E$30</f>
        <v>12000000</v>
      </c>
      <c r="H12" s="77">
        <f>'[10]NP Summary'!H29</f>
        <v>0</v>
      </c>
      <c r="I12" s="75">
        <f>'[10]NP Summary'!I29</f>
        <v>0</v>
      </c>
      <c r="J12" s="77">
        <f>'[10]NP Summary'!J29</f>
        <v>0</v>
      </c>
      <c r="K12" s="75">
        <f>'[10]NP Summary'!K29</f>
        <v>0</v>
      </c>
      <c r="L12" s="57">
        <f>'[10]NP Summary'!L29</f>
        <v>0</v>
      </c>
      <c r="M12" s="62">
        <f>'[10]NP Summary'!M29</f>
        <v>0</v>
      </c>
      <c r="N12" s="57">
        <f>'[10]NP Summary'!N29</f>
        <v>0</v>
      </c>
      <c r="O12" s="62">
        <f>'[10]NP Summary'!O29</f>
        <v>0</v>
      </c>
      <c r="P12" s="57">
        <f>'[10]NP Summary'!P29</f>
        <v>0</v>
      </c>
      <c r="Q12" s="62">
        <f>'[10]NP Summary'!Q29</f>
        <v>0</v>
      </c>
      <c r="R12" s="57">
        <f>'[10]NP Summary'!R29</f>
        <v>0</v>
      </c>
      <c r="S12" s="62">
        <f>'[10]NP Summary'!S29</f>
        <v>0</v>
      </c>
      <c r="T12" s="66">
        <f>'[10]NP Summary'!T29</f>
        <v>0</v>
      </c>
      <c r="U12" s="67">
        <f>'[10]NP Summary'!U29</f>
        <v>0</v>
      </c>
      <c r="V12" s="79">
        <f t="shared" si="0"/>
        <v>0</v>
      </c>
      <c r="W12" s="88">
        <f t="shared" si="1"/>
        <v>0</v>
      </c>
      <c r="X12" s="36"/>
    </row>
    <row r="13" spans="2:24" ht="12.75">
      <c r="B13" s="35"/>
      <c r="C13" s="72" t="s">
        <v>22</v>
      </c>
      <c r="D13" s="51">
        <f>'[11]Summary'!$B$30</f>
        <v>8000000</v>
      </c>
      <c r="E13" s="51"/>
      <c r="F13" s="51"/>
      <c r="G13" s="51">
        <f>'[11]Summary'!$E$30</f>
        <v>8000000</v>
      </c>
      <c r="H13" s="77">
        <f>'[12]MP Summary'!H29</f>
        <v>0</v>
      </c>
      <c r="I13" s="75">
        <f>'[12]MP Summary'!I29</f>
        <v>0</v>
      </c>
      <c r="J13" s="77">
        <f>'[12]MP Summary'!J29</f>
        <v>0</v>
      </c>
      <c r="K13" s="75">
        <f>'[12]MP Summary'!K29</f>
        <v>0</v>
      </c>
      <c r="L13" s="57">
        <f>'[12]MP Summary'!L29</f>
        <v>0</v>
      </c>
      <c r="M13" s="62">
        <f>'[12]MP Summary'!M29</f>
        <v>0</v>
      </c>
      <c r="N13" s="57">
        <f>'[12]MP Summary'!N29</f>
        <v>0</v>
      </c>
      <c r="O13" s="62">
        <f>'[12]MP Summary'!O29</f>
        <v>0</v>
      </c>
      <c r="P13" s="57">
        <f>'[12]MP Summary'!P29</f>
        <v>0</v>
      </c>
      <c r="Q13" s="62">
        <f>'[12]MP Summary'!Q29</f>
        <v>0</v>
      </c>
      <c r="R13" s="57">
        <f>'[12]MP Summary'!R29</f>
        <v>0</v>
      </c>
      <c r="S13" s="62">
        <f>'[12]MP Summary'!S29</f>
        <v>0</v>
      </c>
      <c r="T13" s="66">
        <f>'[12]MP Summary'!T29</f>
        <v>0</v>
      </c>
      <c r="U13" s="67">
        <f>'[12]MP Summary'!U29</f>
        <v>0</v>
      </c>
      <c r="V13" s="79">
        <f t="shared" si="0"/>
        <v>0</v>
      </c>
      <c r="W13" s="88">
        <f t="shared" si="1"/>
        <v>0</v>
      </c>
      <c r="X13" s="36"/>
    </row>
    <row r="14" spans="2:24" ht="12.75">
      <c r="B14" s="35"/>
      <c r="C14" s="72" t="s">
        <v>23</v>
      </c>
      <c r="D14" s="51">
        <f>'[13]Summary'!$B$30</f>
        <v>6000000</v>
      </c>
      <c r="E14" s="51"/>
      <c r="F14" s="51"/>
      <c r="G14" s="51">
        <f>'[13]Summary'!$E$30</f>
        <v>6000000</v>
      </c>
      <c r="H14" s="77"/>
      <c r="I14" s="75"/>
      <c r="J14" s="77"/>
      <c r="K14" s="75"/>
      <c r="L14" s="57"/>
      <c r="M14" s="62"/>
      <c r="N14" s="57"/>
      <c r="O14" s="62"/>
      <c r="P14" s="57"/>
      <c r="Q14" s="62"/>
      <c r="R14" s="57"/>
      <c r="S14" s="62"/>
      <c r="T14" s="66" t="str">
        <f aca="true" t="shared" si="2" ref="T14:T19">IF(N14=0," ",(P14-N14)/N14)</f>
        <v> </v>
      </c>
      <c r="U14" s="67" t="str">
        <f aca="true" t="shared" si="3" ref="U14:U19">IF(O14=0," ",(Q14-O14)/O14)</f>
        <v> </v>
      </c>
      <c r="V14" s="79">
        <f t="shared" si="0"/>
        <v>0</v>
      </c>
      <c r="W14" s="88">
        <f t="shared" si="1"/>
        <v>0</v>
      </c>
      <c r="X14" s="36"/>
    </row>
    <row r="15" spans="2:24" ht="12.75">
      <c r="B15" s="35"/>
      <c r="C15" s="72" t="s">
        <v>24</v>
      </c>
      <c r="D15" s="51">
        <f>'[15]Summary'!$B$30</f>
        <v>4000000</v>
      </c>
      <c r="E15" s="51"/>
      <c r="F15" s="51"/>
      <c r="G15" s="51">
        <f>'[15]Summary'!$E$30</f>
        <v>4000000</v>
      </c>
      <c r="H15" s="77">
        <f>'[16]NW Summary'!H29</f>
        <v>0</v>
      </c>
      <c r="I15" s="75">
        <f>'[16]NW Summary'!I29</f>
        <v>0</v>
      </c>
      <c r="J15" s="77">
        <f>'[16]NW Summary'!J29</f>
        <v>0</v>
      </c>
      <c r="K15" s="75">
        <f>'[16]NW Summary'!K29</f>
        <v>0</v>
      </c>
      <c r="L15" s="57">
        <f>'[16]NW Summary'!L29</f>
        <v>0</v>
      </c>
      <c r="M15" s="62">
        <f>'[16]NW Summary'!M29</f>
        <v>0</v>
      </c>
      <c r="N15" s="57">
        <f>'[16]NW Summary'!N29</f>
        <v>0</v>
      </c>
      <c r="O15" s="62">
        <f>'[16]NW Summary'!O29</f>
        <v>0</v>
      </c>
      <c r="P15" s="57">
        <f>'[16]NW Summary'!P29</f>
        <v>0</v>
      </c>
      <c r="Q15" s="62">
        <f>'[16]NW Summary'!Q29</f>
        <v>0</v>
      </c>
      <c r="R15" s="57">
        <f>'[16]NW Summary'!R29</f>
        <v>0</v>
      </c>
      <c r="S15" s="62">
        <f>'[16]NW Summary'!S29</f>
        <v>0</v>
      </c>
      <c r="T15" s="66">
        <f>'[16]NW Summary'!T29</f>
        <v>0</v>
      </c>
      <c r="U15" s="67">
        <f>'[16]NW Summary'!U29</f>
        <v>0</v>
      </c>
      <c r="V15" s="79">
        <f t="shared" si="0"/>
        <v>0</v>
      </c>
      <c r="W15" s="88">
        <f t="shared" si="1"/>
        <v>0</v>
      </c>
      <c r="X15" s="36"/>
    </row>
    <row r="16" spans="2:24" ht="12.75">
      <c r="B16" s="35"/>
      <c r="C16" s="72" t="s">
        <v>25</v>
      </c>
      <c r="D16" s="51">
        <f>'[17]Summary'!$B$30</f>
        <v>56000000</v>
      </c>
      <c r="E16" s="51"/>
      <c r="F16" s="51"/>
      <c r="G16" s="51">
        <f>'[17]Summary'!$E$30</f>
        <v>56000000</v>
      </c>
      <c r="H16" s="77">
        <f>'[18]WC Summary'!H29</f>
        <v>0</v>
      </c>
      <c r="I16" s="75">
        <f>'[18]WC Summary'!I29</f>
        <v>0</v>
      </c>
      <c r="J16" s="77">
        <f>'[18]WC Summary'!J29</f>
        <v>0</v>
      </c>
      <c r="K16" s="75">
        <f>'[18]WC Summary'!K29</f>
        <v>0</v>
      </c>
      <c r="L16" s="57">
        <f>'[18]WC Summary'!L29</f>
        <v>0</v>
      </c>
      <c r="M16" s="62">
        <f>'[18]WC Summary'!M29</f>
        <v>0</v>
      </c>
      <c r="N16" s="57">
        <f>'[18]WC Summary'!N29</f>
        <v>0</v>
      </c>
      <c r="O16" s="62">
        <f>'[18]WC Summary'!O29</f>
        <v>0</v>
      </c>
      <c r="P16" s="57">
        <f>'[18]WC Summary'!P29</f>
        <v>0</v>
      </c>
      <c r="Q16" s="62">
        <f>'[18]WC Summary'!Q29</f>
        <v>0</v>
      </c>
      <c r="R16" s="57">
        <f>'[18]WC Summary'!R29</f>
        <v>0</v>
      </c>
      <c r="S16" s="62">
        <f>'[18]WC Summary'!S29</f>
        <v>0</v>
      </c>
      <c r="T16" s="66">
        <f>'[18]WC Summary'!T29</f>
        <v>0</v>
      </c>
      <c r="U16" s="67">
        <f>'[18]WC Summary'!U29</f>
        <v>0</v>
      </c>
      <c r="V16" s="79">
        <f t="shared" si="0"/>
        <v>0</v>
      </c>
      <c r="W16" s="88">
        <f t="shared" si="1"/>
        <v>0</v>
      </c>
      <c r="X16" s="36"/>
    </row>
    <row r="17" spans="2:24" ht="12.75">
      <c r="B17" s="35"/>
      <c r="C17" s="72"/>
      <c r="D17" s="51"/>
      <c r="E17" s="51"/>
      <c r="F17" s="51"/>
      <c r="G17" s="51"/>
      <c r="H17" s="77"/>
      <c r="I17" s="75"/>
      <c r="J17" s="77"/>
      <c r="K17" s="75"/>
      <c r="L17" s="58"/>
      <c r="M17" s="63"/>
      <c r="N17" s="58"/>
      <c r="O17" s="63"/>
      <c r="P17" s="58"/>
      <c r="Q17" s="63"/>
      <c r="R17" s="58"/>
      <c r="S17" s="63"/>
      <c r="T17" s="66" t="str">
        <f t="shared" si="2"/>
        <v> </v>
      </c>
      <c r="U17" s="67" t="str">
        <f t="shared" si="3"/>
        <v> </v>
      </c>
      <c r="V17" s="79" t="str">
        <f t="shared" si="0"/>
        <v> </v>
      </c>
      <c r="W17" s="88" t="str">
        <f t="shared" si="1"/>
        <v> </v>
      </c>
      <c r="X17" s="36"/>
    </row>
    <row r="18" spans="2:24" ht="12.75">
      <c r="B18" s="35"/>
      <c r="C18" s="72"/>
      <c r="D18" s="51"/>
      <c r="E18" s="51"/>
      <c r="F18" s="51"/>
      <c r="G18" s="51"/>
      <c r="H18" s="77"/>
      <c r="I18" s="75"/>
      <c r="J18" s="77"/>
      <c r="K18" s="75"/>
      <c r="L18" s="58"/>
      <c r="M18" s="63"/>
      <c r="N18" s="58"/>
      <c r="O18" s="63"/>
      <c r="P18" s="58"/>
      <c r="Q18" s="63"/>
      <c r="R18" s="58"/>
      <c r="S18" s="63"/>
      <c r="T18" s="66" t="str">
        <f t="shared" si="2"/>
        <v> </v>
      </c>
      <c r="U18" s="67" t="str">
        <f t="shared" si="3"/>
        <v> </v>
      </c>
      <c r="V18" s="79" t="str">
        <f t="shared" si="0"/>
        <v> </v>
      </c>
      <c r="W18" s="88" t="str">
        <f t="shared" si="1"/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78"/>
      <c r="I19" s="75"/>
      <c r="J19" s="77"/>
      <c r="K19" s="75"/>
      <c r="L19" s="59"/>
      <c r="M19" s="64"/>
      <c r="N19" s="59"/>
      <c r="O19" s="64"/>
      <c r="P19" s="59"/>
      <c r="Q19" s="64"/>
      <c r="R19" s="59"/>
      <c r="S19" s="64"/>
      <c r="T19" s="69" t="str">
        <f t="shared" si="2"/>
        <v> </v>
      </c>
      <c r="U19" s="70" t="str">
        <f t="shared" si="3"/>
        <v> </v>
      </c>
      <c r="V19" s="79" t="str">
        <f t="shared" si="0"/>
        <v> </v>
      </c>
      <c r="W19" s="89" t="str">
        <f t="shared" si="1"/>
        <v> </v>
      </c>
      <c r="X19" s="36"/>
    </row>
    <row r="20" spans="2:24" s="31" customFormat="1" ht="12.75">
      <c r="B20" s="46"/>
      <c r="C20" s="41" t="s">
        <v>26</v>
      </c>
      <c r="D20" s="48">
        <f>SUM(D8:D19)</f>
        <v>226000000</v>
      </c>
      <c r="E20" s="48">
        <f>SUM(E8:E19)</f>
        <v>0</v>
      </c>
      <c r="F20" s="48">
        <f>SUM(F8:F19)</f>
        <v>0</v>
      </c>
      <c r="G20" s="48">
        <f>SUM(G8:G19)</f>
        <v>226000000</v>
      </c>
      <c r="H20" s="97">
        <f>'[1]Summary'!H29</f>
        <v>0</v>
      </c>
      <c r="I20" s="96">
        <f>'[1]Summary'!I29</f>
        <v>0</v>
      </c>
      <c r="J20" s="97">
        <f>'[1]Summary'!J29</f>
        <v>0</v>
      </c>
      <c r="K20" s="96">
        <f>'[1]Summary'!K29</f>
        <v>0</v>
      </c>
      <c r="L20" s="48">
        <f>'[1]Summary'!L29</f>
        <v>0</v>
      </c>
      <c r="M20" s="48">
        <f>'[1]Summary'!M29</f>
        <v>0</v>
      </c>
      <c r="N20" s="48">
        <f>'[1]Summary'!N29</f>
        <v>0</v>
      </c>
      <c r="O20" s="48">
        <f>'[1]Summary'!O29</f>
        <v>0</v>
      </c>
      <c r="P20" s="48">
        <f>'[1]Summary'!P29</f>
        <v>0</v>
      </c>
      <c r="Q20" s="48">
        <f>'[1]Summary'!Q29</f>
        <v>0</v>
      </c>
      <c r="R20" s="48">
        <f>'[1]Summary'!R29</f>
        <v>0</v>
      </c>
      <c r="S20" s="48">
        <f>'[1]Summary'!S29</f>
        <v>0</v>
      </c>
      <c r="T20" s="48" t="e">
        <f>'[1]Summary'!T29</f>
        <v>#REF!</v>
      </c>
      <c r="U20" s="48" t="e">
        <f>'[1]Summary'!U29</f>
        <v>#REF!</v>
      </c>
      <c r="V20" s="83">
        <f t="shared" si="0"/>
        <v>0</v>
      </c>
      <c r="W20" s="93">
        <f t="shared" si="1"/>
        <v>0</v>
      </c>
      <c r="X20" s="47"/>
    </row>
    <row r="21" spans="2:24" ht="13.5" thickBot="1"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87" t="s">
        <v>62</v>
      </c>
      <c r="C23" s="87" t="s">
        <v>63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4" ref="IS23:IT27">T23</f>
        <v>0</v>
      </c>
      <c r="IT23" s="34">
        <f t="shared" si="4"/>
        <v>0</v>
      </c>
    </row>
    <row r="24" spans="1:254" s="11" customFormat="1" ht="12.75">
      <c r="A24" s="32"/>
      <c r="B24" s="87" t="s">
        <v>64</v>
      </c>
      <c r="C24" s="87" t="s">
        <v>65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4"/>
        <v>0</v>
      </c>
      <c r="IT24" s="34">
        <f t="shared" si="4"/>
        <v>0</v>
      </c>
    </row>
    <row r="25" spans="1:254" s="11" customFormat="1" ht="12.75">
      <c r="A25" s="3"/>
      <c r="B25" s="87" t="s">
        <v>66</v>
      </c>
      <c r="C25" s="87" t="s">
        <v>28</v>
      </c>
      <c r="D25" s="3"/>
      <c r="E25" s="33"/>
      <c r="F25" s="3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4"/>
        <v>0</v>
      </c>
      <c r="IT25" s="34">
        <f t="shared" si="4"/>
        <v>0</v>
      </c>
    </row>
    <row r="26" spans="1:254" s="11" customFormat="1" ht="12.75">
      <c r="A26" s="3"/>
      <c r="B26" s="87" t="s">
        <v>67</v>
      </c>
      <c r="C26" s="87" t="s">
        <v>68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4"/>
        <v>0</v>
      </c>
      <c r="IT26" s="34">
        <f t="shared" si="4"/>
        <v>0</v>
      </c>
    </row>
    <row r="27" spans="1:254" s="11" customFormat="1" ht="12.75">
      <c r="A27" s="3"/>
      <c r="B27" s="87" t="s">
        <v>69</v>
      </c>
      <c r="C27" s="87" t="s">
        <v>29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4"/>
        <v>0</v>
      </c>
      <c r="IT27" s="34">
        <f t="shared" si="4"/>
        <v>0</v>
      </c>
    </row>
    <row r="28" spans="2:3" ht="12.75">
      <c r="B28" s="87"/>
      <c r="C28" s="87" t="s">
        <v>70</v>
      </c>
    </row>
    <row r="29" spans="2:6" ht="12.75">
      <c r="B29" s="87" t="s">
        <v>73</v>
      </c>
      <c r="C29" s="87"/>
      <c r="D29" s="87"/>
      <c r="E29" s="87"/>
      <c r="F29" s="87"/>
    </row>
    <row r="30" spans="2:6" ht="12.75">
      <c r="B30" s="87" t="s">
        <v>71</v>
      </c>
      <c r="C30" s="87"/>
      <c r="D30" s="87"/>
      <c r="E30" s="87"/>
      <c r="F30" s="8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A1">
      <selection activeCell="C40" sqref="C40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1" width="13.140625" style="0" customWidth="1"/>
    <col min="12" max="21" width="13.140625" style="0" hidden="1" customWidth="1"/>
    <col min="22" max="22" width="16.28125" style="0" customWidth="1"/>
    <col min="23" max="23" width="12.00390625" style="0" bestFit="1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57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54</v>
      </c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56</v>
      </c>
      <c r="D3" s="8"/>
      <c r="E3" s="8"/>
      <c r="F3" s="8"/>
      <c r="G3" s="8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6</v>
      </c>
      <c r="U3" s="14"/>
      <c r="V3" s="71" t="s">
        <v>50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7</v>
      </c>
      <c r="D4" s="18" t="s">
        <v>58</v>
      </c>
      <c r="E4" s="18" t="s">
        <v>8</v>
      </c>
      <c r="F4" s="18" t="s">
        <v>9</v>
      </c>
      <c r="G4" s="18" t="s">
        <v>59</v>
      </c>
      <c r="H4" s="19" t="s">
        <v>10</v>
      </c>
      <c r="I4" s="60" t="s">
        <v>11</v>
      </c>
      <c r="J4" s="19" t="s">
        <v>60</v>
      </c>
      <c r="K4" s="60" t="s">
        <v>61</v>
      </c>
      <c r="L4" s="19" t="s">
        <v>43</v>
      </c>
      <c r="M4" s="60" t="s">
        <v>44</v>
      </c>
      <c r="N4" s="19" t="s">
        <v>45</v>
      </c>
      <c r="O4" s="60" t="s">
        <v>46</v>
      </c>
      <c r="P4" s="19" t="s">
        <v>47</v>
      </c>
      <c r="Q4" s="60" t="s">
        <v>48</v>
      </c>
      <c r="R4" s="19" t="s">
        <v>12</v>
      </c>
      <c r="S4" s="60" t="s">
        <v>13</v>
      </c>
      <c r="T4" s="20" t="s">
        <v>47</v>
      </c>
      <c r="U4" s="54" t="s">
        <v>49</v>
      </c>
      <c r="V4" s="20" t="s">
        <v>14</v>
      </c>
      <c r="W4" s="54" t="s">
        <v>15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16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49"/>
      <c r="H7" s="76"/>
      <c r="I7" s="74"/>
      <c r="J7" s="76"/>
      <c r="K7" s="74"/>
      <c r="L7" s="52"/>
      <c r="M7" s="53"/>
      <c r="N7" s="52"/>
      <c r="O7" s="53"/>
      <c r="P7" s="52"/>
      <c r="Q7" s="53"/>
      <c r="R7" s="52"/>
      <c r="S7" s="53"/>
      <c r="T7" s="52"/>
      <c r="U7" s="53"/>
      <c r="V7" s="52"/>
      <c r="W7" s="53"/>
      <c r="X7" s="36"/>
    </row>
    <row r="8" spans="2:24" ht="12.75">
      <c r="B8" s="35"/>
      <c r="C8" s="72" t="s">
        <v>17</v>
      </c>
      <c r="D8" s="51"/>
      <c r="E8" s="51"/>
      <c r="F8" s="51"/>
      <c r="G8" s="51"/>
      <c r="H8" s="77"/>
      <c r="I8" s="75"/>
      <c r="J8" s="77"/>
      <c r="K8" s="75"/>
      <c r="L8" s="51"/>
      <c r="M8" s="51"/>
      <c r="N8" s="51"/>
      <c r="O8" s="51"/>
      <c r="P8" s="51"/>
      <c r="Q8" s="51"/>
      <c r="R8" s="51"/>
      <c r="S8" s="51"/>
      <c r="T8" s="51"/>
      <c r="U8" s="51"/>
      <c r="V8" s="77" t="str">
        <f>IF(G8=0," ",(J8/G8))</f>
        <v> </v>
      </c>
      <c r="W8" s="75" t="str">
        <f>IF(G8=0," ",(K8/G8))</f>
        <v> </v>
      </c>
      <c r="X8" s="36"/>
    </row>
    <row r="9" spans="2:24" ht="12.75">
      <c r="B9" s="35"/>
      <c r="C9" s="72" t="s">
        <v>18</v>
      </c>
      <c r="D9" s="51"/>
      <c r="E9" s="51"/>
      <c r="F9" s="51"/>
      <c r="G9" s="51">
        <f>D9+E9+F9</f>
        <v>0</v>
      </c>
      <c r="H9" s="77"/>
      <c r="I9" s="75"/>
      <c r="J9" s="77"/>
      <c r="K9" s="75"/>
      <c r="L9" s="51"/>
      <c r="M9" s="51"/>
      <c r="N9" s="51"/>
      <c r="O9" s="51"/>
      <c r="P9" s="51"/>
      <c r="Q9" s="51"/>
      <c r="R9" s="51"/>
      <c r="S9" s="51"/>
      <c r="T9" s="51" t="str">
        <f aca="true" t="shared" si="0" ref="T9:T19">IF(N9=0," ",(P9-N9)/N9)</f>
        <v> </v>
      </c>
      <c r="U9" s="51" t="str">
        <f aca="true" t="shared" si="1" ref="U9:U19">IF(O9=0," ",(Q9-O9)/O9)</f>
        <v> </v>
      </c>
      <c r="V9" s="77" t="str">
        <f aca="true" t="shared" si="2" ref="V9:V20">IF(G9=0," ",(J9/G9))</f>
        <v> </v>
      </c>
      <c r="W9" s="75" t="str">
        <f aca="true" t="shared" si="3" ref="W9:W20">IF(G9=0," ",(K9/G9))</f>
        <v> </v>
      </c>
      <c r="X9" s="36"/>
    </row>
    <row r="10" spans="2:24" ht="12.75">
      <c r="B10" s="35"/>
      <c r="C10" s="72" t="s">
        <v>19</v>
      </c>
      <c r="D10" s="51"/>
      <c r="E10" s="51"/>
      <c r="F10" s="51"/>
      <c r="G10" s="51"/>
      <c r="H10" s="77">
        <f>'[6]GT Summary'!H30</f>
        <v>0</v>
      </c>
      <c r="I10" s="75">
        <f>'[6]GT Summary'!I30</f>
        <v>0</v>
      </c>
      <c r="J10" s="77">
        <f>'[6]GT Summary'!J30</f>
        <v>0</v>
      </c>
      <c r="K10" s="75">
        <f>'[6]GT Summary'!K30</f>
        <v>0</v>
      </c>
      <c r="L10" s="57">
        <f>'[6]GT Summary'!L30</f>
        <v>0</v>
      </c>
      <c r="M10" s="62">
        <f>'[6]GT Summary'!M30</f>
        <v>0</v>
      </c>
      <c r="N10" s="57">
        <f>'[6]GT Summary'!N30</f>
        <v>0</v>
      </c>
      <c r="O10" s="62">
        <f>'[6]GT Summary'!O30</f>
        <v>0</v>
      </c>
      <c r="P10" s="57">
        <f>'[6]GT Summary'!P30</f>
        <v>0</v>
      </c>
      <c r="Q10" s="62">
        <f>'[6]GT Summary'!Q30</f>
        <v>0</v>
      </c>
      <c r="R10" s="57">
        <f>'[6]GT Summary'!R30</f>
        <v>0</v>
      </c>
      <c r="S10" s="62">
        <f>'[6]GT Summary'!S30</f>
        <v>0</v>
      </c>
      <c r="T10" s="66" t="str">
        <f>'[6]GT Summary'!T30</f>
        <v> </v>
      </c>
      <c r="U10" s="67" t="str">
        <f>'[6]GT Summary'!U30</f>
        <v> </v>
      </c>
      <c r="V10" s="77" t="str">
        <f t="shared" si="2"/>
        <v> </v>
      </c>
      <c r="W10" s="75" t="str">
        <f t="shared" si="3"/>
        <v> </v>
      </c>
      <c r="X10" s="36"/>
    </row>
    <row r="11" spans="2:24" ht="12.75">
      <c r="B11" s="35"/>
      <c r="C11" s="72" t="s">
        <v>20</v>
      </c>
      <c r="D11" s="51"/>
      <c r="E11" s="51"/>
      <c r="F11" s="51"/>
      <c r="G11" s="51"/>
      <c r="H11" s="77"/>
      <c r="I11" s="75"/>
      <c r="J11" s="77"/>
      <c r="K11" s="75"/>
      <c r="L11" s="57"/>
      <c r="M11" s="62"/>
      <c r="N11" s="57"/>
      <c r="O11" s="62"/>
      <c r="P11" s="57"/>
      <c r="Q11" s="62"/>
      <c r="R11" s="57"/>
      <c r="S11" s="62"/>
      <c r="T11" s="66" t="str">
        <f t="shared" si="0"/>
        <v> </v>
      </c>
      <c r="U11" s="67" t="str">
        <f t="shared" si="1"/>
        <v> </v>
      </c>
      <c r="V11" s="77" t="str">
        <f t="shared" si="2"/>
        <v> </v>
      </c>
      <c r="W11" s="75" t="str">
        <f t="shared" si="3"/>
        <v> </v>
      </c>
      <c r="X11" s="36"/>
    </row>
    <row r="12" spans="2:24" ht="12.75">
      <c r="B12" s="35"/>
      <c r="C12" s="72" t="s">
        <v>21</v>
      </c>
      <c r="D12" s="51"/>
      <c r="E12" s="51"/>
      <c r="F12" s="51"/>
      <c r="G12" s="51"/>
      <c r="H12" s="77"/>
      <c r="I12" s="75"/>
      <c r="J12" s="77"/>
      <c r="K12" s="75"/>
      <c r="L12" s="57"/>
      <c r="M12" s="62"/>
      <c r="N12" s="57"/>
      <c r="O12" s="62"/>
      <c r="P12" s="57"/>
      <c r="Q12" s="62"/>
      <c r="R12" s="57"/>
      <c r="S12" s="62"/>
      <c r="T12" s="66" t="str">
        <f t="shared" si="0"/>
        <v> </v>
      </c>
      <c r="U12" s="67" t="str">
        <f t="shared" si="1"/>
        <v> </v>
      </c>
      <c r="V12" s="77" t="str">
        <f t="shared" si="2"/>
        <v> </v>
      </c>
      <c r="W12" s="75" t="str">
        <f t="shared" si="3"/>
        <v> </v>
      </c>
      <c r="X12" s="36"/>
    </row>
    <row r="13" spans="2:24" ht="12.75">
      <c r="B13" s="35"/>
      <c r="C13" s="72" t="s">
        <v>22</v>
      </c>
      <c r="D13" s="51"/>
      <c r="E13" s="51"/>
      <c r="F13" s="51"/>
      <c r="G13" s="51"/>
      <c r="H13" s="77"/>
      <c r="I13" s="75"/>
      <c r="J13" s="77"/>
      <c r="K13" s="75"/>
      <c r="L13" s="57"/>
      <c r="M13" s="62"/>
      <c r="N13" s="57"/>
      <c r="O13" s="62"/>
      <c r="P13" s="57"/>
      <c r="Q13" s="62"/>
      <c r="R13" s="57"/>
      <c r="S13" s="62"/>
      <c r="T13" s="66" t="str">
        <f t="shared" si="0"/>
        <v> </v>
      </c>
      <c r="U13" s="67" t="str">
        <f t="shared" si="1"/>
        <v> </v>
      </c>
      <c r="V13" s="77" t="str">
        <f t="shared" si="2"/>
        <v> </v>
      </c>
      <c r="W13" s="75" t="str">
        <f t="shared" si="3"/>
        <v> </v>
      </c>
      <c r="X13" s="36"/>
    </row>
    <row r="14" spans="2:24" ht="12.75">
      <c r="B14" s="35"/>
      <c r="C14" s="72" t="s">
        <v>23</v>
      </c>
      <c r="D14" s="51">
        <f>'[13]Summary'!$B$31</f>
        <v>54450000</v>
      </c>
      <c r="E14" s="51"/>
      <c r="F14" s="51"/>
      <c r="G14" s="51">
        <f>'[13]Summary'!$E$31</f>
        <v>54450000</v>
      </c>
      <c r="H14" s="77"/>
      <c r="I14" s="75"/>
      <c r="J14" s="77"/>
      <c r="K14" s="75"/>
      <c r="L14" s="57"/>
      <c r="M14" s="62"/>
      <c r="N14" s="57"/>
      <c r="O14" s="62"/>
      <c r="P14" s="57"/>
      <c r="Q14" s="62"/>
      <c r="R14" s="57"/>
      <c r="S14" s="62"/>
      <c r="T14" s="66" t="str">
        <f t="shared" si="0"/>
        <v> </v>
      </c>
      <c r="U14" s="67" t="str">
        <f t="shared" si="1"/>
        <v> </v>
      </c>
      <c r="V14" s="77">
        <f t="shared" si="2"/>
        <v>0</v>
      </c>
      <c r="W14" s="75">
        <f t="shared" si="3"/>
        <v>0</v>
      </c>
      <c r="X14" s="36"/>
    </row>
    <row r="15" spans="2:24" ht="12.75">
      <c r="B15" s="35"/>
      <c r="C15" s="72" t="s">
        <v>24</v>
      </c>
      <c r="D15" s="51">
        <f>'[15]Summary'!$B$31</f>
        <v>54450000</v>
      </c>
      <c r="E15" s="51"/>
      <c r="F15" s="51"/>
      <c r="G15" s="51">
        <f>'[15]Summary'!$E$31</f>
        <v>54450000</v>
      </c>
      <c r="H15" s="77"/>
      <c r="I15" s="75"/>
      <c r="J15" s="77"/>
      <c r="K15" s="75"/>
      <c r="L15" s="57"/>
      <c r="M15" s="62"/>
      <c r="N15" s="57"/>
      <c r="O15" s="62"/>
      <c r="P15" s="57"/>
      <c r="Q15" s="62"/>
      <c r="R15" s="57"/>
      <c r="S15" s="62"/>
      <c r="T15" s="66" t="str">
        <f t="shared" si="0"/>
        <v> </v>
      </c>
      <c r="U15" s="67" t="str">
        <f t="shared" si="1"/>
        <v> </v>
      </c>
      <c r="V15" s="77">
        <f t="shared" si="2"/>
        <v>0</v>
      </c>
      <c r="W15" s="75">
        <f t="shared" si="3"/>
        <v>0</v>
      </c>
      <c r="X15" s="36"/>
    </row>
    <row r="16" spans="2:24" ht="12.75">
      <c r="B16" s="35"/>
      <c r="C16" s="72" t="s">
        <v>25</v>
      </c>
      <c r="D16" s="51"/>
      <c r="E16" s="51"/>
      <c r="F16" s="51"/>
      <c r="G16" s="51"/>
      <c r="H16" s="77"/>
      <c r="I16" s="75"/>
      <c r="J16" s="77"/>
      <c r="K16" s="75"/>
      <c r="L16" s="57"/>
      <c r="M16" s="62"/>
      <c r="N16" s="57"/>
      <c r="O16" s="62"/>
      <c r="P16" s="57"/>
      <c r="Q16" s="62"/>
      <c r="R16" s="57"/>
      <c r="S16" s="62"/>
      <c r="T16" s="66" t="str">
        <f t="shared" si="0"/>
        <v> </v>
      </c>
      <c r="U16" s="67" t="str">
        <f t="shared" si="1"/>
        <v> </v>
      </c>
      <c r="V16" s="77" t="str">
        <f t="shared" si="2"/>
        <v> </v>
      </c>
      <c r="W16" s="75" t="str">
        <f t="shared" si="3"/>
        <v> </v>
      </c>
      <c r="X16" s="36"/>
    </row>
    <row r="17" spans="2:24" ht="12.75">
      <c r="B17" s="35"/>
      <c r="C17" s="72"/>
      <c r="D17" s="51"/>
      <c r="E17" s="51"/>
      <c r="F17" s="51"/>
      <c r="G17" s="51"/>
      <c r="H17" s="77"/>
      <c r="I17" s="75"/>
      <c r="J17" s="77"/>
      <c r="K17" s="75"/>
      <c r="L17" s="58"/>
      <c r="M17" s="63"/>
      <c r="N17" s="58"/>
      <c r="O17" s="63"/>
      <c r="P17" s="58"/>
      <c r="Q17" s="63"/>
      <c r="R17" s="58"/>
      <c r="S17" s="63"/>
      <c r="T17" s="66" t="str">
        <f t="shared" si="0"/>
        <v> </v>
      </c>
      <c r="U17" s="67" t="str">
        <f t="shared" si="1"/>
        <v> </v>
      </c>
      <c r="V17" s="77" t="str">
        <f t="shared" si="2"/>
        <v> </v>
      </c>
      <c r="W17" s="75" t="str">
        <f t="shared" si="3"/>
        <v> </v>
      </c>
      <c r="X17" s="36"/>
    </row>
    <row r="18" spans="2:24" ht="12.75">
      <c r="B18" s="35"/>
      <c r="C18" s="72"/>
      <c r="D18" s="51"/>
      <c r="E18" s="51"/>
      <c r="F18" s="51"/>
      <c r="G18" s="51"/>
      <c r="H18" s="77"/>
      <c r="I18" s="75"/>
      <c r="J18" s="77"/>
      <c r="K18" s="75"/>
      <c r="L18" s="58"/>
      <c r="M18" s="63"/>
      <c r="N18" s="58"/>
      <c r="O18" s="63"/>
      <c r="P18" s="58"/>
      <c r="Q18" s="63"/>
      <c r="R18" s="58"/>
      <c r="S18" s="63"/>
      <c r="T18" s="66" t="str">
        <f t="shared" si="0"/>
        <v> </v>
      </c>
      <c r="U18" s="67" t="str">
        <f t="shared" si="1"/>
        <v> </v>
      </c>
      <c r="V18" s="77" t="str">
        <f t="shared" si="2"/>
        <v> </v>
      </c>
      <c r="W18" s="75" t="str">
        <f t="shared" si="3"/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78"/>
      <c r="I19" s="75"/>
      <c r="J19" s="77"/>
      <c r="K19" s="75"/>
      <c r="L19" s="59"/>
      <c r="M19" s="64"/>
      <c r="N19" s="59"/>
      <c r="O19" s="64"/>
      <c r="P19" s="59"/>
      <c r="Q19" s="64"/>
      <c r="R19" s="59"/>
      <c r="S19" s="64"/>
      <c r="T19" s="69" t="str">
        <f t="shared" si="0"/>
        <v> </v>
      </c>
      <c r="U19" s="70" t="str">
        <f t="shared" si="1"/>
        <v> </v>
      </c>
      <c r="V19" s="77" t="str">
        <f t="shared" si="2"/>
        <v> </v>
      </c>
      <c r="W19" s="91" t="str">
        <f t="shared" si="3"/>
        <v> </v>
      </c>
      <c r="X19" s="36"/>
    </row>
    <row r="20" spans="2:24" s="31" customFormat="1" ht="12.75">
      <c r="B20" s="46"/>
      <c r="C20" s="41" t="s">
        <v>26</v>
      </c>
      <c r="D20" s="48">
        <f>SUM(D8:D19)</f>
        <v>108900000</v>
      </c>
      <c r="E20" s="48">
        <f>SUM(E8:E19)</f>
        <v>0</v>
      </c>
      <c r="F20" s="48">
        <f>SUM(F8:F19)</f>
        <v>0</v>
      </c>
      <c r="G20" s="48">
        <f>SUM(G8:G19)</f>
        <v>108900000</v>
      </c>
      <c r="H20" s="97">
        <f>'[1]Summary'!H30</f>
        <v>0</v>
      </c>
      <c r="I20" s="96">
        <f>'[1]Summary'!I30</f>
        <v>0</v>
      </c>
      <c r="J20" s="97">
        <f>'[1]Summary'!J30</f>
        <v>0</v>
      </c>
      <c r="K20" s="96">
        <f>'[1]Summary'!K30</f>
        <v>0</v>
      </c>
      <c r="L20" s="48">
        <f>'[1]Summary'!L30</f>
        <v>0</v>
      </c>
      <c r="M20" s="48">
        <f>'[1]Summary'!M30</f>
        <v>0</v>
      </c>
      <c r="N20" s="48">
        <f>'[1]Summary'!N30</f>
        <v>0</v>
      </c>
      <c r="O20" s="48">
        <f>'[1]Summary'!O30</f>
        <v>0</v>
      </c>
      <c r="P20" s="48">
        <f>'[1]Summary'!P30</f>
        <v>0</v>
      </c>
      <c r="Q20" s="48">
        <f>'[1]Summary'!Q30</f>
        <v>0</v>
      </c>
      <c r="R20" s="48">
        <f>'[1]Summary'!R30</f>
        <v>0</v>
      </c>
      <c r="S20" s="48">
        <f>'[1]Summary'!S30</f>
        <v>0</v>
      </c>
      <c r="T20" s="48" t="str">
        <f>'[1]Summary'!T30</f>
        <v> </v>
      </c>
      <c r="U20" s="48" t="str">
        <f>'[1]Summary'!U30</f>
        <v> </v>
      </c>
      <c r="V20" s="82">
        <f t="shared" si="2"/>
        <v>0</v>
      </c>
      <c r="W20" s="92">
        <f t="shared" si="3"/>
        <v>0</v>
      </c>
      <c r="X20" s="47"/>
    </row>
    <row r="21" spans="2:24" ht="13.5" thickBot="1"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87" t="s">
        <v>62</v>
      </c>
      <c r="C23" s="87" t="s">
        <v>63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4" ref="IS23:IT27">T23</f>
        <v>0</v>
      </c>
      <c r="IT23" s="34">
        <f t="shared" si="4"/>
        <v>0</v>
      </c>
    </row>
    <row r="24" spans="1:254" s="11" customFormat="1" ht="12.75">
      <c r="A24" s="32"/>
      <c r="B24" s="87" t="s">
        <v>64</v>
      </c>
      <c r="C24" s="87" t="s">
        <v>65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4"/>
        <v>0</v>
      </c>
      <c r="IT24" s="34">
        <f t="shared" si="4"/>
        <v>0</v>
      </c>
    </row>
    <row r="25" spans="1:254" s="11" customFormat="1" ht="12.75">
      <c r="A25" s="3"/>
      <c r="B25" s="87" t="s">
        <v>66</v>
      </c>
      <c r="C25" s="87" t="s">
        <v>28</v>
      </c>
      <c r="D25" s="3"/>
      <c r="E25" s="33"/>
      <c r="F25" s="3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4"/>
        <v>0</v>
      </c>
      <c r="IT25" s="34">
        <f t="shared" si="4"/>
        <v>0</v>
      </c>
    </row>
    <row r="26" spans="1:254" s="11" customFormat="1" ht="12.75">
      <c r="A26" s="3"/>
      <c r="B26" s="87" t="s">
        <v>67</v>
      </c>
      <c r="C26" s="87" t="s">
        <v>68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4"/>
        <v>0</v>
      </c>
      <c r="IT26" s="34">
        <f t="shared" si="4"/>
        <v>0</v>
      </c>
    </row>
    <row r="27" spans="1:254" s="11" customFormat="1" ht="12.75">
      <c r="A27" s="3"/>
      <c r="B27" s="87" t="s">
        <v>69</v>
      </c>
      <c r="C27" s="87" t="s">
        <v>29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4"/>
        <v>0</v>
      </c>
      <c r="IT27" s="34">
        <f t="shared" si="4"/>
        <v>0</v>
      </c>
    </row>
    <row r="28" spans="2:3" ht="12.75">
      <c r="B28" s="87"/>
      <c r="C28" s="87" t="s">
        <v>70</v>
      </c>
    </row>
    <row r="29" spans="2:6" ht="12.75">
      <c r="B29" s="87" t="s">
        <v>73</v>
      </c>
      <c r="C29" s="87"/>
      <c r="D29" s="87"/>
      <c r="E29" s="87"/>
      <c r="F29" s="87"/>
    </row>
    <row r="30" spans="2:6" ht="12.75">
      <c r="B30" s="87" t="s">
        <v>71</v>
      </c>
      <c r="C30" s="87"/>
      <c r="D30" s="87"/>
      <c r="E30" s="87"/>
      <c r="F30" s="8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A1">
      <selection activeCell="B28" sqref="B28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1" width="13.140625" style="0" customWidth="1"/>
    <col min="12" max="21" width="13.140625" style="0" hidden="1" customWidth="1"/>
    <col min="22" max="22" width="16.28125" style="0" customWidth="1"/>
    <col min="23" max="23" width="12.00390625" style="0" bestFit="1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57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27</v>
      </c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56</v>
      </c>
      <c r="D3" s="8"/>
      <c r="E3" s="8"/>
      <c r="F3" s="8"/>
      <c r="G3" s="8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6</v>
      </c>
      <c r="U3" s="14"/>
      <c r="V3" s="71" t="s">
        <v>50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7</v>
      </c>
      <c r="D4" s="18" t="s">
        <v>58</v>
      </c>
      <c r="E4" s="18" t="s">
        <v>8</v>
      </c>
      <c r="F4" s="18" t="s">
        <v>9</v>
      </c>
      <c r="G4" s="18" t="s">
        <v>59</v>
      </c>
      <c r="H4" s="19" t="s">
        <v>10</v>
      </c>
      <c r="I4" s="60" t="s">
        <v>11</v>
      </c>
      <c r="J4" s="19" t="s">
        <v>60</v>
      </c>
      <c r="K4" s="60" t="s">
        <v>61</v>
      </c>
      <c r="L4" s="19" t="s">
        <v>43</v>
      </c>
      <c r="M4" s="60" t="s">
        <v>44</v>
      </c>
      <c r="N4" s="19" t="s">
        <v>45</v>
      </c>
      <c r="O4" s="60" t="s">
        <v>46</v>
      </c>
      <c r="P4" s="19" t="s">
        <v>47</v>
      </c>
      <c r="Q4" s="60" t="s">
        <v>48</v>
      </c>
      <c r="R4" s="19" t="s">
        <v>12</v>
      </c>
      <c r="S4" s="60" t="s">
        <v>13</v>
      </c>
      <c r="T4" s="20" t="s">
        <v>47</v>
      </c>
      <c r="U4" s="54" t="s">
        <v>49</v>
      </c>
      <c r="V4" s="20" t="s">
        <v>14</v>
      </c>
      <c r="W4" s="54" t="s">
        <v>15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16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49"/>
      <c r="H7" s="76"/>
      <c r="I7" s="74"/>
      <c r="J7" s="76"/>
      <c r="K7" s="74"/>
      <c r="L7" s="52"/>
      <c r="M7" s="53"/>
      <c r="N7" s="52"/>
      <c r="O7" s="53"/>
      <c r="P7" s="52"/>
      <c r="Q7" s="53"/>
      <c r="R7" s="52"/>
      <c r="S7" s="53"/>
      <c r="T7" s="52"/>
      <c r="U7" s="53"/>
      <c r="V7" s="52"/>
      <c r="W7" s="53"/>
      <c r="X7" s="36"/>
    </row>
    <row r="8" spans="2:24" ht="12.75">
      <c r="B8" s="35"/>
      <c r="C8" s="72" t="s">
        <v>17</v>
      </c>
      <c r="D8" s="51">
        <f>'[2]Summary'!$B$47</f>
        <v>2375972844</v>
      </c>
      <c r="E8" s="51"/>
      <c r="F8" s="51"/>
      <c r="G8" s="51">
        <f>'[2]Summary'!$E$47</f>
        <v>2375972844</v>
      </c>
      <c r="H8" s="77">
        <f>'[2]Summary'!$F$47</f>
        <v>2193444000</v>
      </c>
      <c r="I8" s="75">
        <f>'[2]Summary'!$G$47</f>
        <v>907482000</v>
      </c>
      <c r="J8" s="77">
        <f>'[2]Summary'!$H$47</f>
        <v>582533000</v>
      </c>
      <c r="K8" s="75">
        <f>'[2]Summary'!$I$47</f>
        <v>291546139</v>
      </c>
      <c r="L8" s="51">
        <f>'[3]EC Summary'!L46</f>
        <v>0</v>
      </c>
      <c r="M8" s="51">
        <f>'[3]EC Summary'!M46</f>
        <v>0</v>
      </c>
      <c r="N8" s="51">
        <f>'[3]EC Summary'!N46</f>
        <v>0</v>
      </c>
      <c r="O8" s="51">
        <f>'[3]EC Summary'!O46</f>
        <v>0</v>
      </c>
      <c r="P8" s="51">
        <f>'[3]EC Summary'!P46</f>
        <v>0</v>
      </c>
      <c r="Q8" s="51">
        <f>'[3]EC Summary'!Q46</f>
        <v>0</v>
      </c>
      <c r="R8" s="51">
        <f>'[3]EC Summary'!R46</f>
        <v>400192000</v>
      </c>
      <c r="S8" s="51">
        <f>'[3]EC Summary'!S46</f>
        <v>133402000</v>
      </c>
      <c r="T8" s="51" t="str">
        <f>'[3]EC Summary'!T46</f>
        <v> </v>
      </c>
      <c r="U8" s="51" t="str">
        <f>'[3]EC Summary'!U46</f>
        <v> </v>
      </c>
      <c r="V8" s="79">
        <f aca="true" t="shared" si="0" ref="V8:V20">IF(G8=0," ",(J8/G8))</f>
        <v>0.24517662374427374</v>
      </c>
      <c r="W8" s="88">
        <f aca="true" t="shared" si="1" ref="W8:W20">IF(G8=0," ",(K8/G8))</f>
        <v>0.12270600639912027</v>
      </c>
      <c r="X8" s="36"/>
    </row>
    <row r="9" spans="2:24" ht="12.75">
      <c r="B9" s="35"/>
      <c r="C9" s="72" t="s">
        <v>18</v>
      </c>
      <c r="D9" s="51">
        <f>'[4]Summary'!$B$47</f>
        <v>869071380</v>
      </c>
      <c r="E9" s="51"/>
      <c r="F9" s="51"/>
      <c r="G9" s="51">
        <f>'[4]Summary'!$E$47</f>
        <v>869071380</v>
      </c>
      <c r="H9" s="77">
        <f>'[4]Summary'!$F$47</f>
        <v>869071000</v>
      </c>
      <c r="I9" s="75">
        <f>'[4]Summary'!$G$47</f>
        <v>454952000</v>
      </c>
      <c r="J9" s="77">
        <f>'[4]Summary'!$H$47</f>
        <v>205248000</v>
      </c>
      <c r="K9" s="75">
        <f>'[4]Summary'!$I$47</f>
        <v>166513932</v>
      </c>
      <c r="L9" s="51">
        <f>'[4]Summary'!$B$47</f>
        <v>869071380</v>
      </c>
      <c r="M9" s="51">
        <f>'[4]Summary'!$B$47</f>
        <v>869071380</v>
      </c>
      <c r="N9" s="51">
        <f>'[4]Summary'!$B$47</f>
        <v>869071380</v>
      </c>
      <c r="O9" s="51">
        <f>'[4]Summary'!$B$47</f>
        <v>869071380</v>
      </c>
      <c r="P9" s="51">
        <f>'[4]Summary'!$B$47</f>
        <v>869071380</v>
      </c>
      <c r="Q9" s="51">
        <f>'[4]Summary'!$B$47</f>
        <v>869071380</v>
      </c>
      <c r="R9" s="51">
        <f>'[4]Summary'!$B$47</f>
        <v>869071380</v>
      </c>
      <c r="S9" s="51">
        <f>'[4]Summary'!$B$47</f>
        <v>869071380</v>
      </c>
      <c r="T9" s="51">
        <f>'[4]Summary'!$B$47</f>
        <v>869071380</v>
      </c>
      <c r="U9" s="51">
        <f>'[4]Summary'!$B$47</f>
        <v>869071380</v>
      </c>
      <c r="V9" s="79">
        <f t="shared" si="0"/>
        <v>0.23616932362909016</v>
      </c>
      <c r="W9" s="88">
        <f t="shared" si="1"/>
        <v>0.19159983383643356</v>
      </c>
      <c r="X9" s="36"/>
    </row>
    <row r="10" spans="2:24" ht="12.75">
      <c r="B10" s="35"/>
      <c r="C10" s="72" t="s">
        <v>19</v>
      </c>
      <c r="D10" s="51">
        <f>'[5]Summary'!$B$47</f>
        <v>1821262147</v>
      </c>
      <c r="E10" s="51"/>
      <c r="F10" s="51"/>
      <c r="G10" s="51">
        <f>'[5]Summary'!$E$47</f>
        <v>1821262147</v>
      </c>
      <c r="H10" s="77">
        <f>'[5]Summary'!$F$47</f>
        <v>379349000</v>
      </c>
      <c r="I10" s="75">
        <f>'[5]Summary'!$G$47</f>
        <v>155738000</v>
      </c>
      <c r="J10" s="77">
        <f>'[5]Summary'!$H$47</f>
        <v>78127000</v>
      </c>
      <c r="K10" s="75">
        <f>'[5]Summary'!$I$47</f>
        <v>188895041</v>
      </c>
      <c r="L10" s="57">
        <f>'[6]GT Summary'!L46</f>
        <v>0</v>
      </c>
      <c r="M10" s="62">
        <f>'[6]GT Summary'!M46</f>
        <v>0</v>
      </c>
      <c r="N10" s="57">
        <f>'[6]GT Summary'!N46</f>
        <v>0</v>
      </c>
      <c r="O10" s="62">
        <f>'[6]GT Summary'!O46</f>
        <v>0</v>
      </c>
      <c r="P10" s="57">
        <f>'[6]GT Summary'!P46</f>
        <v>0</v>
      </c>
      <c r="Q10" s="62">
        <f>'[6]GT Summary'!Q46</f>
        <v>0</v>
      </c>
      <c r="R10" s="57">
        <f>'[6]GT Summary'!R46</f>
        <v>169838000</v>
      </c>
      <c r="S10" s="62">
        <f>'[6]GT Summary'!S46</f>
        <v>148245000</v>
      </c>
      <c r="T10" s="66" t="str">
        <f>'[6]GT Summary'!T46</f>
        <v> </v>
      </c>
      <c r="U10" s="67" t="str">
        <f>'[6]GT Summary'!U46</f>
        <v> </v>
      </c>
      <c r="V10" s="79">
        <f t="shared" si="0"/>
        <v>0.042897174428564014</v>
      </c>
      <c r="W10" s="88">
        <f t="shared" si="1"/>
        <v>0.10371655794370387</v>
      </c>
      <c r="X10" s="36"/>
    </row>
    <row r="11" spans="2:24" ht="12.75">
      <c r="B11" s="35"/>
      <c r="C11" s="72" t="s">
        <v>20</v>
      </c>
      <c r="D11" s="51">
        <f>'[7]Summary'!$B$47</f>
        <v>2756806651</v>
      </c>
      <c r="E11" s="51"/>
      <c r="F11" s="51"/>
      <c r="G11" s="51">
        <f>'[7]Summary'!$E$47</f>
        <v>2756806651</v>
      </c>
      <c r="H11" s="77">
        <f>'[7]Summary'!$F$47</f>
        <v>2160895000</v>
      </c>
      <c r="I11" s="75">
        <f>'[7]Summary'!$G$47</f>
        <v>944256000</v>
      </c>
      <c r="J11" s="77">
        <f>'[7]Summary'!$H$47</f>
        <v>672728000</v>
      </c>
      <c r="K11" s="75">
        <f>'[7]Summary'!$I$47</f>
        <v>388759328</v>
      </c>
      <c r="L11" s="57">
        <f>'[8]KZ Summary'!L46</f>
        <v>0</v>
      </c>
      <c r="M11" s="62">
        <f>'[8]KZ Summary'!M46</f>
        <v>0</v>
      </c>
      <c r="N11" s="57">
        <f>'[8]KZ Summary'!N46</f>
        <v>0</v>
      </c>
      <c r="O11" s="62">
        <f>'[8]KZ Summary'!O46</f>
        <v>0</v>
      </c>
      <c r="P11" s="57">
        <f>'[8]KZ Summary'!P46</f>
        <v>0</v>
      </c>
      <c r="Q11" s="62">
        <f>'[8]KZ Summary'!Q46</f>
        <v>0</v>
      </c>
      <c r="R11" s="57">
        <f>'[8]KZ Summary'!R46</f>
        <v>804549000</v>
      </c>
      <c r="S11" s="62">
        <f>'[8]KZ Summary'!S46</f>
        <v>247897000</v>
      </c>
      <c r="T11" s="66" t="str">
        <f>'[8]KZ Summary'!T46</f>
        <v> </v>
      </c>
      <c r="U11" s="67" t="str">
        <f>'[8]KZ Summary'!U46</f>
        <v> </v>
      </c>
      <c r="V11" s="79">
        <f t="shared" si="0"/>
        <v>0.24402436774301006</v>
      </c>
      <c r="W11" s="88">
        <f t="shared" si="1"/>
        <v>0.14101798827965756</v>
      </c>
      <c r="X11" s="36"/>
    </row>
    <row r="12" spans="2:24" ht="12.75">
      <c r="B12" s="35"/>
      <c r="C12" s="72" t="s">
        <v>21</v>
      </c>
      <c r="D12" s="51">
        <f>'[9]Summary'!$B$47</f>
        <v>1688104591</v>
      </c>
      <c r="E12" s="51"/>
      <c r="F12" s="51"/>
      <c r="G12" s="51">
        <f>'[9]Summary'!$E$47</f>
        <v>1688104591</v>
      </c>
      <c r="H12" s="77">
        <f>'[9]Summary'!$F$47</f>
        <v>1688104000</v>
      </c>
      <c r="I12" s="75">
        <f>'[9]Summary'!$G$47</f>
        <v>692045000</v>
      </c>
      <c r="J12" s="77">
        <f>'[9]Summary'!$H$47</f>
        <v>581776000</v>
      </c>
      <c r="K12" s="75">
        <f>'[9]Summary'!$I$47</f>
        <v>231119461</v>
      </c>
      <c r="L12" s="57">
        <f>'[10]NP Summary'!L46</f>
        <v>0</v>
      </c>
      <c r="M12" s="62">
        <f>'[10]NP Summary'!M46</f>
        <v>0</v>
      </c>
      <c r="N12" s="57">
        <f>'[10]NP Summary'!N46</f>
        <v>0</v>
      </c>
      <c r="O12" s="62">
        <f>'[10]NP Summary'!O46</f>
        <v>0</v>
      </c>
      <c r="P12" s="57">
        <f>'[10]NP Summary'!P46</f>
        <v>0</v>
      </c>
      <c r="Q12" s="62">
        <f>'[10]NP Summary'!Q46</f>
        <v>0</v>
      </c>
      <c r="R12" s="57">
        <f>'[10]NP Summary'!R46</f>
        <v>503186000</v>
      </c>
      <c r="S12" s="62">
        <f>'[10]NP Summary'!S46</f>
        <v>47163000</v>
      </c>
      <c r="T12" s="66" t="str">
        <f>'[10]NP Summary'!T46</f>
        <v> </v>
      </c>
      <c r="U12" s="67" t="str">
        <f>'[10]NP Summary'!U46</f>
        <v> </v>
      </c>
      <c r="V12" s="79">
        <f t="shared" si="0"/>
        <v>0.3446326744810091</v>
      </c>
      <c r="W12" s="88">
        <f t="shared" si="1"/>
        <v>0.1369106287798728</v>
      </c>
      <c r="X12" s="36"/>
    </row>
    <row r="13" spans="2:24" ht="12.75">
      <c r="B13" s="35"/>
      <c r="C13" s="72" t="s">
        <v>22</v>
      </c>
      <c r="D13" s="51">
        <f>'[11]Summary'!$B$47</f>
        <v>978689104</v>
      </c>
      <c r="E13" s="51"/>
      <c r="F13" s="51"/>
      <c r="G13" s="51">
        <f>'[11]Summary'!$E$47</f>
        <v>978689104</v>
      </c>
      <c r="H13" s="77">
        <f>'[11]Summary'!$F$47</f>
        <v>978689000</v>
      </c>
      <c r="I13" s="75">
        <f>'[11]Summary'!$G$47</f>
        <v>308310000</v>
      </c>
      <c r="J13" s="77">
        <f>'[11]Summary'!$H$47</f>
        <v>154876000</v>
      </c>
      <c r="K13" s="75">
        <f>'[11]Summary'!$I$47</f>
        <v>78546361</v>
      </c>
      <c r="L13" s="57">
        <f>'[12]MP Summary'!L46</f>
        <v>0</v>
      </c>
      <c r="M13" s="62">
        <f>'[12]MP Summary'!M46</f>
        <v>0</v>
      </c>
      <c r="N13" s="57">
        <f>'[12]MP Summary'!N46</f>
        <v>0</v>
      </c>
      <c r="O13" s="62">
        <f>'[12]MP Summary'!O46</f>
        <v>0</v>
      </c>
      <c r="P13" s="57">
        <f>'[12]MP Summary'!P46</f>
        <v>0</v>
      </c>
      <c r="Q13" s="62">
        <f>'[12]MP Summary'!Q46</f>
        <v>0</v>
      </c>
      <c r="R13" s="57">
        <f>'[12]MP Summary'!R46</f>
        <v>215284000</v>
      </c>
      <c r="S13" s="62">
        <f>'[12]MP Summary'!S46</f>
        <v>60746870</v>
      </c>
      <c r="T13" s="66" t="str">
        <f>'[12]MP Summary'!T46</f>
        <v> </v>
      </c>
      <c r="U13" s="67" t="str">
        <f>'[12]MP Summary'!U46</f>
        <v> </v>
      </c>
      <c r="V13" s="79">
        <f t="shared" si="0"/>
        <v>0.15824841552542718</v>
      </c>
      <c r="W13" s="88">
        <f t="shared" si="1"/>
        <v>0.0802567032564</v>
      </c>
      <c r="X13" s="36"/>
    </row>
    <row r="14" spans="2:24" ht="12.75">
      <c r="B14" s="35"/>
      <c r="C14" s="72" t="s">
        <v>23</v>
      </c>
      <c r="D14" s="51">
        <f>'[13]Summary'!$B$47</f>
        <v>353283385</v>
      </c>
      <c r="E14" s="51"/>
      <c r="F14" s="51"/>
      <c r="G14" s="51">
        <f>'[13]Summary'!$E$47</f>
        <v>353283385</v>
      </c>
      <c r="H14" s="77">
        <f>'[13]Summary'!$F$47</f>
        <v>353286000</v>
      </c>
      <c r="I14" s="75">
        <f>'[13]Summary'!$G$47</f>
        <v>122984000</v>
      </c>
      <c r="J14" s="77">
        <f>'[13]Summary'!$H$47</f>
        <v>80746000</v>
      </c>
      <c r="K14" s="75">
        <f>'[13]Summary'!$I$47</f>
        <v>61711416</v>
      </c>
      <c r="L14" s="57">
        <f>'[14]NC Summary'!L46</f>
        <v>0</v>
      </c>
      <c r="M14" s="62">
        <f>'[14]NC Summary'!M46</f>
        <v>0</v>
      </c>
      <c r="N14" s="57">
        <f>'[14]NC Summary'!N46</f>
        <v>0</v>
      </c>
      <c r="O14" s="62">
        <f>'[14]NC Summary'!O46</f>
        <v>0</v>
      </c>
      <c r="P14" s="57">
        <f>'[14]NC Summary'!P46</f>
        <v>0</v>
      </c>
      <c r="Q14" s="62">
        <f>'[14]NC Summary'!Q46</f>
        <v>0</v>
      </c>
      <c r="R14" s="57">
        <f>'[14]NC Summary'!R46</f>
        <v>56079000</v>
      </c>
      <c r="S14" s="62">
        <f>'[14]NC Summary'!S46</f>
        <v>22271000</v>
      </c>
      <c r="T14" s="66" t="str">
        <f>'[14]NC Summary'!T46</f>
        <v> </v>
      </c>
      <c r="U14" s="67" t="str">
        <f>'[14]NC Summary'!U46</f>
        <v> </v>
      </c>
      <c r="V14" s="79">
        <f t="shared" si="0"/>
        <v>0.2285587248888028</v>
      </c>
      <c r="W14" s="88">
        <f t="shared" si="1"/>
        <v>0.17467964421819612</v>
      </c>
      <c r="X14" s="36"/>
    </row>
    <row r="15" spans="2:24" ht="12.75">
      <c r="B15" s="35"/>
      <c r="C15" s="72" t="s">
        <v>24</v>
      </c>
      <c r="D15" s="51">
        <f>'[15]Summary'!$B$47</f>
        <v>989883380</v>
      </c>
      <c r="E15" s="51"/>
      <c r="F15" s="51"/>
      <c r="G15" s="51">
        <f>'[15]Summary'!$E$47</f>
        <v>989883380</v>
      </c>
      <c r="H15" s="77">
        <f>'[15]Summary'!$F$47</f>
        <v>989881000</v>
      </c>
      <c r="I15" s="75">
        <f>'[15]Summary'!$G$47</f>
        <v>390310000</v>
      </c>
      <c r="J15" s="77">
        <f>'[15]Summary'!$H$47</f>
        <v>210182000</v>
      </c>
      <c r="K15" s="75">
        <f>'[15]Summary'!$I$47</f>
        <v>135157276</v>
      </c>
      <c r="L15" s="57">
        <f>'[16]NW Summary'!L46</f>
        <v>0</v>
      </c>
      <c r="M15" s="62">
        <f>'[16]NW Summary'!M46</f>
        <v>0</v>
      </c>
      <c r="N15" s="57">
        <f>'[16]NW Summary'!N46</f>
        <v>0</v>
      </c>
      <c r="O15" s="62">
        <f>'[16]NW Summary'!O46</f>
        <v>0</v>
      </c>
      <c r="P15" s="57">
        <f>'[16]NW Summary'!P46</f>
        <v>0</v>
      </c>
      <c r="Q15" s="62">
        <f>'[16]NW Summary'!Q46</f>
        <v>0</v>
      </c>
      <c r="R15" s="57">
        <f>'[16]NW Summary'!R46</f>
        <v>252236000</v>
      </c>
      <c r="S15" s="62">
        <f>'[16]NW Summary'!S46</f>
        <v>72709000</v>
      </c>
      <c r="T15" s="66" t="str">
        <f>'[16]NW Summary'!T46</f>
        <v> </v>
      </c>
      <c r="U15" s="67" t="str">
        <f>'[16]NW Summary'!U46</f>
        <v> </v>
      </c>
      <c r="V15" s="79">
        <f t="shared" si="0"/>
        <v>0.21233006255747017</v>
      </c>
      <c r="W15" s="88">
        <f t="shared" si="1"/>
        <v>0.13653858497957608</v>
      </c>
      <c r="X15" s="36"/>
    </row>
    <row r="16" spans="2:24" ht="12.75">
      <c r="B16" s="35"/>
      <c r="C16" s="72" t="s">
        <v>25</v>
      </c>
      <c r="D16" s="51">
        <f>'[17]Summary'!$B47</f>
        <v>695810421</v>
      </c>
      <c r="E16" s="51"/>
      <c r="F16" s="51"/>
      <c r="G16" s="51">
        <f>'[17]Summary'!E47</f>
        <v>695810421</v>
      </c>
      <c r="H16" s="77">
        <f>'[17]Summary'!$F$47</f>
        <v>312086000</v>
      </c>
      <c r="I16" s="75">
        <f>'[17]Summary'!$G$47</f>
        <v>188816000</v>
      </c>
      <c r="J16" s="77">
        <f>'[17]Summary'!$H$47</f>
        <v>154006000</v>
      </c>
      <c r="K16" s="75">
        <f>'[17]Summary'!$I$47</f>
        <v>106948071</v>
      </c>
      <c r="L16" s="57">
        <f>'[18]WC Summary'!L46</f>
        <v>0</v>
      </c>
      <c r="M16" s="62">
        <f>'[18]WC Summary'!M46</f>
        <v>0</v>
      </c>
      <c r="N16" s="57">
        <f>'[18]WC Summary'!N46</f>
        <v>0</v>
      </c>
      <c r="O16" s="62">
        <f>'[18]WC Summary'!O46</f>
        <v>0</v>
      </c>
      <c r="P16" s="57">
        <f>'[18]WC Summary'!P46</f>
        <v>0</v>
      </c>
      <c r="Q16" s="62">
        <f>'[18]WC Summary'!Q46</f>
        <v>0</v>
      </c>
      <c r="R16" s="57">
        <f>'[18]WC Summary'!R46</f>
        <v>214488000</v>
      </c>
      <c r="S16" s="62">
        <f>'[18]WC Summary'!S46</f>
        <v>132398000</v>
      </c>
      <c r="T16" s="66" t="str">
        <f>'[18]WC Summary'!T46</f>
        <v> </v>
      </c>
      <c r="U16" s="67" t="str">
        <f>'[18]WC Summary'!U46</f>
        <v> </v>
      </c>
      <c r="V16" s="79">
        <f t="shared" si="0"/>
        <v>0.22133327606486078</v>
      </c>
      <c r="W16" s="88">
        <f t="shared" si="1"/>
        <v>0.15370288770078652</v>
      </c>
      <c r="X16" s="36"/>
    </row>
    <row r="17" spans="2:24" ht="12.75">
      <c r="B17" s="35"/>
      <c r="C17" s="72"/>
      <c r="D17" s="51"/>
      <c r="E17" s="51"/>
      <c r="F17" s="51"/>
      <c r="G17" s="51"/>
      <c r="H17" s="77"/>
      <c r="I17" s="75"/>
      <c r="J17" s="77"/>
      <c r="K17" s="75"/>
      <c r="L17" s="58"/>
      <c r="M17" s="63"/>
      <c r="N17" s="58"/>
      <c r="O17" s="63"/>
      <c r="P17" s="58"/>
      <c r="Q17" s="63"/>
      <c r="R17" s="58"/>
      <c r="S17" s="63"/>
      <c r="T17" s="66" t="str">
        <f aca="true" t="shared" si="2" ref="T17:U19">IF(N17=0," ",(P17-N17)/N17)</f>
        <v> </v>
      </c>
      <c r="U17" s="67" t="str">
        <f t="shared" si="2"/>
        <v> </v>
      </c>
      <c r="V17" s="79" t="str">
        <f t="shared" si="0"/>
        <v> </v>
      </c>
      <c r="W17" s="88" t="str">
        <f t="shared" si="1"/>
        <v> </v>
      </c>
      <c r="X17" s="36"/>
    </row>
    <row r="18" spans="2:24" ht="12.75">
      <c r="B18" s="35"/>
      <c r="C18" s="72"/>
      <c r="D18" s="51"/>
      <c r="E18" s="51"/>
      <c r="F18" s="51"/>
      <c r="G18" s="51"/>
      <c r="H18" s="77"/>
      <c r="I18" s="75"/>
      <c r="J18" s="77"/>
      <c r="K18" s="75"/>
      <c r="L18" s="58"/>
      <c r="M18" s="63"/>
      <c r="N18" s="58"/>
      <c r="O18" s="63"/>
      <c r="P18" s="58"/>
      <c r="Q18" s="63"/>
      <c r="R18" s="58"/>
      <c r="S18" s="63"/>
      <c r="T18" s="66" t="str">
        <f t="shared" si="2"/>
        <v> </v>
      </c>
      <c r="U18" s="67" t="str">
        <f t="shared" si="2"/>
        <v> </v>
      </c>
      <c r="V18" s="79" t="str">
        <f t="shared" si="0"/>
        <v> </v>
      </c>
      <c r="W18" s="88" t="str">
        <f t="shared" si="1"/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78"/>
      <c r="I19" s="75"/>
      <c r="J19" s="77"/>
      <c r="K19" s="75"/>
      <c r="L19" s="59"/>
      <c r="M19" s="64"/>
      <c r="N19" s="59"/>
      <c r="O19" s="64"/>
      <c r="P19" s="59"/>
      <c r="Q19" s="64"/>
      <c r="R19" s="59"/>
      <c r="S19" s="64"/>
      <c r="T19" s="69" t="str">
        <f t="shared" si="2"/>
        <v> </v>
      </c>
      <c r="U19" s="70" t="str">
        <f t="shared" si="2"/>
        <v> </v>
      </c>
      <c r="V19" s="79" t="str">
        <f t="shared" si="0"/>
        <v> </v>
      </c>
      <c r="W19" s="88" t="str">
        <f t="shared" si="1"/>
        <v> </v>
      </c>
      <c r="X19" s="36"/>
    </row>
    <row r="20" spans="2:24" s="31" customFormat="1" ht="12.75">
      <c r="B20" s="46"/>
      <c r="C20" s="41" t="s">
        <v>26</v>
      </c>
      <c r="D20" s="48">
        <f aca="true" t="shared" si="3" ref="D20:K20">SUM(D8:D16)</f>
        <v>12528883903</v>
      </c>
      <c r="E20" s="48">
        <f t="shared" si="3"/>
        <v>0</v>
      </c>
      <c r="F20" s="48">
        <f t="shared" si="3"/>
        <v>0</v>
      </c>
      <c r="G20" s="48">
        <f t="shared" si="3"/>
        <v>12528883903</v>
      </c>
      <c r="H20" s="97">
        <f t="shared" si="3"/>
        <v>9924805000</v>
      </c>
      <c r="I20" s="96">
        <f t="shared" si="3"/>
        <v>4164893000</v>
      </c>
      <c r="J20" s="97">
        <f t="shared" si="3"/>
        <v>2720222000</v>
      </c>
      <c r="K20" s="96">
        <f t="shared" si="3"/>
        <v>1649197025</v>
      </c>
      <c r="L20" s="48">
        <f>'[1]Summary'!L46</f>
        <v>0</v>
      </c>
      <c r="M20" s="48">
        <f>'[1]Summary'!M46</f>
        <v>0</v>
      </c>
      <c r="N20" s="48">
        <f>'[1]Summary'!N46</f>
        <v>0</v>
      </c>
      <c r="O20" s="48">
        <f>'[1]Summary'!O46</f>
        <v>0</v>
      </c>
      <c r="P20" s="48">
        <f>'[1]Summary'!P46</f>
        <v>0</v>
      </c>
      <c r="Q20" s="48">
        <f>'[1]Summary'!Q46</f>
        <v>0</v>
      </c>
      <c r="R20" s="48">
        <f>'[1]Summary'!R46</f>
        <v>2813582000</v>
      </c>
      <c r="S20" s="48">
        <f>'[1]Summary'!S46</f>
        <v>908850870</v>
      </c>
      <c r="T20" s="48" t="str">
        <f>'[1]Summary'!T46</f>
        <v> </v>
      </c>
      <c r="U20" s="48" t="str">
        <f>'[1]Summary'!U46</f>
        <v> </v>
      </c>
      <c r="V20" s="81">
        <f t="shared" si="0"/>
        <v>0.2171160672459142</v>
      </c>
      <c r="W20" s="90">
        <f t="shared" si="1"/>
        <v>0.13163159925243662</v>
      </c>
      <c r="X20" s="47"/>
    </row>
    <row r="21" spans="2:24" ht="13.5" thickBot="1"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87" t="s">
        <v>62</v>
      </c>
      <c r="C23" s="87" t="s">
        <v>63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4" ref="IS23:IT27">T23</f>
        <v>0</v>
      </c>
      <c r="IT23" s="34">
        <f t="shared" si="4"/>
        <v>0</v>
      </c>
    </row>
    <row r="24" spans="1:254" s="11" customFormat="1" ht="12.75">
      <c r="A24" s="32"/>
      <c r="B24" s="87" t="s">
        <v>64</v>
      </c>
      <c r="C24" s="87" t="s">
        <v>65</v>
      </c>
      <c r="D24" s="3"/>
      <c r="E24" s="33"/>
      <c r="F24" s="33"/>
      <c r="G24" s="87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4"/>
        <v>0</v>
      </c>
      <c r="IT24" s="34">
        <f t="shared" si="4"/>
        <v>0</v>
      </c>
    </row>
    <row r="25" spans="1:254" s="11" customFormat="1" ht="12.75">
      <c r="A25" s="3"/>
      <c r="B25" s="87" t="s">
        <v>66</v>
      </c>
      <c r="C25" s="87" t="s">
        <v>28</v>
      </c>
      <c r="D25" s="3"/>
      <c r="E25" s="33"/>
      <c r="F25" s="33"/>
      <c r="G25" s="3"/>
      <c r="H25" s="87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4"/>
        <v>0</v>
      </c>
      <c r="IT25" s="34">
        <f t="shared" si="4"/>
        <v>0</v>
      </c>
    </row>
    <row r="26" spans="1:254" s="11" customFormat="1" ht="12.75">
      <c r="A26" s="3"/>
      <c r="B26" s="87" t="s">
        <v>67</v>
      </c>
      <c r="C26" s="87" t="s">
        <v>68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4"/>
        <v>0</v>
      </c>
      <c r="IT26" s="34">
        <f t="shared" si="4"/>
        <v>0</v>
      </c>
    </row>
    <row r="27" spans="1:254" s="11" customFormat="1" ht="12.75">
      <c r="A27" s="3"/>
      <c r="B27" s="87" t="s">
        <v>69</v>
      </c>
      <c r="C27" s="87" t="s">
        <v>29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4"/>
        <v>0</v>
      </c>
      <c r="IT27" s="34">
        <f t="shared" si="4"/>
        <v>0</v>
      </c>
    </row>
    <row r="28" spans="2:3" ht="12.75">
      <c r="B28" s="87"/>
      <c r="C28" s="87" t="s">
        <v>70</v>
      </c>
    </row>
    <row r="29" spans="2:6" ht="12.75">
      <c r="B29" s="87" t="s">
        <v>73</v>
      </c>
      <c r="C29" s="87"/>
      <c r="D29" s="87"/>
      <c r="E29" s="87"/>
      <c r="F29" s="87"/>
    </row>
    <row r="30" spans="2:6" ht="12.75">
      <c r="B30" s="87" t="s">
        <v>71</v>
      </c>
      <c r="C30" s="87"/>
      <c r="D30" s="87"/>
      <c r="E30" s="87"/>
      <c r="F30" s="8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A1">
      <selection activeCell="B32" sqref="B32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1" width="13.140625" style="0" customWidth="1"/>
    <col min="12" max="21" width="13.140625" style="0" hidden="1" customWidth="1"/>
    <col min="22" max="22" width="16.28125" style="0" customWidth="1"/>
    <col min="23" max="23" width="12.00390625" style="0" bestFit="1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57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30</v>
      </c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56</v>
      </c>
      <c r="D3" s="8"/>
      <c r="E3" s="8"/>
      <c r="F3" s="8"/>
      <c r="G3" s="8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6</v>
      </c>
      <c r="U3" s="14"/>
      <c r="V3" s="71" t="s">
        <v>50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7</v>
      </c>
      <c r="D4" s="18" t="s">
        <v>58</v>
      </c>
      <c r="E4" s="18" t="s">
        <v>8</v>
      </c>
      <c r="F4" s="18" t="s">
        <v>9</v>
      </c>
      <c r="G4" s="18" t="s">
        <v>59</v>
      </c>
      <c r="H4" s="19" t="s">
        <v>10</v>
      </c>
      <c r="I4" s="60" t="s">
        <v>11</v>
      </c>
      <c r="J4" s="19" t="s">
        <v>60</v>
      </c>
      <c r="K4" s="60" t="s">
        <v>61</v>
      </c>
      <c r="L4" s="19" t="s">
        <v>43</v>
      </c>
      <c r="M4" s="60" t="s">
        <v>44</v>
      </c>
      <c r="N4" s="19" t="s">
        <v>45</v>
      </c>
      <c r="O4" s="60" t="s">
        <v>46</v>
      </c>
      <c r="P4" s="19" t="s">
        <v>47</v>
      </c>
      <c r="Q4" s="60" t="s">
        <v>48</v>
      </c>
      <c r="R4" s="19" t="s">
        <v>12</v>
      </c>
      <c r="S4" s="60" t="s">
        <v>13</v>
      </c>
      <c r="T4" s="20" t="s">
        <v>47</v>
      </c>
      <c r="U4" s="54" t="s">
        <v>49</v>
      </c>
      <c r="V4" s="20" t="s">
        <v>14</v>
      </c>
      <c r="W4" s="54" t="s">
        <v>15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16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49"/>
      <c r="H7" s="76"/>
      <c r="I7" s="74"/>
      <c r="J7" s="76"/>
      <c r="K7" s="74"/>
      <c r="L7" s="52"/>
      <c r="M7" s="53"/>
      <c r="N7" s="52"/>
      <c r="O7" s="53"/>
      <c r="P7" s="52"/>
      <c r="Q7" s="53"/>
      <c r="R7" s="52"/>
      <c r="S7" s="53"/>
      <c r="T7" s="52"/>
      <c r="U7" s="53"/>
      <c r="V7" s="52"/>
      <c r="W7" s="53"/>
      <c r="X7" s="36"/>
    </row>
    <row r="8" spans="2:24" ht="12.75">
      <c r="B8" s="35"/>
      <c r="C8" s="72" t="s">
        <v>17</v>
      </c>
      <c r="D8" s="51">
        <f>'[2]Summary'!$B$10</f>
        <v>62800000</v>
      </c>
      <c r="E8" s="51"/>
      <c r="F8" s="51"/>
      <c r="G8" s="51">
        <f>'[2]Summary'!$E$10</f>
        <v>62800000</v>
      </c>
      <c r="H8" s="77">
        <f>'[2]Summary'!$E$10</f>
        <v>62800000</v>
      </c>
      <c r="I8" s="75">
        <f>'[2]Summary'!$E$10</f>
        <v>62800000</v>
      </c>
      <c r="J8" s="77">
        <f>'[2]Summary'!$H$10</f>
        <v>11753000</v>
      </c>
      <c r="K8" s="75">
        <f>'[2]Summary'!$I$10</f>
        <v>19875820</v>
      </c>
      <c r="L8" s="51"/>
      <c r="M8" s="51"/>
      <c r="N8" s="51"/>
      <c r="O8" s="51"/>
      <c r="P8" s="51"/>
      <c r="Q8" s="51"/>
      <c r="R8" s="51"/>
      <c r="S8" s="51"/>
      <c r="T8" s="51"/>
      <c r="U8" s="51"/>
      <c r="V8" s="79">
        <f aca="true" t="shared" si="0" ref="V8:V16">IF(G8=0," ",(J8/G8))</f>
        <v>0.18714968152866243</v>
      </c>
      <c r="W8" s="88">
        <f aca="true" t="shared" si="1" ref="W8:W16">IF(G8=0," ",(K8/G8))</f>
        <v>0.316493949044586</v>
      </c>
      <c r="X8" s="36"/>
    </row>
    <row r="9" spans="2:24" ht="12.75">
      <c r="B9" s="35"/>
      <c r="C9" s="72" t="s">
        <v>18</v>
      </c>
      <c r="D9" s="51">
        <f>'[4]Summary'!$B$10</f>
        <v>33939000</v>
      </c>
      <c r="E9" s="51"/>
      <c r="F9" s="51"/>
      <c r="G9" s="51">
        <f>'[4]Summary'!$E$10</f>
        <v>33939000</v>
      </c>
      <c r="H9" s="77">
        <f>'[4]Summary'!$F$10</f>
        <v>33939000</v>
      </c>
      <c r="I9" s="75">
        <f>'[4]Summary'!$E$10</f>
        <v>33939000</v>
      </c>
      <c r="J9" s="77">
        <f>'[4]Summary'!$H$10</f>
        <v>7975000</v>
      </c>
      <c r="K9" s="75">
        <f>'[4]Summary'!$I$10</f>
        <v>9234483</v>
      </c>
      <c r="L9" s="51"/>
      <c r="M9" s="51"/>
      <c r="N9" s="51"/>
      <c r="O9" s="51"/>
      <c r="P9" s="51"/>
      <c r="Q9" s="51"/>
      <c r="R9" s="51"/>
      <c r="S9" s="51"/>
      <c r="T9" s="51"/>
      <c r="U9" s="51"/>
      <c r="V9" s="79">
        <f t="shared" si="0"/>
        <v>0.2349804060225699</v>
      </c>
      <c r="W9" s="88">
        <f t="shared" si="1"/>
        <v>0.27209060373022187</v>
      </c>
      <c r="X9" s="36"/>
    </row>
    <row r="10" spans="2:24" ht="12.75">
      <c r="B10" s="35"/>
      <c r="C10" s="72" t="s">
        <v>19</v>
      </c>
      <c r="D10" s="51">
        <f>'[5]Summary'!$B$10</f>
        <v>19250000</v>
      </c>
      <c r="E10" s="51"/>
      <c r="F10" s="51"/>
      <c r="G10" s="51">
        <f>'[5]Summary'!$E$10</f>
        <v>19250000</v>
      </c>
      <c r="H10" s="77">
        <f>'[5]Summary'!$F$10</f>
        <v>19250000</v>
      </c>
      <c r="I10" s="75">
        <f>'[5]Summary'!$E$10</f>
        <v>19250000</v>
      </c>
      <c r="J10" s="77">
        <f>'[5]Summary'!$H$10</f>
        <v>3243000</v>
      </c>
      <c r="K10" s="75">
        <f>'[5]Summary'!$I$10</f>
        <v>3242911</v>
      </c>
      <c r="L10" s="57"/>
      <c r="M10" s="62"/>
      <c r="N10" s="57"/>
      <c r="O10" s="62"/>
      <c r="P10" s="57"/>
      <c r="Q10" s="62"/>
      <c r="R10" s="57"/>
      <c r="S10" s="62"/>
      <c r="T10" s="66"/>
      <c r="U10" s="67"/>
      <c r="V10" s="79">
        <f t="shared" si="0"/>
        <v>0.16846753246753246</v>
      </c>
      <c r="W10" s="88">
        <f t="shared" si="1"/>
        <v>0.16846290909090908</v>
      </c>
      <c r="X10" s="36"/>
    </row>
    <row r="11" spans="2:24" ht="12.75">
      <c r="B11" s="35"/>
      <c r="C11" s="72" t="s">
        <v>20</v>
      </c>
      <c r="D11" s="51">
        <f>'[7]Summary'!$B$10</f>
        <v>78900000</v>
      </c>
      <c r="E11" s="51"/>
      <c r="F11" s="51"/>
      <c r="G11" s="51">
        <f>'[7]Summary'!$E$10</f>
        <v>78900000</v>
      </c>
      <c r="H11" s="77">
        <f>'[7]Summary'!$F$10</f>
        <v>78900000</v>
      </c>
      <c r="I11" s="75">
        <f>'[7]Summary'!$G$10</f>
        <v>78900000</v>
      </c>
      <c r="J11" s="77">
        <f>'[7]Summary'!$H$10</f>
        <v>9994000</v>
      </c>
      <c r="K11" s="75">
        <f>'[7]Summary'!$I$10</f>
        <v>18597104</v>
      </c>
      <c r="L11" s="57"/>
      <c r="M11" s="62"/>
      <c r="N11" s="57"/>
      <c r="O11" s="62"/>
      <c r="P11" s="57"/>
      <c r="Q11" s="62"/>
      <c r="R11" s="57"/>
      <c r="S11" s="62"/>
      <c r="T11" s="66"/>
      <c r="U11" s="67"/>
      <c r="V11" s="79">
        <f t="shared" si="0"/>
        <v>0.12666666666666668</v>
      </c>
      <c r="W11" s="88">
        <f t="shared" si="1"/>
        <v>0.2357047401774398</v>
      </c>
      <c r="X11" s="36"/>
    </row>
    <row r="12" spans="2:24" ht="12.75">
      <c r="B12" s="35"/>
      <c r="C12" s="72" t="s">
        <v>21</v>
      </c>
      <c r="D12" s="51">
        <f>'[9]Summary'!$B$10</f>
        <v>37750000</v>
      </c>
      <c r="E12" s="51"/>
      <c r="F12" s="51"/>
      <c r="G12" s="51">
        <f>'[9]Summary'!$E$10</f>
        <v>37750000</v>
      </c>
      <c r="H12" s="77">
        <f>'[9]Summary'!$F$10</f>
        <v>37750000</v>
      </c>
      <c r="I12" s="75">
        <f>'[9]Summary'!$G$10</f>
        <v>37750000</v>
      </c>
      <c r="J12" s="77">
        <f>'[9]Summary'!$H$10</f>
        <v>5044000</v>
      </c>
      <c r="K12" s="75">
        <f>'[9]Summary'!$I$10</f>
        <v>7682524</v>
      </c>
      <c r="L12" s="57"/>
      <c r="M12" s="62"/>
      <c r="N12" s="57"/>
      <c r="O12" s="62"/>
      <c r="P12" s="57"/>
      <c r="Q12" s="62"/>
      <c r="R12" s="57"/>
      <c r="S12" s="62"/>
      <c r="T12" s="66"/>
      <c r="U12" s="67"/>
      <c r="V12" s="79">
        <f t="shared" si="0"/>
        <v>0.1336158940397351</v>
      </c>
      <c r="W12" s="88">
        <f t="shared" si="1"/>
        <v>0.20351056953642385</v>
      </c>
      <c r="X12" s="36"/>
    </row>
    <row r="13" spans="2:24" ht="12.75">
      <c r="B13" s="35"/>
      <c r="C13" s="72" t="s">
        <v>22</v>
      </c>
      <c r="D13" s="51">
        <f>'[11]Summary'!$B$10</f>
        <v>27000000</v>
      </c>
      <c r="E13" s="51"/>
      <c r="F13" s="51"/>
      <c r="G13" s="51">
        <f>'[11]Summary'!$E$10</f>
        <v>27000000</v>
      </c>
      <c r="H13" s="77">
        <f>'[11]Summary'!$F$10</f>
        <v>27000000</v>
      </c>
      <c r="I13" s="75">
        <f>'[11]Summary'!$G$10</f>
        <v>27000000</v>
      </c>
      <c r="J13" s="77">
        <f>'[11]Summary'!$H$10</f>
        <v>3747000</v>
      </c>
      <c r="K13" s="75">
        <f>'[11]Summary'!$I$10</f>
        <v>6404097</v>
      </c>
      <c r="L13" s="57"/>
      <c r="M13" s="62"/>
      <c r="N13" s="57"/>
      <c r="O13" s="62"/>
      <c r="P13" s="57"/>
      <c r="Q13" s="62"/>
      <c r="R13" s="57"/>
      <c r="S13" s="62"/>
      <c r="T13" s="66"/>
      <c r="U13" s="67"/>
      <c r="V13" s="79">
        <f t="shared" si="0"/>
        <v>0.13877777777777778</v>
      </c>
      <c r="W13" s="88">
        <f t="shared" si="1"/>
        <v>0.23718877777777778</v>
      </c>
      <c r="X13" s="36"/>
    </row>
    <row r="14" spans="2:24" ht="12.75">
      <c r="B14" s="35"/>
      <c r="C14" s="72" t="s">
        <v>23</v>
      </c>
      <c r="D14" s="51">
        <f>'[13]Summary'!$B$10</f>
        <v>41200000</v>
      </c>
      <c r="E14" s="51"/>
      <c r="F14" s="51"/>
      <c r="G14" s="51">
        <f>'[13]Summary'!$E$10</f>
        <v>41200000</v>
      </c>
      <c r="H14" s="77">
        <f>'[13]Summary'!$F$10</f>
        <v>41200000</v>
      </c>
      <c r="I14" s="75">
        <f>'[13]Summary'!$G$10</f>
        <v>41200000</v>
      </c>
      <c r="J14" s="77">
        <f>'[13]Summary'!$H$10</f>
        <v>8312000</v>
      </c>
      <c r="K14" s="75">
        <f>'[13]Summary'!$I$10</f>
        <v>12069862</v>
      </c>
      <c r="L14" s="57"/>
      <c r="M14" s="62"/>
      <c r="N14" s="57"/>
      <c r="O14" s="62"/>
      <c r="P14" s="57"/>
      <c r="Q14" s="62"/>
      <c r="R14" s="57"/>
      <c r="S14" s="62"/>
      <c r="T14" s="66"/>
      <c r="U14" s="67"/>
      <c r="V14" s="79">
        <f t="shared" si="0"/>
        <v>0.201747572815534</v>
      </c>
      <c r="W14" s="88">
        <f t="shared" si="1"/>
        <v>0.2929578155339806</v>
      </c>
      <c r="X14" s="36"/>
    </row>
    <row r="15" spans="2:24" ht="12.75">
      <c r="B15" s="35"/>
      <c r="C15" s="72" t="s">
        <v>24</v>
      </c>
      <c r="D15" s="51">
        <f>'[15]Summary'!$B$10</f>
        <v>27500000</v>
      </c>
      <c r="E15" s="51"/>
      <c r="F15" s="51"/>
      <c r="G15" s="51">
        <f>'[15]Summary'!$E$10</f>
        <v>27500000</v>
      </c>
      <c r="H15" s="77">
        <f>'[15]Summary'!$F$10</f>
        <v>27500000</v>
      </c>
      <c r="I15" s="75">
        <f>'[15]Summary'!$G$10</f>
        <v>27500000</v>
      </c>
      <c r="J15" s="77">
        <f>'[15]Summary'!$H$10</f>
        <v>3232000</v>
      </c>
      <c r="K15" s="75">
        <f>'[15]Summary'!$I$10</f>
        <v>5148854</v>
      </c>
      <c r="L15" s="57"/>
      <c r="M15" s="62"/>
      <c r="N15" s="57"/>
      <c r="O15" s="62"/>
      <c r="P15" s="57"/>
      <c r="Q15" s="62"/>
      <c r="R15" s="57"/>
      <c r="S15" s="62"/>
      <c r="T15" s="66"/>
      <c r="U15" s="67"/>
      <c r="V15" s="79">
        <f t="shared" si="0"/>
        <v>0.11752727272727273</v>
      </c>
      <c r="W15" s="88">
        <f t="shared" si="1"/>
        <v>0.18723105454545455</v>
      </c>
      <c r="X15" s="36"/>
    </row>
    <row r="16" spans="2:24" ht="12.75">
      <c r="B16" s="35"/>
      <c r="C16" s="72" t="s">
        <v>25</v>
      </c>
      <c r="D16" s="51">
        <f>'[17]Summary'!$B$10</f>
        <v>36250000</v>
      </c>
      <c r="E16" s="51"/>
      <c r="F16" s="51"/>
      <c r="G16" s="51">
        <f>'[17]Summary'!$E$10</f>
        <v>36250000</v>
      </c>
      <c r="H16" s="77">
        <f>'[17]Summary'!$F$10</f>
        <v>36250000</v>
      </c>
      <c r="I16" s="75">
        <f>'[17]Summary'!$G$10</f>
        <v>36250000</v>
      </c>
      <c r="J16" s="77">
        <f>'[17]Summary'!$H$10</f>
        <v>7743000</v>
      </c>
      <c r="K16" s="75">
        <f>'[17]Summary'!$I$10</f>
        <v>8975281</v>
      </c>
      <c r="L16" s="57"/>
      <c r="M16" s="62"/>
      <c r="N16" s="57"/>
      <c r="O16" s="62"/>
      <c r="P16" s="57"/>
      <c r="Q16" s="62"/>
      <c r="R16" s="57"/>
      <c r="S16" s="62"/>
      <c r="T16" s="66"/>
      <c r="U16" s="67"/>
      <c r="V16" s="79">
        <f t="shared" si="0"/>
        <v>0.2136</v>
      </c>
      <c r="W16" s="88">
        <f t="shared" si="1"/>
        <v>0.24759395862068964</v>
      </c>
      <c r="X16" s="36"/>
    </row>
    <row r="17" spans="2:24" ht="12.75">
      <c r="B17" s="35"/>
      <c r="C17" s="72"/>
      <c r="D17" s="51"/>
      <c r="E17" s="51"/>
      <c r="F17" s="51"/>
      <c r="G17" s="51"/>
      <c r="H17" s="77"/>
      <c r="I17" s="75"/>
      <c r="J17" s="77"/>
      <c r="K17" s="75"/>
      <c r="L17" s="58"/>
      <c r="M17" s="63"/>
      <c r="N17" s="58"/>
      <c r="O17" s="63"/>
      <c r="P17" s="58"/>
      <c r="Q17" s="63"/>
      <c r="R17" s="58"/>
      <c r="S17" s="63"/>
      <c r="T17" s="66"/>
      <c r="U17" s="67"/>
      <c r="V17" s="79" t="str">
        <f>IF(G17=0," ",(J17/G17))</f>
        <v> </v>
      </c>
      <c r="W17" s="88" t="str">
        <f>IF(G17=0," ",(K17/G17))</f>
        <v> </v>
      </c>
      <c r="X17" s="36"/>
    </row>
    <row r="18" spans="2:24" ht="12.75">
      <c r="B18" s="35"/>
      <c r="C18" s="72"/>
      <c r="D18" s="51"/>
      <c r="E18" s="51"/>
      <c r="F18" s="51"/>
      <c r="G18" s="51"/>
      <c r="H18" s="77"/>
      <c r="I18" s="75"/>
      <c r="J18" s="77"/>
      <c r="K18" s="75"/>
      <c r="L18" s="58"/>
      <c r="M18" s="63"/>
      <c r="N18" s="58"/>
      <c r="O18" s="63"/>
      <c r="P18" s="58"/>
      <c r="Q18" s="63"/>
      <c r="R18" s="58"/>
      <c r="S18" s="63"/>
      <c r="T18" s="66"/>
      <c r="U18" s="67"/>
      <c r="V18" s="79" t="str">
        <f>IF(G18=0," ",(J18/G18))</f>
        <v> </v>
      </c>
      <c r="W18" s="88" t="str">
        <f>IF(G18=0," ",(K18/G18))</f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78"/>
      <c r="I19" s="75"/>
      <c r="J19" s="77"/>
      <c r="K19" s="75"/>
      <c r="L19" s="59"/>
      <c r="M19" s="64"/>
      <c r="N19" s="59"/>
      <c r="O19" s="64"/>
      <c r="P19" s="59"/>
      <c r="Q19" s="64"/>
      <c r="R19" s="59"/>
      <c r="S19" s="64"/>
      <c r="T19" s="69"/>
      <c r="U19" s="70"/>
      <c r="V19" s="79" t="str">
        <f>IF(G19=0," ",(J19/G19))</f>
        <v> </v>
      </c>
      <c r="W19" s="89" t="str">
        <f>IF(G19=0," ",(K19/G19))</f>
        <v> </v>
      </c>
      <c r="X19" s="36"/>
    </row>
    <row r="20" spans="2:24" s="31" customFormat="1" ht="12.75">
      <c r="B20" s="46"/>
      <c r="C20" s="41" t="s">
        <v>26</v>
      </c>
      <c r="D20" s="48">
        <f aca="true" t="shared" si="2" ref="D20:K20">SUM(D8:D19)</f>
        <v>364589000</v>
      </c>
      <c r="E20" s="48">
        <f t="shared" si="2"/>
        <v>0</v>
      </c>
      <c r="F20" s="48">
        <f t="shared" si="2"/>
        <v>0</v>
      </c>
      <c r="G20" s="48">
        <f t="shared" si="2"/>
        <v>364589000</v>
      </c>
      <c r="H20" s="97">
        <f t="shared" si="2"/>
        <v>364589000</v>
      </c>
      <c r="I20" s="96">
        <f t="shared" si="2"/>
        <v>364589000</v>
      </c>
      <c r="J20" s="97">
        <f t="shared" si="2"/>
        <v>61043000</v>
      </c>
      <c r="K20" s="96">
        <f t="shared" si="2"/>
        <v>91230936</v>
      </c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83">
        <f>IF(G20=0," ",(J20/G20))</f>
        <v>0.1674296262366665</v>
      </c>
      <c r="W20" s="93">
        <f>IF(G20=0," ",(K20/G20))</f>
        <v>0.2502295351752247</v>
      </c>
      <c r="X20" s="47"/>
    </row>
    <row r="21" spans="2:24" ht="13.5" thickBot="1"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87" t="s">
        <v>62</v>
      </c>
      <c r="C23" s="87" t="s">
        <v>63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3" ref="IS23:IT27">T23</f>
        <v>0</v>
      </c>
      <c r="IT23" s="34">
        <f t="shared" si="3"/>
        <v>0</v>
      </c>
    </row>
    <row r="24" spans="1:254" s="11" customFormat="1" ht="12.75">
      <c r="A24" s="32"/>
      <c r="B24" s="87" t="s">
        <v>64</v>
      </c>
      <c r="C24" s="87" t="s">
        <v>65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3"/>
        <v>0</v>
      </c>
      <c r="IT24" s="34">
        <f t="shared" si="3"/>
        <v>0</v>
      </c>
    </row>
    <row r="25" spans="1:254" s="11" customFormat="1" ht="12.75">
      <c r="A25" s="3"/>
      <c r="B25" s="87" t="s">
        <v>66</v>
      </c>
      <c r="C25" s="87" t="s">
        <v>28</v>
      </c>
      <c r="D25" s="3"/>
      <c r="E25" s="33"/>
      <c r="F25" s="3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3"/>
        <v>0</v>
      </c>
      <c r="IT25" s="34">
        <f t="shared" si="3"/>
        <v>0</v>
      </c>
    </row>
    <row r="26" spans="1:254" s="11" customFormat="1" ht="12.75">
      <c r="A26" s="3"/>
      <c r="B26" s="87" t="s">
        <v>67</v>
      </c>
      <c r="C26" s="87" t="s">
        <v>68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3"/>
        <v>0</v>
      </c>
      <c r="IT26" s="34">
        <f t="shared" si="3"/>
        <v>0</v>
      </c>
    </row>
    <row r="27" spans="1:254" s="11" customFormat="1" ht="12.75">
      <c r="A27" s="3"/>
      <c r="B27" s="87" t="s">
        <v>69</v>
      </c>
      <c r="C27" s="87" t="s">
        <v>29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3"/>
        <v>0</v>
      </c>
      <c r="IT27" s="34">
        <f t="shared" si="3"/>
        <v>0</v>
      </c>
    </row>
    <row r="28" spans="2:3" ht="12.75">
      <c r="B28" s="87"/>
      <c r="C28" s="87" t="s">
        <v>70</v>
      </c>
    </row>
    <row r="29" spans="2:6" ht="12.75">
      <c r="B29" s="87" t="s">
        <v>73</v>
      </c>
      <c r="C29" s="87"/>
      <c r="D29" s="87"/>
      <c r="E29" s="87"/>
      <c r="F29" s="87"/>
    </row>
    <row r="30" spans="2:6" ht="12.75">
      <c r="B30" s="87" t="s">
        <v>71</v>
      </c>
      <c r="C30" s="87"/>
      <c r="D30" s="87"/>
      <c r="E30" s="87"/>
      <c r="F30" s="8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A1">
      <selection activeCell="C38" sqref="C38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1" width="13.140625" style="0" customWidth="1"/>
    <col min="12" max="21" width="13.140625" style="0" hidden="1" customWidth="1"/>
    <col min="22" max="22" width="16.28125" style="0" customWidth="1"/>
    <col min="23" max="23" width="12.00390625" style="0" bestFit="1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57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31</v>
      </c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56</v>
      </c>
      <c r="D3" s="8"/>
      <c r="E3" s="8"/>
      <c r="F3" s="8"/>
      <c r="G3" s="8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6</v>
      </c>
      <c r="U3" s="14"/>
      <c r="V3" s="71" t="s">
        <v>50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7</v>
      </c>
      <c r="D4" s="18" t="s">
        <v>58</v>
      </c>
      <c r="E4" s="18" t="s">
        <v>8</v>
      </c>
      <c r="F4" s="18" t="s">
        <v>9</v>
      </c>
      <c r="G4" s="18" t="s">
        <v>59</v>
      </c>
      <c r="H4" s="19" t="s">
        <v>10</v>
      </c>
      <c r="I4" s="60" t="s">
        <v>11</v>
      </c>
      <c r="J4" s="19" t="s">
        <v>60</v>
      </c>
      <c r="K4" s="60" t="s">
        <v>61</v>
      </c>
      <c r="L4" s="19" t="s">
        <v>43</v>
      </c>
      <c r="M4" s="60" t="s">
        <v>44</v>
      </c>
      <c r="N4" s="19" t="s">
        <v>45</v>
      </c>
      <c r="O4" s="60" t="s">
        <v>46</v>
      </c>
      <c r="P4" s="19" t="s">
        <v>47</v>
      </c>
      <c r="Q4" s="60" t="s">
        <v>48</v>
      </c>
      <c r="R4" s="19" t="s">
        <v>12</v>
      </c>
      <c r="S4" s="60" t="s">
        <v>13</v>
      </c>
      <c r="T4" s="20" t="s">
        <v>47</v>
      </c>
      <c r="U4" s="54" t="s">
        <v>49</v>
      </c>
      <c r="V4" s="20" t="s">
        <v>14</v>
      </c>
      <c r="W4" s="54" t="s">
        <v>15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16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49"/>
      <c r="H7" s="76"/>
      <c r="I7" s="74"/>
      <c r="J7" s="76"/>
      <c r="K7" s="74"/>
      <c r="L7" s="52"/>
      <c r="M7" s="53"/>
      <c r="N7" s="52"/>
      <c r="O7" s="53"/>
      <c r="P7" s="52"/>
      <c r="Q7" s="53"/>
      <c r="R7" s="52"/>
      <c r="S7" s="53"/>
      <c r="T7" s="52"/>
      <c r="U7" s="53"/>
      <c r="V7" s="52"/>
      <c r="W7" s="53"/>
      <c r="X7" s="36"/>
    </row>
    <row r="8" spans="2:24" ht="12.75">
      <c r="B8" s="35"/>
      <c r="C8" s="72" t="s">
        <v>17</v>
      </c>
      <c r="D8" s="51">
        <f>'[2]Summary'!$B11</f>
        <v>169201000</v>
      </c>
      <c r="E8" s="51"/>
      <c r="F8" s="51"/>
      <c r="G8" s="51">
        <f>'[2]Summary'!$E$11</f>
        <v>169201000</v>
      </c>
      <c r="H8" s="77">
        <f>'[2]Summary'!$F$11</f>
        <v>169200000</v>
      </c>
      <c r="I8" s="75">
        <f>'[2]Summary'!$G$11</f>
        <v>29074000</v>
      </c>
      <c r="J8" s="77">
        <f>'[2]Summary'!$H$11</f>
        <v>11496000</v>
      </c>
      <c r="K8" s="75">
        <f>'[2]Summary'!$I$11</f>
        <v>13648604</v>
      </c>
      <c r="L8" s="51">
        <f>'[3]EC Summary'!L14</f>
        <v>0</v>
      </c>
      <c r="M8" s="51">
        <f>'[3]EC Summary'!M14</f>
        <v>0</v>
      </c>
      <c r="N8" s="51">
        <f>'[3]EC Summary'!N14</f>
        <v>0</v>
      </c>
      <c r="O8" s="51">
        <f>'[3]EC Summary'!O14</f>
        <v>0</v>
      </c>
      <c r="P8" s="51">
        <f>'[3]EC Summary'!P14</f>
        <v>0</v>
      </c>
      <c r="Q8" s="51">
        <f>'[3]EC Summary'!Q14</f>
        <v>0</v>
      </c>
      <c r="R8" s="51">
        <f>'[3]EC Summary'!R14</f>
        <v>18543000</v>
      </c>
      <c r="S8" s="51">
        <f>'[3]EC Summary'!S14</f>
        <v>1202000</v>
      </c>
      <c r="T8" s="51" t="str">
        <f>'[3]EC Summary'!T14</f>
        <v> </v>
      </c>
      <c r="U8" s="51" t="str">
        <f>'[3]EC Summary'!U14</f>
        <v> </v>
      </c>
      <c r="V8" s="79">
        <f>IF(G8=0," ",(J8/G8))</f>
        <v>0.06794286085779636</v>
      </c>
      <c r="W8" s="88">
        <f>IF(G8=0," ",(K8/G8))</f>
        <v>0.08066503153054651</v>
      </c>
      <c r="X8" s="36"/>
    </row>
    <row r="9" spans="2:24" ht="12.75">
      <c r="B9" s="35"/>
      <c r="C9" s="72" t="s">
        <v>18</v>
      </c>
      <c r="D9" s="51">
        <f>'[4]Summary'!$B$11</f>
        <v>15000000</v>
      </c>
      <c r="E9" s="51"/>
      <c r="F9" s="51"/>
      <c r="G9" s="51">
        <f>'[4]Summary'!$E$11</f>
        <v>15000000</v>
      </c>
      <c r="H9" s="77">
        <f>'[4]Summary'!$F$11</f>
        <v>15000000</v>
      </c>
      <c r="I9" s="75">
        <f>'[4]Summary'!$G$11</f>
        <v>0</v>
      </c>
      <c r="J9" s="77">
        <f>'[4]Summary'!$H$11</f>
        <v>0</v>
      </c>
      <c r="K9" s="75">
        <f>'[4]Summary'!$I$11</f>
        <v>0</v>
      </c>
      <c r="L9" s="51">
        <f>'[4]Summary'!$B$11</f>
        <v>15000000</v>
      </c>
      <c r="M9" s="51">
        <f>'[4]Summary'!$B$11</f>
        <v>15000000</v>
      </c>
      <c r="N9" s="51">
        <f>'[4]Summary'!$B$11</f>
        <v>15000000</v>
      </c>
      <c r="O9" s="51">
        <f>'[4]Summary'!$B$11</f>
        <v>15000000</v>
      </c>
      <c r="P9" s="51">
        <f>'[4]Summary'!$B$11</f>
        <v>15000000</v>
      </c>
      <c r="Q9" s="51">
        <f>'[4]Summary'!$B$11</f>
        <v>15000000</v>
      </c>
      <c r="R9" s="51">
        <f>'[4]Summary'!$B$11</f>
        <v>15000000</v>
      </c>
      <c r="S9" s="51">
        <f>'[4]Summary'!$B$11</f>
        <v>15000000</v>
      </c>
      <c r="T9" s="51">
        <f>'[4]Summary'!$B$11</f>
        <v>15000000</v>
      </c>
      <c r="U9" s="51">
        <f>'[4]Summary'!$B$11</f>
        <v>15000000</v>
      </c>
      <c r="V9" s="79">
        <f aca="true" t="shared" si="0" ref="V9:V19">IF(G9=0," ",(J9/G9))</f>
        <v>0</v>
      </c>
      <c r="W9" s="88">
        <f aca="true" t="shared" si="1" ref="W9:W19">IF(G9=0," ",(K9/G9))</f>
        <v>0</v>
      </c>
      <c r="X9" s="36"/>
    </row>
    <row r="10" spans="2:24" ht="12.75">
      <c r="B10" s="35"/>
      <c r="C10" s="72" t="s">
        <v>19</v>
      </c>
      <c r="D10" s="51">
        <f>'[5]Summary'!$B$11</f>
        <v>276257000</v>
      </c>
      <c r="E10" s="51"/>
      <c r="F10" s="51"/>
      <c r="G10" s="51">
        <f>'[5]Summary'!$E$11</f>
        <v>276257000</v>
      </c>
      <c r="H10" s="77">
        <f>'[5]Summary'!$F$11</f>
        <v>276257000</v>
      </c>
      <c r="I10" s="75">
        <f>'[5]Summary'!$G$11</f>
        <v>56620000</v>
      </c>
      <c r="J10" s="77">
        <f>'[5]Summary'!$H$11</f>
        <v>22701000</v>
      </c>
      <c r="K10" s="75">
        <f>'[5]Summary'!$I$11</f>
        <v>9363557</v>
      </c>
      <c r="L10" s="57">
        <f>'[6]GT Summary'!L14</f>
        <v>0</v>
      </c>
      <c r="M10" s="62">
        <f>'[6]GT Summary'!M14</f>
        <v>0</v>
      </c>
      <c r="N10" s="57">
        <f>'[6]GT Summary'!N14</f>
        <v>0</v>
      </c>
      <c r="O10" s="62">
        <f>'[6]GT Summary'!O14</f>
        <v>0</v>
      </c>
      <c r="P10" s="57">
        <f>'[6]GT Summary'!P14</f>
        <v>0</v>
      </c>
      <c r="Q10" s="62">
        <f>'[6]GT Summary'!Q14</f>
        <v>0</v>
      </c>
      <c r="R10" s="57">
        <f>'[6]GT Summary'!R14</f>
        <v>17822000</v>
      </c>
      <c r="S10" s="62">
        <f>'[6]GT Summary'!S14</f>
        <v>2552000</v>
      </c>
      <c r="T10" s="66" t="str">
        <f>'[6]GT Summary'!T14</f>
        <v> </v>
      </c>
      <c r="U10" s="67" t="str">
        <f>'[6]GT Summary'!U14</f>
        <v> </v>
      </c>
      <c r="V10" s="79">
        <f t="shared" si="0"/>
        <v>0.08217348338684631</v>
      </c>
      <c r="W10" s="88">
        <f t="shared" si="1"/>
        <v>0.033894370097409296</v>
      </c>
      <c r="X10" s="36"/>
    </row>
    <row r="11" spans="2:24" ht="12.75">
      <c r="B11" s="35"/>
      <c r="C11" s="72" t="s">
        <v>20</v>
      </c>
      <c r="D11" s="51">
        <f>'[7]Summary'!$B$11</f>
        <v>237155000</v>
      </c>
      <c r="E11" s="51"/>
      <c r="F11" s="51"/>
      <c r="G11" s="51">
        <f>'[7]Summary'!$E$11</f>
        <v>237155000</v>
      </c>
      <c r="H11" s="77">
        <f>'[7]Summary'!$F$11</f>
        <v>237155000</v>
      </c>
      <c r="I11" s="75">
        <f>'[7]Summary'!$G$11</f>
        <v>101604000</v>
      </c>
      <c r="J11" s="77">
        <f>'[7]Summary'!$H$11</f>
        <v>85490000</v>
      </c>
      <c r="K11" s="75">
        <f>'[7]Summary'!$I$11</f>
        <v>18533211</v>
      </c>
      <c r="L11" s="57">
        <f>'[8]KZ Summary'!L14</f>
        <v>0</v>
      </c>
      <c r="M11" s="62">
        <f>'[8]KZ Summary'!M14</f>
        <v>0</v>
      </c>
      <c r="N11" s="57">
        <f>'[8]KZ Summary'!N14</f>
        <v>0</v>
      </c>
      <c r="O11" s="62">
        <f>'[8]KZ Summary'!O14</f>
        <v>0</v>
      </c>
      <c r="P11" s="57">
        <f>'[8]KZ Summary'!P14</f>
        <v>0</v>
      </c>
      <c r="Q11" s="62">
        <f>'[8]KZ Summary'!Q14</f>
        <v>0</v>
      </c>
      <c r="R11" s="57">
        <f>'[8]KZ Summary'!R14</f>
        <v>15800000</v>
      </c>
      <c r="S11" s="62">
        <f>'[8]KZ Summary'!S14</f>
        <v>18746000</v>
      </c>
      <c r="T11" s="66" t="str">
        <f>'[8]KZ Summary'!T14</f>
        <v> </v>
      </c>
      <c r="U11" s="67" t="str">
        <f>'[8]KZ Summary'!U14</f>
        <v> </v>
      </c>
      <c r="V11" s="79">
        <f t="shared" si="0"/>
        <v>0.36048154160780926</v>
      </c>
      <c r="W11" s="88">
        <f t="shared" si="1"/>
        <v>0.07814809301933334</v>
      </c>
      <c r="X11" s="36"/>
    </row>
    <row r="12" spans="2:24" ht="12.75">
      <c r="B12" s="35"/>
      <c r="C12" s="72" t="s">
        <v>21</v>
      </c>
      <c r="D12" s="51">
        <f>'[9]Summary'!$B$11</f>
        <v>75000000</v>
      </c>
      <c r="E12" s="51"/>
      <c r="F12" s="51"/>
      <c r="G12" s="51">
        <f>'[9]Summary'!$E$11</f>
        <v>75000000</v>
      </c>
      <c r="H12" s="77">
        <f>'[9]Summary'!$F$11</f>
        <v>75000000</v>
      </c>
      <c r="I12" s="75">
        <f>'[9]Summary'!$G$11</f>
        <v>3099000</v>
      </c>
      <c r="J12" s="77">
        <f>'[9]Summary'!$H$11</f>
        <v>0</v>
      </c>
      <c r="K12" s="75">
        <f>'[9]Summary'!$I$11</f>
        <v>2025202</v>
      </c>
      <c r="L12" s="57">
        <f>'[10]NP Summary'!L14</f>
        <v>0</v>
      </c>
      <c r="M12" s="62">
        <f>'[10]NP Summary'!M14</f>
        <v>0</v>
      </c>
      <c r="N12" s="57">
        <f>'[10]NP Summary'!N14</f>
        <v>0</v>
      </c>
      <c r="O12" s="62">
        <f>'[10]NP Summary'!O14</f>
        <v>0</v>
      </c>
      <c r="P12" s="57">
        <f>'[10]NP Summary'!P14</f>
        <v>0</v>
      </c>
      <c r="Q12" s="62">
        <f>'[10]NP Summary'!Q14</f>
        <v>0</v>
      </c>
      <c r="R12" s="57">
        <f>'[10]NP Summary'!R14</f>
        <v>0</v>
      </c>
      <c r="S12" s="62">
        <f>'[10]NP Summary'!S14</f>
        <v>0</v>
      </c>
      <c r="T12" s="66" t="str">
        <f>'[10]NP Summary'!T14</f>
        <v> </v>
      </c>
      <c r="U12" s="67" t="str">
        <f>'[10]NP Summary'!U14</f>
        <v> </v>
      </c>
      <c r="V12" s="79">
        <f>IF(G12=0," ",(J12/G12))</f>
        <v>0</v>
      </c>
      <c r="W12" s="88">
        <f>IF(G12=0," ",(K12/G12))</f>
        <v>0.027002693333333334</v>
      </c>
      <c r="X12" s="36"/>
    </row>
    <row r="13" spans="2:24" ht="12.75">
      <c r="B13" s="35"/>
      <c r="C13" s="72" t="s">
        <v>22</v>
      </c>
      <c r="D13" s="51">
        <f>'[11]Summary'!$B$11</f>
        <v>30861000</v>
      </c>
      <c r="E13" s="51"/>
      <c r="F13" s="51"/>
      <c r="G13" s="51">
        <f>'[11]Summary'!$E$11</f>
        <v>30861000</v>
      </c>
      <c r="H13" s="77">
        <f>'[11]Summary'!$F$11</f>
        <v>30861000</v>
      </c>
      <c r="I13" s="75">
        <f>'[11]Summary'!$G$11</f>
        <v>0</v>
      </c>
      <c r="J13" s="77">
        <f>'[11]Summary'!$H$11</f>
        <v>455000</v>
      </c>
      <c r="K13" s="75">
        <f>'[11]Summary'!$I$11</f>
        <v>1353933</v>
      </c>
      <c r="L13" s="57">
        <f>'[12]MP Summary'!L14</f>
        <v>0</v>
      </c>
      <c r="M13" s="62">
        <f>'[12]MP Summary'!M14</f>
        <v>0</v>
      </c>
      <c r="N13" s="57">
        <f>'[12]MP Summary'!N14</f>
        <v>0</v>
      </c>
      <c r="O13" s="62">
        <f>'[12]MP Summary'!O14</f>
        <v>0</v>
      </c>
      <c r="P13" s="57">
        <f>'[12]MP Summary'!P14</f>
        <v>0</v>
      </c>
      <c r="Q13" s="62">
        <f>'[12]MP Summary'!Q14</f>
        <v>0</v>
      </c>
      <c r="R13" s="57">
        <f>'[12]MP Summary'!R14</f>
        <v>0</v>
      </c>
      <c r="S13" s="62">
        <f>'[12]MP Summary'!S14</f>
        <v>0</v>
      </c>
      <c r="T13" s="66" t="str">
        <f>'[12]MP Summary'!T14</f>
        <v> </v>
      </c>
      <c r="U13" s="67" t="str">
        <f>'[12]MP Summary'!U14</f>
        <v> </v>
      </c>
      <c r="V13" s="79">
        <f>IF(G13=0," ",(J13/G13))</f>
        <v>0.01474352742944169</v>
      </c>
      <c r="W13" s="88">
        <f>IF(G13=0," ",(K13/G13))</f>
        <v>0.04387197433654127</v>
      </c>
      <c r="X13" s="36"/>
    </row>
    <row r="14" spans="2:24" ht="12.75">
      <c r="B14" s="35"/>
      <c r="C14" s="72" t="s">
        <v>23</v>
      </c>
      <c r="D14" s="51">
        <f>'[13]Summary'!$B$11</f>
        <v>27300000</v>
      </c>
      <c r="E14" s="51"/>
      <c r="F14" s="51"/>
      <c r="G14" s="51">
        <f>'[13]Summary'!$E$11</f>
        <v>27300000</v>
      </c>
      <c r="H14" s="77">
        <f>'[13]Summary'!$F$11</f>
        <v>27300000</v>
      </c>
      <c r="I14" s="75">
        <f>'[13]Summary'!$G$11</f>
        <v>0</v>
      </c>
      <c r="J14" s="77">
        <f>'[13]Summary'!$H$11</f>
        <v>0</v>
      </c>
      <c r="K14" s="75">
        <f>'[13]Summary'!$I$11</f>
        <v>0</v>
      </c>
      <c r="L14" s="57">
        <f>'[14]NC Summary'!L14</f>
        <v>0</v>
      </c>
      <c r="M14" s="62">
        <f>'[14]NC Summary'!M14</f>
        <v>0</v>
      </c>
      <c r="N14" s="57">
        <f>'[14]NC Summary'!N14</f>
        <v>0</v>
      </c>
      <c r="O14" s="62">
        <f>'[14]NC Summary'!O14</f>
        <v>0</v>
      </c>
      <c r="P14" s="57">
        <f>'[14]NC Summary'!P14</f>
        <v>0</v>
      </c>
      <c r="Q14" s="62">
        <f>'[14]NC Summary'!Q14</f>
        <v>0</v>
      </c>
      <c r="R14" s="57">
        <f>'[14]NC Summary'!R14</f>
        <v>0</v>
      </c>
      <c r="S14" s="62">
        <f>'[14]NC Summary'!S14</f>
        <v>0</v>
      </c>
      <c r="T14" s="66" t="str">
        <f>'[14]NC Summary'!T14</f>
        <v> </v>
      </c>
      <c r="U14" s="67" t="str">
        <f>'[14]NC Summary'!U14</f>
        <v> </v>
      </c>
      <c r="V14" s="79">
        <f>IF(G14=0," ",(J14/G14))</f>
        <v>0</v>
      </c>
      <c r="W14" s="88">
        <f t="shared" si="1"/>
        <v>0</v>
      </c>
      <c r="X14" s="36"/>
    </row>
    <row r="15" spans="2:24" ht="12.75">
      <c r="B15" s="35"/>
      <c r="C15" s="72" t="s">
        <v>24</v>
      </c>
      <c r="D15" s="51">
        <f>'[15]Summary'!$B$11</f>
        <v>50726000</v>
      </c>
      <c r="E15" s="51"/>
      <c r="F15" s="51"/>
      <c r="G15" s="51">
        <f>'[15]Summary'!$E$11</f>
        <v>50726000</v>
      </c>
      <c r="H15" s="77">
        <f>'[15]Summary'!$F$11</f>
        <v>50726000</v>
      </c>
      <c r="I15" s="75">
        <f>'[15]Summary'!$G$11</f>
        <v>15375000</v>
      </c>
      <c r="J15" s="77">
        <f>'[15]Summary'!$H$11</f>
        <v>234000</v>
      </c>
      <c r="K15" s="75">
        <f>'[15]Summary'!$I$11</f>
        <v>2188800</v>
      </c>
      <c r="L15" s="57">
        <f>'[16]NW Summary'!L14</f>
        <v>0</v>
      </c>
      <c r="M15" s="62">
        <f>'[16]NW Summary'!M14</f>
        <v>0</v>
      </c>
      <c r="N15" s="57">
        <f>'[16]NW Summary'!N14</f>
        <v>0</v>
      </c>
      <c r="O15" s="62">
        <f>'[16]NW Summary'!O14</f>
        <v>0</v>
      </c>
      <c r="P15" s="57">
        <f>'[16]NW Summary'!P14</f>
        <v>0</v>
      </c>
      <c r="Q15" s="62">
        <f>'[16]NW Summary'!Q14</f>
        <v>0</v>
      </c>
      <c r="R15" s="57">
        <f>'[16]NW Summary'!R14</f>
        <v>0</v>
      </c>
      <c r="S15" s="62">
        <f>'[16]NW Summary'!S14</f>
        <v>0</v>
      </c>
      <c r="T15" s="66" t="str">
        <f>'[16]NW Summary'!T14</f>
        <v> </v>
      </c>
      <c r="U15" s="67" t="str">
        <f>'[16]NW Summary'!U14</f>
        <v> </v>
      </c>
      <c r="V15" s="79">
        <f>IF(G15=0," ",(J15/G15))</f>
        <v>0.0046130189646335215</v>
      </c>
      <c r="W15" s="88">
        <f>IF(G15=0," ",(K15/G15))</f>
        <v>0.04314946969995663</v>
      </c>
      <c r="X15" s="36"/>
    </row>
    <row r="16" spans="2:24" ht="12.75">
      <c r="B16" s="35"/>
      <c r="C16" s="72" t="s">
        <v>25</v>
      </c>
      <c r="D16" s="51">
        <f>'[17]Summary'!$B$11</f>
        <v>148500000</v>
      </c>
      <c r="E16" s="51"/>
      <c r="F16" s="51"/>
      <c r="G16" s="51">
        <f>'[17]Summary'!$E$11</f>
        <v>148500000</v>
      </c>
      <c r="H16" s="77">
        <f>'[17]Summary'!$F$11</f>
        <v>148499000</v>
      </c>
      <c r="I16" s="75">
        <f>'[17]Summary'!$G$11</f>
        <v>21503000</v>
      </c>
      <c r="J16" s="77">
        <f>'[17]Summary'!$H$11</f>
        <v>2924000</v>
      </c>
      <c r="K16" s="75">
        <f>'[17]Summary'!$I$11</f>
        <v>10490787</v>
      </c>
      <c r="L16" s="57">
        <f>'[18]WC Summary'!L14</f>
        <v>0</v>
      </c>
      <c r="M16" s="62">
        <f>'[18]WC Summary'!M14</f>
        <v>0</v>
      </c>
      <c r="N16" s="57">
        <f>'[18]WC Summary'!N14</f>
        <v>0</v>
      </c>
      <c r="O16" s="62">
        <f>'[18]WC Summary'!O14</f>
        <v>0</v>
      </c>
      <c r="P16" s="57">
        <f>'[18]WC Summary'!P14</f>
        <v>0</v>
      </c>
      <c r="Q16" s="62">
        <f>'[18]WC Summary'!Q14</f>
        <v>0</v>
      </c>
      <c r="R16" s="57">
        <f>'[18]WC Summary'!R14</f>
        <v>10889000</v>
      </c>
      <c r="S16" s="62">
        <f>'[18]WC Summary'!S14</f>
        <v>8523000</v>
      </c>
      <c r="T16" s="66" t="str">
        <f>'[18]WC Summary'!T14</f>
        <v> </v>
      </c>
      <c r="U16" s="67" t="str">
        <f>'[18]WC Summary'!U14</f>
        <v> </v>
      </c>
      <c r="V16" s="79">
        <f>IF(G16=0," ",(J16/G16))</f>
        <v>0.019690235690235692</v>
      </c>
      <c r="W16" s="88">
        <f>IF(G16=0," ",(K16/G16))</f>
        <v>0.0706450303030303</v>
      </c>
      <c r="X16" s="36"/>
    </row>
    <row r="17" spans="2:24" ht="12.75">
      <c r="B17" s="35"/>
      <c r="C17" s="72"/>
      <c r="D17" s="51"/>
      <c r="E17" s="51"/>
      <c r="F17" s="51"/>
      <c r="G17" s="51"/>
      <c r="H17" s="77"/>
      <c r="I17" s="75"/>
      <c r="J17" s="77"/>
      <c r="K17" s="75"/>
      <c r="L17" s="58"/>
      <c r="M17" s="63"/>
      <c r="N17" s="58"/>
      <c r="O17" s="63"/>
      <c r="P17" s="58"/>
      <c r="Q17" s="63"/>
      <c r="R17" s="58"/>
      <c r="S17" s="63"/>
      <c r="T17" s="66" t="str">
        <f aca="true" t="shared" si="2" ref="T17:U19">IF(N17=0," ",(P17-N17)/N17)</f>
        <v> </v>
      </c>
      <c r="U17" s="67" t="str">
        <f t="shared" si="2"/>
        <v> </v>
      </c>
      <c r="V17" s="79" t="str">
        <f t="shared" si="0"/>
        <v> </v>
      </c>
      <c r="W17" s="88" t="str">
        <f t="shared" si="1"/>
        <v> </v>
      </c>
      <c r="X17" s="36"/>
    </row>
    <row r="18" spans="2:24" ht="12.75">
      <c r="B18" s="35"/>
      <c r="C18" s="72"/>
      <c r="D18" s="51"/>
      <c r="E18" s="51"/>
      <c r="F18" s="51"/>
      <c r="G18" s="51"/>
      <c r="H18" s="77"/>
      <c r="I18" s="75"/>
      <c r="J18" s="77"/>
      <c r="K18" s="75"/>
      <c r="L18" s="58"/>
      <c r="M18" s="63"/>
      <c r="N18" s="58"/>
      <c r="O18" s="63"/>
      <c r="P18" s="58"/>
      <c r="Q18" s="63"/>
      <c r="R18" s="58"/>
      <c r="S18" s="63"/>
      <c r="T18" s="66" t="str">
        <f t="shared" si="2"/>
        <v> </v>
      </c>
      <c r="U18" s="67" t="str">
        <f t="shared" si="2"/>
        <v> </v>
      </c>
      <c r="V18" s="79" t="str">
        <f t="shared" si="0"/>
        <v> </v>
      </c>
      <c r="W18" s="88" t="str">
        <f t="shared" si="1"/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78"/>
      <c r="I19" s="75"/>
      <c r="J19" s="77"/>
      <c r="K19" s="75"/>
      <c r="L19" s="59"/>
      <c r="M19" s="64"/>
      <c r="N19" s="59"/>
      <c r="O19" s="64"/>
      <c r="P19" s="59"/>
      <c r="Q19" s="64"/>
      <c r="R19" s="59"/>
      <c r="S19" s="64"/>
      <c r="T19" s="69" t="str">
        <f t="shared" si="2"/>
        <v> </v>
      </c>
      <c r="U19" s="70" t="str">
        <f t="shared" si="2"/>
        <v> </v>
      </c>
      <c r="V19" s="79" t="str">
        <f t="shared" si="0"/>
        <v> </v>
      </c>
      <c r="W19" s="89" t="str">
        <f t="shared" si="1"/>
        <v> </v>
      </c>
      <c r="X19" s="36"/>
    </row>
    <row r="20" spans="2:24" s="31" customFormat="1" ht="12.75">
      <c r="B20" s="46"/>
      <c r="C20" s="41" t="s">
        <v>26</v>
      </c>
      <c r="D20" s="48">
        <f aca="true" t="shared" si="3" ref="D20:K20">SUM(D8:D19)</f>
        <v>1030000000</v>
      </c>
      <c r="E20" s="48">
        <f t="shared" si="3"/>
        <v>0</v>
      </c>
      <c r="F20" s="48">
        <f t="shared" si="3"/>
        <v>0</v>
      </c>
      <c r="G20" s="48">
        <f t="shared" si="3"/>
        <v>1030000000</v>
      </c>
      <c r="H20" s="97">
        <f t="shared" si="3"/>
        <v>1029998000</v>
      </c>
      <c r="I20" s="96">
        <f t="shared" si="3"/>
        <v>227275000</v>
      </c>
      <c r="J20" s="97">
        <f t="shared" si="3"/>
        <v>123300000</v>
      </c>
      <c r="K20" s="96">
        <f t="shared" si="3"/>
        <v>57604094</v>
      </c>
      <c r="L20" s="48">
        <f>'[1]Summary'!L14</f>
        <v>0</v>
      </c>
      <c r="M20" s="48">
        <f>'[1]Summary'!M14</f>
        <v>0</v>
      </c>
      <c r="N20" s="48">
        <f>'[1]Summary'!N14</f>
        <v>0</v>
      </c>
      <c r="O20" s="48">
        <f>'[1]Summary'!O14</f>
        <v>0</v>
      </c>
      <c r="P20" s="48">
        <f>'[1]Summary'!P14</f>
        <v>0</v>
      </c>
      <c r="Q20" s="48">
        <f>'[1]Summary'!Q14</f>
        <v>0</v>
      </c>
      <c r="R20" s="48">
        <f>'[1]Summary'!R14</f>
        <v>63054000</v>
      </c>
      <c r="S20" s="48">
        <f>'[1]Summary'!S14</f>
        <v>31023000</v>
      </c>
      <c r="T20" s="48" t="str">
        <f>'[1]Summary'!T14</f>
        <v> </v>
      </c>
      <c r="U20" s="48" t="str">
        <f>'[1]Summary'!U14</f>
        <v> </v>
      </c>
      <c r="V20" s="81">
        <f>IF(G20=0," ",(J20/G20))</f>
        <v>0.11970873786407767</v>
      </c>
      <c r="W20" s="90">
        <f>IF(G20=0," ",(K20/G20))</f>
        <v>0.05592630485436893</v>
      </c>
      <c r="X20" s="47"/>
    </row>
    <row r="21" spans="2:24" ht="13.5" thickBot="1"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87" t="s">
        <v>62</v>
      </c>
      <c r="C23" s="87" t="s">
        <v>63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4" ref="IS23:IT27">T23</f>
        <v>0</v>
      </c>
      <c r="IT23" s="34">
        <f t="shared" si="4"/>
        <v>0</v>
      </c>
    </row>
    <row r="24" spans="1:254" s="11" customFormat="1" ht="12.75">
      <c r="A24" s="32"/>
      <c r="B24" s="87" t="s">
        <v>64</v>
      </c>
      <c r="C24" s="87" t="s">
        <v>65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4"/>
        <v>0</v>
      </c>
      <c r="IT24" s="34">
        <f t="shared" si="4"/>
        <v>0</v>
      </c>
    </row>
    <row r="25" spans="1:254" s="11" customFormat="1" ht="12.75">
      <c r="A25" s="3"/>
      <c r="B25" s="87" t="s">
        <v>66</v>
      </c>
      <c r="C25" s="87" t="s">
        <v>28</v>
      </c>
      <c r="D25" s="3"/>
      <c r="E25" s="33"/>
      <c r="F25" s="3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4"/>
        <v>0</v>
      </c>
      <c r="IT25" s="34">
        <f t="shared" si="4"/>
        <v>0</v>
      </c>
    </row>
    <row r="26" spans="1:254" s="11" customFormat="1" ht="12.75">
      <c r="A26" s="3"/>
      <c r="B26" s="87" t="s">
        <v>67</v>
      </c>
      <c r="C26" s="87" t="s">
        <v>68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4"/>
        <v>0</v>
      </c>
      <c r="IT26" s="34">
        <f t="shared" si="4"/>
        <v>0</v>
      </c>
    </row>
    <row r="27" spans="1:254" s="11" customFormat="1" ht="12.75">
      <c r="A27" s="3"/>
      <c r="B27" s="87" t="s">
        <v>69</v>
      </c>
      <c r="C27" s="87" t="s">
        <v>29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4"/>
        <v>0</v>
      </c>
      <c r="IT27" s="34">
        <f t="shared" si="4"/>
        <v>0</v>
      </c>
    </row>
    <row r="28" spans="2:3" ht="12.75">
      <c r="B28" s="87"/>
      <c r="C28" s="87" t="s">
        <v>70</v>
      </c>
    </row>
    <row r="29" spans="2:6" ht="12.75">
      <c r="B29" s="87" t="s">
        <v>73</v>
      </c>
      <c r="C29" s="87"/>
      <c r="D29" s="87"/>
      <c r="E29" s="87"/>
      <c r="F29" s="87"/>
    </row>
    <row r="30" spans="2:6" ht="12.75">
      <c r="B30" s="87" t="s">
        <v>71</v>
      </c>
      <c r="C30" s="87"/>
      <c r="D30" s="87"/>
      <c r="E30" s="87"/>
      <c r="F30" s="8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A1">
      <selection activeCell="B28" sqref="B28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1" width="13.140625" style="0" customWidth="1"/>
    <col min="12" max="21" width="13.140625" style="0" hidden="1" customWidth="1"/>
    <col min="22" max="22" width="16.28125" style="0" customWidth="1"/>
    <col min="23" max="23" width="12.00390625" style="0" bestFit="1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57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31</v>
      </c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56</v>
      </c>
      <c r="D3" s="8"/>
      <c r="E3" s="8"/>
      <c r="F3" s="8"/>
      <c r="G3" s="8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6</v>
      </c>
      <c r="U3" s="14"/>
      <c r="V3" s="71" t="s">
        <v>50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7</v>
      </c>
      <c r="D4" s="18" t="s">
        <v>58</v>
      </c>
      <c r="E4" s="18" t="s">
        <v>8</v>
      </c>
      <c r="F4" s="18" t="s">
        <v>9</v>
      </c>
      <c r="G4" s="18" t="s">
        <v>59</v>
      </c>
      <c r="H4" s="19" t="s">
        <v>10</v>
      </c>
      <c r="I4" s="60" t="s">
        <v>11</v>
      </c>
      <c r="J4" s="19" t="s">
        <v>60</v>
      </c>
      <c r="K4" s="60" t="s">
        <v>61</v>
      </c>
      <c r="L4" s="19" t="s">
        <v>43</v>
      </c>
      <c r="M4" s="60" t="s">
        <v>44</v>
      </c>
      <c r="N4" s="19" t="s">
        <v>45</v>
      </c>
      <c r="O4" s="60" t="s">
        <v>46</v>
      </c>
      <c r="P4" s="19" t="s">
        <v>47</v>
      </c>
      <c r="Q4" s="60" t="s">
        <v>48</v>
      </c>
      <c r="R4" s="19" t="s">
        <v>12</v>
      </c>
      <c r="S4" s="60" t="s">
        <v>13</v>
      </c>
      <c r="T4" s="20" t="s">
        <v>47</v>
      </c>
      <c r="U4" s="54" t="s">
        <v>49</v>
      </c>
      <c r="V4" s="20" t="s">
        <v>14</v>
      </c>
      <c r="W4" s="54" t="s">
        <v>15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16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49"/>
      <c r="H7" s="76"/>
      <c r="I7" s="74"/>
      <c r="J7" s="76"/>
      <c r="K7" s="74"/>
      <c r="L7" s="52"/>
      <c r="M7" s="53"/>
      <c r="N7" s="52"/>
      <c r="O7" s="53"/>
      <c r="P7" s="52"/>
      <c r="Q7" s="53"/>
      <c r="R7" s="52"/>
      <c r="S7" s="53"/>
      <c r="T7" s="52"/>
      <c r="U7" s="53"/>
      <c r="V7" s="68"/>
      <c r="W7" s="73"/>
      <c r="X7" s="36"/>
    </row>
    <row r="8" spans="2:24" ht="12.75">
      <c r="B8" s="35"/>
      <c r="C8" s="72" t="s">
        <v>17</v>
      </c>
      <c r="D8" s="51">
        <f>'[2]Summary'!$B$12</f>
        <v>19332000</v>
      </c>
      <c r="E8" s="51"/>
      <c r="F8" s="51"/>
      <c r="G8" s="51">
        <f>'[2]Summary'!$E$12</f>
        <v>19332000</v>
      </c>
      <c r="H8" s="77">
        <f>'[2]Summary'!$F$12</f>
        <v>19332000</v>
      </c>
      <c r="I8" s="75">
        <f>'[2]Summary'!$G$12</f>
        <v>2638000</v>
      </c>
      <c r="J8" s="77">
        <f>'[3]EC Summary'!J15</f>
        <v>0</v>
      </c>
      <c r="K8" s="75">
        <f>'[3]EC Summary'!K15</f>
        <v>0</v>
      </c>
      <c r="L8" s="51">
        <f>'[3]EC Summary'!L15</f>
        <v>0</v>
      </c>
      <c r="M8" s="51">
        <f>'[3]EC Summary'!M15</f>
        <v>0</v>
      </c>
      <c r="N8" s="51">
        <f>'[3]EC Summary'!N15</f>
        <v>0</v>
      </c>
      <c r="O8" s="51">
        <f>'[3]EC Summary'!O15</f>
        <v>0</v>
      </c>
      <c r="P8" s="51">
        <f>'[3]EC Summary'!P15</f>
        <v>0</v>
      </c>
      <c r="Q8" s="51">
        <f>'[3]EC Summary'!Q15</f>
        <v>0</v>
      </c>
      <c r="R8" s="51">
        <f>'[3]EC Summary'!R15</f>
        <v>0</v>
      </c>
      <c r="S8" s="51">
        <f>'[3]EC Summary'!S15</f>
        <v>0</v>
      </c>
      <c r="T8" s="51" t="str">
        <f>'[3]EC Summary'!T15</f>
        <v> </v>
      </c>
      <c r="U8" s="51" t="str">
        <f>'[3]EC Summary'!U15</f>
        <v> </v>
      </c>
      <c r="V8" s="79">
        <f>IF(G8=0," ",(J8/G8))</f>
        <v>0</v>
      </c>
      <c r="W8" s="88">
        <f>IF(G8=0," ",(K8/G8))</f>
        <v>0</v>
      </c>
      <c r="X8" s="36"/>
    </row>
    <row r="9" spans="2:24" ht="12.75">
      <c r="B9" s="35"/>
      <c r="C9" s="72" t="s">
        <v>18</v>
      </c>
      <c r="D9" s="51">
        <f>'[4]Summary'!$B$12</f>
        <v>4000000</v>
      </c>
      <c r="E9" s="51"/>
      <c r="F9" s="51"/>
      <c r="G9" s="51">
        <f>'[4]Summary'!$E$12</f>
        <v>4000000</v>
      </c>
      <c r="H9" s="77">
        <f>'[4]Summary'!$F$12</f>
        <v>4000000</v>
      </c>
      <c r="I9" s="75">
        <f>'[4]Summary'!$G$12</f>
        <v>0</v>
      </c>
      <c r="J9" s="77">
        <f>'[19]FS Summary'!J15</f>
        <v>0</v>
      </c>
      <c r="K9" s="75">
        <f>'[19]FS Summary'!K15</f>
        <v>0</v>
      </c>
      <c r="L9" s="51">
        <f>'[19]FS Summary'!L15</f>
        <v>0</v>
      </c>
      <c r="M9" s="51">
        <f>'[19]FS Summary'!M15</f>
        <v>0</v>
      </c>
      <c r="N9" s="51">
        <f>'[19]FS Summary'!N15</f>
        <v>0</v>
      </c>
      <c r="O9" s="51">
        <f>'[19]FS Summary'!O15</f>
        <v>0</v>
      </c>
      <c r="P9" s="51">
        <f>'[19]FS Summary'!P15</f>
        <v>0</v>
      </c>
      <c r="Q9" s="51">
        <f>'[19]FS Summary'!Q15</f>
        <v>0</v>
      </c>
      <c r="R9" s="51">
        <f>'[19]FS Summary'!R15</f>
        <v>0</v>
      </c>
      <c r="S9" s="51">
        <f>'[19]FS Summary'!S15</f>
        <v>0</v>
      </c>
      <c r="T9" s="51" t="str">
        <f>'[19]FS Summary'!T15</f>
        <v> </v>
      </c>
      <c r="U9" s="51" t="str">
        <f>'[19]FS Summary'!U15</f>
        <v> </v>
      </c>
      <c r="V9" s="79">
        <f aca="true" t="shared" si="0" ref="V9:V20">IF(G9=0," ",(J9/G9))</f>
        <v>0</v>
      </c>
      <c r="W9" s="88">
        <f aca="true" t="shared" si="1" ref="W9:W20">IF(G9=0," ",(K9/G9))</f>
        <v>0</v>
      </c>
      <c r="X9" s="36"/>
    </row>
    <row r="10" spans="2:24" ht="12.75">
      <c r="B10" s="35"/>
      <c r="C10" s="72" t="s">
        <v>19</v>
      </c>
      <c r="D10" s="51">
        <f>'[5]Summary'!$B$12</f>
        <v>30878000</v>
      </c>
      <c r="E10" s="51"/>
      <c r="F10" s="51"/>
      <c r="G10" s="51">
        <f>'[5]Summary'!$E$12</f>
        <v>30878000</v>
      </c>
      <c r="H10" s="77">
        <f>'[5]Summary'!$F$12</f>
        <v>30878000</v>
      </c>
      <c r="I10" s="75">
        <f>'[5]Summary'!$G$12</f>
        <v>4754000</v>
      </c>
      <c r="J10" s="77">
        <f>'[6]GT Summary'!J15</f>
        <v>0</v>
      </c>
      <c r="K10" s="75">
        <f>'[6]GT Summary'!K15</f>
        <v>0</v>
      </c>
      <c r="L10" s="57">
        <f>'[6]GT Summary'!L15</f>
        <v>0</v>
      </c>
      <c r="M10" s="62">
        <f>'[6]GT Summary'!M15</f>
        <v>0</v>
      </c>
      <c r="N10" s="57">
        <f>'[6]GT Summary'!N15</f>
        <v>0</v>
      </c>
      <c r="O10" s="62">
        <f>'[6]GT Summary'!O15</f>
        <v>0</v>
      </c>
      <c r="P10" s="57">
        <f>'[6]GT Summary'!P15</f>
        <v>0</v>
      </c>
      <c r="Q10" s="62">
        <f>'[6]GT Summary'!Q15</f>
        <v>0</v>
      </c>
      <c r="R10" s="57">
        <f>'[6]GT Summary'!R15</f>
        <v>0</v>
      </c>
      <c r="S10" s="62">
        <f>'[6]GT Summary'!S15</f>
        <v>0</v>
      </c>
      <c r="T10" s="66" t="str">
        <f>'[6]GT Summary'!T15</f>
        <v> </v>
      </c>
      <c r="U10" s="67" t="str">
        <f>'[6]GT Summary'!U15</f>
        <v> </v>
      </c>
      <c r="V10" s="79">
        <f t="shared" si="0"/>
        <v>0</v>
      </c>
      <c r="W10" s="88">
        <f t="shared" si="1"/>
        <v>0</v>
      </c>
      <c r="X10" s="36"/>
    </row>
    <row r="11" spans="2:24" ht="12.75">
      <c r="B11" s="35"/>
      <c r="C11" s="72" t="s">
        <v>20</v>
      </c>
      <c r="D11" s="51">
        <f>'[7]Summary'!$B$12</f>
        <v>21500000</v>
      </c>
      <c r="E11" s="51"/>
      <c r="F11" s="51"/>
      <c r="G11" s="51">
        <f>'[7]Summary'!$E$12</f>
        <v>21500000</v>
      </c>
      <c r="H11" s="77">
        <f>'[7]Summary'!$F$12</f>
        <v>21500000</v>
      </c>
      <c r="I11" s="75">
        <f>'[7]Summary'!$G$12</f>
        <v>939000</v>
      </c>
      <c r="J11" s="77">
        <f>'[8]KZ Summary'!J15</f>
        <v>0</v>
      </c>
      <c r="K11" s="75">
        <f>'[8]KZ Summary'!K15</f>
        <v>0</v>
      </c>
      <c r="L11" s="57">
        <f>'[8]KZ Summary'!L15</f>
        <v>0</v>
      </c>
      <c r="M11" s="62">
        <f>'[8]KZ Summary'!M15</f>
        <v>0</v>
      </c>
      <c r="N11" s="57">
        <f>'[8]KZ Summary'!N15</f>
        <v>0</v>
      </c>
      <c r="O11" s="62">
        <f>'[8]KZ Summary'!O15</f>
        <v>0</v>
      </c>
      <c r="P11" s="57">
        <f>'[8]KZ Summary'!P15</f>
        <v>0</v>
      </c>
      <c r="Q11" s="62">
        <f>'[8]KZ Summary'!Q15</f>
        <v>0</v>
      </c>
      <c r="R11" s="57">
        <f>'[8]KZ Summary'!R15</f>
        <v>0</v>
      </c>
      <c r="S11" s="62">
        <f>'[8]KZ Summary'!S15</f>
        <v>0</v>
      </c>
      <c r="T11" s="66" t="str">
        <f>'[8]KZ Summary'!T15</f>
        <v> </v>
      </c>
      <c r="U11" s="67" t="str">
        <f>'[8]KZ Summary'!U15</f>
        <v> </v>
      </c>
      <c r="V11" s="79">
        <f t="shared" si="0"/>
        <v>0</v>
      </c>
      <c r="W11" s="88">
        <f t="shared" si="1"/>
        <v>0</v>
      </c>
      <c r="X11" s="36"/>
    </row>
    <row r="12" spans="2:24" ht="12.75">
      <c r="B12" s="35"/>
      <c r="C12" s="72" t="s">
        <v>21</v>
      </c>
      <c r="D12" s="51">
        <f>'[9]Summary'!$B$12</f>
        <v>12990000</v>
      </c>
      <c r="E12" s="51"/>
      <c r="F12" s="51"/>
      <c r="G12" s="51">
        <f>'[9]Summary'!$E$12</f>
        <v>12990000</v>
      </c>
      <c r="H12" s="77">
        <f>'[9]Summary'!$F$12</f>
        <v>12990000</v>
      </c>
      <c r="I12" s="75">
        <f>'[9]Summary'!$G$12</f>
        <v>6754000</v>
      </c>
      <c r="J12" s="77">
        <f>'[10]NP Summary'!J15</f>
        <v>0</v>
      </c>
      <c r="K12" s="75">
        <f>'[10]NP Summary'!K15</f>
        <v>0</v>
      </c>
      <c r="L12" s="57">
        <f>'[10]NP Summary'!L15</f>
        <v>0</v>
      </c>
      <c r="M12" s="62">
        <f>'[10]NP Summary'!M15</f>
        <v>0</v>
      </c>
      <c r="N12" s="57">
        <f>'[10]NP Summary'!N15</f>
        <v>0</v>
      </c>
      <c r="O12" s="62">
        <f>'[10]NP Summary'!O15</f>
        <v>0</v>
      </c>
      <c r="P12" s="57">
        <f>'[10]NP Summary'!P15</f>
        <v>0</v>
      </c>
      <c r="Q12" s="62">
        <f>'[10]NP Summary'!Q15</f>
        <v>0</v>
      </c>
      <c r="R12" s="57">
        <f>'[10]NP Summary'!R15</f>
        <v>0</v>
      </c>
      <c r="S12" s="62">
        <f>'[10]NP Summary'!S15</f>
        <v>0</v>
      </c>
      <c r="T12" s="66" t="str">
        <f>'[10]NP Summary'!T15</f>
        <v> </v>
      </c>
      <c r="U12" s="67" t="str">
        <f>'[10]NP Summary'!U15</f>
        <v> </v>
      </c>
      <c r="V12" s="79">
        <f t="shared" si="0"/>
        <v>0</v>
      </c>
      <c r="W12" s="88">
        <f t="shared" si="1"/>
        <v>0</v>
      </c>
      <c r="X12" s="36"/>
    </row>
    <row r="13" spans="2:24" ht="12.75">
      <c r="B13" s="35"/>
      <c r="C13" s="72" t="s">
        <v>22</v>
      </c>
      <c r="D13" s="51">
        <f>'[11]Summary'!$B$12</f>
        <v>7500000</v>
      </c>
      <c r="E13" s="51"/>
      <c r="F13" s="51"/>
      <c r="G13" s="51">
        <f>'[11]Summary'!$E$12</f>
        <v>7500000</v>
      </c>
      <c r="H13" s="77">
        <f>'[11]Summary'!$F$12</f>
        <v>7500000</v>
      </c>
      <c r="I13" s="75">
        <f>'[11]Summary'!$G$12</f>
        <v>1826000</v>
      </c>
      <c r="J13" s="77">
        <f>'[12]MP Summary'!J15</f>
        <v>0</v>
      </c>
      <c r="K13" s="75">
        <f>'[12]MP Summary'!K15</f>
        <v>0</v>
      </c>
      <c r="L13" s="57">
        <f>'[12]MP Summary'!L15</f>
        <v>0</v>
      </c>
      <c r="M13" s="62">
        <f>'[12]MP Summary'!M15</f>
        <v>0</v>
      </c>
      <c r="N13" s="57">
        <f>'[12]MP Summary'!N15</f>
        <v>0</v>
      </c>
      <c r="O13" s="62">
        <f>'[12]MP Summary'!O15</f>
        <v>0</v>
      </c>
      <c r="P13" s="57">
        <f>'[12]MP Summary'!P15</f>
        <v>0</v>
      </c>
      <c r="Q13" s="62">
        <f>'[12]MP Summary'!Q15</f>
        <v>0</v>
      </c>
      <c r="R13" s="57">
        <f>'[12]MP Summary'!R15</f>
        <v>0</v>
      </c>
      <c r="S13" s="62">
        <f>'[12]MP Summary'!S15</f>
        <v>0</v>
      </c>
      <c r="T13" s="66" t="str">
        <f>'[12]MP Summary'!T15</f>
        <v> </v>
      </c>
      <c r="U13" s="67" t="str">
        <f>'[12]MP Summary'!U15</f>
        <v> </v>
      </c>
      <c r="V13" s="79">
        <f t="shared" si="0"/>
        <v>0</v>
      </c>
      <c r="W13" s="88">
        <f t="shared" si="1"/>
        <v>0</v>
      </c>
      <c r="X13" s="36"/>
    </row>
    <row r="14" spans="2:24" ht="12.75">
      <c r="B14" s="35"/>
      <c r="C14" s="72" t="s">
        <v>23</v>
      </c>
      <c r="D14" s="51">
        <f>'[13]Summary'!$B$12</f>
        <v>2500000</v>
      </c>
      <c r="E14" s="51"/>
      <c r="F14" s="51"/>
      <c r="G14" s="51">
        <f>'[13]Summary'!$E$12</f>
        <v>2500000</v>
      </c>
      <c r="H14" s="77">
        <f>'[13]Summary'!$F$12</f>
        <v>2500000</v>
      </c>
      <c r="I14" s="75">
        <f>'[13]Summary'!$G$12</f>
        <v>1189000</v>
      </c>
      <c r="J14" s="77">
        <f>'[14]NC Summary'!J15</f>
        <v>0</v>
      </c>
      <c r="K14" s="75">
        <f>'[14]NC Summary'!K15</f>
        <v>0</v>
      </c>
      <c r="L14" s="57">
        <f>'[14]NC Summary'!L15</f>
        <v>0</v>
      </c>
      <c r="M14" s="62">
        <f>'[14]NC Summary'!M15</f>
        <v>0</v>
      </c>
      <c r="N14" s="57">
        <f>'[14]NC Summary'!N15</f>
        <v>0</v>
      </c>
      <c r="O14" s="62">
        <f>'[14]NC Summary'!O15</f>
        <v>0</v>
      </c>
      <c r="P14" s="57">
        <f>'[14]NC Summary'!P15</f>
        <v>0</v>
      </c>
      <c r="Q14" s="62">
        <f>'[14]NC Summary'!Q15</f>
        <v>0</v>
      </c>
      <c r="R14" s="57">
        <f>'[14]NC Summary'!R15</f>
        <v>0</v>
      </c>
      <c r="S14" s="62">
        <f>'[14]NC Summary'!S15</f>
        <v>0</v>
      </c>
      <c r="T14" s="66" t="str">
        <f>'[14]NC Summary'!T15</f>
        <v> </v>
      </c>
      <c r="U14" s="67" t="str">
        <f>'[14]NC Summary'!U15</f>
        <v> </v>
      </c>
      <c r="V14" s="79">
        <f t="shared" si="0"/>
        <v>0</v>
      </c>
      <c r="W14" s="88">
        <f t="shared" si="1"/>
        <v>0</v>
      </c>
      <c r="X14" s="36"/>
    </row>
    <row r="15" spans="2:24" ht="12.75">
      <c r="B15" s="35"/>
      <c r="C15" s="72" t="s">
        <v>24</v>
      </c>
      <c r="D15" s="51">
        <f>'[15]Summary'!$B$12</f>
        <v>13200000</v>
      </c>
      <c r="E15" s="51"/>
      <c r="F15" s="51"/>
      <c r="G15" s="51">
        <f>'[15]Summary'!$E$12</f>
        <v>13200000</v>
      </c>
      <c r="H15" s="77">
        <f>'[15]Summary'!$F$12</f>
        <v>13200000</v>
      </c>
      <c r="I15" s="75">
        <f>'[15]Summary'!$G$12</f>
        <v>625000</v>
      </c>
      <c r="J15" s="77"/>
      <c r="K15" s="75"/>
      <c r="L15" s="57"/>
      <c r="M15" s="62"/>
      <c r="N15" s="57"/>
      <c r="O15" s="62"/>
      <c r="P15" s="57"/>
      <c r="Q15" s="62"/>
      <c r="R15" s="57"/>
      <c r="S15" s="62"/>
      <c r="T15" s="66" t="str">
        <f>IF(N15=0," ",(P15-N15)/N15)</f>
        <v> </v>
      </c>
      <c r="U15" s="67" t="str">
        <f>IF(O15=0," ",(Q15-O15)/O15)</f>
        <v> </v>
      </c>
      <c r="V15" s="79">
        <f t="shared" si="0"/>
        <v>0</v>
      </c>
      <c r="W15" s="88">
        <f t="shared" si="1"/>
        <v>0</v>
      </c>
      <c r="X15" s="36"/>
    </row>
    <row r="16" spans="2:24" ht="12.75">
      <c r="B16" s="35"/>
      <c r="C16" s="72" t="s">
        <v>25</v>
      </c>
      <c r="D16" s="51">
        <f>'[17]Summary'!$B$12</f>
        <v>13100000</v>
      </c>
      <c r="E16" s="51"/>
      <c r="F16" s="51"/>
      <c r="G16" s="51">
        <f>'[17]Summary'!$E$12</f>
        <v>13100000</v>
      </c>
      <c r="H16" s="77">
        <f>'[17]Summary'!$F$12</f>
        <v>13100000</v>
      </c>
      <c r="I16" s="75">
        <f>'[17]Summary'!$G$12</f>
        <v>3803000</v>
      </c>
      <c r="J16" s="77">
        <f>'[16]NW Summary'!J15</f>
        <v>0</v>
      </c>
      <c r="K16" s="75">
        <f>'[16]NW Summary'!K15</f>
        <v>0</v>
      </c>
      <c r="L16" s="57">
        <f>'[16]NW Summary'!L15</f>
        <v>0</v>
      </c>
      <c r="M16" s="62">
        <f>'[16]NW Summary'!M15</f>
        <v>0</v>
      </c>
      <c r="N16" s="57">
        <f>'[16]NW Summary'!N15</f>
        <v>0</v>
      </c>
      <c r="O16" s="62">
        <f>'[16]NW Summary'!O15</f>
        <v>0</v>
      </c>
      <c r="P16" s="57">
        <f>'[16]NW Summary'!P15</f>
        <v>0</v>
      </c>
      <c r="Q16" s="62">
        <f>'[16]NW Summary'!Q15</f>
        <v>0</v>
      </c>
      <c r="R16" s="57">
        <f>'[16]NW Summary'!R15</f>
        <v>0</v>
      </c>
      <c r="S16" s="62">
        <f>'[16]NW Summary'!S15</f>
        <v>0</v>
      </c>
      <c r="T16" s="66" t="str">
        <f>'[16]NW Summary'!T15</f>
        <v> </v>
      </c>
      <c r="U16" s="67" t="str">
        <f>'[16]NW Summary'!U15</f>
        <v> </v>
      </c>
      <c r="V16" s="79">
        <f t="shared" si="0"/>
        <v>0</v>
      </c>
      <c r="W16" s="88">
        <f t="shared" si="1"/>
        <v>0</v>
      </c>
      <c r="X16" s="36"/>
    </row>
    <row r="17" spans="2:24" ht="12.75">
      <c r="B17" s="35"/>
      <c r="C17" s="72"/>
      <c r="D17" s="51"/>
      <c r="E17" s="51"/>
      <c r="F17" s="51"/>
      <c r="G17" s="51"/>
      <c r="H17" s="77">
        <f>'[1]Summary'!H50</f>
        <v>0</v>
      </c>
      <c r="I17" s="75">
        <f>'[1]Summary'!I50</f>
        <v>0</v>
      </c>
      <c r="J17" s="77">
        <f>'[1]Summary'!J50</f>
        <v>0</v>
      </c>
      <c r="K17" s="75">
        <f>'[1]Summary'!K50</f>
        <v>0</v>
      </c>
      <c r="L17" s="51">
        <f>'[1]Summary'!L50</f>
        <v>0</v>
      </c>
      <c r="M17" s="51">
        <f>'[1]Summary'!M50</f>
        <v>0</v>
      </c>
      <c r="N17" s="51">
        <f>'[1]Summary'!N50</f>
        <v>0</v>
      </c>
      <c r="O17" s="51">
        <f>'[1]Summary'!O50</f>
        <v>0</v>
      </c>
      <c r="P17" s="51">
        <f>'[1]Summary'!P50</f>
        <v>0</v>
      </c>
      <c r="Q17" s="51">
        <f>'[1]Summary'!Q50</f>
        <v>0</v>
      </c>
      <c r="R17" s="51">
        <f>'[1]Summary'!R50</f>
        <v>0</v>
      </c>
      <c r="S17" s="51">
        <f>'[1]Summary'!S50</f>
        <v>0</v>
      </c>
      <c r="T17" s="51" t="str">
        <f>'[1]Summary'!T50</f>
        <v> </v>
      </c>
      <c r="U17" s="51" t="str">
        <f>'[1]Summary'!U50</f>
        <v> </v>
      </c>
      <c r="V17" s="79" t="str">
        <f t="shared" si="0"/>
        <v> </v>
      </c>
      <c r="W17" s="88" t="str">
        <f t="shared" si="1"/>
        <v> </v>
      </c>
      <c r="X17" s="36"/>
    </row>
    <row r="18" spans="2:24" ht="12.75">
      <c r="B18" s="35"/>
      <c r="C18" s="72"/>
      <c r="D18" s="51"/>
      <c r="E18" s="51"/>
      <c r="F18" s="51"/>
      <c r="G18" s="51"/>
      <c r="H18" s="77"/>
      <c r="I18" s="75"/>
      <c r="J18" s="77"/>
      <c r="K18" s="75"/>
      <c r="L18" s="58"/>
      <c r="M18" s="63"/>
      <c r="N18" s="58"/>
      <c r="O18" s="63"/>
      <c r="P18" s="58"/>
      <c r="Q18" s="63"/>
      <c r="R18" s="58"/>
      <c r="S18" s="63"/>
      <c r="T18" s="66" t="str">
        <f>IF(N18=0," ",(P18-N18)/N18)</f>
        <v> </v>
      </c>
      <c r="U18" s="67" t="str">
        <f>IF(O18=0," ",(Q18-O18)/O18)</f>
        <v> </v>
      </c>
      <c r="V18" s="79" t="str">
        <f t="shared" si="0"/>
        <v> </v>
      </c>
      <c r="W18" s="88" t="str">
        <f t="shared" si="1"/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78"/>
      <c r="I19" s="75"/>
      <c r="J19" s="77"/>
      <c r="K19" s="75"/>
      <c r="L19" s="59"/>
      <c r="M19" s="64"/>
      <c r="N19" s="59"/>
      <c r="O19" s="64"/>
      <c r="P19" s="59"/>
      <c r="Q19" s="64"/>
      <c r="R19" s="59"/>
      <c r="S19" s="64"/>
      <c r="T19" s="69" t="str">
        <f>IF(N19=0," ",(P19-N19)/N19)</f>
        <v> </v>
      </c>
      <c r="U19" s="70" t="str">
        <f>IF(O19=0," ",(Q19-O19)/O19)</f>
        <v> </v>
      </c>
      <c r="V19" s="79" t="str">
        <f t="shared" si="0"/>
        <v> </v>
      </c>
      <c r="W19" s="89" t="str">
        <f t="shared" si="1"/>
        <v> </v>
      </c>
      <c r="X19" s="36"/>
    </row>
    <row r="20" spans="2:24" s="31" customFormat="1" ht="12.75">
      <c r="B20" s="46"/>
      <c r="C20" s="41" t="s">
        <v>26</v>
      </c>
      <c r="D20" s="48">
        <f aca="true" t="shared" si="2" ref="D20:I20">SUM(D8:D19)</f>
        <v>125000000</v>
      </c>
      <c r="E20" s="48">
        <f t="shared" si="2"/>
        <v>0</v>
      </c>
      <c r="F20" s="48">
        <f t="shared" si="2"/>
        <v>0</v>
      </c>
      <c r="G20" s="48">
        <f t="shared" si="2"/>
        <v>125000000</v>
      </c>
      <c r="H20" s="97">
        <f t="shared" si="2"/>
        <v>125000000</v>
      </c>
      <c r="I20" s="96">
        <f t="shared" si="2"/>
        <v>22528000</v>
      </c>
      <c r="J20" s="97">
        <f>'[1]Summary'!J15</f>
        <v>0</v>
      </c>
      <c r="K20" s="96">
        <f>'[1]Summary'!K15</f>
        <v>0</v>
      </c>
      <c r="L20" s="48">
        <f>'[1]Summary'!L15</f>
        <v>0</v>
      </c>
      <c r="M20" s="48">
        <f>'[1]Summary'!M15</f>
        <v>0</v>
      </c>
      <c r="N20" s="48">
        <f>'[1]Summary'!N15</f>
        <v>0</v>
      </c>
      <c r="O20" s="48">
        <f>'[1]Summary'!O15</f>
        <v>0</v>
      </c>
      <c r="P20" s="48">
        <f>'[1]Summary'!P15</f>
        <v>0</v>
      </c>
      <c r="Q20" s="48">
        <f>'[1]Summary'!Q15</f>
        <v>0</v>
      </c>
      <c r="R20" s="48">
        <f>'[1]Summary'!R15</f>
        <v>0</v>
      </c>
      <c r="S20" s="48">
        <f>'[1]Summary'!S15</f>
        <v>0</v>
      </c>
      <c r="T20" s="48" t="str">
        <f>'[1]Summary'!T15</f>
        <v> </v>
      </c>
      <c r="U20" s="48" t="str">
        <f>'[1]Summary'!U15</f>
        <v> </v>
      </c>
      <c r="V20" s="83">
        <f t="shared" si="0"/>
        <v>0</v>
      </c>
      <c r="W20" s="93">
        <f t="shared" si="1"/>
        <v>0</v>
      </c>
      <c r="X20" s="47"/>
    </row>
    <row r="21" spans="2:24" ht="13.5" thickBot="1"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87" t="s">
        <v>62</v>
      </c>
      <c r="C23" s="87" t="s">
        <v>63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3" ref="IS23:IT27">T23</f>
        <v>0</v>
      </c>
      <c r="IT23" s="34">
        <f t="shared" si="3"/>
        <v>0</v>
      </c>
    </row>
    <row r="24" spans="1:254" s="11" customFormat="1" ht="12.75">
      <c r="A24" s="32"/>
      <c r="B24" s="87" t="s">
        <v>64</v>
      </c>
      <c r="C24" s="87" t="s">
        <v>65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3"/>
        <v>0</v>
      </c>
      <c r="IT24" s="34">
        <f t="shared" si="3"/>
        <v>0</v>
      </c>
    </row>
    <row r="25" spans="1:254" s="11" customFormat="1" ht="12.75">
      <c r="A25" s="3"/>
      <c r="B25" s="87" t="s">
        <v>66</v>
      </c>
      <c r="C25" s="87" t="s">
        <v>28</v>
      </c>
      <c r="D25" s="3"/>
      <c r="E25" s="33"/>
      <c r="F25" s="3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3"/>
        <v>0</v>
      </c>
      <c r="IT25" s="34">
        <f t="shared" si="3"/>
        <v>0</v>
      </c>
    </row>
    <row r="26" spans="1:254" s="11" customFormat="1" ht="12.75">
      <c r="A26" s="3"/>
      <c r="B26" s="87" t="s">
        <v>67</v>
      </c>
      <c r="C26" s="87" t="s">
        <v>68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3"/>
        <v>0</v>
      </c>
      <c r="IT26" s="34">
        <f t="shared" si="3"/>
        <v>0</v>
      </c>
    </row>
    <row r="27" spans="1:254" s="11" customFormat="1" ht="12.75">
      <c r="A27" s="3"/>
      <c r="B27" s="87" t="s">
        <v>69</v>
      </c>
      <c r="C27" s="87" t="s">
        <v>29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3"/>
        <v>0</v>
      </c>
      <c r="IT27" s="34">
        <f t="shared" si="3"/>
        <v>0</v>
      </c>
    </row>
    <row r="28" spans="2:3" ht="12.75">
      <c r="B28" s="87"/>
      <c r="C28" s="87" t="s">
        <v>70</v>
      </c>
    </row>
    <row r="29" spans="2:6" ht="12.75">
      <c r="B29" s="87" t="s">
        <v>73</v>
      </c>
      <c r="C29" s="87"/>
      <c r="D29" s="87"/>
      <c r="E29" s="87"/>
      <c r="F29" s="87"/>
    </row>
    <row r="30" spans="2:6" ht="12.75">
      <c r="B30" s="87" t="s">
        <v>71</v>
      </c>
      <c r="C30" s="87"/>
      <c r="D30" s="87"/>
      <c r="E30" s="87"/>
      <c r="F30" s="8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A1">
      <selection activeCell="B28" sqref="B28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1" width="13.140625" style="0" customWidth="1"/>
    <col min="12" max="21" width="13.140625" style="0" hidden="1" customWidth="1"/>
    <col min="22" max="22" width="16.28125" style="0" customWidth="1"/>
    <col min="23" max="23" width="12.00390625" style="0" bestFit="1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57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32</v>
      </c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56</v>
      </c>
      <c r="D3" s="8"/>
      <c r="E3" s="8"/>
      <c r="F3" s="8"/>
      <c r="G3" s="8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6</v>
      </c>
      <c r="U3" s="14"/>
      <c r="V3" s="71" t="s">
        <v>50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7</v>
      </c>
      <c r="D4" s="18" t="s">
        <v>58</v>
      </c>
      <c r="E4" s="18" t="s">
        <v>8</v>
      </c>
      <c r="F4" s="18" t="s">
        <v>9</v>
      </c>
      <c r="G4" s="18" t="s">
        <v>59</v>
      </c>
      <c r="H4" s="19" t="s">
        <v>10</v>
      </c>
      <c r="I4" s="60" t="s">
        <v>11</v>
      </c>
      <c r="J4" s="19" t="s">
        <v>60</v>
      </c>
      <c r="K4" s="60" t="s">
        <v>61</v>
      </c>
      <c r="L4" s="19" t="s">
        <v>43</v>
      </c>
      <c r="M4" s="60" t="s">
        <v>44</v>
      </c>
      <c r="N4" s="19" t="s">
        <v>45</v>
      </c>
      <c r="O4" s="60" t="s">
        <v>46</v>
      </c>
      <c r="P4" s="19" t="s">
        <v>47</v>
      </c>
      <c r="Q4" s="60" t="s">
        <v>48</v>
      </c>
      <c r="R4" s="19" t="s">
        <v>12</v>
      </c>
      <c r="S4" s="60" t="s">
        <v>13</v>
      </c>
      <c r="T4" s="20" t="s">
        <v>47</v>
      </c>
      <c r="U4" s="54" t="s">
        <v>49</v>
      </c>
      <c r="V4" s="20" t="s">
        <v>14</v>
      </c>
      <c r="W4" s="54" t="s">
        <v>15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16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49"/>
      <c r="H7" s="76"/>
      <c r="I7" s="74"/>
      <c r="J7" s="76"/>
      <c r="K7" s="74"/>
      <c r="L7" s="52"/>
      <c r="M7" s="53"/>
      <c r="N7" s="52"/>
      <c r="O7" s="53"/>
      <c r="P7" s="52"/>
      <c r="Q7" s="53"/>
      <c r="R7" s="52"/>
      <c r="S7" s="53"/>
      <c r="T7" s="52"/>
      <c r="U7" s="53"/>
      <c r="V7" s="52"/>
      <c r="W7" s="53"/>
      <c r="X7" s="36"/>
    </row>
    <row r="8" spans="2:24" ht="12.75">
      <c r="B8" s="35"/>
      <c r="C8" s="72" t="s">
        <v>17</v>
      </c>
      <c r="D8" s="51">
        <f>'[2]Summary'!$B$15</f>
        <v>33950000</v>
      </c>
      <c r="E8" s="51"/>
      <c r="F8" s="51"/>
      <c r="G8" s="51">
        <f>'[2]Summary'!$E$15</f>
        <v>33950000</v>
      </c>
      <c r="H8" s="77">
        <f>'[2]Summary'!$F$15</f>
        <v>33950000</v>
      </c>
      <c r="I8" s="75">
        <f>'[2]Summary'!$G$15</f>
        <v>33200000</v>
      </c>
      <c r="J8" s="77">
        <f>'[2]Summary'!$H$15</f>
        <v>964000</v>
      </c>
      <c r="K8" s="75">
        <f>'[2]Summary'!$I$15</f>
        <v>5661904</v>
      </c>
      <c r="L8" s="51">
        <f>'[3]EC Summary'!L17</f>
        <v>0</v>
      </c>
      <c r="M8" s="51">
        <f>'[3]EC Summary'!M17</f>
        <v>0</v>
      </c>
      <c r="N8" s="51">
        <f>'[3]EC Summary'!N17</f>
        <v>0</v>
      </c>
      <c r="O8" s="51">
        <f>'[3]EC Summary'!O17</f>
        <v>0</v>
      </c>
      <c r="P8" s="51">
        <f>'[3]EC Summary'!P17</f>
        <v>0</v>
      </c>
      <c r="Q8" s="51">
        <f>'[3]EC Summary'!Q17</f>
        <v>0</v>
      </c>
      <c r="R8" s="51">
        <f>'[3]EC Summary'!R17</f>
        <v>1593000</v>
      </c>
      <c r="S8" s="51">
        <f>'[3]EC Summary'!S17</f>
        <v>941000</v>
      </c>
      <c r="T8" s="51" t="str">
        <f>'[3]EC Summary'!T17</f>
        <v> </v>
      </c>
      <c r="U8" s="51" t="str">
        <f>'[3]EC Summary'!U17</f>
        <v> </v>
      </c>
      <c r="V8" s="79">
        <f>IF(G8=0," ",(J8/G8))</f>
        <v>0.028394698085419733</v>
      </c>
      <c r="W8" s="88">
        <f>IF(G8=0," ",(K8/G8))</f>
        <v>0.1667718409425626</v>
      </c>
      <c r="X8" s="36"/>
    </row>
    <row r="9" spans="2:24" ht="12.75">
      <c r="B9" s="35"/>
      <c r="C9" s="72" t="s">
        <v>18</v>
      </c>
      <c r="D9" s="51">
        <f>'[4]Summary'!$B$15</f>
        <v>19250000</v>
      </c>
      <c r="E9" s="51"/>
      <c r="F9" s="51"/>
      <c r="G9" s="51">
        <f>'[4]Summary'!$E$15</f>
        <v>19250000</v>
      </c>
      <c r="H9" s="77">
        <f>'[4]Summary'!$F$15</f>
        <v>19250000</v>
      </c>
      <c r="I9" s="75">
        <f>'[4]Summary'!$G$15</f>
        <v>19250000</v>
      </c>
      <c r="J9" s="77">
        <f>'[4]Summary'!$H$15</f>
        <v>591000</v>
      </c>
      <c r="K9" s="75">
        <f>'[4]Summary'!$I$15</f>
        <v>2429334</v>
      </c>
      <c r="L9" s="51">
        <f>'[19]FS Summary'!L17</f>
        <v>0</v>
      </c>
      <c r="M9" s="51">
        <f>'[19]FS Summary'!M17</f>
        <v>0</v>
      </c>
      <c r="N9" s="51">
        <f>'[19]FS Summary'!N17</f>
        <v>0</v>
      </c>
      <c r="O9" s="51">
        <f>'[19]FS Summary'!O17</f>
        <v>0</v>
      </c>
      <c r="P9" s="51">
        <f>'[19]FS Summary'!P17</f>
        <v>0</v>
      </c>
      <c r="Q9" s="51">
        <f>'[19]FS Summary'!Q17</f>
        <v>0</v>
      </c>
      <c r="R9" s="51">
        <f>'[19]FS Summary'!R17</f>
        <v>142000</v>
      </c>
      <c r="S9" s="51">
        <f>'[19]FS Summary'!S17</f>
        <v>1159000</v>
      </c>
      <c r="T9" s="51" t="str">
        <f>'[19]FS Summary'!T17</f>
        <v> </v>
      </c>
      <c r="U9" s="51" t="str">
        <f>'[19]FS Summary'!U17</f>
        <v> </v>
      </c>
      <c r="V9" s="79">
        <f aca="true" t="shared" si="0" ref="V9:V20">IF(G9=0," ",(J9/G9))</f>
        <v>0.0307012987012987</v>
      </c>
      <c r="W9" s="88">
        <f aca="true" t="shared" si="1" ref="W9:W20">IF(G9=0," ",(K9/G9))</f>
        <v>0.12619916883116883</v>
      </c>
      <c r="X9" s="36"/>
    </row>
    <row r="10" spans="2:24" ht="12.75">
      <c r="B10" s="35"/>
      <c r="C10" s="72" t="s">
        <v>19</v>
      </c>
      <c r="D10" s="51">
        <f>'[5]Summary'!$B$15</f>
        <v>8750000</v>
      </c>
      <c r="E10" s="51"/>
      <c r="F10" s="51"/>
      <c r="G10" s="51">
        <f>'[5]Summary'!$E$15</f>
        <v>8750000</v>
      </c>
      <c r="H10" s="77">
        <f>'[5]Summary'!$F$15</f>
        <v>8750000</v>
      </c>
      <c r="I10" s="75">
        <f>'[5]Summary'!$G$15</f>
        <v>8750000</v>
      </c>
      <c r="J10" s="77">
        <f>'[5]Summary'!$H$15</f>
        <v>1323000</v>
      </c>
      <c r="K10" s="75">
        <f>'[5]Summary'!$I$15</f>
        <v>2074512</v>
      </c>
      <c r="L10" s="57">
        <f>'[6]GT Summary'!L17</f>
        <v>0</v>
      </c>
      <c r="M10" s="62">
        <f>'[6]GT Summary'!M17</f>
        <v>0</v>
      </c>
      <c r="N10" s="57">
        <f>'[6]GT Summary'!N17</f>
        <v>0</v>
      </c>
      <c r="O10" s="62">
        <f>'[6]GT Summary'!O17</f>
        <v>0</v>
      </c>
      <c r="P10" s="57">
        <f>'[6]GT Summary'!P17</f>
        <v>0</v>
      </c>
      <c r="Q10" s="62">
        <f>'[6]GT Summary'!Q17</f>
        <v>0</v>
      </c>
      <c r="R10" s="57">
        <f>'[6]GT Summary'!R17</f>
        <v>537000</v>
      </c>
      <c r="S10" s="62">
        <f>'[6]GT Summary'!S17</f>
        <v>1261000</v>
      </c>
      <c r="T10" s="66" t="str">
        <f>'[6]GT Summary'!T17</f>
        <v> </v>
      </c>
      <c r="U10" s="67" t="str">
        <f>'[6]GT Summary'!U17</f>
        <v> </v>
      </c>
      <c r="V10" s="79">
        <f t="shared" si="0"/>
        <v>0.1512</v>
      </c>
      <c r="W10" s="88">
        <f t="shared" si="1"/>
        <v>0.23708708571428572</v>
      </c>
      <c r="X10" s="36"/>
    </row>
    <row r="11" spans="2:24" ht="12.75">
      <c r="B11" s="35"/>
      <c r="C11" s="72" t="s">
        <v>20</v>
      </c>
      <c r="D11" s="51">
        <f>'[7]Summary'!$B$15</f>
        <v>45050000</v>
      </c>
      <c r="E11" s="51"/>
      <c r="F11" s="51"/>
      <c r="G11" s="51">
        <f>'[7]Summary'!$E$15</f>
        <v>45050000</v>
      </c>
      <c r="H11" s="77">
        <f>'[7]Summary'!$F$15</f>
        <v>45050000</v>
      </c>
      <c r="I11" s="75">
        <f>'[7]Summary'!$G$15</f>
        <v>45000000</v>
      </c>
      <c r="J11" s="77">
        <f>'[7]Summary'!$H$15</f>
        <v>596000</v>
      </c>
      <c r="K11" s="75">
        <f>'[7]Summary'!$I$15</f>
        <v>6861278</v>
      </c>
      <c r="L11" s="57"/>
      <c r="M11" s="62"/>
      <c r="N11" s="57"/>
      <c r="O11" s="62"/>
      <c r="P11" s="57"/>
      <c r="Q11" s="62"/>
      <c r="R11" s="57"/>
      <c r="S11" s="62"/>
      <c r="T11" s="66" t="str">
        <f aca="true" t="shared" si="2" ref="T11:T19">IF(N11=0," ",(P11-N11)/N11)</f>
        <v> </v>
      </c>
      <c r="U11" s="67" t="str">
        <f aca="true" t="shared" si="3" ref="U11:U19">IF(O11=0," ",(Q11-O11)/O11)</f>
        <v> </v>
      </c>
      <c r="V11" s="79">
        <f t="shared" si="0"/>
        <v>0.01322974472807991</v>
      </c>
      <c r="W11" s="88">
        <f t="shared" si="1"/>
        <v>0.15230361820199778</v>
      </c>
      <c r="X11" s="36"/>
    </row>
    <row r="12" spans="2:24" ht="12.75">
      <c r="B12" s="35"/>
      <c r="C12" s="72" t="s">
        <v>21</v>
      </c>
      <c r="D12" s="51">
        <f>'[9]Summary'!$B$15</f>
        <v>21000000</v>
      </c>
      <c r="E12" s="51"/>
      <c r="F12" s="51"/>
      <c r="G12" s="51">
        <f>'[9]Summary'!$E$15</f>
        <v>21000000</v>
      </c>
      <c r="H12" s="77">
        <f>'[9]Summary'!$F$15</f>
        <v>21000000</v>
      </c>
      <c r="I12" s="75">
        <f>'[9]Summary'!$G$15</f>
        <v>21000000</v>
      </c>
      <c r="J12" s="77">
        <f>'[9]Summary'!$H$15</f>
        <v>377000</v>
      </c>
      <c r="K12" s="75">
        <f>'[9]Summary'!$I$15</f>
        <v>5481946</v>
      </c>
      <c r="L12" s="57">
        <f>'[10]NP Summary'!L17</f>
        <v>0</v>
      </c>
      <c r="M12" s="62">
        <f>'[10]NP Summary'!M17</f>
        <v>0</v>
      </c>
      <c r="N12" s="57">
        <f>'[10]NP Summary'!N17</f>
        <v>0</v>
      </c>
      <c r="O12" s="62">
        <f>'[10]NP Summary'!O17</f>
        <v>0</v>
      </c>
      <c r="P12" s="57">
        <f>'[10]NP Summary'!P17</f>
        <v>0</v>
      </c>
      <c r="Q12" s="62">
        <f>'[10]NP Summary'!Q17</f>
        <v>0</v>
      </c>
      <c r="R12" s="57">
        <f>'[10]NP Summary'!R17</f>
        <v>1593000</v>
      </c>
      <c r="S12" s="62">
        <f>'[10]NP Summary'!S17</f>
        <v>906000</v>
      </c>
      <c r="T12" s="66" t="str">
        <f>'[10]NP Summary'!T17</f>
        <v> </v>
      </c>
      <c r="U12" s="67" t="str">
        <f>'[10]NP Summary'!U17</f>
        <v> </v>
      </c>
      <c r="V12" s="79">
        <f t="shared" si="0"/>
        <v>0.017952380952380952</v>
      </c>
      <c r="W12" s="88">
        <f t="shared" si="1"/>
        <v>0.2610450476190476</v>
      </c>
      <c r="X12" s="36"/>
    </row>
    <row r="13" spans="2:24" ht="12.75">
      <c r="B13" s="35"/>
      <c r="C13" s="72" t="s">
        <v>22</v>
      </c>
      <c r="D13" s="51">
        <f>'[11]Summary'!$B$15</f>
        <v>16450000</v>
      </c>
      <c r="E13" s="51"/>
      <c r="F13" s="51"/>
      <c r="G13" s="51">
        <f>'[11]Summary'!$E$15</f>
        <v>16450000</v>
      </c>
      <c r="H13" s="77">
        <f>'[11]Summary'!$F$15</f>
        <v>16450000</v>
      </c>
      <c r="I13" s="75">
        <f>'[11]Summary'!$G$15</f>
        <v>16450000</v>
      </c>
      <c r="J13" s="77">
        <f>'[11]Summary'!$H$15</f>
        <v>864000</v>
      </c>
      <c r="K13" s="75">
        <f>'[11]Summary'!$I$15</f>
        <v>2720741</v>
      </c>
      <c r="L13" s="57">
        <f>'[12]MP Summary'!L17</f>
        <v>0</v>
      </c>
      <c r="M13" s="62">
        <f>'[12]MP Summary'!M17</f>
        <v>0</v>
      </c>
      <c r="N13" s="57">
        <f>'[12]MP Summary'!N17</f>
        <v>0</v>
      </c>
      <c r="O13" s="62">
        <f>'[12]MP Summary'!O17</f>
        <v>0</v>
      </c>
      <c r="P13" s="57">
        <f>'[12]MP Summary'!P17</f>
        <v>0</v>
      </c>
      <c r="Q13" s="62">
        <f>'[12]MP Summary'!Q17</f>
        <v>0</v>
      </c>
      <c r="R13" s="57">
        <f>'[12]MP Summary'!R17</f>
        <v>852000</v>
      </c>
      <c r="S13" s="62">
        <f>'[12]MP Summary'!S17</f>
        <v>1047808</v>
      </c>
      <c r="T13" s="66" t="str">
        <f>'[12]MP Summary'!T17</f>
        <v> </v>
      </c>
      <c r="U13" s="67" t="str">
        <f>'[12]MP Summary'!U17</f>
        <v> </v>
      </c>
      <c r="V13" s="79">
        <f t="shared" si="0"/>
        <v>0.052522796352583584</v>
      </c>
      <c r="W13" s="88">
        <f t="shared" si="1"/>
        <v>0.16539458966565349</v>
      </c>
      <c r="X13" s="36"/>
    </row>
    <row r="14" spans="2:24" ht="12.75">
      <c r="B14" s="35"/>
      <c r="C14" s="72" t="s">
        <v>23</v>
      </c>
      <c r="D14" s="51">
        <f>'[13]Summary'!$B$15</f>
        <v>25600000</v>
      </c>
      <c r="E14" s="51"/>
      <c r="F14" s="51"/>
      <c r="G14" s="51">
        <f>'[13]Summary'!$E$15</f>
        <v>25600000</v>
      </c>
      <c r="H14" s="77">
        <f>'[13]Summary'!$F$15</f>
        <v>25600000</v>
      </c>
      <c r="I14" s="75">
        <f>'[13]Summary'!$G$15</f>
        <v>25600000</v>
      </c>
      <c r="J14" s="77">
        <f>'[13]Summary'!$H$15</f>
        <v>1539000</v>
      </c>
      <c r="K14" s="75">
        <f>'[13]Summary'!$I$15</f>
        <v>3614809</v>
      </c>
      <c r="L14" s="57">
        <f>'[14]NC Summary'!L17</f>
        <v>0</v>
      </c>
      <c r="M14" s="62">
        <f>'[14]NC Summary'!M17</f>
        <v>0</v>
      </c>
      <c r="N14" s="57">
        <f>'[14]NC Summary'!N17</f>
        <v>0</v>
      </c>
      <c r="O14" s="62">
        <f>'[14]NC Summary'!O17</f>
        <v>0</v>
      </c>
      <c r="P14" s="57">
        <f>'[14]NC Summary'!P17</f>
        <v>0</v>
      </c>
      <c r="Q14" s="62">
        <f>'[14]NC Summary'!Q17</f>
        <v>0</v>
      </c>
      <c r="R14" s="57">
        <f>'[14]NC Summary'!R17</f>
        <v>2022000</v>
      </c>
      <c r="S14" s="62">
        <f>'[14]NC Summary'!S17</f>
        <v>3204000</v>
      </c>
      <c r="T14" s="66" t="str">
        <f>'[14]NC Summary'!T17</f>
        <v> </v>
      </c>
      <c r="U14" s="67" t="str">
        <f>'[14]NC Summary'!U17</f>
        <v> </v>
      </c>
      <c r="V14" s="79">
        <f t="shared" si="0"/>
        <v>0.0601171875</v>
      </c>
      <c r="W14" s="88">
        <f t="shared" si="1"/>
        <v>0.1412034765625</v>
      </c>
      <c r="X14" s="36"/>
    </row>
    <row r="15" spans="2:24" ht="12.75">
      <c r="B15" s="35"/>
      <c r="C15" s="72" t="s">
        <v>24</v>
      </c>
      <c r="D15" s="51">
        <f>'[15]Summary'!$B$15</f>
        <v>18450000</v>
      </c>
      <c r="E15" s="51"/>
      <c r="F15" s="51"/>
      <c r="G15" s="51">
        <f>'[15]Summary'!$E$15</f>
        <v>18450000</v>
      </c>
      <c r="H15" s="77">
        <f>'[15]Summary'!$F$15</f>
        <v>18450000</v>
      </c>
      <c r="I15" s="75">
        <f>'[15]Summary'!$G$15</f>
        <v>17700000</v>
      </c>
      <c r="J15" s="77">
        <f>'[15]Summary'!$H$15</f>
        <v>314000</v>
      </c>
      <c r="K15" s="75">
        <f>'[15]Summary'!$I$15</f>
        <v>3810413</v>
      </c>
      <c r="L15" s="57">
        <f>'[16]NW Summary'!L17</f>
        <v>0</v>
      </c>
      <c r="M15" s="62">
        <f>'[16]NW Summary'!M17</f>
        <v>0</v>
      </c>
      <c r="N15" s="57">
        <f>'[16]NW Summary'!N17</f>
        <v>0</v>
      </c>
      <c r="O15" s="62">
        <f>'[16]NW Summary'!O17</f>
        <v>0</v>
      </c>
      <c r="P15" s="57">
        <f>'[16]NW Summary'!P17</f>
        <v>0</v>
      </c>
      <c r="Q15" s="62">
        <f>'[16]NW Summary'!Q17</f>
        <v>0</v>
      </c>
      <c r="R15" s="57">
        <f>'[16]NW Summary'!R17</f>
        <v>1588000</v>
      </c>
      <c r="S15" s="62">
        <f>'[16]NW Summary'!S17</f>
        <v>712000</v>
      </c>
      <c r="T15" s="66" t="str">
        <f>'[16]NW Summary'!T17</f>
        <v> </v>
      </c>
      <c r="U15" s="67" t="str">
        <f>'[16]NW Summary'!U17</f>
        <v> </v>
      </c>
      <c r="V15" s="79">
        <f t="shared" si="0"/>
        <v>0.017018970189701898</v>
      </c>
      <c r="W15" s="88">
        <f t="shared" si="1"/>
        <v>0.20652644986449864</v>
      </c>
      <c r="X15" s="36"/>
    </row>
    <row r="16" spans="2:24" ht="12.75">
      <c r="B16" s="35"/>
      <c r="C16" s="72" t="s">
        <v>25</v>
      </c>
      <c r="D16" s="51">
        <f>'[17]Summary'!$B$15</f>
        <v>23500000</v>
      </c>
      <c r="E16" s="51"/>
      <c r="F16" s="51"/>
      <c r="G16" s="51">
        <f>'[17]Summary'!$E$15</f>
        <v>23500000</v>
      </c>
      <c r="H16" s="77">
        <f>'[17]Summary'!$F$15</f>
        <v>23500000</v>
      </c>
      <c r="I16" s="75">
        <f>'[17]Summary'!$G$15</f>
        <v>23500000</v>
      </c>
      <c r="J16" s="77">
        <f>'[17]Summary'!$H$15</f>
        <v>1752000</v>
      </c>
      <c r="K16" s="75">
        <f>'[17]Summary'!$I$15</f>
        <v>3458117</v>
      </c>
      <c r="L16" s="57">
        <f>'[18]WC Summary'!L17</f>
        <v>0</v>
      </c>
      <c r="M16" s="62">
        <f>'[18]WC Summary'!M17</f>
        <v>0</v>
      </c>
      <c r="N16" s="57">
        <f>'[18]WC Summary'!N17</f>
        <v>0</v>
      </c>
      <c r="O16" s="62">
        <f>'[18]WC Summary'!O17</f>
        <v>0</v>
      </c>
      <c r="P16" s="57">
        <f>'[18]WC Summary'!P17</f>
        <v>0</v>
      </c>
      <c r="Q16" s="62">
        <f>'[18]WC Summary'!Q17</f>
        <v>0</v>
      </c>
      <c r="R16" s="57">
        <f>'[18]WC Summary'!R17</f>
        <v>665000</v>
      </c>
      <c r="S16" s="62">
        <f>'[18]WC Summary'!S17</f>
        <v>1244000</v>
      </c>
      <c r="T16" s="66" t="str">
        <f>'[18]WC Summary'!T17</f>
        <v> </v>
      </c>
      <c r="U16" s="67" t="str">
        <f>'[18]WC Summary'!U17</f>
        <v> </v>
      </c>
      <c r="V16" s="79">
        <f>IF(G16=0," ",(J16/G16))</f>
        <v>0.07455319148936171</v>
      </c>
      <c r="W16" s="88">
        <f>IF(G16=0," ",(K16/G16))</f>
        <v>0.147153914893617</v>
      </c>
      <c r="X16" s="36"/>
    </row>
    <row r="17" spans="2:24" ht="12.75">
      <c r="B17" s="35"/>
      <c r="C17" s="72"/>
      <c r="D17" s="51"/>
      <c r="E17" s="51"/>
      <c r="F17" s="51"/>
      <c r="G17" s="51"/>
      <c r="H17" s="77"/>
      <c r="I17" s="75"/>
      <c r="J17" s="77"/>
      <c r="K17" s="75"/>
      <c r="L17" s="58"/>
      <c r="M17" s="63"/>
      <c r="N17" s="58"/>
      <c r="O17" s="63"/>
      <c r="P17" s="58"/>
      <c r="Q17" s="63"/>
      <c r="R17" s="58"/>
      <c r="S17" s="63"/>
      <c r="T17" s="66" t="str">
        <f t="shared" si="2"/>
        <v> </v>
      </c>
      <c r="U17" s="67" t="str">
        <f t="shared" si="3"/>
        <v> </v>
      </c>
      <c r="V17" s="79" t="str">
        <f t="shared" si="0"/>
        <v> </v>
      </c>
      <c r="W17" s="88" t="str">
        <f t="shared" si="1"/>
        <v> </v>
      </c>
      <c r="X17" s="36"/>
    </row>
    <row r="18" spans="2:24" ht="12.75">
      <c r="B18" s="35"/>
      <c r="C18" s="72"/>
      <c r="D18" s="51"/>
      <c r="E18" s="51"/>
      <c r="F18" s="51"/>
      <c r="G18" s="51"/>
      <c r="H18" s="77"/>
      <c r="I18" s="75"/>
      <c r="J18" s="77"/>
      <c r="K18" s="75"/>
      <c r="L18" s="58"/>
      <c r="M18" s="63"/>
      <c r="N18" s="58"/>
      <c r="O18" s="63"/>
      <c r="P18" s="58"/>
      <c r="Q18" s="63"/>
      <c r="R18" s="58"/>
      <c r="S18" s="63"/>
      <c r="T18" s="66" t="str">
        <f t="shared" si="2"/>
        <v> </v>
      </c>
      <c r="U18" s="67" t="str">
        <f t="shared" si="3"/>
        <v> </v>
      </c>
      <c r="V18" s="79" t="str">
        <f t="shared" si="0"/>
        <v> </v>
      </c>
      <c r="W18" s="88" t="str">
        <f t="shared" si="1"/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78"/>
      <c r="I19" s="75"/>
      <c r="J19" s="77"/>
      <c r="K19" s="75"/>
      <c r="L19" s="59"/>
      <c r="M19" s="64"/>
      <c r="N19" s="59"/>
      <c r="O19" s="64"/>
      <c r="P19" s="59"/>
      <c r="Q19" s="64"/>
      <c r="R19" s="59"/>
      <c r="S19" s="64"/>
      <c r="T19" s="69" t="str">
        <f t="shared" si="2"/>
        <v> </v>
      </c>
      <c r="U19" s="70" t="str">
        <f t="shared" si="3"/>
        <v> </v>
      </c>
      <c r="V19" s="79" t="str">
        <f t="shared" si="0"/>
        <v> </v>
      </c>
      <c r="W19" s="89" t="str">
        <f t="shared" si="1"/>
        <v> </v>
      </c>
      <c r="X19" s="36"/>
    </row>
    <row r="20" spans="2:24" s="31" customFormat="1" ht="12.75">
      <c r="B20" s="46"/>
      <c r="C20" s="41" t="s">
        <v>26</v>
      </c>
      <c r="D20" s="48">
        <f>SUM(D8:D19)</f>
        <v>212000000</v>
      </c>
      <c r="E20" s="48">
        <f aca="true" t="shared" si="4" ref="E20:K20">SUM(E8:E19)</f>
        <v>0</v>
      </c>
      <c r="F20" s="48">
        <f t="shared" si="4"/>
        <v>0</v>
      </c>
      <c r="G20" s="48">
        <f t="shared" si="4"/>
        <v>212000000</v>
      </c>
      <c r="H20" s="97">
        <f t="shared" si="4"/>
        <v>212000000</v>
      </c>
      <c r="I20" s="96">
        <f t="shared" si="4"/>
        <v>210450000</v>
      </c>
      <c r="J20" s="97">
        <f t="shared" si="4"/>
        <v>8320000</v>
      </c>
      <c r="K20" s="96">
        <f t="shared" si="4"/>
        <v>36113054</v>
      </c>
      <c r="L20" s="48">
        <f>'[1]Summary'!L17</f>
        <v>0</v>
      </c>
      <c r="M20" s="48">
        <f>'[1]Summary'!M17</f>
        <v>0</v>
      </c>
      <c r="N20" s="48">
        <f>'[1]Summary'!N17</f>
        <v>0</v>
      </c>
      <c r="O20" s="48">
        <f>'[1]Summary'!O17</f>
        <v>0</v>
      </c>
      <c r="P20" s="48">
        <f>'[1]Summary'!P17</f>
        <v>0</v>
      </c>
      <c r="Q20" s="48">
        <f>'[1]Summary'!Q17</f>
        <v>0</v>
      </c>
      <c r="R20" s="48">
        <f>'[1]Summary'!R17</f>
        <v>10015000</v>
      </c>
      <c r="S20" s="48">
        <f>'[1]Summary'!S17</f>
        <v>12196808</v>
      </c>
      <c r="T20" s="48" t="str">
        <f>'[1]Summary'!T17</f>
        <v> </v>
      </c>
      <c r="U20" s="48" t="str">
        <f>'[1]Summary'!U17</f>
        <v> </v>
      </c>
      <c r="V20" s="83">
        <f t="shared" si="0"/>
        <v>0.03924528301886793</v>
      </c>
      <c r="W20" s="93">
        <f t="shared" si="1"/>
        <v>0.17034459433962265</v>
      </c>
      <c r="X20" s="47"/>
    </row>
    <row r="21" spans="2:24" ht="13.5" thickBot="1"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87" t="s">
        <v>62</v>
      </c>
      <c r="C23" s="87" t="s">
        <v>63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5" ref="IS23:IT27">T23</f>
        <v>0</v>
      </c>
      <c r="IT23" s="34">
        <f t="shared" si="5"/>
        <v>0</v>
      </c>
    </row>
    <row r="24" spans="1:254" s="11" customFormat="1" ht="12.75">
      <c r="A24" s="32"/>
      <c r="B24" s="87" t="s">
        <v>64</v>
      </c>
      <c r="C24" s="87" t="s">
        <v>65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5"/>
        <v>0</v>
      </c>
      <c r="IT24" s="34">
        <f t="shared" si="5"/>
        <v>0</v>
      </c>
    </row>
    <row r="25" spans="1:254" s="11" customFormat="1" ht="12.75">
      <c r="A25" s="3"/>
      <c r="B25" s="87" t="s">
        <v>66</v>
      </c>
      <c r="C25" s="87" t="s">
        <v>28</v>
      </c>
      <c r="D25" s="3"/>
      <c r="E25" s="33"/>
      <c r="F25" s="3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5"/>
        <v>0</v>
      </c>
      <c r="IT25" s="34">
        <f t="shared" si="5"/>
        <v>0</v>
      </c>
    </row>
    <row r="26" spans="1:254" s="11" customFormat="1" ht="12.75">
      <c r="A26" s="3"/>
      <c r="B26" s="87" t="s">
        <v>67</v>
      </c>
      <c r="C26" s="87" t="s">
        <v>68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5"/>
        <v>0</v>
      </c>
      <c r="IT26" s="34">
        <f t="shared" si="5"/>
        <v>0</v>
      </c>
    </row>
    <row r="27" spans="1:254" s="11" customFormat="1" ht="12.75">
      <c r="A27" s="3"/>
      <c r="B27" s="87" t="s">
        <v>69</v>
      </c>
      <c r="C27" s="87" t="s">
        <v>29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5"/>
        <v>0</v>
      </c>
      <c r="IT27" s="34">
        <f t="shared" si="5"/>
        <v>0</v>
      </c>
    </row>
    <row r="28" spans="2:3" ht="12.75">
      <c r="B28" s="87"/>
      <c r="C28" s="87" t="s">
        <v>70</v>
      </c>
    </row>
    <row r="29" spans="2:6" ht="12.75">
      <c r="B29" s="87" t="s">
        <v>73</v>
      </c>
      <c r="C29" s="87"/>
      <c r="D29" s="87"/>
      <c r="E29" s="87"/>
      <c r="F29" s="87"/>
    </row>
    <row r="30" spans="2:6" ht="12.75">
      <c r="B30" s="87" t="s">
        <v>71</v>
      </c>
      <c r="C30" s="87"/>
      <c r="D30" s="87"/>
      <c r="E30" s="87"/>
      <c r="F30" s="8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A1">
      <selection activeCell="B28" sqref="B28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1" width="13.140625" style="0" customWidth="1"/>
    <col min="12" max="21" width="13.140625" style="0" hidden="1" customWidth="1"/>
    <col min="22" max="22" width="16.28125" style="0" customWidth="1"/>
    <col min="23" max="23" width="12.00390625" style="0" bestFit="1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57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33</v>
      </c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56</v>
      </c>
      <c r="D3" s="8"/>
      <c r="E3" s="8"/>
      <c r="F3" s="8"/>
      <c r="G3" s="8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6</v>
      </c>
      <c r="U3" s="14"/>
      <c r="V3" s="71" t="s">
        <v>50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7</v>
      </c>
      <c r="D4" s="18" t="s">
        <v>58</v>
      </c>
      <c r="E4" s="18" t="s">
        <v>8</v>
      </c>
      <c r="F4" s="18" t="s">
        <v>9</v>
      </c>
      <c r="G4" s="18" t="s">
        <v>59</v>
      </c>
      <c r="H4" s="19" t="s">
        <v>10</v>
      </c>
      <c r="I4" s="60" t="s">
        <v>11</v>
      </c>
      <c r="J4" s="19" t="s">
        <v>60</v>
      </c>
      <c r="K4" s="60" t="s">
        <v>61</v>
      </c>
      <c r="L4" s="19" t="s">
        <v>43</v>
      </c>
      <c r="M4" s="60" t="s">
        <v>44</v>
      </c>
      <c r="N4" s="19" t="s">
        <v>45</v>
      </c>
      <c r="O4" s="60" t="s">
        <v>46</v>
      </c>
      <c r="P4" s="19" t="s">
        <v>47</v>
      </c>
      <c r="Q4" s="60" t="s">
        <v>48</v>
      </c>
      <c r="R4" s="19" t="s">
        <v>12</v>
      </c>
      <c r="S4" s="60" t="s">
        <v>13</v>
      </c>
      <c r="T4" s="20" t="s">
        <v>47</v>
      </c>
      <c r="U4" s="54" t="s">
        <v>49</v>
      </c>
      <c r="V4" s="20" t="s">
        <v>14</v>
      </c>
      <c r="W4" s="54" t="s">
        <v>15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16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49"/>
      <c r="H7" s="76"/>
      <c r="I7" s="74"/>
      <c r="J7" s="76"/>
      <c r="K7" s="74"/>
      <c r="L7" s="52"/>
      <c r="M7" s="53"/>
      <c r="N7" s="52"/>
      <c r="O7" s="53"/>
      <c r="P7" s="52"/>
      <c r="Q7" s="53"/>
      <c r="R7" s="52"/>
      <c r="S7" s="53"/>
      <c r="T7" s="52"/>
      <c r="U7" s="53"/>
      <c r="V7" s="52"/>
      <c r="W7" s="53"/>
      <c r="X7" s="36"/>
    </row>
    <row r="8" spans="2:24" ht="12.75">
      <c r="B8" s="35"/>
      <c r="C8" s="72" t="s">
        <v>17</v>
      </c>
      <c r="D8" s="51">
        <f>'[2]Summary'!$B$20</f>
        <v>479811000</v>
      </c>
      <c r="E8" s="51"/>
      <c r="F8" s="51"/>
      <c r="G8" s="51">
        <f>'[2]Summary'!$E$20</f>
        <v>479811000</v>
      </c>
      <c r="H8" s="77">
        <f>'[2]Summary'!$F$20</f>
        <v>0</v>
      </c>
      <c r="I8" s="75">
        <f>'[2]Summary'!$G$20</f>
        <v>0</v>
      </c>
      <c r="J8" s="77">
        <f>'[2]Summary'!$H$20</f>
        <v>0</v>
      </c>
      <c r="K8" s="75">
        <f>'[2]Summary'!$I$20</f>
        <v>40401804</v>
      </c>
      <c r="L8" s="51">
        <f>'[3]EC Summary'!L21</f>
        <v>0</v>
      </c>
      <c r="M8" s="51">
        <f>'[3]EC Summary'!M21</f>
        <v>0</v>
      </c>
      <c r="N8" s="51">
        <f>'[3]EC Summary'!N21</f>
        <v>0</v>
      </c>
      <c r="O8" s="51">
        <f>'[3]EC Summary'!O21</f>
        <v>0</v>
      </c>
      <c r="P8" s="51">
        <f>'[3]EC Summary'!P21</f>
        <v>0</v>
      </c>
      <c r="Q8" s="51">
        <f>'[3]EC Summary'!Q21</f>
        <v>0</v>
      </c>
      <c r="R8" s="51">
        <f>'[3]EC Summary'!R21</f>
        <v>0</v>
      </c>
      <c r="S8" s="51">
        <f>'[3]EC Summary'!S21</f>
        <v>0</v>
      </c>
      <c r="T8" s="51" t="str">
        <f>'[3]EC Summary'!T21</f>
        <v> </v>
      </c>
      <c r="U8" s="51" t="str">
        <f>'[3]EC Summary'!U21</f>
        <v> </v>
      </c>
      <c r="V8" s="79">
        <f>IF(G8=0," ",(J8/G8))</f>
        <v>0</v>
      </c>
      <c r="W8" s="88">
        <f>IF(G8=0," ",(K8/G8))</f>
        <v>0.08420358015968787</v>
      </c>
      <c r="X8" s="36"/>
    </row>
    <row r="9" spans="2:24" ht="12.75">
      <c r="B9" s="35"/>
      <c r="C9" s="72" t="s">
        <v>18</v>
      </c>
      <c r="D9" s="51">
        <f>'[4]Summary'!$B$20</f>
        <v>15000000</v>
      </c>
      <c r="E9" s="51"/>
      <c r="F9" s="51"/>
      <c r="G9" s="51">
        <f>'[4]Summary'!$E$20</f>
        <v>15000000</v>
      </c>
      <c r="H9" s="77">
        <f>'[4]Summary'!$F$20</f>
        <v>0</v>
      </c>
      <c r="I9" s="75">
        <f>'[4]Summary'!$G$20</f>
        <v>0</v>
      </c>
      <c r="J9" s="77">
        <f>'[4]Summary'!$H$20</f>
        <v>0</v>
      </c>
      <c r="K9" s="75">
        <f>'[4]Summary'!$I$20</f>
        <v>38166743</v>
      </c>
      <c r="L9" s="51">
        <f>'[19]FS Summary'!L21</f>
        <v>0</v>
      </c>
      <c r="M9" s="51">
        <f>'[19]FS Summary'!M21</f>
        <v>0</v>
      </c>
      <c r="N9" s="51">
        <f>'[19]FS Summary'!N21</f>
        <v>0</v>
      </c>
      <c r="O9" s="51">
        <f>'[19]FS Summary'!O21</f>
        <v>0</v>
      </c>
      <c r="P9" s="51">
        <f>'[19]FS Summary'!P21</f>
        <v>0</v>
      </c>
      <c r="Q9" s="51">
        <f>'[19]FS Summary'!Q21</f>
        <v>0</v>
      </c>
      <c r="R9" s="51">
        <f>'[19]FS Summary'!R21</f>
        <v>82168000</v>
      </c>
      <c r="S9" s="51">
        <f>'[19]FS Summary'!S21</f>
        <v>45611000</v>
      </c>
      <c r="T9" s="51" t="str">
        <f>'[19]FS Summary'!T21</f>
        <v> </v>
      </c>
      <c r="U9" s="51" t="str">
        <f>'[19]FS Summary'!U21</f>
        <v> </v>
      </c>
      <c r="V9" s="79">
        <f aca="true" t="shared" si="0" ref="V9:V20">IF(G9=0," ",(J9/G9))</f>
        <v>0</v>
      </c>
      <c r="W9" s="88">
        <f aca="true" t="shared" si="1" ref="W9:W20">IF(G9=0," ",(K9/G9))</f>
        <v>2.5444495333333332</v>
      </c>
      <c r="X9" s="36"/>
    </row>
    <row r="10" spans="2:24" ht="12.75">
      <c r="B10" s="35"/>
      <c r="C10" s="72" t="s">
        <v>19</v>
      </c>
      <c r="D10" s="51">
        <f>'[5]Summary'!$B$20</f>
        <v>1954651000</v>
      </c>
      <c r="E10" s="51"/>
      <c r="F10" s="51"/>
      <c r="G10" s="51">
        <f>'[5]Summary'!$E$20</f>
        <v>1954651000</v>
      </c>
      <c r="H10" s="77">
        <f>'[5]Summary'!$F$20</f>
        <v>0</v>
      </c>
      <c r="I10" s="75">
        <f>'[5]Summary'!$G$20</f>
        <v>0</v>
      </c>
      <c r="J10" s="77">
        <f>'[5]Summary'!$H$20</f>
        <v>0</v>
      </c>
      <c r="K10" s="75">
        <f>'[5]Summary'!$I$20</f>
        <v>67439798</v>
      </c>
      <c r="L10" s="57">
        <f>'[6]GT Summary'!L21</f>
        <v>0</v>
      </c>
      <c r="M10" s="62">
        <f>'[6]GT Summary'!M21</f>
        <v>0</v>
      </c>
      <c r="N10" s="57">
        <f>'[6]GT Summary'!N21</f>
        <v>0</v>
      </c>
      <c r="O10" s="62">
        <f>'[6]GT Summary'!O21</f>
        <v>0</v>
      </c>
      <c r="P10" s="57">
        <f>'[6]GT Summary'!P21</f>
        <v>0</v>
      </c>
      <c r="Q10" s="62">
        <f>'[6]GT Summary'!Q21</f>
        <v>0</v>
      </c>
      <c r="R10" s="57">
        <f>'[6]GT Summary'!R21</f>
        <v>654941000</v>
      </c>
      <c r="S10" s="62">
        <f>'[6]GT Summary'!S21</f>
        <v>16379000</v>
      </c>
      <c r="T10" s="66" t="str">
        <f>'[6]GT Summary'!T21</f>
        <v> </v>
      </c>
      <c r="U10" s="67" t="str">
        <f>'[6]GT Summary'!U21</f>
        <v> </v>
      </c>
      <c r="V10" s="79">
        <f t="shared" si="0"/>
        <v>0</v>
      </c>
      <c r="W10" s="88">
        <f t="shared" si="1"/>
        <v>0.03450221957781722</v>
      </c>
      <c r="X10" s="36"/>
    </row>
    <row r="11" spans="2:24" ht="12.75">
      <c r="B11" s="35"/>
      <c r="C11" s="72" t="s">
        <v>20</v>
      </c>
      <c r="D11" s="51">
        <f>'[7]Summary'!$B$20</f>
        <v>345000000</v>
      </c>
      <c r="E11" s="51"/>
      <c r="F11" s="51"/>
      <c r="G11" s="51">
        <f>'[7]Summary'!$E$20</f>
        <v>345000000</v>
      </c>
      <c r="H11" s="77">
        <f>'[7]Summary'!$F$20</f>
        <v>0</v>
      </c>
      <c r="I11" s="75">
        <f>'[7]Summary'!$G$20</f>
        <v>0</v>
      </c>
      <c r="J11" s="77">
        <f>'[7]Summary'!$H$20</f>
        <v>0</v>
      </c>
      <c r="K11" s="75">
        <f>'[7]Summary'!$I$20</f>
        <v>46947628</v>
      </c>
      <c r="L11" s="57">
        <f>'[8]KZ Summary'!L21</f>
        <v>0</v>
      </c>
      <c r="M11" s="62">
        <f>'[8]KZ Summary'!M21</f>
        <v>0</v>
      </c>
      <c r="N11" s="57">
        <f>'[8]KZ Summary'!N21</f>
        <v>0</v>
      </c>
      <c r="O11" s="62">
        <f>'[8]KZ Summary'!O21</f>
        <v>0</v>
      </c>
      <c r="P11" s="57">
        <f>'[8]KZ Summary'!P21</f>
        <v>0</v>
      </c>
      <c r="Q11" s="62">
        <f>'[8]KZ Summary'!Q21</f>
        <v>0</v>
      </c>
      <c r="R11" s="57">
        <f>'[8]KZ Summary'!R21</f>
        <v>249210000</v>
      </c>
      <c r="S11" s="62">
        <f>'[8]KZ Summary'!S21</f>
        <v>92969000</v>
      </c>
      <c r="T11" s="66" t="str">
        <f>'[8]KZ Summary'!T21</f>
        <v> </v>
      </c>
      <c r="U11" s="67" t="str">
        <f>'[8]KZ Summary'!U21</f>
        <v> </v>
      </c>
      <c r="V11" s="79">
        <f t="shared" si="0"/>
        <v>0</v>
      </c>
      <c r="W11" s="88">
        <f t="shared" si="1"/>
        <v>0.1360800811594203</v>
      </c>
      <c r="X11" s="36"/>
    </row>
    <row r="12" spans="2:24" ht="12.75">
      <c r="B12" s="35"/>
      <c r="C12" s="72" t="s">
        <v>21</v>
      </c>
      <c r="D12" s="51">
        <f>'[9]Summary'!$B$20</f>
        <v>20000000</v>
      </c>
      <c r="E12" s="51"/>
      <c r="F12" s="51"/>
      <c r="G12" s="51">
        <f>'[9]Summary'!$E$20</f>
        <v>20000000</v>
      </c>
      <c r="H12" s="77">
        <f>'[9]Summary'!$F$20</f>
        <v>0</v>
      </c>
      <c r="I12" s="75">
        <f>'[9]Summary'!$G$20</f>
        <v>0</v>
      </c>
      <c r="J12" s="77">
        <f>'[9]Summary'!$H$20</f>
        <v>0</v>
      </c>
      <c r="K12" s="75">
        <f>'[9]Summary'!$I$20</f>
        <v>164571</v>
      </c>
      <c r="L12" s="57">
        <f>'[10]NP Summary'!L21</f>
        <v>0</v>
      </c>
      <c r="M12" s="62">
        <f>'[10]NP Summary'!M21</f>
        <v>0</v>
      </c>
      <c r="N12" s="57">
        <f>'[10]NP Summary'!N21</f>
        <v>0</v>
      </c>
      <c r="O12" s="62">
        <f>'[10]NP Summary'!O21</f>
        <v>0</v>
      </c>
      <c r="P12" s="57">
        <f>'[10]NP Summary'!P21</f>
        <v>0</v>
      </c>
      <c r="Q12" s="62">
        <f>'[10]NP Summary'!Q21</f>
        <v>0</v>
      </c>
      <c r="R12" s="57">
        <f>'[10]NP Summary'!R21</f>
        <v>55000000</v>
      </c>
      <c r="S12" s="62">
        <f>'[10]NP Summary'!S21</f>
        <v>55000000</v>
      </c>
      <c r="T12" s="66" t="str">
        <f>'[10]NP Summary'!T21</f>
        <v> </v>
      </c>
      <c r="U12" s="67" t="str">
        <f>'[10]NP Summary'!U21</f>
        <v> </v>
      </c>
      <c r="V12" s="79">
        <f t="shared" si="0"/>
        <v>0</v>
      </c>
      <c r="W12" s="88">
        <f t="shared" si="1"/>
        <v>0.00822855</v>
      </c>
      <c r="X12" s="36"/>
    </row>
    <row r="13" spans="2:24" ht="12.75">
      <c r="B13" s="35"/>
      <c r="C13" s="72" t="s">
        <v>22</v>
      </c>
      <c r="D13" s="51">
        <f>'[11]Summary'!$B$20</f>
        <v>15000000</v>
      </c>
      <c r="E13" s="51"/>
      <c r="F13" s="51"/>
      <c r="G13" s="51">
        <f>'[11]Summary'!$E$20</f>
        <v>15000000</v>
      </c>
      <c r="H13" s="77">
        <f>'[11]Summary'!$F$20</f>
        <v>0</v>
      </c>
      <c r="I13" s="75">
        <f>'[11]Summary'!$G$20</f>
        <v>0</v>
      </c>
      <c r="J13" s="77">
        <f>'[11]Summary'!$H$20</f>
        <v>0</v>
      </c>
      <c r="K13" s="75">
        <f>'[11]Summary'!$I$20</f>
        <v>4385965</v>
      </c>
      <c r="L13" s="57">
        <f>'[12]MP Summary'!L21</f>
        <v>0</v>
      </c>
      <c r="M13" s="62">
        <f>'[12]MP Summary'!M21</f>
        <v>0</v>
      </c>
      <c r="N13" s="57">
        <f>'[12]MP Summary'!N21</f>
        <v>0</v>
      </c>
      <c r="O13" s="62">
        <f>'[12]MP Summary'!O21</f>
        <v>0</v>
      </c>
      <c r="P13" s="57">
        <f>'[12]MP Summary'!P21</f>
        <v>0</v>
      </c>
      <c r="Q13" s="62">
        <f>'[12]MP Summary'!Q21</f>
        <v>0</v>
      </c>
      <c r="R13" s="57">
        <f>'[12]MP Summary'!R21</f>
        <v>60833000</v>
      </c>
      <c r="S13" s="62">
        <f>'[12]MP Summary'!S21</f>
        <v>41412000</v>
      </c>
      <c r="T13" s="66" t="str">
        <f>'[12]MP Summary'!T21</f>
        <v> </v>
      </c>
      <c r="U13" s="67" t="str">
        <f>'[12]MP Summary'!U21</f>
        <v> </v>
      </c>
      <c r="V13" s="79">
        <f t="shared" si="0"/>
        <v>0</v>
      </c>
      <c r="W13" s="88">
        <f t="shared" si="1"/>
        <v>0.29239766666666667</v>
      </c>
      <c r="X13" s="36"/>
    </row>
    <row r="14" spans="2:24" ht="12.75">
      <c r="B14" s="35"/>
      <c r="C14" s="72" t="s">
        <v>23</v>
      </c>
      <c r="D14" s="51">
        <f>'[13]Summary'!$B$20</f>
        <v>0</v>
      </c>
      <c r="E14" s="51"/>
      <c r="F14" s="51"/>
      <c r="G14" s="51"/>
      <c r="H14" s="77"/>
      <c r="I14" s="75"/>
      <c r="J14" s="77"/>
      <c r="K14" s="75"/>
      <c r="L14" s="57"/>
      <c r="M14" s="62"/>
      <c r="N14" s="57"/>
      <c r="O14" s="62"/>
      <c r="P14" s="57"/>
      <c r="Q14" s="62"/>
      <c r="R14" s="57"/>
      <c r="S14" s="62"/>
      <c r="T14" s="66" t="str">
        <f aca="true" t="shared" si="2" ref="T14:T19">IF(N14=0," ",(P14-N14)/N14)</f>
        <v> </v>
      </c>
      <c r="U14" s="67" t="str">
        <f aca="true" t="shared" si="3" ref="U14:U19">IF(O14=0," ",(Q14-O14)/O14)</f>
        <v> </v>
      </c>
      <c r="V14" s="79" t="str">
        <f t="shared" si="0"/>
        <v> </v>
      </c>
      <c r="W14" s="88" t="str">
        <f t="shared" si="1"/>
        <v> </v>
      </c>
      <c r="X14" s="36"/>
    </row>
    <row r="15" spans="2:24" ht="12.75">
      <c r="B15" s="35"/>
      <c r="C15" s="72" t="s">
        <v>24</v>
      </c>
      <c r="D15" s="51">
        <f>'[15]Summary'!$B$20</f>
        <v>20000000</v>
      </c>
      <c r="E15" s="51"/>
      <c r="F15" s="51"/>
      <c r="G15" s="51">
        <f>'[15]Summary'!$E$20</f>
        <v>20000000</v>
      </c>
      <c r="H15" s="77">
        <f>'[15]Summary'!$F$20</f>
        <v>0</v>
      </c>
      <c r="I15" s="75">
        <f>'[15]Summary'!$G$20</f>
        <v>0</v>
      </c>
      <c r="J15" s="77">
        <f>'[15]Summary'!$H$20</f>
        <v>0</v>
      </c>
      <c r="K15" s="75">
        <f>'[15]Summary'!$I$20</f>
        <v>0</v>
      </c>
      <c r="L15" s="51">
        <f>'[15]Summary'!$B$20</f>
        <v>20000000</v>
      </c>
      <c r="M15" s="51">
        <f>'[15]Summary'!$B$20</f>
        <v>20000000</v>
      </c>
      <c r="N15" s="51">
        <f>'[15]Summary'!$B$20</f>
        <v>20000000</v>
      </c>
      <c r="O15" s="51">
        <f>'[15]Summary'!$B$20</f>
        <v>20000000</v>
      </c>
      <c r="P15" s="51">
        <f>'[15]Summary'!$B$20</f>
        <v>20000000</v>
      </c>
      <c r="Q15" s="51">
        <f>'[15]Summary'!$B$20</f>
        <v>20000000</v>
      </c>
      <c r="R15" s="51">
        <f>'[15]Summary'!$B$20</f>
        <v>20000000</v>
      </c>
      <c r="S15" s="51">
        <f>'[15]Summary'!$B$20</f>
        <v>20000000</v>
      </c>
      <c r="T15" s="51">
        <f>'[15]Summary'!$B$20</f>
        <v>20000000</v>
      </c>
      <c r="U15" s="51">
        <f>'[15]Summary'!$B$20</f>
        <v>20000000</v>
      </c>
      <c r="V15" s="79">
        <f t="shared" si="0"/>
        <v>0</v>
      </c>
      <c r="W15" s="88">
        <f t="shared" si="1"/>
        <v>0</v>
      </c>
      <c r="X15" s="36"/>
    </row>
    <row r="16" spans="2:24" ht="12.75">
      <c r="B16" s="35"/>
      <c r="C16" s="72" t="s">
        <v>25</v>
      </c>
      <c r="D16" s="51">
        <f>'[17]Summary'!$B$20</f>
        <v>850000000</v>
      </c>
      <c r="E16" s="51"/>
      <c r="F16" s="51"/>
      <c r="G16" s="51">
        <f>'[17]Summary'!$E$20</f>
        <v>850000000</v>
      </c>
      <c r="H16" s="77">
        <f>'[17]Summary'!$F$20</f>
        <v>0</v>
      </c>
      <c r="I16" s="75">
        <f>'[17]Summary'!$G$20</f>
        <v>0</v>
      </c>
      <c r="J16" s="77">
        <f>'[17]Summary'!$H$20</f>
        <v>0</v>
      </c>
      <c r="K16" s="75">
        <f>'[17]Summary'!$I$20</f>
        <v>86575149</v>
      </c>
      <c r="L16" s="57">
        <f>'[18]WC Summary'!L21</f>
        <v>0</v>
      </c>
      <c r="M16" s="62">
        <f>'[18]WC Summary'!M21</f>
        <v>0</v>
      </c>
      <c r="N16" s="57">
        <f>'[18]WC Summary'!N21</f>
        <v>0</v>
      </c>
      <c r="O16" s="62">
        <f>'[18]WC Summary'!O21</f>
        <v>0</v>
      </c>
      <c r="P16" s="57">
        <f>'[18]WC Summary'!P21</f>
        <v>0</v>
      </c>
      <c r="Q16" s="62">
        <f>'[18]WC Summary'!Q21</f>
        <v>0</v>
      </c>
      <c r="R16" s="57">
        <f>'[18]WC Summary'!R21</f>
        <v>260000000</v>
      </c>
      <c r="S16" s="62">
        <f>'[18]WC Summary'!S21</f>
        <v>137777000</v>
      </c>
      <c r="T16" s="66" t="str">
        <f>'[18]WC Summary'!T21</f>
        <v> </v>
      </c>
      <c r="U16" s="67" t="str">
        <f>'[18]WC Summary'!U21</f>
        <v> </v>
      </c>
      <c r="V16" s="79">
        <f t="shared" si="0"/>
        <v>0</v>
      </c>
      <c r="W16" s="88">
        <f t="shared" si="1"/>
        <v>0.10185311647058823</v>
      </c>
      <c r="X16" s="36"/>
    </row>
    <row r="17" spans="2:24" ht="12.75">
      <c r="B17" s="35"/>
      <c r="C17" s="72"/>
      <c r="D17" s="51"/>
      <c r="E17" s="51"/>
      <c r="F17" s="51"/>
      <c r="G17" s="51"/>
      <c r="H17" s="77"/>
      <c r="I17" s="75"/>
      <c r="J17" s="77"/>
      <c r="K17" s="75"/>
      <c r="L17" s="58"/>
      <c r="M17" s="63"/>
      <c r="N17" s="58"/>
      <c r="O17" s="63"/>
      <c r="P17" s="58"/>
      <c r="Q17" s="63"/>
      <c r="R17" s="58"/>
      <c r="S17" s="63"/>
      <c r="T17" s="66" t="str">
        <f t="shared" si="2"/>
        <v> </v>
      </c>
      <c r="U17" s="67" t="str">
        <f t="shared" si="3"/>
        <v> </v>
      </c>
      <c r="V17" s="79" t="str">
        <f t="shared" si="0"/>
        <v> </v>
      </c>
      <c r="W17" s="88" t="str">
        <f t="shared" si="1"/>
        <v> </v>
      </c>
      <c r="X17" s="36"/>
    </row>
    <row r="18" spans="2:24" ht="12.75">
      <c r="B18" s="35"/>
      <c r="C18" s="72"/>
      <c r="D18" s="51"/>
      <c r="E18" s="51"/>
      <c r="F18" s="51"/>
      <c r="G18" s="51"/>
      <c r="H18" s="77"/>
      <c r="I18" s="75"/>
      <c r="J18" s="77"/>
      <c r="K18" s="75"/>
      <c r="L18" s="58"/>
      <c r="M18" s="63"/>
      <c r="N18" s="58"/>
      <c r="O18" s="63"/>
      <c r="P18" s="58"/>
      <c r="Q18" s="63"/>
      <c r="R18" s="58"/>
      <c r="S18" s="63"/>
      <c r="T18" s="66" t="str">
        <f t="shared" si="2"/>
        <v> </v>
      </c>
      <c r="U18" s="67" t="str">
        <f t="shared" si="3"/>
        <v> </v>
      </c>
      <c r="V18" s="79" t="str">
        <f t="shared" si="0"/>
        <v> </v>
      </c>
      <c r="W18" s="88" t="str">
        <f t="shared" si="1"/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78"/>
      <c r="I19" s="75"/>
      <c r="J19" s="77"/>
      <c r="K19" s="75"/>
      <c r="L19" s="59"/>
      <c r="M19" s="64"/>
      <c r="N19" s="59"/>
      <c r="O19" s="64"/>
      <c r="P19" s="59"/>
      <c r="Q19" s="64"/>
      <c r="R19" s="59"/>
      <c r="S19" s="64"/>
      <c r="T19" s="69" t="str">
        <f t="shared" si="2"/>
        <v> </v>
      </c>
      <c r="U19" s="70" t="str">
        <f t="shared" si="3"/>
        <v> </v>
      </c>
      <c r="V19" s="79" t="str">
        <f t="shared" si="0"/>
        <v> </v>
      </c>
      <c r="W19" s="89" t="str">
        <f t="shared" si="1"/>
        <v> </v>
      </c>
      <c r="X19" s="36"/>
    </row>
    <row r="20" spans="2:24" s="31" customFormat="1" ht="12.75">
      <c r="B20" s="46"/>
      <c r="C20" s="41" t="s">
        <v>26</v>
      </c>
      <c r="D20" s="48">
        <f>SUM(D8:D19)</f>
        <v>3699462000</v>
      </c>
      <c r="E20" s="48">
        <f aca="true" t="shared" si="4" ref="E20:K20">SUM(E8:E19)</f>
        <v>0</v>
      </c>
      <c r="F20" s="48">
        <f t="shared" si="4"/>
        <v>0</v>
      </c>
      <c r="G20" s="48">
        <f t="shared" si="4"/>
        <v>3699462000</v>
      </c>
      <c r="H20" s="97">
        <f t="shared" si="4"/>
        <v>0</v>
      </c>
      <c r="I20" s="96">
        <f t="shared" si="4"/>
        <v>0</v>
      </c>
      <c r="J20" s="97">
        <f t="shared" si="4"/>
        <v>0</v>
      </c>
      <c r="K20" s="96">
        <f t="shared" si="4"/>
        <v>284081658</v>
      </c>
      <c r="L20" s="48">
        <f>'[1]Summary'!L21</f>
        <v>0</v>
      </c>
      <c r="M20" s="48">
        <f>'[1]Summary'!M21</f>
        <v>0</v>
      </c>
      <c r="N20" s="48">
        <f>'[1]Summary'!N21</f>
        <v>0</v>
      </c>
      <c r="O20" s="48">
        <f>'[1]Summary'!O21</f>
        <v>0</v>
      </c>
      <c r="P20" s="48">
        <f>'[1]Summary'!P21</f>
        <v>0</v>
      </c>
      <c r="Q20" s="48">
        <f>'[1]Summary'!Q21</f>
        <v>0</v>
      </c>
      <c r="R20" s="48">
        <f>'[1]Summary'!R21</f>
        <v>1422866000</v>
      </c>
      <c r="S20" s="48">
        <f>'[1]Summary'!S21</f>
        <v>389148000</v>
      </c>
      <c r="T20" s="48" t="str">
        <f>'[1]Summary'!T21</f>
        <v> </v>
      </c>
      <c r="U20" s="48" t="str">
        <f>'[1]Summary'!U21</f>
        <v> </v>
      </c>
      <c r="V20" s="83">
        <f t="shared" si="0"/>
        <v>0</v>
      </c>
      <c r="W20" s="93">
        <f t="shared" si="1"/>
        <v>0.07678999216642853</v>
      </c>
      <c r="X20" s="47"/>
    </row>
    <row r="21" spans="2:24" ht="13.5" thickBot="1"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87" t="s">
        <v>62</v>
      </c>
      <c r="C23" s="87" t="s">
        <v>63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5" ref="IS23:IT27">T23</f>
        <v>0</v>
      </c>
      <c r="IT23" s="34">
        <f t="shared" si="5"/>
        <v>0</v>
      </c>
    </row>
    <row r="24" spans="1:254" s="11" customFormat="1" ht="12.75">
      <c r="A24" s="32"/>
      <c r="B24" s="87" t="s">
        <v>64</v>
      </c>
      <c r="C24" s="87" t="s">
        <v>65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5"/>
        <v>0</v>
      </c>
      <c r="IT24" s="34">
        <f t="shared" si="5"/>
        <v>0</v>
      </c>
    </row>
    <row r="25" spans="1:254" s="11" customFormat="1" ht="12.75">
      <c r="A25" s="3"/>
      <c r="B25" s="87" t="s">
        <v>66</v>
      </c>
      <c r="C25" s="87" t="s">
        <v>28</v>
      </c>
      <c r="D25" s="3"/>
      <c r="E25" s="33"/>
      <c r="F25" s="3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5"/>
        <v>0</v>
      </c>
      <c r="IT25" s="34">
        <f t="shared" si="5"/>
        <v>0</v>
      </c>
    </row>
    <row r="26" spans="1:254" s="11" customFormat="1" ht="12.75">
      <c r="A26" s="3"/>
      <c r="B26" s="87" t="s">
        <v>67</v>
      </c>
      <c r="C26" s="87" t="s">
        <v>68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5"/>
        <v>0</v>
      </c>
      <c r="IT26" s="34">
        <f t="shared" si="5"/>
        <v>0</v>
      </c>
    </row>
    <row r="27" spans="1:254" s="11" customFormat="1" ht="12.75">
      <c r="A27" s="3"/>
      <c r="B27" s="87" t="s">
        <v>69</v>
      </c>
      <c r="C27" s="87" t="s">
        <v>29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5"/>
        <v>0</v>
      </c>
      <c r="IT27" s="34">
        <f t="shared" si="5"/>
        <v>0</v>
      </c>
    </row>
    <row r="28" spans="2:3" ht="12.75">
      <c r="B28" s="87"/>
      <c r="C28" s="87" t="s">
        <v>70</v>
      </c>
    </row>
    <row r="29" spans="2:6" ht="12.75">
      <c r="B29" s="87" t="s">
        <v>73</v>
      </c>
      <c r="C29" s="87"/>
      <c r="D29" s="87"/>
      <c r="E29" s="87"/>
      <c r="F29" s="87"/>
    </row>
    <row r="30" spans="2:6" ht="12.75">
      <c r="B30" s="87" t="s">
        <v>71</v>
      </c>
      <c r="C30" s="87"/>
      <c r="D30" s="87"/>
      <c r="E30" s="87"/>
      <c r="F30" s="8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A16">
      <selection activeCell="B28" sqref="B28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1" width="13.140625" style="0" customWidth="1"/>
    <col min="12" max="21" width="13.140625" style="0" hidden="1" customWidth="1"/>
    <col min="22" max="22" width="16.28125" style="0" customWidth="1"/>
    <col min="23" max="23" width="12.00390625" style="0" bestFit="1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57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34</v>
      </c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56</v>
      </c>
      <c r="D3" s="8"/>
      <c r="E3" s="8"/>
      <c r="F3" s="8"/>
      <c r="G3" s="8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6</v>
      </c>
      <c r="U3" s="14"/>
      <c r="V3" s="71" t="s">
        <v>50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7</v>
      </c>
      <c r="D4" s="18" t="s">
        <v>58</v>
      </c>
      <c r="E4" s="18" t="s">
        <v>8</v>
      </c>
      <c r="F4" s="18" t="s">
        <v>9</v>
      </c>
      <c r="G4" s="18" t="s">
        <v>59</v>
      </c>
      <c r="H4" s="19" t="s">
        <v>10</v>
      </c>
      <c r="I4" s="60" t="s">
        <v>11</v>
      </c>
      <c r="J4" s="19" t="s">
        <v>60</v>
      </c>
      <c r="K4" s="60" t="s">
        <v>61</v>
      </c>
      <c r="L4" s="19" t="s">
        <v>43</v>
      </c>
      <c r="M4" s="60" t="s">
        <v>44</v>
      </c>
      <c r="N4" s="19" t="s">
        <v>45</v>
      </c>
      <c r="O4" s="60" t="s">
        <v>46</v>
      </c>
      <c r="P4" s="19" t="s">
        <v>47</v>
      </c>
      <c r="Q4" s="60" t="s">
        <v>48</v>
      </c>
      <c r="R4" s="19" t="s">
        <v>12</v>
      </c>
      <c r="S4" s="60" t="s">
        <v>13</v>
      </c>
      <c r="T4" s="20" t="s">
        <v>47</v>
      </c>
      <c r="U4" s="54" t="s">
        <v>49</v>
      </c>
      <c r="V4" s="20" t="s">
        <v>14</v>
      </c>
      <c r="W4" s="54" t="s">
        <v>15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16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49"/>
      <c r="H7" s="76"/>
      <c r="I7" s="74"/>
      <c r="J7" s="76"/>
      <c r="K7" s="74"/>
      <c r="L7" s="52"/>
      <c r="M7" s="53"/>
      <c r="N7" s="52"/>
      <c r="O7" s="53"/>
      <c r="P7" s="52"/>
      <c r="Q7" s="53"/>
      <c r="R7" s="52"/>
      <c r="S7" s="53"/>
      <c r="T7" s="52"/>
      <c r="U7" s="53"/>
      <c r="V7" s="52"/>
      <c r="W7" s="53"/>
      <c r="X7" s="36"/>
    </row>
    <row r="8" spans="2:24" ht="12.75">
      <c r="B8" s="35"/>
      <c r="C8" s="72" t="s">
        <v>17</v>
      </c>
      <c r="D8" s="51">
        <f>'[2]Summary'!$B$21</f>
        <v>3100000</v>
      </c>
      <c r="E8" s="51"/>
      <c r="F8" s="51"/>
      <c r="G8" s="51">
        <f>'[2]Summary'!$E$21</f>
        <v>3100000</v>
      </c>
      <c r="H8" s="77">
        <f>'[2]Summary'!$F$21</f>
        <v>0</v>
      </c>
      <c r="I8" s="75">
        <f>'[2]Summary'!$G$21</f>
        <v>0</v>
      </c>
      <c r="J8" s="77">
        <f>'[2]Summary'!$H$21</f>
        <v>0</v>
      </c>
      <c r="K8" s="75">
        <f>'[2]Summary'!$I$21</f>
        <v>3262866</v>
      </c>
      <c r="L8" s="51">
        <f>'[1]EC'!L53</f>
        <v>0</v>
      </c>
      <c r="M8" s="51">
        <f>'[1]EC'!M53</f>
        <v>0</v>
      </c>
      <c r="N8" s="51">
        <f>'[1]EC'!N53</f>
        <v>0</v>
      </c>
      <c r="O8" s="51">
        <f>'[1]EC'!O53</f>
        <v>0</v>
      </c>
      <c r="P8" s="51">
        <f>'[1]EC'!P53</f>
        <v>0</v>
      </c>
      <c r="Q8" s="51">
        <f>'[1]EC'!Q53</f>
        <v>0</v>
      </c>
      <c r="R8" s="51">
        <f>'[1]EC'!R53</f>
        <v>608612000</v>
      </c>
      <c r="S8" s="51">
        <f>'[1]EC'!S53</f>
        <v>182018000</v>
      </c>
      <c r="T8" s="51" t="str">
        <f>'[1]EC'!T53</f>
        <v> </v>
      </c>
      <c r="U8" s="57" t="str">
        <f>'[1]EC'!U53</f>
        <v> </v>
      </c>
      <c r="V8" s="77">
        <f>IF(G8=0," ",(J8/G8))</f>
        <v>0</v>
      </c>
      <c r="W8" s="75">
        <f>IF(G8=0," ",(K8/G8))</f>
        <v>1.0525374193548387</v>
      </c>
      <c r="X8" s="36"/>
    </row>
    <row r="9" spans="2:24" ht="12.75">
      <c r="B9" s="35"/>
      <c r="C9" s="72" t="s">
        <v>18</v>
      </c>
      <c r="D9" s="51"/>
      <c r="E9" s="51"/>
      <c r="F9" s="51"/>
      <c r="G9" s="51">
        <f aca="true" t="shared" si="0" ref="G9:G16">D9+E9+F9</f>
        <v>0</v>
      </c>
      <c r="H9" s="77"/>
      <c r="I9" s="75"/>
      <c r="J9" s="77"/>
      <c r="K9" s="75"/>
      <c r="L9" s="51"/>
      <c r="M9" s="51"/>
      <c r="N9" s="51"/>
      <c r="O9" s="51"/>
      <c r="P9" s="51"/>
      <c r="Q9" s="51"/>
      <c r="R9" s="51"/>
      <c r="S9" s="51"/>
      <c r="T9" s="51" t="str">
        <f aca="true" t="shared" si="1" ref="T9:T20">IF(N9=0," ",(P9-N9)/N9)</f>
        <v> </v>
      </c>
      <c r="U9" s="51" t="str">
        <f aca="true" t="shared" si="2" ref="U9:U20">IF(O9=0," ",(Q9-O9)/O9)</f>
        <v> </v>
      </c>
      <c r="V9" s="77" t="str">
        <f aca="true" t="shared" si="3" ref="V9:V19">IF(G9=0," ",(J9/G9))</f>
        <v> </v>
      </c>
      <c r="W9" s="75" t="str">
        <f aca="true" t="shared" si="4" ref="W9:W19">IF(G9=0," ",(K9/G9))</f>
        <v> </v>
      </c>
      <c r="X9" s="36"/>
    </row>
    <row r="10" spans="2:24" ht="12.75">
      <c r="B10" s="35"/>
      <c r="C10" s="72" t="s">
        <v>19</v>
      </c>
      <c r="D10" s="51"/>
      <c r="E10" s="51"/>
      <c r="F10" s="51"/>
      <c r="G10" s="51">
        <f t="shared" si="0"/>
        <v>0</v>
      </c>
      <c r="H10" s="77"/>
      <c r="I10" s="75"/>
      <c r="J10" s="77"/>
      <c r="K10" s="75"/>
      <c r="L10" s="57"/>
      <c r="M10" s="62"/>
      <c r="N10" s="57"/>
      <c r="O10" s="62"/>
      <c r="P10" s="57"/>
      <c r="Q10" s="62"/>
      <c r="R10" s="57"/>
      <c r="S10" s="62"/>
      <c r="T10" s="66" t="str">
        <f t="shared" si="1"/>
        <v> </v>
      </c>
      <c r="U10" s="67" t="str">
        <f t="shared" si="2"/>
        <v> </v>
      </c>
      <c r="V10" s="77" t="str">
        <f t="shared" si="3"/>
        <v> </v>
      </c>
      <c r="W10" s="75" t="str">
        <f t="shared" si="4"/>
        <v> </v>
      </c>
      <c r="X10" s="36"/>
    </row>
    <row r="11" spans="2:24" ht="12.75">
      <c r="B11" s="35"/>
      <c r="C11" s="72" t="s">
        <v>20</v>
      </c>
      <c r="D11" s="51">
        <f>'[7]Summary'!$B$21</f>
        <v>2000000</v>
      </c>
      <c r="E11" s="51"/>
      <c r="F11" s="51"/>
      <c r="G11" s="51">
        <f>'[7]Summary'!$E$21</f>
        <v>2000000</v>
      </c>
      <c r="H11" s="77">
        <f>'[7]Summary'!$F$21</f>
        <v>0</v>
      </c>
      <c r="I11" s="75">
        <f>'[7]Summary'!$G$21</f>
        <v>0</v>
      </c>
      <c r="J11" s="77">
        <f>'[7]Summary'!$H$21</f>
        <v>0</v>
      </c>
      <c r="K11" s="75">
        <f>'[7]Summary'!$I$21</f>
        <v>0</v>
      </c>
      <c r="L11" s="57"/>
      <c r="M11" s="62"/>
      <c r="N11" s="57"/>
      <c r="O11" s="62"/>
      <c r="P11" s="57"/>
      <c r="Q11" s="62"/>
      <c r="R11" s="57"/>
      <c r="S11" s="62"/>
      <c r="T11" s="66" t="str">
        <f t="shared" si="1"/>
        <v> </v>
      </c>
      <c r="U11" s="67" t="str">
        <f t="shared" si="2"/>
        <v> </v>
      </c>
      <c r="V11" s="77">
        <f t="shared" si="3"/>
        <v>0</v>
      </c>
      <c r="W11" s="75">
        <f t="shared" si="4"/>
        <v>0</v>
      </c>
      <c r="X11" s="36"/>
    </row>
    <row r="12" spans="2:24" ht="12.75">
      <c r="B12" s="35"/>
      <c r="C12" s="72" t="s">
        <v>21</v>
      </c>
      <c r="D12" s="51">
        <f>'[9]Summary'!$B$21</f>
        <v>1300000</v>
      </c>
      <c r="E12" s="51"/>
      <c r="F12" s="51"/>
      <c r="G12" s="51">
        <f>'[9]Summary'!$E$21</f>
        <v>1300000</v>
      </c>
      <c r="H12" s="77">
        <f>'[9]Summary'!$F$21</f>
        <v>0</v>
      </c>
      <c r="I12" s="75">
        <f>'[9]Summary'!$G$21</f>
        <v>0</v>
      </c>
      <c r="J12" s="77">
        <f>'[9]Summary'!$H$21</f>
        <v>0</v>
      </c>
      <c r="K12" s="75">
        <f>'[9]Summary'!$I$21</f>
        <v>0</v>
      </c>
      <c r="L12" s="57"/>
      <c r="M12" s="62"/>
      <c r="N12" s="57"/>
      <c r="O12" s="62"/>
      <c r="P12" s="57"/>
      <c r="Q12" s="62"/>
      <c r="R12" s="57"/>
      <c r="S12" s="62"/>
      <c r="T12" s="66" t="str">
        <f t="shared" si="1"/>
        <v> </v>
      </c>
      <c r="U12" s="67" t="str">
        <f t="shared" si="2"/>
        <v> </v>
      </c>
      <c r="V12" s="77">
        <f t="shared" si="3"/>
        <v>0</v>
      </c>
      <c r="W12" s="75">
        <f t="shared" si="4"/>
        <v>0</v>
      </c>
      <c r="X12" s="36"/>
    </row>
    <row r="13" spans="2:24" ht="12.75">
      <c r="B13" s="35"/>
      <c r="C13" s="72" t="s">
        <v>22</v>
      </c>
      <c r="D13" s="51">
        <f>'[11]Summary'!$B$21</f>
        <v>2000000</v>
      </c>
      <c r="E13" s="51"/>
      <c r="F13" s="51"/>
      <c r="G13" s="51">
        <f>'[11]Summary'!$E$21</f>
        <v>2000000</v>
      </c>
      <c r="H13" s="77">
        <f>'[11]Summary'!$F$21</f>
        <v>0</v>
      </c>
      <c r="I13" s="75">
        <f>'[11]Summary'!$G$21</f>
        <v>0</v>
      </c>
      <c r="J13" s="77">
        <f>'[11]Summary'!$H$21</f>
        <v>0</v>
      </c>
      <c r="K13" s="75">
        <f>'[11]Summary'!$I$21</f>
        <v>0</v>
      </c>
      <c r="L13" s="57"/>
      <c r="M13" s="62"/>
      <c r="N13" s="57"/>
      <c r="O13" s="62"/>
      <c r="P13" s="57"/>
      <c r="Q13" s="62"/>
      <c r="R13" s="57"/>
      <c r="S13" s="62"/>
      <c r="T13" s="66" t="str">
        <f t="shared" si="1"/>
        <v> </v>
      </c>
      <c r="U13" s="67" t="str">
        <f t="shared" si="2"/>
        <v> </v>
      </c>
      <c r="V13" s="77">
        <f t="shared" si="3"/>
        <v>0</v>
      </c>
      <c r="W13" s="75">
        <f t="shared" si="4"/>
        <v>0</v>
      </c>
      <c r="X13" s="36"/>
    </row>
    <row r="14" spans="2:24" ht="12.75">
      <c r="B14" s="35"/>
      <c r="C14" s="72" t="s">
        <v>23</v>
      </c>
      <c r="D14" s="51">
        <f>'[13]Summary'!$B$21</f>
        <v>2000000</v>
      </c>
      <c r="E14" s="51"/>
      <c r="F14" s="51"/>
      <c r="G14" s="51">
        <f>'[13]Summary'!$E$21</f>
        <v>2000000</v>
      </c>
      <c r="H14" s="77">
        <f>'[13]Summary'!$F$21</f>
        <v>0</v>
      </c>
      <c r="I14" s="75">
        <f>'[13]Summary'!$G$21</f>
        <v>0</v>
      </c>
      <c r="J14" s="77">
        <f>'[13]Summary'!$H$21</f>
        <v>0</v>
      </c>
      <c r="K14" s="75">
        <f>'[13]Summary'!$I$21</f>
        <v>0</v>
      </c>
      <c r="L14" s="57"/>
      <c r="M14" s="62"/>
      <c r="N14" s="57"/>
      <c r="O14" s="62"/>
      <c r="P14" s="57"/>
      <c r="Q14" s="62"/>
      <c r="R14" s="57"/>
      <c r="S14" s="62"/>
      <c r="T14" s="66" t="str">
        <f t="shared" si="1"/>
        <v> </v>
      </c>
      <c r="U14" s="67" t="str">
        <f t="shared" si="2"/>
        <v> </v>
      </c>
      <c r="V14" s="77">
        <f t="shared" si="3"/>
        <v>0</v>
      </c>
      <c r="W14" s="75">
        <f t="shared" si="4"/>
        <v>0</v>
      </c>
      <c r="X14" s="36"/>
    </row>
    <row r="15" spans="2:24" ht="12.75">
      <c r="B15" s="35"/>
      <c r="C15" s="72" t="s">
        <v>24</v>
      </c>
      <c r="D15" s="51">
        <f>'[15]Summary'!$B$21</f>
        <v>0</v>
      </c>
      <c r="E15" s="51"/>
      <c r="F15" s="51"/>
      <c r="G15" s="51">
        <f t="shared" si="0"/>
        <v>0</v>
      </c>
      <c r="H15" s="77"/>
      <c r="I15" s="75"/>
      <c r="J15" s="77"/>
      <c r="K15" s="75"/>
      <c r="L15" s="57"/>
      <c r="M15" s="62"/>
      <c r="N15" s="57"/>
      <c r="O15" s="62"/>
      <c r="P15" s="57"/>
      <c r="Q15" s="62"/>
      <c r="R15" s="57"/>
      <c r="S15" s="62"/>
      <c r="T15" s="66" t="str">
        <f t="shared" si="1"/>
        <v> </v>
      </c>
      <c r="U15" s="67" t="str">
        <f t="shared" si="2"/>
        <v> </v>
      </c>
      <c r="V15" s="77" t="str">
        <f t="shared" si="3"/>
        <v> </v>
      </c>
      <c r="W15" s="75" t="str">
        <f t="shared" si="4"/>
        <v> </v>
      </c>
      <c r="X15" s="36"/>
    </row>
    <row r="16" spans="2:24" ht="12.75">
      <c r="B16" s="35"/>
      <c r="C16" s="72" t="s">
        <v>25</v>
      </c>
      <c r="D16" s="51"/>
      <c r="E16" s="51"/>
      <c r="F16" s="51"/>
      <c r="G16" s="51">
        <f t="shared" si="0"/>
        <v>0</v>
      </c>
      <c r="H16" s="77"/>
      <c r="I16" s="75"/>
      <c r="J16" s="77"/>
      <c r="K16" s="75"/>
      <c r="L16" s="57"/>
      <c r="M16" s="62"/>
      <c r="N16" s="57"/>
      <c r="O16" s="62"/>
      <c r="P16" s="57"/>
      <c r="Q16" s="62"/>
      <c r="R16" s="57"/>
      <c r="S16" s="62"/>
      <c r="T16" s="66" t="str">
        <f t="shared" si="1"/>
        <v> </v>
      </c>
      <c r="U16" s="67" t="str">
        <f t="shared" si="2"/>
        <v> </v>
      </c>
      <c r="V16" s="77" t="str">
        <f t="shared" si="3"/>
        <v> </v>
      </c>
      <c r="W16" s="75" t="str">
        <f t="shared" si="4"/>
        <v> </v>
      </c>
      <c r="X16" s="36"/>
    </row>
    <row r="17" spans="2:24" ht="12.75">
      <c r="B17" s="35"/>
      <c r="C17" s="72"/>
      <c r="D17" s="51"/>
      <c r="E17" s="51"/>
      <c r="F17" s="51"/>
      <c r="G17" s="51"/>
      <c r="H17" s="77"/>
      <c r="I17" s="75"/>
      <c r="J17" s="77"/>
      <c r="K17" s="75"/>
      <c r="L17" s="58"/>
      <c r="M17" s="63"/>
      <c r="N17" s="58"/>
      <c r="O17" s="63"/>
      <c r="P17" s="58"/>
      <c r="Q17" s="63"/>
      <c r="R17" s="58"/>
      <c r="S17" s="63"/>
      <c r="T17" s="66" t="str">
        <f t="shared" si="1"/>
        <v> </v>
      </c>
      <c r="U17" s="67" t="str">
        <f t="shared" si="2"/>
        <v> </v>
      </c>
      <c r="V17" s="77" t="str">
        <f t="shared" si="3"/>
        <v> </v>
      </c>
      <c r="W17" s="75" t="str">
        <f t="shared" si="4"/>
        <v> </v>
      </c>
      <c r="X17" s="36"/>
    </row>
    <row r="18" spans="2:24" ht="12.75">
      <c r="B18" s="35"/>
      <c r="C18" s="72"/>
      <c r="D18" s="51"/>
      <c r="E18" s="51"/>
      <c r="F18" s="51"/>
      <c r="G18" s="51"/>
      <c r="H18" s="77"/>
      <c r="I18" s="75"/>
      <c r="J18" s="77"/>
      <c r="K18" s="75"/>
      <c r="L18" s="58"/>
      <c r="M18" s="63"/>
      <c r="N18" s="58"/>
      <c r="O18" s="63"/>
      <c r="P18" s="58"/>
      <c r="Q18" s="63"/>
      <c r="R18" s="58"/>
      <c r="S18" s="63"/>
      <c r="T18" s="66" t="str">
        <f t="shared" si="1"/>
        <v> </v>
      </c>
      <c r="U18" s="67" t="str">
        <f t="shared" si="2"/>
        <v> </v>
      </c>
      <c r="V18" s="77" t="str">
        <f t="shared" si="3"/>
        <v> </v>
      </c>
      <c r="W18" s="75" t="str">
        <f t="shared" si="4"/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78"/>
      <c r="I19" s="75"/>
      <c r="J19" s="77"/>
      <c r="K19" s="75"/>
      <c r="L19" s="59"/>
      <c r="M19" s="64"/>
      <c r="N19" s="59"/>
      <c r="O19" s="64"/>
      <c r="P19" s="59"/>
      <c r="Q19" s="64"/>
      <c r="R19" s="59"/>
      <c r="S19" s="64"/>
      <c r="T19" s="69" t="str">
        <f t="shared" si="1"/>
        <v> </v>
      </c>
      <c r="U19" s="70" t="str">
        <f t="shared" si="2"/>
        <v> </v>
      </c>
      <c r="V19" s="77" t="str">
        <f t="shared" si="3"/>
        <v> </v>
      </c>
      <c r="W19" s="91" t="str">
        <f t="shared" si="4"/>
        <v> </v>
      </c>
      <c r="X19" s="36"/>
    </row>
    <row r="20" spans="2:24" s="31" customFormat="1" ht="12.75">
      <c r="B20" s="46"/>
      <c r="C20" s="41" t="s">
        <v>26</v>
      </c>
      <c r="D20" s="48">
        <f>SUM(D8:D19)</f>
        <v>10400000</v>
      </c>
      <c r="E20" s="48">
        <f aca="true" t="shared" si="5" ref="E20:K20">SUM(E8:E19)</f>
        <v>0</v>
      </c>
      <c r="F20" s="48">
        <f t="shared" si="5"/>
        <v>0</v>
      </c>
      <c r="G20" s="48">
        <f t="shared" si="5"/>
        <v>10400000</v>
      </c>
      <c r="H20" s="97">
        <f t="shared" si="5"/>
        <v>0</v>
      </c>
      <c r="I20" s="96">
        <f t="shared" si="5"/>
        <v>0</v>
      </c>
      <c r="J20" s="97">
        <f t="shared" si="5"/>
        <v>0</v>
      </c>
      <c r="K20" s="96">
        <f t="shared" si="5"/>
        <v>3262866</v>
      </c>
      <c r="L20" s="48">
        <f>'[20]Summary'!L22</f>
        <v>0</v>
      </c>
      <c r="M20" s="48">
        <f>'[20]Summary'!M22</f>
        <v>0</v>
      </c>
      <c r="N20" s="48">
        <f>'[20]Summary'!N22</f>
        <v>0</v>
      </c>
      <c r="O20" s="48">
        <f>'[20]Summary'!O22</f>
        <v>0</v>
      </c>
      <c r="P20" s="48">
        <f>'[20]Summary'!P22</f>
        <v>2382000</v>
      </c>
      <c r="Q20" s="48">
        <f>'[20]Summary'!Q22</f>
        <v>511000</v>
      </c>
      <c r="R20" s="48">
        <f>'[20]Summary'!R22</f>
        <v>2382000</v>
      </c>
      <c r="S20" s="48">
        <f>'[20]Summary'!S22</f>
        <v>511000</v>
      </c>
      <c r="T20" s="48" t="str">
        <f t="shared" si="1"/>
        <v> </v>
      </c>
      <c r="U20" s="48" t="str">
        <f t="shared" si="2"/>
        <v> </v>
      </c>
      <c r="V20" s="82">
        <f>IF(G20=0," ",(J20/G20))</f>
        <v>0</v>
      </c>
      <c r="W20" s="92">
        <f>IF(G20=0," ",(K20/G20))</f>
        <v>0.3137371153846154</v>
      </c>
      <c r="X20" s="47"/>
    </row>
    <row r="21" spans="2:24" ht="13.5" thickBot="1"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87" t="s">
        <v>62</v>
      </c>
      <c r="C23" s="87" t="s">
        <v>63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6" ref="IS23:IT27">T23</f>
        <v>0</v>
      </c>
      <c r="IT23" s="34">
        <f t="shared" si="6"/>
        <v>0</v>
      </c>
    </row>
    <row r="24" spans="1:254" s="11" customFormat="1" ht="12.75">
      <c r="A24" s="32"/>
      <c r="B24" s="87" t="s">
        <v>64</v>
      </c>
      <c r="C24" s="87" t="s">
        <v>65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6"/>
        <v>0</v>
      </c>
      <c r="IT24" s="34">
        <f t="shared" si="6"/>
        <v>0</v>
      </c>
    </row>
    <row r="25" spans="1:254" s="11" customFormat="1" ht="12.75">
      <c r="A25" s="3"/>
      <c r="B25" s="87" t="s">
        <v>66</v>
      </c>
      <c r="C25" s="87" t="s">
        <v>28</v>
      </c>
      <c r="D25" s="3"/>
      <c r="E25" s="33"/>
      <c r="F25" s="3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6"/>
        <v>0</v>
      </c>
      <c r="IT25" s="34">
        <f t="shared" si="6"/>
        <v>0</v>
      </c>
    </row>
    <row r="26" spans="1:254" s="11" customFormat="1" ht="12.75">
      <c r="A26" s="3"/>
      <c r="B26" s="87" t="s">
        <v>67</v>
      </c>
      <c r="C26" s="87" t="s">
        <v>68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6"/>
        <v>0</v>
      </c>
      <c r="IT26" s="34">
        <f t="shared" si="6"/>
        <v>0</v>
      </c>
    </row>
    <row r="27" spans="1:254" s="11" customFormat="1" ht="12.75">
      <c r="A27" s="3"/>
      <c r="B27" s="87" t="s">
        <v>69</v>
      </c>
      <c r="C27" s="87" t="s">
        <v>29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6"/>
        <v>0</v>
      </c>
      <c r="IT27" s="34">
        <f t="shared" si="6"/>
        <v>0</v>
      </c>
    </row>
    <row r="28" spans="2:3" ht="12.75">
      <c r="B28" s="87"/>
      <c r="C28" s="87" t="s">
        <v>70</v>
      </c>
    </row>
    <row r="29" spans="2:6" ht="12.75">
      <c r="B29" s="87" t="s">
        <v>74</v>
      </c>
      <c r="C29" s="87"/>
      <c r="D29" s="87"/>
      <c r="E29" s="87"/>
      <c r="F29" s="87"/>
    </row>
    <row r="30" spans="2:6" ht="12.75">
      <c r="B30" s="87" t="s">
        <v>71</v>
      </c>
      <c r="C30" s="87"/>
      <c r="D30" s="87"/>
      <c r="E30" s="87"/>
      <c r="F30" s="8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view="pageBreakPreview" zoomScaleSheetLayoutView="100" zoomScalePageLayoutView="0" workbookViewId="0" topLeftCell="A13">
      <selection activeCell="B28" sqref="B28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53.7109375" style="0" customWidth="1"/>
    <col min="4" max="11" width="13.140625" style="0" customWidth="1"/>
    <col min="12" max="21" width="13.140625" style="0" hidden="1" customWidth="1"/>
    <col min="22" max="22" width="16.28125" style="0" customWidth="1"/>
    <col min="23" max="23" width="12.00390625" style="0" bestFit="1" customWidth="1"/>
    <col min="24" max="24" width="2.28125" style="0" customWidth="1"/>
  </cols>
  <sheetData>
    <row r="1" spans="1:31" s="4" customFormat="1" ht="13.5" thickTop="1">
      <c r="A1" s="1"/>
      <c r="B1" s="42"/>
      <c r="C1" s="43" t="s">
        <v>57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  <c r="Y1" s="2"/>
      <c r="Z1" s="3"/>
      <c r="AA1" s="3"/>
      <c r="AB1" s="3"/>
      <c r="AC1" s="3"/>
      <c r="AD1" s="3"/>
      <c r="AE1" s="3"/>
    </row>
    <row r="2" spans="1:31" s="11" customFormat="1" ht="12.75">
      <c r="A2" s="5"/>
      <c r="B2" s="6"/>
      <c r="C2" s="7" t="s">
        <v>35</v>
      </c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10"/>
      <c r="Y2" s="2"/>
      <c r="Z2" s="3"/>
      <c r="AA2" s="3"/>
      <c r="AB2" s="3"/>
      <c r="AC2" s="3"/>
      <c r="AD2" s="3"/>
      <c r="AE2" s="3"/>
    </row>
    <row r="3" spans="1:31" s="11" customFormat="1" ht="22.5" customHeight="1">
      <c r="A3" s="5"/>
      <c r="B3" s="6"/>
      <c r="C3" s="7" t="s">
        <v>56</v>
      </c>
      <c r="D3" s="8"/>
      <c r="E3" s="8"/>
      <c r="F3" s="8"/>
      <c r="G3" s="8"/>
      <c r="H3" s="12" t="s">
        <v>0</v>
      </c>
      <c r="I3" s="13"/>
      <c r="J3" s="12" t="s">
        <v>1</v>
      </c>
      <c r="K3" s="14"/>
      <c r="L3" s="12" t="s">
        <v>2</v>
      </c>
      <c r="M3" s="14"/>
      <c r="N3" s="12" t="s">
        <v>3</v>
      </c>
      <c r="O3" s="12"/>
      <c r="P3" s="12" t="s">
        <v>4</v>
      </c>
      <c r="Q3" s="14"/>
      <c r="R3" s="12" t="s">
        <v>5</v>
      </c>
      <c r="S3" s="14"/>
      <c r="T3" s="12" t="s">
        <v>6</v>
      </c>
      <c r="U3" s="14"/>
      <c r="V3" s="71" t="s">
        <v>50</v>
      </c>
      <c r="W3" s="14"/>
      <c r="X3" s="15"/>
      <c r="Y3" s="2"/>
      <c r="Z3" s="3"/>
      <c r="AA3" s="3"/>
      <c r="AB3" s="3"/>
      <c r="AC3" s="3"/>
      <c r="AD3" s="3"/>
      <c r="AE3" s="3"/>
    </row>
    <row r="4" spans="1:31" s="11" customFormat="1" ht="125.25" customHeight="1">
      <c r="A4" s="5"/>
      <c r="B4" s="16"/>
      <c r="C4" s="17" t="s">
        <v>7</v>
      </c>
      <c r="D4" s="18" t="s">
        <v>58</v>
      </c>
      <c r="E4" s="18" t="s">
        <v>8</v>
      </c>
      <c r="F4" s="18" t="s">
        <v>9</v>
      </c>
      <c r="G4" s="18" t="s">
        <v>59</v>
      </c>
      <c r="H4" s="19" t="s">
        <v>10</v>
      </c>
      <c r="I4" s="60" t="s">
        <v>11</v>
      </c>
      <c r="J4" s="19" t="s">
        <v>60</v>
      </c>
      <c r="K4" s="60" t="s">
        <v>61</v>
      </c>
      <c r="L4" s="19" t="s">
        <v>43</v>
      </c>
      <c r="M4" s="60" t="s">
        <v>44</v>
      </c>
      <c r="N4" s="19" t="s">
        <v>45</v>
      </c>
      <c r="O4" s="60" t="s">
        <v>46</v>
      </c>
      <c r="P4" s="19" t="s">
        <v>47</v>
      </c>
      <c r="Q4" s="60" t="s">
        <v>48</v>
      </c>
      <c r="R4" s="19" t="s">
        <v>12</v>
      </c>
      <c r="S4" s="60" t="s">
        <v>13</v>
      </c>
      <c r="T4" s="20" t="s">
        <v>47</v>
      </c>
      <c r="U4" s="54" t="s">
        <v>49</v>
      </c>
      <c r="V4" s="20" t="s">
        <v>14</v>
      </c>
      <c r="W4" s="54" t="s">
        <v>15</v>
      </c>
      <c r="X4" s="21"/>
      <c r="Y4" s="2"/>
      <c r="Z4" s="3"/>
      <c r="AA4" s="3"/>
      <c r="AB4" s="3"/>
      <c r="AC4" s="3"/>
      <c r="AD4" s="3"/>
      <c r="AE4" s="3"/>
    </row>
    <row r="5" spans="1:31" s="11" customFormat="1" ht="12.75">
      <c r="A5" s="5"/>
      <c r="B5" s="16"/>
      <c r="C5" s="22"/>
      <c r="D5" s="22"/>
      <c r="E5" s="23"/>
      <c r="F5" s="23"/>
      <c r="G5" s="22"/>
      <c r="H5" s="24"/>
      <c r="I5" s="55"/>
      <c r="J5" s="24"/>
      <c r="K5" s="65"/>
      <c r="L5" s="24"/>
      <c r="M5" s="65"/>
      <c r="N5" s="24"/>
      <c r="O5" s="61"/>
      <c r="P5" s="24"/>
      <c r="Q5" s="61"/>
      <c r="R5" s="24"/>
      <c r="S5" s="61"/>
      <c r="T5" s="20"/>
      <c r="U5" s="55"/>
      <c r="V5" s="20"/>
      <c r="W5" s="55"/>
      <c r="X5" s="25"/>
      <c r="Y5" s="2"/>
      <c r="Z5" s="3"/>
      <c r="AA5" s="3"/>
      <c r="AB5" s="3"/>
      <c r="AC5" s="3"/>
      <c r="AD5" s="3"/>
      <c r="AE5" s="3"/>
    </row>
    <row r="6" spans="1:31" s="11" customFormat="1" ht="12.75" customHeight="1">
      <c r="A6" s="5"/>
      <c r="B6" s="16"/>
      <c r="C6" s="26" t="s">
        <v>16</v>
      </c>
      <c r="D6" s="27"/>
      <c r="E6" s="27"/>
      <c r="F6" s="28"/>
      <c r="G6" s="27"/>
      <c r="H6" s="29"/>
      <c r="I6" s="56"/>
      <c r="J6" s="29"/>
      <c r="K6" s="56"/>
      <c r="L6" s="29"/>
      <c r="M6" s="56"/>
      <c r="N6" s="29"/>
      <c r="O6" s="56"/>
      <c r="P6" s="29"/>
      <c r="Q6" s="56"/>
      <c r="R6" s="29"/>
      <c r="S6" s="56"/>
      <c r="T6" s="29"/>
      <c r="U6" s="56"/>
      <c r="V6" s="29"/>
      <c r="W6" s="56"/>
      <c r="X6" s="30"/>
      <c r="Y6" s="2"/>
      <c r="Z6" s="3"/>
      <c r="AA6" s="3"/>
      <c r="AB6" s="3"/>
      <c r="AC6" s="3"/>
      <c r="AD6" s="3"/>
      <c r="AE6" s="3"/>
    </row>
    <row r="7" spans="2:24" ht="12.75">
      <c r="B7" s="35"/>
      <c r="C7" s="49"/>
      <c r="D7" s="49"/>
      <c r="E7" s="49"/>
      <c r="F7" s="49"/>
      <c r="G7" s="49"/>
      <c r="H7" s="76"/>
      <c r="I7" s="74"/>
      <c r="J7" s="76"/>
      <c r="K7" s="74"/>
      <c r="L7" s="52"/>
      <c r="M7" s="53"/>
      <c r="N7" s="52"/>
      <c r="O7" s="53"/>
      <c r="P7" s="52"/>
      <c r="Q7" s="53"/>
      <c r="R7" s="52"/>
      <c r="S7" s="53"/>
      <c r="T7" s="52"/>
      <c r="U7" s="53"/>
      <c r="V7" s="52"/>
      <c r="W7" s="53"/>
      <c r="X7" s="36"/>
    </row>
    <row r="8" spans="2:24" ht="12.75">
      <c r="B8" s="35"/>
      <c r="C8" s="72" t="s">
        <v>17</v>
      </c>
      <c r="D8" s="51">
        <f>'[2]Summary'!$B$27</f>
        <v>285258000</v>
      </c>
      <c r="E8" s="51"/>
      <c r="F8" s="51"/>
      <c r="G8" s="51">
        <f>'[2]Summary'!$E$27</f>
        <v>285258000</v>
      </c>
      <c r="H8" s="77">
        <f>'[2]Summary'!$F$27</f>
        <v>285258000</v>
      </c>
      <c r="I8" s="75">
        <f>'[2]Summary'!$G$27</f>
        <v>57818000</v>
      </c>
      <c r="J8" s="77">
        <f>'[2]Summary'!$H$27</f>
        <v>8355000</v>
      </c>
      <c r="K8" s="75">
        <f>'[2]Summary'!$I$27</f>
        <v>25343881</v>
      </c>
      <c r="L8" s="51">
        <f>'[3]EC Summary'!L26</f>
        <v>0</v>
      </c>
      <c r="M8" s="51">
        <f>'[3]EC Summary'!M26</f>
        <v>0</v>
      </c>
      <c r="N8" s="51">
        <f>'[3]EC Summary'!N26</f>
        <v>0</v>
      </c>
      <c r="O8" s="51">
        <f>'[3]EC Summary'!O26</f>
        <v>0</v>
      </c>
      <c r="P8" s="51">
        <f>'[3]EC Summary'!P26</f>
        <v>0</v>
      </c>
      <c r="Q8" s="51">
        <f>'[3]EC Summary'!Q26</f>
        <v>0</v>
      </c>
      <c r="R8" s="51">
        <f>'[3]EC Summary'!R26</f>
        <v>77705000</v>
      </c>
      <c r="S8" s="51">
        <f>'[3]EC Summary'!S26</f>
        <v>21107000</v>
      </c>
      <c r="T8" s="51" t="str">
        <f>'[3]EC Summary'!T26</f>
        <v> </v>
      </c>
      <c r="U8" s="51" t="str">
        <f>'[3]EC Summary'!U26</f>
        <v> </v>
      </c>
      <c r="V8" s="79">
        <f>IF(G8=0," ",(J8/G8))</f>
        <v>0.02928927497213049</v>
      </c>
      <c r="W8" s="88">
        <f>IF(G8=0," ",(K8/G8))</f>
        <v>0.08884546971513507</v>
      </c>
      <c r="X8" s="36"/>
    </row>
    <row r="9" spans="2:24" ht="12.75">
      <c r="B9" s="35"/>
      <c r="C9" s="72" t="s">
        <v>18</v>
      </c>
      <c r="D9" s="51">
        <f>'[4]Summary'!$B$27</f>
        <v>55063000</v>
      </c>
      <c r="E9" s="51"/>
      <c r="F9" s="51"/>
      <c r="G9" s="51">
        <f>'[4]Summary'!$E$27</f>
        <v>55063000</v>
      </c>
      <c r="H9" s="77">
        <f>'[4]Summary'!$F$27</f>
        <v>55063000</v>
      </c>
      <c r="I9" s="75">
        <f>'[4]Summary'!$G$27</f>
        <v>17457000</v>
      </c>
      <c r="J9" s="77">
        <f>'[4]Summary'!$H$27</f>
        <v>6366000</v>
      </c>
      <c r="K9" s="75">
        <f>'[4]Summary'!$I$27</f>
        <v>9085741</v>
      </c>
      <c r="L9" s="51">
        <f>'[19]FS Summary'!L26</f>
        <v>0</v>
      </c>
      <c r="M9" s="51">
        <f>'[19]FS Summary'!M26</f>
        <v>0</v>
      </c>
      <c r="N9" s="51">
        <f>'[19]FS Summary'!N26</f>
        <v>0</v>
      </c>
      <c r="O9" s="51">
        <f>'[19]FS Summary'!O26</f>
        <v>0</v>
      </c>
      <c r="P9" s="51">
        <f>'[19]FS Summary'!P26</f>
        <v>0</v>
      </c>
      <c r="Q9" s="51">
        <f>'[19]FS Summary'!Q26</f>
        <v>0</v>
      </c>
      <c r="R9" s="51">
        <f>'[19]FS Summary'!R26</f>
        <v>50660000</v>
      </c>
      <c r="S9" s="51">
        <f>'[19]FS Summary'!S26</f>
        <v>2257000</v>
      </c>
      <c r="T9" s="51" t="str">
        <f>'[19]FS Summary'!T26</f>
        <v> </v>
      </c>
      <c r="U9" s="51" t="str">
        <f>'[19]FS Summary'!U26</f>
        <v> </v>
      </c>
      <c r="V9" s="79">
        <f aca="true" t="shared" si="0" ref="V9:V20">IF(G9=0," ",(J9/G9))</f>
        <v>0.11561302508036249</v>
      </c>
      <c r="W9" s="88">
        <f aca="true" t="shared" si="1" ref="W9:W20">IF(G9=0," ",(K9/G9))</f>
        <v>0.16500628371138515</v>
      </c>
      <c r="X9" s="36"/>
    </row>
    <row r="10" spans="2:24" ht="12.75">
      <c r="B10" s="35"/>
      <c r="C10" s="72" t="s">
        <v>19</v>
      </c>
      <c r="D10" s="51">
        <f>'[5]Summary'!$B$27</f>
        <v>161000000</v>
      </c>
      <c r="E10" s="51"/>
      <c r="F10" s="51"/>
      <c r="G10" s="51">
        <f>'[5]Summary'!$E$27</f>
        <v>161000000</v>
      </c>
      <c r="H10" s="77">
        <f>'[5]Summary'!$F$27</f>
        <v>161000000</v>
      </c>
      <c r="I10" s="75">
        <f>'[5]Summary'!$G$27</f>
        <v>9984000</v>
      </c>
      <c r="J10" s="77">
        <f>'[5]Summary'!$H$27</f>
        <v>3263000</v>
      </c>
      <c r="K10" s="75">
        <f>'[5]Summary'!$I$27</f>
        <v>3456555</v>
      </c>
      <c r="L10" s="57">
        <f>'[6]GT Summary'!L26</f>
        <v>0</v>
      </c>
      <c r="M10" s="62">
        <f>'[6]GT Summary'!M26</f>
        <v>0</v>
      </c>
      <c r="N10" s="57">
        <f>'[6]GT Summary'!N26</f>
        <v>0</v>
      </c>
      <c r="O10" s="62">
        <f>'[6]GT Summary'!O26</f>
        <v>0</v>
      </c>
      <c r="P10" s="57">
        <f>'[6]GT Summary'!P26</f>
        <v>0</v>
      </c>
      <c r="Q10" s="62">
        <f>'[6]GT Summary'!Q26</f>
        <v>0</v>
      </c>
      <c r="R10" s="57">
        <f>'[6]GT Summary'!R26</f>
        <v>0</v>
      </c>
      <c r="S10" s="62">
        <f>'[6]GT Summary'!S26</f>
        <v>6260000</v>
      </c>
      <c r="T10" s="66" t="str">
        <f>'[6]GT Summary'!T26</f>
        <v> </v>
      </c>
      <c r="U10" s="67" t="str">
        <f>'[6]GT Summary'!U26</f>
        <v> </v>
      </c>
      <c r="V10" s="79">
        <f t="shared" si="0"/>
        <v>0.020267080745341615</v>
      </c>
      <c r="W10" s="88">
        <f t="shared" si="1"/>
        <v>0.021469285714285715</v>
      </c>
      <c r="X10" s="36"/>
    </row>
    <row r="11" spans="2:24" ht="12.75">
      <c r="B11" s="35"/>
      <c r="C11" s="72" t="s">
        <v>20</v>
      </c>
      <c r="D11" s="51">
        <f>'[7]Summary'!$B$27</f>
        <v>223776000</v>
      </c>
      <c r="E11" s="51"/>
      <c r="F11" s="51"/>
      <c r="G11" s="51">
        <f>'[7]Summary'!$E$27</f>
        <v>223776000</v>
      </c>
      <c r="H11" s="77">
        <f>'[7]Summary'!$F$27</f>
        <v>223776000</v>
      </c>
      <c r="I11" s="75">
        <f>'[7]Summary'!$G$27</f>
        <v>63208000</v>
      </c>
      <c r="J11" s="77">
        <f>'[7]Summary'!$H$27</f>
        <v>13173000</v>
      </c>
      <c r="K11" s="75">
        <f>'[7]Summary'!$I$27</f>
        <v>46342534</v>
      </c>
      <c r="L11" s="57">
        <f>'[8]KZ Summary'!L26</f>
        <v>0</v>
      </c>
      <c r="M11" s="62">
        <f>'[8]KZ Summary'!M26</f>
        <v>0</v>
      </c>
      <c r="N11" s="57">
        <f>'[8]KZ Summary'!N26</f>
        <v>0</v>
      </c>
      <c r="O11" s="62">
        <f>'[8]KZ Summary'!O26</f>
        <v>0</v>
      </c>
      <c r="P11" s="57">
        <f>'[8]KZ Summary'!P26</f>
        <v>0</v>
      </c>
      <c r="Q11" s="62">
        <f>'[8]KZ Summary'!Q26</f>
        <v>0</v>
      </c>
      <c r="R11" s="57">
        <f>'[8]KZ Summary'!R26</f>
        <v>23008000</v>
      </c>
      <c r="S11" s="62">
        <f>'[8]KZ Summary'!S26</f>
        <v>13630000</v>
      </c>
      <c r="T11" s="66" t="str">
        <f>'[8]KZ Summary'!T26</f>
        <v> </v>
      </c>
      <c r="U11" s="67" t="str">
        <f>'[8]KZ Summary'!U26</f>
        <v> </v>
      </c>
      <c r="V11" s="79">
        <f t="shared" si="0"/>
        <v>0.05886690261690262</v>
      </c>
      <c r="W11" s="88">
        <f t="shared" si="1"/>
        <v>0.20709340590590591</v>
      </c>
      <c r="X11" s="36"/>
    </row>
    <row r="12" spans="2:24" ht="12.75">
      <c r="B12" s="35"/>
      <c r="C12" s="72" t="s">
        <v>21</v>
      </c>
      <c r="D12" s="51">
        <f>'[9]Summary'!$B$27</f>
        <v>130500000</v>
      </c>
      <c r="E12" s="51"/>
      <c r="F12" s="51"/>
      <c r="G12" s="51">
        <f>'[9]Summary'!$E$27</f>
        <v>130500000</v>
      </c>
      <c r="H12" s="77">
        <f>'[9]Summary'!$F$27</f>
        <v>130501000</v>
      </c>
      <c r="I12" s="75">
        <f>'[9]Summary'!$G$27</f>
        <v>45899000</v>
      </c>
      <c r="J12" s="77">
        <f>'[9]Summary'!$H$27</f>
        <v>51494000</v>
      </c>
      <c r="K12" s="75">
        <f>'[9]Summary'!$I$27</f>
        <v>11205272</v>
      </c>
      <c r="L12" s="51">
        <f>'[9]Summary'!$B$27</f>
        <v>130500000</v>
      </c>
      <c r="M12" s="51">
        <f>'[9]Summary'!$B$27</f>
        <v>130500000</v>
      </c>
      <c r="N12" s="51">
        <f>'[9]Summary'!$B$27</f>
        <v>130500000</v>
      </c>
      <c r="O12" s="51">
        <f>'[9]Summary'!$B$27</f>
        <v>130500000</v>
      </c>
      <c r="P12" s="51">
        <f>'[9]Summary'!$B$27</f>
        <v>130500000</v>
      </c>
      <c r="Q12" s="51">
        <f>'[9]Summary'!$B$27</f>
        <v>130500000</v>
      </c>
      <c r="R12" s="51">
        <f>'[9]Summary'!$B$27</f>
        <v>130500000</v>
      </c>
      <c r="S12" s="51">
        <f>'[9]Summary'!$B$27</f>
        <v>130500000</v>
      </c>
      <c r="T12" s="51">
        <f>'[9]Summary'!$B$27</f>
        <v>130500000</v>
      </c>
      <c r="U12" s="51">
        <f>'[9]Summary'!$B$27</f>
        <v>130500000</v>
      </c>
      <c r="V12" s="79">
        <f t="shared" si="0"/>
        <v>0.3945900383141763</v>
      </c>
      <c r="W12" s="88">
        <f t="shared" si="1"/>
        <v>0.08586415325670498</v>
      </c>
      <c r="X12" s="36"/>
    </row>
    <row r="13" spans="2:24" ht="12.75">
      <c r="B13" s="35"/>
      <c r="C13" s="72" t="s">
        <v>22</v>
      </c>
      <c r="D13" s="51">
        <f>'[11]Summary'!$B$27</f>
        <v>57300000</v>
      </c>
      <c r="E13" s="51"/>
      <c r="F13" s="51"/>
      <c r="G13" s="51">
        <f>'[11]Summary'!$E$27</f>
        <v>57300000</v>
      </c>
      <c r="H13" s="77">
        <f>'[11]Summary'!$F$27</f>
        <v>57300000</v>
      </c>
      <c r="I13" s="75">
        <f>'[11]Summary'!$G$27</f>
        <v>14314000</v>
      </c>
      <c r="J13" s="77">
        <f>'[11]Summary'!$H$27</f>
        <v>7826000</v>
      </c>
      <c r="K13" s="75">
        <f>'[11]Summary'!$I$27</f>
        <v>7644741</v>
      </c>
      <c r="L13" s="51">
        <f>'[11]Summary'!$B$27</f>
        <v>57300000</v>
      </c>
      <c r="M13" s="51">
        <f>'[11]Summary'!$B$27</f>
        <v>57300000</v>
      </c>
      <c r="N13" s="51">
        <f>'[11]Summary'!$B$27</f>
        <v>57300000</v>
      </c>
      <c r="O13" s="51">
        <f>'[11]Summary'!$B$27</f>
        <v>57300000</v>
      </c>
      <c r="P13" s="51">
        <f>'[11]Summary'!$B$27</f>
        <v>57300000</v>
      </c>
      <c r="Q13" s="51">
        <f>'[11]Summary'!$B$27</f>
        <v>57300000</v>
      </c>
      <c r="R13" s="51">
        <f>'[11]Summary'!$B$27</f>
        <v>57300000</v>
      </c>
      <c r="S13" s="51">
        <f>'[11]Summary'!$B$27</f>
        <v>57300000</v>
      </c>
      <c r="T13" s="51">
        <f>'[11]Summary'!$B$27</f>
        <v>57300000</v>
      </c>
      <c r="U13" s="51">
        <f>'[11]Summary'!$B$27</f>
        <v>57300000</v>
      </c>
      <c r="V13" s="79">
        <f t="shared" si="0"/>
        <v>0.13657940663176266</v>
      </c>
      <c r="W13" s="88">
        <f t="shared" si="1"/>
        <v>0.13341607329842933</v>
      </c>
      <c r="X13" s="36"/>
    </row>
    <row r="14" spans="2:24" ht="12.75">
      <c r="B14" s="35"/>
      <c r="C14" s="72" t="s">
        <v>23</v>
      </c>
      <c r="D14" s="51">
        <f>'[13]Summary'!$B$27</f>
        <v>21555000</v>
      </c>
      <c r="E14" s="51"/>
      <c r="F14" s="51"/>
      <c r="G14" s="51">
        <f>'[13]Summary'!$E$27</f>
        <v>21555000</v>
      </c>
      <c r="H14" s="77">
        <f>'[13]Summary'!$F$27</f>
        <v>21555000</v>
      </c>
      <c r="I14" s="75">
        <f>'[13]Summary'!$G$27</f>
        <v>12905000</v>
      </c>
      <c r="J14" s="77">
        <f>'[13]Summary'!$H$27</f>
        <v>493000</v>
      </c>
      <c r="K14" s="75">
        <f>'[13]Summary'!$I$27</f>
        <v>4163428</v>
      </c>
      <c r="L14" s="57">
        <f>'[14]NC Summary'!L26</f>
        <v>0</v>
      </c>
      <c r="M14" s="62">
        <f>'[14]NC Summary'!M26</f>
        <v>0</v>
      </c>
      <c r="N14" s="57">
        <f>'[14]NC Summary'!N26</f>
        <v>0</v>
      </c>
      <c r="O14" s="62">
        <f>'[14]NC Summary'!O26</f>
        <v>0</v>
      </c>
      <c r="P14" s="57">
        <f>'[14]NC Summary'!P26</f>
        <v>0</v>
      </c>
      <c r="Q14" s="62">
        <f>'[14]NC Summary'!Q26</f>
        <v>0</v>
      </c>
      <c r="R14" s="57">
        <f>'[14]NC Summary'!R26</f>
        <v>108000</v>
      </c>
      <c r="S14" s="62">
        <f>'[14]NC Summary'!S26</f>
        <v>0</v>
      </c>
      <c r="T14" s="66" t="str">
        <f>'[14]NC Summary'!T26</f>
        <v> </v>
      </c>
      <c r="U14" s="67" t="str">
        <f>'[14]NC Summary'!U26</f>
        <v> </v>
      </c>
      <c r="V14" s="79">
        <f t="shared" si="0"/>
        <v>0.0228717234980283</v>
      </c>
      <c r="W14" s="88">
        <f t="shared" si="1"/>
        <v>0.19315369983762468</v>
      </c>
      <c r="X14" s="36"/>
    </row>
    <row r="15" spans="2:24" ht="12.75">
      <c r="B15" s="35"/>
      <c r="C15" s="72" t="s">
        <v>24</v>
      </c>
      <c r="D15" s="51">
        <f>'[15]Summary'!$B$27</f>
        <v>22000000</v>
      </c>
      <c r="E15" s="51"/>
      <c r="F15" s="51"/>
      <c r="G15" s="51">
        <f>'[15]Summary'!$E$27</f>
        <v>22000000</v>
      </c>
      <c r="H15" s="77">
        <f>'[15]Summary'!$F$27</f>
        <v>22000000</v>
      </c>
      <c r="I15" s="75">
        <f>'[15]Summary'!$G$27</f>
        <v>0</v>
      </c>
      <c r="J15" s="77">
        <f>'[15]Summary'!$H$27</f>
        <v>3392000</v>
      </c>
      <c r="K15" s="75">
        <f>'[15]Summary'!$I$27</f>
        <v>1248087</v>
      </c>
      <c r="L15" s="57">
        <f>'[16]NW Summary'!L26</f>
        <v>0</v>
      </c>
      <c r="M15" s="62">
        <f>'[16]NW Summary'!M26</f>
        <v>0</v>
      </c>
      <c r="N15" s="57">
        <f>'[16]NW Summary'!N26</f>
        <v>0</v>
      </c>
      <c r="O15" s="62">
        <f>'[16]NW Summary'!O26</f>
        <v>0</v>
      </c>
      <c r="P15" s="57">
        <f>'[16]NW Summary'!P26</f>
        <v>0</v>
      </c>
      <c r="Q15" s="62">
        <f>'[16]NW Summary'!Q26</f>
        <v>0</v>
      </c>
      <c r="R15" s="57">
        <f>'[16]NW Summary'!R26</f>
        <v>0</v>
      </c>
      <c r="S15" s="62">
        <f>'[16]NW Summary'!S26</f>
        <v>0</v>
      </c>
      <c r="T15" s="66" t="str">
        <f>'[16]NW Summary'!T26</f>
        <v> </v>
      </c>
      <c r="U15" s="67" t="str">
        <f>'[16]NW Summary'!U26</f>
        <v> </v>
      </c>
      <c r="V15" s="79">
        <f t="shared" si="0"/>
        <v>0.15418181818181817</v>
      </c>
      <c r="W15" s="88">
        <f t="shared" si="1"/>
        <v>0.05673122727272727</v>
      </c>
      <c r="X15" s="36"/>
    </row>
    <row r="16" spans="2:24" ht="12.75">
      <c r="B16" s="35"/>
      <c r="C16" s="72" t="s">
        <v>25</v>
      </c>
      <c r="D16" s="51">
        <f>'[17]Summary'!$B$27</f>
        <v>63652000</v>
      </c>
      <c r="E16" s="51"/>
      <c r="F16" s="51"/>
      <c r="G16" s="51">
        <f>'[17]Summary'!$E$27</f>
        <v>63652000</v>
      </c>
      <c r="H16" s="77">
        <f>'[17]Summary'!$F$27</f>
        <v>63652000</v>
      </c>
      <c r="I16" s="75">
        <f>'[17]Summary'!$G$27</f>
        <v>26239000</v>
      </c>
      <c r="J16" s="77">
        <f>'[17]Summary'!$H$27</f>
        <v>15912000</v>
      </c>
      <c r="K16" s="75">
        <f>'[17]Summary'!$I$27</f>
        <v>21603730</v>
      </c>
      <c r="L16" s="57">
        <f>'[18]WC Summary'!L26</f>
        <v>0</v>
      </c>
      <c r="M16" s="62">
        <f>'[18]WC Summary'!M26</f>
        <v>0</v>
      </c>
      <c r="N16" s="57">
        <f>'[18]WC Summary'!N26</f>
        <v>0</v>
      </c>
      <c r="O16" s="62">
        <f>'[18]WC Summary'!O26</f>
        <v>0</v>
      </c>
      <c r="P16" s="57">
        <f>'[18]WC Summary'!P26</f>
        <v>0</v>
      </c>
      <c r="Q16" s="62">
        <f>'[18]WC Summary'!Q26</f>
        <v>0</v>
      </c>
      <c r="R16" s="57">
        <f>'[18]WC Summary'!R26</f>
        <v>24091000</v>
      </c>
      <c r="S16" s="62">
        <f>'[18]WC Summary'!S26</f>
        <v>13613000</v>
      </c>
      <c r="T16" s="66" t="str">
        <f>'[18]WC Summary'!T26</f>
        <v> </v>
      </c>
      <c r="U16" s="67" t="str">
        <f>'[18]WC Summary'!U26</f>
        <v> </v>
      </c>
      <c r="V16" s="79">
        <f t="shared" si="0"/>
        <v>0.24998428957456167</v>
      </c>
      <c r="W16" s="88">
        <f t="shared" si="1"/>
        <v>0.33940378935461574</v>
      </c>
      <c r="X16" s="36"/>
    </row>
    <row r="17" spans="2:24" ht="12.75">
      <c r="B17" s="35"/>
      <c r="C17" s="72"/>
      <c r="D17" s="51"/>
      <c r="E17" s="51"/>
      <c r="F17" s="51"/>
      <c r="G17" s="51"/>
      <c r="H17" s="77"/>
      <c r="I17" s="75"/>
      <c r="J17" s="77"/>
      <c r="K17" s="75"/>
      <c r="L17" s="58"/>
      <c r="M17" s="63"/>
      <c r="N17" s="58"/>
      <c r="O17" s="63"/>
      <c r="P17" s="58"/>
      <c r="Q17" s="63"/>
      <c r="R17" s="58"/>
      <c r="S17" s="63"/>
      <c r="T17" s="66" t="str">
        <f aca="true" t="shared" si="2" ref="T17:U19">IF(N17=0," ",(P17-N17)/N17)</f>
        <v> </v>
      </c>
      <c r="U17" s="67" t="str">
        <f t="shared" si="2"/>
        <v> </v>
      </c>
      <c r="V17" s="79" t="str">
        <f t="shared" si="0"/>
        <v> </v>
      </c>
      <c r="W17" s="88" t="str">
        <f t="shared" si="1"/>
        <v> </v>
      </c>
      <c r="X17" s="36"/>
    </row>
    <row r="18" spans="2:24" ht="12.75">
      <c r="B18" s="35"/>
      <c r="C18" s="72"/>
      <c r="D18" s="51"/>
      <c r="E18" s="51"/>
      <c r="F18" s="51"/>
      <c r="G18" s="51"/>
      <c r="H18" s="77"/>
      <c r="I18" s="75"/>
      <c r="J18" s="77"/>
      <c r="K18" s="75"/>
      <c r="L18" s="58"/>
      <c r="M18" s="63"/>
      <c r="N18" s="58"/>
      <c r="O18" s="63"/>
      <c r="P18" s="58"/>
      <c r="Q18" s="63"/>
      <c r="R18" s="58"/>
      <c r="S18" s="63"/>
      <c r="T18" s="66" t="str">
        <f t="shared" si="2"/>
        <v> </v>
      </c>
      <c r="U18" s="67" t="str">
        <f t="shared" si="2"/>
        <v> </v>
      </c>
      <c r="V18" s="79" t="str">
        <f t="shared" si="0"/>
        <v> </v>
      </c>
      <c r="W18" s="88" t="str">
        <f t="shared" si="1"/>
        <v> </v>
      </c>
      <c r="X18" s="36"/>
    </row>
    <row r="19" spans="2:24" ht="12.75">
      <c r="B19" s="35"/>
      <c r="C19" s="50"/>
      <c r="D19" s="51"/>
      <c r="E19" s="51"/>
      <c r="F19" s="51"/>
      <c r="G19" s="51"/>
      <c r="H19" s="78"/>
      <c r="I19" s="75"/>
      <c r="J19" s="77"/>
      <c r="K19" s="75"/>
      <c r="L19" s="59"/>
      <c r="M19" s="64"/>
      <c r="N19" s="59"/>
      <c r="O19" s="64"/>
      <c r="P19" s="59"/>
      <c r="Q19" s="64"/>
      <c r="R19" s="59"/>
      <c r="S19" s="64"/>
      <c r="T19" s="69" t="str">
        <f t="shared" si="2"/>
        <v> </v>
      </c>
      <c r="U19" s="70" t="str">
        <f t="shared" si="2"/>
        <v> </v>
      </c>
      <c r="V19" s="79" t="str">
        <f t="shared" si="0"/>
        <v> </v>
      </c>
      <c r="W19" s="89" t="str">
        <f t="shared" si="1"/>
        <v> </v>
      </c>
      <c r="X19" s="36"/>
    </row>
    <row r="20" spans="2:24" s="31" customFormat="1" ht="12.75">
      <c r="B20" s="46"/>
      <c r="C20" s="41" t="s">
        <v>26</v>
      </c>
      <c r="D20" s="48">
        <f>SUM(D8:D19)</f>
        <v>1020104000</v>
      </c>
      <c r="E20" s="48">
        <f aca="true" t="shared" si="3" ref="E20:K20">SUM(E8:E19)</f>
        <v>0</v>
      </c>
      <c r="F20" s="48">
        <f t="shared" si="3"/>
        <v>0</v>
      </c>
      <c r="G20" s="48">
        <f t="shared" si="3"/>
        <v>1020104000</v>
      </c>
      <c r="H20" s="97">
        <f t="shared" si="3"/>
        <v>1020105000</v>
      </c>
      <c r="I20" s="96">
        <f t="shared" si="3"/>
        <v>247824000</v>
      </c>
      <c r="J20" s="97">
        <f t="shared" si="3"/>
        <v>110274000</v>
      </c>
      <c r="K20" s="96">
        <f t="shared" si="3"/>
        <v>130093969</v>
      </c>
      <c r="L20" s="48">
        <f>'[1]Summary'!L26</f>
        <v>0</v>
      </c>
      <c r="M20" s="48">
        <f>'[1]Summary'!M26</f>
        <v>0</v>
      </c>
      <c r="N20" s="48">
        <f>'[1]Summary'!N26</f>
        <v>0</v>
      </c>
      <c r="O20" s="48">
        <f>'[1]Summary'!O26</f>
        <v>0</v>
      </c>
      <c r="P20" s="48">
        <f>'[1]Summary'!P26</f>
        <v>0</v>
      </c>
      <c r="Q20" s="48">
        <f>'[1]Summary'!Q26</f>
        <v>0</v>
      </c>
      <c r="R20" s="48">
        <f>'[1]Summary'!R26</f>
        <v>202870000</v>
      </c>
      <c r="S20" s="48">
        <f>'[1]Summary'!S26</f>
        <v>69626000</v>
      </c>
      <c r="T20" s="48" t="str">
        <f>'[1]Summary'!T26</f>
        <v> </v>
      </c>
      <c r="U20" s="48" t="str">
        <f>'[1]Summary'!U26</f>
        <v> </v>
      </c>
      <c r="V20" s="83">
        <f t="shared" si="0"/>
        <v>0.10810074266937489</v>
      </c>
      <c r="W20" s="93">
        <f t="shared" si="1"/>
        <v>0.1275301037933387</v>
      </c>
      <c r="X20" s="47"/>
    </row>
    <row r="21" spans="2:24" ht="13.5" thickBot="1"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0"/>
    </row>
    <row r="22" spans="2:3" ht="13.5" thickTop="1">
      <c r="B22" s="3"/>
      <c r="C22" s="3"/>
    </row>
    <row r="23" spans="1:254" s="11" customFormat="1" ht="13.5">
      <c r="A23" s="32"/>
      <c r="B23" s="87" t="s">
        <v>62</v>
      </c>
      <c r="C23" s="87" t="s">
        <v>63</v>
      </c>
      <c r="D23"/>
      <c r="E23"/>
      <c r="F2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"/>
      <c r="Z23" s="3"/>
      <c r="AA23" s="3"/>
      <c r="AB23" s="3"/>
      <c r="AC23" s="3"/>
      <c r="AD23" s="3"/>
      <c r="AE23" s="3"/>
      <c r="IS23" s="34">
        <f aca="true" t="shared" si="4" ref="IS23:IT27">T23</f>
        <v>0</v>
      </c>
      <c r="IT23" s="34">
        <f t="shared" si="4"/>
        <v>0</v>
      </c>
    </row>
    <row r="24" spans="1:254" s="11" customFormat="1" ht="12.75">
      <c r="A24" s="32"/>
      <c r="B24" s="87" t="s">
        <v>64</v>
      </c>
      <c r="C24" s="87" t="s">
        <v>65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"/>
      <c r="Z24" s="3"/>
      <c r="AA24" s="3"/>
      <c r="AB24" s="3"/>
      <c r="AC24" s="3"/>
      <c r="AD24" s="3"/>
      <c r="AE24" s="3"/>
      <c r="IS24" s="34">
        <f t="shared" si="4"/>
        <v>0</v>
      </c>
      <c r="IT24" s="34">
        <f t="shared" si="4"/>
        <v>0</v>
      </c>
    </row>
    <row r="25" spans="1:254" s="11" customFormat="1" ht="12.75">
      <c r="A25" s="3"/>
      <c r="B25" s="87" t="s">
        <v>66</v>
      </c>
      <c r="C25" s="87" t="s">
        <v>28</v>
      </c>
      <c r="D25" s="3"/>
      <c r="E25" s="33"/>
      <c r="F25" s="3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2"/>
      <c r="Z25" s="3"/>
      <c r="AA25" s="3"/>
      <c r="AB25" s="3"/>
      <c r="AC25" s="3"/>
      <c r="AD25" s="3"/>
      <c r="AE25" s="3"/>
      <c r="IS25" s="34">
        <f t="shared" si="4"/>
        <v>0</v>
      </c>
      <c r="IT25" s="34">
        <f t="shared" si="4"/>
        <v>0</v>
      </c>
    </row>
    <row r="26" spans="1:254" s="11" customFormat="1" ht="12.75">
      <c r="A26" s="3"/>
      <c r="B26" s="87" t="s">
        <v>67</v>
      </c>
      <c r="C26" s="87" t="s">
        <v>68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"/>
      <c r="Y26" s="2"/>
      <c r="Z26" s="3"/>
      <c r="AA26" s="3"/>
      <c r="AB26" s="3"/>
      <c r="AC26" s="3"/>
      <c r="AD26" s="3"/>
      <c r="AE26" s="3"/>
      <c r="IS26" s="34">
        <f t="shared" si="4"/>
        <v>0</v>
      </c>
      <c r="IT26" s="34">
        <f t="shared" si="4"/>
        <v>0</v>
      </c>
    </row>
    <row r="27" spans="1:254" s="11" customFormat="1" ht="12.75">
      <c r="A27" s="3"/>
      <c r="B27" s="87" t="s">
        <v>69</v>
      </c>
      <c r="C27" s="87" t="s">
        <v>29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"/>
      <c r="Y27" s="2"/>
      <c r="Z27" s="3"/>
      <c r="AA27" s="3"/>
      <c r="AB27" s="3"/>
      <c r="AC27" s="3"/>
      <c r="AD27" s="3"/>
      <c r="AE27" s="3"/>
      <c r="IS27" s="34">
        <f t="shared" si="4"/>
        <v>0</v>
      </c>
      <c r="IT27" s="34">
        <f t="shared" si="4"/>
        <v>0</v>
      </c>
    </row>
    <row r="28" spans="2:3" ht="12.75">
      <c r="B28" s="87"/>
      <c r="C28" s="87" t="s">
        <v>70</v>
      </c>
    </row>
    <row r="29" spans="2:6" ht="12.75">
      <c r="B29" s="87" t="s">
        <v>73</v>
      </c>
      <c r="C29" s="87"/>
      <c r="D29" s="87"/>
      <c r="E29" s="87"/>
      <c r="F29" s="87"/>
    </row>
    <row r="30" spans="2:6" ht="12.75">
      <c r="B30" s="87" t="s">
        <v>71</v>
      </c>
      <c r="C30" s="87"/>
      <c r="D30" s="87"/>
      <c r="E30" s="87"/>
      <c r="F30" s="8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1283</dc:creator>
  <cp:keywords/>
  <dc:description/>
  <cp:lastModifiedBy>B030501</cp:lastModifiedBy>
  <cp:lastPrinted>2010-11-26T16:31:59Z</cp:lastPrinted>
  <dcterms:created xsi:type="dcterms:W3CDTF">2009-08-21T19:12:32Z</dcterms:created>
  <dcterms:modified xsi:type="dcterms:W3CDTF">2010-11-29T15:17:02Z</dcterms:modified>
  <cp:category/>
  <cp:version/>
  <cp:contentType/>
  <cp:contentStatus/>
</cp:coreProperties>
</file>