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Operating" sheetId="1" r:id="rId1"/>
    <sheet name="Capital" sheetId="2" state="hidden" r:id="rId2"/>
  </sheets>
  <definedNames>
    <definedName name="_xlnm.Print_Area" localSheetId="1">'Capital'!$A$1:$W$364</definedName>
    <definedName name="_xlnm.Print_Area" localSheetId="0">'Operating'!$A$1:$W$364</definedName>
    <definedName name="_xlnm.Print_Titles" localSheetId="1">'Capital'!$1:$3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<sst xmlns="http://schemas.openxmlformats.org/spreadsheetml/2006/main" count="1882" uniqueCount="662">
  <si>
    <t>MONTHLY OPERATING EXPENDITURE FOR THE 1st QUARTER ENDED 30 SEPTEMBER 2010</t>
  </si>
  <si>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</si>
  <si>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</si>
  <si>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</si>
  <si>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</si>
  <si>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</si>
  <si>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</si>
  <si>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</si>
  <si>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</si>
  <si>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</si>
  <si>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</si>
  <si>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</si>
  <si>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</si>
  <si>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</si>
  <si>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</si>
  <si>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</si>
  <si>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</si>
  <si>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</si>
  <si>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</si>
  <si>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</si>
  <si>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</si>
  <si>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</si>
  <si>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</si>
  <si>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</si>
  <si>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</si>
  <si>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</si>
  <si>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</si>
  <si>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</si>
  <si>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</si>
  <si>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</si>
  <si>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</si>
  <si>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</si>
  <si>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</si>
  <si>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</si>
  <si>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</si>
  <si>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</si>
  <si>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</si>
  <si>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</si>
  <si>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</si>
  <si>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</si>
  <si>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</si>
  <si>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</si>
  <si>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</si>
  <si>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</si>
  <si>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</si>
  <si>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</si>
  <si>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</si>
  <si>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</si>
  <si>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</si>
  <si>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</si>
  <si>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</si>
  <si>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</si>
  <si>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</si>
  <si>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</si>
  <si>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</si>
  <si>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</si>
  <si>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</si>
  <si>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</si>
  <si>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</si>
  <si>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</si>
  <si>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</si>
  <si>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</si>
  <si>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</si>
  <si>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</si>
  <si>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</si>
  <si>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</si>
  <si>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</si>
  <si>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</si>
  <si>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</si>
  <si>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</si>
  <si>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</si>
  <si>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</si>
  <si>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</si>
  <si>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</si>
  <si>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</si>
  <si>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</si>
  <si>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</si>
  <si>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</si>
  <si>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</si>
  <si>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</si>
  <si>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</si>
  <si>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</si>
  <si>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</si>
  <si>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</si>
  <si>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</si>
  <si>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</si>
  <si>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</si>
  <si>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</si>
  <si>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</si>
  <si>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</si>
  <si>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</si>
  <si>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</si>
  <si>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</si>
  <si>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</si>
  <si>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</si>
  <si>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</si>
  <si>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</si>
  <si>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</si>
  <si>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</si>
  <si>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</si>
  <si>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</si>
  <si>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</si>
  <si>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</si>
  <si>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</si>
  <si>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</si>
  <si>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</si>
  <si>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</si>
  <si>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</si>
  <si>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</si>
  <si>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</si>
  <si>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</si>
  <si>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</si>
  <si>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</si>
  <si>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</si>
  <si>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</si>
  <si>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</si>
  <si>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</si>
  <si>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</si>
  <si>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</si>
  <si>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</si>
  <si>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</si>
  <si>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</si>
  <si>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</si>
  <si>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</si>
  <si>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</si>
  <si>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</si>
  <si>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</si>
  <si>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</si>
  <si>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</si>
  <si>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</si>
  <si>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</si>
  <si>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</si>
  <si>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</si>
  <si>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</si>
  <si>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</si>
  <si>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</si>
  <si>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</si>
  <si>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</si>
  <si>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</si>
  <si>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</si>
  <si>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</si>
  <si>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</si>
  <si>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</si>
  <si>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</si>
  <si>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</si>
  <si>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</si>
  <si>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</si>
  <si>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</si>
  <si>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</si>
  <si>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</si>
  <si>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</si>
  <si>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</si>
  <si>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</si>
  <si>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</si>
  <si>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</si>
  <si>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</si>
  <si>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</si>
  <si>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</si>
  <si>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</si>
  <si>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</si>
  <si>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</si>
  <si>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</si>
  <si>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</si>
  <si>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</si>
  <si>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</si>
  <si>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</si>
  <si>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</si>
  <si>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</si>
  <si>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</si>
  <si>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</si>
  <si>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</si>
  <si>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</si>
  <si>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</si>
  <si>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</si>
  <si>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</si>
  <si>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</si>
  <si>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</si>
  <si>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</si>
  <si>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</si>
  <si>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</si>
  <si>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</si>
  <si>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</si>
  <si>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</si>
  <si>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</si>
  <si>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</si>
  <si>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</si>
  <si>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</si>
  <si>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</si>
  <si>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</si>
  <si>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</si>
  <si>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</si>
  <si>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</si>
  <si>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</si>
  <si>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</si>
  <si>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</si>
  <si>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</si>
  <si>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</si>
  <si>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</si>
  <si>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</si>
  <si>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</si>
  <si>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</si>
  <si>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</si>
  <si>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</si>
  <si>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</si>
  <si>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</si>
  <si>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</si>
  <si>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</si>
  <si>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</si>
  <si>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</si>
  <si>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</si>
  <si>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</si>
  <si>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</si>
  <si>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</si>
  <si>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</si>
  <si>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</si>
  <si>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</si>
  <si>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</si>
  <si>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</si>
  <si>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</si>
  <si>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</si>
  <si>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</si>
  <si>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</si>
  <si>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</si>
  <si>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</si>
  <si>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</si>
  <si>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</si>
  <si>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</si>
  <si>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</si>
  <si>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</si>
  <si>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</si>
  <si>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</si>
  <si>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</si>
  <si>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</si>
  <si>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</si>
  <si>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</si>
  <si>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</si>
  <si>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</si>
  <si>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</si>
  <si>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</si>
  <si>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</si>
  <si>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</si>
  <si>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</si>
  <si>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</si>
  <si>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</si>
  <si>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</si>
  <si>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</si>
  <si>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</si>
  <si>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</si>
  <si>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</si>
  <si>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</si>
  <si>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</si>
  <si>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</si>
  <si>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</si>
  <si>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</si>
  <si>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</si>
  <si>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</si>
  <si>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</si>
  <si>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</si>
  <si>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</si>
  <si>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</si>
  <si>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</si>
  <si>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</si>
  <si>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</si>
  <si>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</si>
  <si>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</si>
  <si>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</si>
  <si>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</si>
  <si>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</si>
  <si>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</si>
  <si>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</si>
  <si>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</si>
  <si>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</si>
  <si>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</si>
  <si>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</si>
  <si>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</si>
  <si>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</si>
  <si>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</si>
  <si>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</si>
  <si>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</si>
  <si>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</si>
  <si>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</si>
  <si>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</si>
  <si>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</si>
  <si>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</si>
  <si>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</si>
  <si>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</si>
  <si>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</si>
  <si>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</si>
  <si>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</si>
  <si>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</si>
  <si>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</si>
  <si>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</si>
  <si>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</si>
  <si>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</si>
  <si>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</si>
  <si>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</si>
  <si>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</si>
  <si>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</si>
  <si>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</si>
  <si>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</si>
  <si>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</si>
  <si>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</si>
  <si>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</si>
  <si>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</si>
  <si>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</si>
  <si>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</si>
  <si>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</si>
  <si>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</si>
  <si>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</si>
  <si>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</si>
  <si>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</si>
  <si>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</si>
  <si>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</si>
  <si>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</si>
  <si>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</si>
  <si>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</si>
  <si>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</si>
  <si>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</si>
  <si>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</si>
  <si>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</si>
  <si>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</si>
  <si>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</si>
  <si>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</si>
  <si>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</si>
  <si>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</si>
  <si>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</si>
  <si>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</si>
  <si>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</si>
  <si>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</si>
  <si>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</si>
  <si>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</si>
  <si>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</si>
  <si>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</si>
  <si>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</si>
  <si>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</si>
  <si>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</si>
  <si>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</si>
  <si>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</si>
  <si>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</si>
  <si>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</si>
  <si>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</si>
  <si>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</si>
  <si>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</si>
  <si>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</si>
  <si>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</si>
  <si>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</si>
  <si>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</si>
  <si>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</si>
  <si>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</si>
  <si>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</si>
  <si>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</si>
  <si>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</si>
  <si>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</si>
  <si>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</si>
  <si>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</si>
  <si>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</si>
  <si>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</si>
  <si>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</si>
  <si>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</si>
  <si>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</si>
  <si>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</si>
  <si>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</si>
  <si>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</si>
  <si>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</si>
  <si>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</si>
  <si>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</si>
  <si>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</si>
  <si>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</si>
  <si>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</si>
  <si>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</si>
  <si>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</si>
  <si>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</si>
  <si>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</si>
  <si>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</si>
  <si>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</si>
  <si>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</si>
  <si>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</si>
  <si>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</si>
  <si>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</si>
  <si>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</si>
  <si>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</si>
  <si>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</si>
  <si>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</si>
  <si>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</si>
  <si>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</si>
  <si>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</si>
  <si>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</si>
  <si>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</si>
  <si>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</si>
  <si>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</si>
  <si>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</si>
  <si>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</si>
  <si>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</si>
  <si>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</si>
  <si>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</si>
  <si>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</si>
  <si>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</si>
  <si>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</si>
  <si>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</si>
  <si>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</si>
  <si>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</si>
  <si>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</si>
  <si>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</si>
  <si>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</si>
  <si>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</si>
  <si>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</si>
  <si>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</si>
  <si>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</si>
  <si>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</si>
  <si>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</si>
  <si>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</si>
  <si>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</si>
  <si>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</si>
  <si>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</si>
  <si>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</si>
  <si>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</si>
  <si>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Total Greater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</si>
  <si>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</si>
  <si>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</si>
  <si>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</si>
  <si>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</si>
  <si>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</si>
  <si>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</si>
  <si>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</si>
  <si>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</si>
  <si>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</si>
  <si>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</si>
  <si>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</si>
  <si>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</si>
  <si>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</si>
  <si>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</si>
  <si>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</si>
  <si>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</si>
  <si>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</si>
  <si>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</si>
  <si>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</si>
  <si>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</si>
  <si>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</si>
  <si>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</si>
  <si>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</si>
  <si>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</si>
  <si>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</si>
  <si>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</si>
  <si>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</si>
  <si>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</si>
  <si>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</si>
  <si>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</si>
  <si>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</si>
  <si>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</si>
  <si>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</si>
  <si>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</si>
  <si>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</si>
  <si>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</si>
  <si>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</si>
  <si>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</si>
  <si>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</si>
  <si>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</si>
  <si>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</si>
  <si>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</si>
  <si>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</si>
  <si>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</si>
  <si>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</si>
  <si>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</si>
  <si>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</si>
  <si>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</si>
  <si>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</si>
  <si>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</si>
  <si>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</si>
  <si>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</si>
  <si>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</si>
  <si>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</si>
  <si>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</si>
  <si>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</si>
  <si>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</si>
  <si>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</si>
  <si>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</si>
  <si>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</si>
  <si>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</si>
  <si>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</si>
  <si>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</si>
  <si>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</si>
  <si>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</si>
  <si>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</si>
  <si>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</si>
  <si>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</si>
  <si>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</si>
  <si>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</si>
  <si>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</si>
  <si>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</si>
  <si>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</si>
  <si>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</si>
  <si>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</si>
  <si>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</si>
  <si>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</si>
  <si>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</si>
  <si>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</si>
  <si>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</si>
  <si>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</si>
  <si>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</si>
  <si>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</si>
  <si>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</si>
  <si>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</si>
  <si>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</si>
  <si>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</si>
  <si>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</si>
  <si>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</si>
  <si>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</si>
  <si>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</si>
  <si>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</si>
  <si>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</si>
  <si>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</si>
  <si>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</si>
  <si>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</si>
  <si>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</si>
  <si>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</si>
  <si>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</si>
  <si>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</si>
  <si>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</si>
  <si>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</si>
  <si>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</si>
  <si>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</si>
  <si>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</si>
  <si>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</si>
  <si>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</si>
  <si>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</si>
  <si>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</si>
  <si>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</si>
  <si>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</si>
  <si>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</si>
  <si>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</si>
  <si>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</si>
  <si>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</si>
  <si>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</si>
  <si>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</si>
  <si>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</si>
  <si>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</si>
  <si>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</si>
  <si>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</si>
  <si>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</si>
  <si>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</si>
  <si>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</si>
  <si>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</si>
  <si>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</si>
  <si>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</si>
  <si>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</si>
  <si>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</si>
  <si>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</si>
  <si>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</si>
  <si>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</si>
  <si>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</si>
  <si>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</si>
  <si>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</si>
  <si>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</si>
  <si>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</si>
  <si>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</si>
  <si>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</si>
  <si>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</si>
  <si>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</si>
  <si>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</si>
  <si>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</si>
  <si>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</si>
  <si>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</si>
  <si>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</si>
  <si>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</si>
  <si>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</si>
  <si>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</si>
  <si>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</si>
  <si>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</si>
  <si>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</si>
  <si>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</si>
  <si>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</si>
  <si>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</si>
  <si>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</si>
  <si>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</si>
  <si>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</si>
  <si>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</si>
  <si>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</si>
  <si>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</si>
  <si>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</si>
  <si>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</si>
  <si>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</si>
  <si>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</si>
  <si>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</si>
  <si>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</si>
  <si>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</si>
  <si>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</si>
  <si>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</si>
  <si>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</si>
  <si>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</si>
  <si>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</si>
  <si>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</si>
  <si>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</si>
  <si>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</si>
  <si>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</si>
  <si>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</si>
  <si>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</si>
  <si>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</si>
  <si>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</si>
  <si>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</si>
  <si>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</si>
  <si>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</si>
  <si>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</si>
  <si>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</si>
  <si>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</si>
  <si>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</si>
  <si>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</si>
  <si>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</si>
  <si>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</si>
  <si>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</si>
  <si>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</si>
  <si>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</si>
  <si>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</si>
  <si>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</si>
  <si>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</si>
  <si>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</si>
  <si>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</si>
  <si>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</si>
  <si>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</si>
  <si>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</si>
  <si>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</si>
  <si>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</si>
  <si>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</si>
  <si>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</si>
  <si>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</si>
  <si>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</si>
  <si>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</si>
  <si>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</si>
  <si>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</si>
  <si>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</si>
  <si>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</si>
  <si>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</si>
  <si>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</si>
  <si>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</si>
  <si>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</si>
  <si>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</si>
  <si>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</si>
  <si>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</si>
  <si>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</si>
  <si>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</si>
  <si>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</si>
  <si>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</si>
  <si>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</si>
  <si>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</si>
  <si>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</si>
  <si>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</si>
  <si>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</si>
  <si>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</si>
  <si>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</si>
  <si>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</si>
  <si>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</si>
  <si>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</si>
  <si>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</si>
  <si>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</si>
  <si>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</si>
  <si>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</si>
  <si>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</si>
  <si>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</si>
  <si>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</si>
  <si>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1st QUARTER ENDED 30 SEPTEMBER 2010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</si>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</sst>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"/>
    <numFmt numFmtId="170" formatCode="#,###;\-#,###;"/>
    <numFmt numFmtId="171" formatCode="&quot;&quot;;&quot;&quot;"/>
    <numFmt numFmtId="172" formatCode="_(* #,##0_);_(* \(#,##0\);_(* &quot;- &quot;?_);_(@_)"/>
    <numFmt numFmtId="173" formatCode="0.0%;\(0.0%\);_(* &quot;- &quot;?_);_(@_)"/>
    <numFmt numFmtId="174" formatCode="_(* #,##0,_);_(* \(#,##0,\);_(* &quot;- &quot;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74" fontId="22" fillId="0" borderId="0" xfId="0" applyNumberFormat="1" applyFont="1" applyFill="1" applyBorder="1" applyAlignment="1" applyProtection="1">
      <alignment/>
      <protection/>
    </xf>
    <xf numFmtId="173" fontId="22" fillId="0" borderId="10" xfId="0" applyNumberFormat="1" applyFont="1" applyFill="1" applyBorder="1" applyAlignment="1" applyProtection="1">
      <alignment/>
      <protection/>
    </xf>
    <xf numFmtId="174" fontId="22" fillId="0" borderId="11" xfId="0" applyNumberFormat="1" applyFont="1" applyFill="1" applyBorder="1" applyAlignment="1" applyProtection="1">
      <alignment/>
      <protection/>
    </xf>
    <xf numFmtId="174" fontId="22" fillId="0" borderId="10" xfId="0" applyNumberFormat="1" applyFont="1" applyFill="1" applyBorder="1" applyAlignment="1" applyProtection="1">
      <alignment/>
      <protection/>
    </xf>
    <xf numFmtId="174" fontId="23" fillId="0" borderId="0" xfId="0" applyNumberFormat="1" applyFont="1" applyFill="1" applyBorder="1" applyAlignment="1" applyProtection="1">
      <alignment/>
      <protection/>
    </xf>
    <xf numFmtId="173" fontId="23" fillId="0" borderId="1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10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 applyProtection="1">
      <alignment/>
      <protection/>
    </xf>
    <xf numFmtId="173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 applyProtection="1">
      <alignment/>
      <protection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5" xfId="0" applyNumberFormat="1" applyFont="1" applyFill="1" applyBorder="1" applyAlignment="1" applyProtection="1">
      <alignment/>
      <protection/>
    </xf>
    <xf numFmtId="173" fontId="23" fillId="0" borderId="16" xfId="0" applyNumberFormat="1" applyFont="1" applyFill="1" applyBorder="1" applyAlignment="1" applyProtection="1">
      <alignment/>
      <protection/>
    </xf>
    <xf numFmtId="174" fontId="23" fillId="0" borderId="17" xfId="0" applyNumberFormat="1" applyFont="1" applyFill="1" applyBorder="1" applyAlignment="1" applyProtection="1">
      <alignment/>
      <protection/>
    </xf>
    <xf numFmtId="174" fontId="23" fillId="0" borderId="16" xfId="0" applyNumberFormat="1" applyFont="1" applyFill="1" applyBorder="1" applyAlignment="1" applyProtection="1">
      <alignment/>
      <protection/>
    </xf>
    <xf numFmtId="174" fontId="23" fillId="0" borderId="18" xfId="0" applyNumberFormat="1" applyFont="1" applyFill="1" applyBorder="1" applyAlignment="1" applyProtection="1">
      <alignment/>
      <protection/>
    </xf>
    <xf numFmtId="173" fontId="23" fillId="0" borderId="19" xfId="0" applyNumberFormat="1" applyFont="1" applyFill="1" applyBorder="1" applyAlignment="1" applyProtection="1">
      <alignment/>
      <protection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9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4" fontId="23" fillId="0" borderId="22" xfId="0" applyNumberFormat="1" applyFont="1" applyFill="1" applyBorder="1" applyAlignment="1" applyProtection="1">
      <alignment/>
      <protection/>
    </xf>
    <xf numFmtId="174" fontId="23" fillId="0" borderId="23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2" fillId="0" borderId="0" xfId="0" applyFont="1" applyBorder="1" applyAlignment="1">
      <alignment/>
    </xf>
    <xf numFmtId="0" fontId="24" fillId="0" borderId="24" xfId="0" applyFont="1" applyBorder="1" applyAlignment="1" applyProtection="1">
      <alignment wrapText="1"/>
      <protection/>
    </xf>
    <xf numFmtId="0" fontId="24" fillId="0" borderId="25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horizontal="left" wrapText="1"/>
      <protection/>
    </xf>
    <xf numFmtId="0" fontId="24" fillId="0" borderId="24" xfId="0" applyFont="1" applyBorder="1" applyAlignment="1" applyProtection="1">
      <alignment horizontal="center" vertical="top" wrapText="1"/>
      <protection/>
    </xf>
    <xf numFmtId="0" fontId="24" fillId="0" borderId="25" xfId="0" applyFont="1" applyBorder="1" applyAlignment="1" applyProtection="1">
      <alignment horizontal="center" vertical="top" wrapText="1"/>
      <protection/>
    </xf>
    <xf numFmtId="0" fontId="24" fillId="0" borderId="26" xfId="0" applyFont="1" applyBorder="1" applyAlignment="1" applyProtection="1">
      <alignment horizontal="center" vertical="top" wrapText="1"/>
      <protection/>
    </xf>
    <xf numFmtId="0" fontId="24" fillId="0" borderId="27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 horizontal="left" vertical="center"/>
      <protection/>
    </xf>
    <xf numFmtId="172" fontId="22" fillId="0" borderId="27" xfId="0" applyNumberFormat="1" applyFont="1" applyBorder="1" applyAlignment="1" applyProtection="1">
      <alignment/>
      <protection/>
    </xf>
    <xf numFmtId="172" fontId="22" fillId="0" borderId="28" xfId="0" applyNumberFormat="1" applyFont="1" applyBorder="1" applyAlignment="1" applyProtection="1">
      <alignment/>
      <protection/>
    </xf>
    <xf numFmtId="173" fontId="22" fillId="0" borderId="29" xfId="0" applyNumberFormat="1" applyFont="1" applyBorder="1" applyAlignment="1" applyProtection="1">
      <alignment/>
      <protection/>
    </xf>
    <xf numFmtId="172" fontId="22" fillId="0" borderId="29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172" fontId="24" fillId="0" borderId="11" xfId="0" applyNumberFormat="1" applyFont="1" applyBorder="1" applyAlignment="1" applyProtection="1">
      <alignment wrapText="1"/>
      <protection/>
    </xf>
    <xf numFmtId="172" fontId="22" fillId="0" borderId="0" xfId="0" applyNumberFormat="1" applyFont="1" applyBorder="1" applyAlignment="1" applyProtection="1">
      <alignment/>
      <protection/>
    </xf>
    <xf numFmtId="173" fontId="22" fillId="0" borderId="10" xfId="0" applyNumberFormat="1" applyFont="1" applyBorder="1" applyAlignment="1" applyProtection="1">
      <alignment/>
      <protection/>
    </xf>
    <xf numFmtId="172" fontId="22" fillId="0" borderId="11" xfId="0" applyNumberFormat="1" applyFont="1" applyBorder="1" applyAlignment="1" applyProtection="1">
      <alignment/>
      <protection/>
    </xf>
    <xf numFmtId="172" fontId="22" fillId="0" borderId="10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horizontal="left" wrapText="1" inden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174" fontId="25" fillId="0" borderId="11" xfId="0" applyNumberFormat="1" applyFont="1" applyBorder="1" applyAlignment="1" applyProtection="1">
      <alignment wrapText="1"/>
      <protection/>
    </xf>
    <xf numFmtId="0" fontId="24" fillId="0" borderId="11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left" vertical="center"/>
      <protection/>
    </xf>
    <xf numFmtId="174" fontId="24" fillId="0" borderId="11" xfId="0" applyNumberFormat="1" applyFont="1" applyBorder="1" applyAlignment="1" applyProtection="1">
      <alignment horizontal="right"/>
      <protection/>
    </xf>
    <xf numFmtId="0" fontId="24" fillId="0" borderId="14" xfId="0" applyFont="1" applyBorder="1" applyAlignment="1" applyProtection="1">
      <alignment horizontal="right"/>
      <protection/>
    </xf>
    <xf numFmtId="0" fontId="24" fillId="0" borderId="12" xfId="0" applyFont="1" applyBorder="1" applyAlignment="1" applyProtection="1">
      <alignment horizontal="left"/>
      <protection/>
    </xf>
    <xf numFmtId="0" fontId="24" fillId="0" borderId="13" xfId="0" applyFont="1" applyBorder="1" applyAlignment="1" applyProtection="1">
      <alignment horizontal="left" vertical="center"/>
      <protection/>
    </xf>
    <xf numFmtId="174" fontId="24" fillId="0" borderId="14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left" vertical="center"/>
      <protection/>
    </xf>
    <xf numFmtId="174" fontId="22" fillId="0" borderId="11" xfId="0" applyNumberFormat="1" applyFont="1" applyBorder="1" applyAlignment="1" applyProtection="1">
      <alignment/>
      <protection/>
    </xf>
    <xf numFmtId="174" fontId="22" fillId="0" borderId="0" xfId="0" applyNumberFormat="1" applyFont="1" applyBorder="1" applyAlignment="1" applyProtection="1">
      <alignment/>
      <protection/>
    </xf>
    <xf numFmtId="174" fontId="22" fillId="0" borderId="10" xfId="0" applyNumberFormat="1" applyFont="1" applyBorder="1" applyAlignment="1" applyProtection="1">
      <alignment/>
      <protection/>
    </xf>
    <xf numFmtId="174" fontId="24" fillId="0" borderId="11" xfId="0" applyNumberFormat="1" applyFont="1" applyBorder="1" applyAlignment="1" applyProtection="1">
      <alignment wrapText="1"/>
      <protection/>
    </xf>
    <xf numFmtId="0" fontId="24" fillId="0" borderId="17" xfId="0" applyFont="1" applyBorder="1" applyAlignment="1" applyProtection="1">
      <alignment horizontal="right"/>
      <protection/>
    </xf>
    <xf numFmtId="0" fontId="24" fillId="0" borderId="15" xfId="0" applyFont="1" applyBorder="1" applyAlignment="1" applyProtection="1">
      <alignment horizontal="left"/>
      <protection/>
    </xf>
    <xf numFmtId="0" fontId="24" fillId="0" borderId="16" xfId="0" applyFont="1" applyBorder="1" applyAlignment="1" applyProtection="1">
      <alignment horizontal="left" vertical="center"/>
      <protection/>
    </xf>
    <xf numFmtId="174" fontId="24" fillId="0" borderId="17" xfId="0" applyNumberFormat="1" applyFont="1" applyBorder="1" applyAlignment="1" applyProtection="1">
      <alignment horizontal="right"/>
      <protection/>
    </xf>
    <xf numFmtId="0" fontId="24" fillId="0" borderId="20" xfId="0" applyFont="1" applyBorder="1" applyAlignment="1" applyProtection="1">
      <alignment horizontal="right"/>
      <protection/>
    </xf>
    <xf numFmtId="0" fontId="24" fillId="0" borderId="18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 vertical="center"/>
      <protection/>
    </xf>
    <xf numFmtId="174" fontId="24" fillId="0" borderId="20" xfId="0" applyNumberFormat="1" applyFont="1" applyBorder="1" applyAlignment="1" applyProtection="1">
      <alignment horizontal="right"/>
      <protection/>
    </xf>
    <xf numFmtId="0" fontId="24" fillId="0" borderId="21" xfId="0" applyFont="1" applyBorder="1" applyAlignment="1" applyProtection="1">
      <alignment horizontal="right"/>
      <protection/>
    </xf>
    <xf numFmtId="0" fontId="24" fillId="0" borderId="22" xfId="0" applyFont="1" applyBorder="1" applyAlignment="1" applyProtection="1">
      <alignment horizontal="left"/>
      <protection/>
    </xf>
    <xf numFmtId="0" fontId="24" fillId="0" borderId="23" xfId="0" applyFont="1" applyBorder="1" applyAlignment="1" applyProtection="1">
      <alignment horizontal="left" vertical="center"/>
      <protection/>
    </xf>
    <xf numFmtId="174" fontId="24" fillId="0" borderId="21" xfId="0" applyNumberFormat="1" applyFont="1" applyBorder="1" applyAlignment="1" applyProtection="1">
      <alignment horizontal="right"/>
      <protection/>
    </xf>
    <xf numFmtId="174" fontId="24" fillId="0" borderId="22" xfId="0" applyNumberFormat="1" applyFont="1" applyBorder="1" applyAlignment="1" applyProtection="1">
      <alignment horizontal="right"/>
      <protection/>
    </xf>
    <xf numFmtId="173" fontId="24" fillId="0" borderId="23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2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9" customWidth="1"/>
    <col min="2" max="2" width="23.28125" style="79" customWidth="1"/>
    <col min="3" max="3" width="6.7109375" style="79" customWidth="1"/>
    <col min="4" max="6" width="11.7109375" style="79" customWidth="1"/>
    <col min="7" max="7" width="8.140625" style="79" customWidth="1"/>
    <col min="8" max="11" width="10.7109375" style="79" customWidth="1"/>
    <col min="12" max="23" width="10.7109375" style="79" hidden="1" customWidth="1"/>
    <col min="24" max="16384" width="9.140625" style="25" customWidth="1"/>
  </cols>
  <sheetData>
    <row r="1" spans="1:23" ht="12.75">
      <c r="A1" s="24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80" customFormat="1" ht="15.75" customHeight="1">
      <c r="A2" s="82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48" customHeight="1">
      <c r="A3" s="26"/>
      <c r="B3" s="27" t="s">
        <v>1</v>
      </c>
      <c r="C3" s="28" t="s">
        <v>2</v>
      </c>
      <c r="D3" s="29" t="s">
        <v>3</v>
      </c>
      <c r="E3" s="30" t="s">
        <v>4</v>
      </c>
      <c r="F3" s="30" t="s">
        <v>659</v>
      </c>
      <c r="G3" s="31" t="s">
        <v>6</v>
      </c>
      <c r="H3" s="29" t="s">
        <v>660</v>
      </c>
      <c r="I3" s="30" t="s">
        <v>8</v>
      </c>
      <c r="J3" s="31" t="s">
        <v>9</v>
      </c>
      <c r="K3" s="31" t="s">
        <v>10</v>
      </c>
      <c r="L3" s="29" t="s">
        <v>11</v>
      </c>
      <c r="M3" s="30" t="s">
        <v>12</v>
      </c>
      <c r="N3" s="31" t="s">
        <v>13</v>
      </c>
      <c r="O3" s="31" t="s">
        <v>14</v>
      </c>
      <c r="P3" s="29" t="s">
        <v>15</v>
      </c>
      <c r="Q3" s="30" t="s">
        <v>16</v>
      </c>
      <c r="R3" s="31" t="s">
        <v>17</v>
      </c>
      <c r="S3" s="31" t="s">
        <v>18</v>
      </c>
      <c r="T3" s="29" t="s">
        <v>19</v>
      </c>
      <c r="U3" s="30" t="s">
        <v>661</v>
      </c>
      <c r="V3" s="31" t="s">
        <v>21</v>
      </c>
      <c r="W3" s="31" t="s">
        <v>22</v>
      </c>
    </row>
    <row r="4" spans="1:23" ht="12.75">
      <c r="A4" s="32"/>
      <c r="B4" s="33"/>
      <c r="C4" s="34"/>
      <c r="D4" s="35"/>
      <c r="E4" s="36"/>
      <c r="F4" s="36"/>
      <c r="G4" s="37"/>
      <c r="H4" s="35"/>
      <c r="I4" s="36"/>
      <c r="J4" s="38"/>
      <c r="K4" s="38"/>
      <c r="L4" s="35"/>
      <c r="M4" s="36"/>
      <c r="N4" s="38"/>
      <c r="O4" s="38"/>
      <c r="P4" s="35"/>
      <c r="Q4" s="36"/>
      <c r="R4" s="38"/>
      <c r="S4" s="38"/>
      <c r="T4" s="35"/>
      <c r="U4" s="36"/>
      <c r="V4" s="38"/>
      <c r="W4" s="38"/>
    </row>
    <row r="5" spans="1:23" ht="12.75">
      <c r="A5" s="39"/>
      <c r="B5" s="40" t="s">
        <v>23</v>
      </c>
      <c r="C5" s="41"/>
      <c r="D5" s="42"/>
      <c r="E5" s="43"/>
      <c r="F5" s="43"/>
      <c r="G5" s="44"/>
      <c r="H5" s="45"/>
      <c r="I5" s="43"/>
      <c r="J5" s="46"/>
      <c r="K5" s="46"/>
      <c r="L5" s="45"/>
      <c r="M5" s="43"/>
      <c r="N5" s="46"/>
      <c r="O5" s="46"/>
      <c r="P5" s="45"/>
      <c r="Q5" s="43"/>
      <c r="R5" s="46"/>
      <c r="S5" s="46"/>
      <c r="T5" s="45"/>
      <c r="U5" s="43"/>
      <c r="V5" s="46"/>
      <c r="W5" s="46"/>
    </row>
    <row r="6" spans="1:23" ht="12.75">
      <c r="A6" s="47" t="s">
        <v>24</v>
      </c>
      <c r="B6" s="48" t="s">
        <v>25</v>
      </c>
      <c r="C6" s="49" t="s">
        <v>26</v>
      </c>
      <c r="D6" s="50">
        <v>5640299510</v>
      </c>
      <c r="E6" s="1">
        <v>5243400830</v>
      </c>
      <c r="F6" s="1">
        <v>1180295777</v>
      </c>
      <c r="G6" s="2">
        <f>IF($D6=0,0,$F6/$D6)</f>
        <v>0.20926118815275468</v>
      </c>
      <c r="H6" s="3">
        <v>287243093</v>
      </c>
      <c r="I6" s="1">
        <v>441851491</v>
      </c>
      <c r="J6" s="4">
        <v>451201193</v>
      </c>
      <c r="K6" s="4">
        <v>1180295777</v>
      </c>
      <c r="L6" s="3">
        <v>0</v>
      </c>
      <c r="M6" s="1">
        <v>0</v>
      </c>
      <c r="N6" s="4">
        <v>0</v>
      </c>
      <c r="O6" s="4">
        <v>0</v>
      </c>
      <c r="P6" s="3">
        <v>0</v>
      </c>
      <c r="Q6" s="1">
        <v>0</v>
      </c>
      <c r="R6" s="4">
        <v>0</v>
      </c>
      <c r="S6" s="4">
        <v>0</v>
      </c>
      <c r="T6" s="3"/>
      <c r="U6" s="1">
        <v>0</v>
      </c>
      <c r="V6" s="4">
        <v>0</v>
      </c>
      <c r="W6" s="4">
        <v>0</v>
      </c>
    </row>
    <row r="7" spans="1:23" ht="12.75">
      <c r="A7" s="51"/>
      <c r="B7" s="52" t="s">
        <v>27</v>
      </c>
      <c r="C7" s="53"/>
      <c r="D7" s="54">
        <f>D6</f>
        <v>5640299510</v>
      </c>
      <c r="E7" s="5">
        <f>E6</f>
        <v>5243400830</v>
      </c>
      <c r="F7" s="5">
        <f>F6</f>
        <v>1180295777</v>
      </c>
      <c r="G7" s="6">
        <f>IF($D7=0,0,$F7/$D7)</f>
        <v>0.20926118815275468</v>
      </c>
      <c r="H7" s="7">
        <f aca="true" t="shared" si="0" ref="H7:W7">H6</f>
        <v>287243093</v>
      </c>
      <c r="I7" s="5">
        <f t="shared" si="0"/>
        <v>441851491</v>
      </c>
      <c r="J7" s="8">
        <f t="shared" si="0"/>
        <v>451201193</v>
      </c>
      <c r="K7" s="8">
        <f t="shared" si="0"/>
        <v>1180295777</v>
      </c>
      <c r="L7" s="7">
        <f t="shared" si="0"/>
        <v>0</v>
      </c>
      <c r="M7" s="5">
        <f t="shared" si="0"/>
        <v>0</v>
      </c>
      <c r="N7" s="8">
        <f t="shared" si="0"/>
        <v>0</v>
      </c>
      <c r="O7" s="8">
        <f t="shared" si="0"/>
        <v>0</v>
      </c>
      <c r="P7" s="7">
        <f t="shared" si="0"/>
        <v>0</v>
      </c>
      <c r="Q7" s="5">
        <f t="shared" si="0"/>
        <v>0</v>
      </c>
      <c r="R7" s="8">
        <f t="shared" si="0"/>
        <v>0</v>
      </c>
      <c r="S7" s="8">
        <f t="shared" si="0"/>
        <v>0</v>
      </c>
      <c r="T7" s="7">
        <f t="shared" si="0"/>
        <v>0</v>
      </c>
      <c r="U7" s="5">
        <f t="shared" si="0"/>
        <v>0</v>
      </c>
      <c r="V7" s="8">
        <f t="shared" si="0"/>
        <v>0</v>
      </c>
      <c r="W7" s="8">
        <f t="shared" si="0"/>
        <v>0</v>
      </c>
    </row>
    <row r="8" spans="1:23" ht="12.75">
      <c r="A8" s="47" t="s">
        <v>28</v>
      </c>
      <c r="B8" s="48" t="s">
        <v>29</v>
      </c>
      <c r="C8" s="49" t="s">
        <v>30</v>
      </c>
      <c r="D8" s="50">
        <v>112290827</v>
      </c>
      <c r="E8" s="1">
        <v>112290827</v>
      </c>
      <c r="F8" s="1">
        <v>27770829</v>
      </c>
      <c r="G8" s="2">
        <f>IF($D8=0,0,$F8/$D8)</f>
        <v>0.24731164371957115</v>
      </c>
      <c r="H8" s="3">
        <v>8799745</v>
      </c>
      <c r="I8" s="1">
        <v>9953792</v>
      </c>
      <c r="J8" s="4">
        <v>9017292</v>
      </c>
      <c r="K8" s="4">
        <v>27770829</v>
      </c>
      <c r="L8" s="3">
        <v>0</v>
      </c>
      <c r="M8" s="1">
        <v>0</v>
      </c>
      <c r="N8" s="4">
        <v>0</v>
      </c>
      <c r="O8" s="4">
        <v>0</v>
      </c>
      <c r="P8" s="3">
        <v>0</v>
      </c>
      <c r="Q8" s="1">
        <v>0</v>
      </c>
      <c r="R8" s="4">
        <v>0</v>
      </c>
      <c r="S8" s="4">
        <v>0</v>
      </c>
      <c r="T8" s="3"/>
      <c r="U8" s="1">
        <v>0</v>
      </c>
      <c r="V8" s="4">
        <v>0</v>
      </c>
      <c r="W8" s="4">
        <v>0</v>
      </c>
    </row>
    <row r="9" spans="1:23" ht="12.75">
      <c r="A9" s="47" t="s">
        <v>28</v>
      </c>
      <c r="B9" s="48" t="s">
        <v>31</v>
      </c>
      <c r="C9" s="49" t="s">
        <v>32</v>
      </c>
      <c r="D9" s="50">
        <v>119589715</v>
      </c>
      <c r="E9" s="1">
        <v>119589715</v>
      </c>
      <c r="F9" s="1">
        <v>21836636</v>
      </c>
      <c r="G9" s="2">
        <f>IF($D9=0,0,$F9/$D9)</f>
        <v>0.18259627092513767</v>
      </c>
      <c r="H9" s="3">
        <v>3838088</v>
      </c>
      <c r="I9" s="1">
        <v>8398678</v>
      </c>
      <c r="J9" s="4">
        <v>9599870</v>
      </c>
      <c r="K9" s="4">
        <v>21836636</v>
      </c>
      <c r="L9" s="3">
        <v>0</v>
      </c>
      <c r="M9" s="1">
        <v>0</v>
      </c>
      <c r="N9" s="4">
        <v>0</v>
      </c>
      <c r="O9" s="4">
        <v>0</v>
      </c>
      <c r="P9" s="3">
        <v>0</v>
      </c>
      <c r="Q9" s="1">
        <v>0</v>
      </c>
      <c r="R9" s="4">
        <v>0</v>
      </c>
      <c r="S9" s="4">
        <v>0</v>
      </c>
      <c r="T9" s="3"/>
      <c r="U9" s="1">
        <v>0</v>
      </c>
      <c r="V9" s="4">
        <v>0</v>
      </c>
      <c r="W9" s="4">
        <v>0</v>
      </c>
    </row>
    <row r="10" spans="1:23" ht="12.75">
      <c r="A10" s="47" t="s">
        <v>28</v>
      </c>
      <c r="B10" s="48" t="s">
        <v>33</v>
      </c>
      <c r="C10" s="49" t="s">
        <v>34</v>
      </c>
      <c r="D10" s="50">
        <v>0</v>
      </c>
      <c r="E10" s="1">
        <v>0</v>
      </c>
      <c r="F10" s="1">
        <v>5245121</v>
      </c>
      <c r="G10" s="2">
        <f aca="true" t="shared" si="1" ref="G10:G41">IF($D10=0,0,$F10/$D10)</f>
        <v>0</v>
      </c>
      <c r="H10" s="3">
        <v>1770526</v>
      </c>
      <c r="I10" s="1">
        <v>2013820</v>
      </c>
      <c r="J10" s="4">
        <v>1460775</v>
      </c>
      <c r="K10" s="4">
        <v>5245121</v>
      </c>
      <c r="L10" s="3">
        <v>0</v>
      </c>
      <c r="M10" s="1">
        <v>0</v>
      </c>
      <c r="N10" s="4">
        <v>0</v>
      </c>
      <c r="O10" s="4">
        <v>0</v>
      </c>
      <c r="P10" s="3">
        <v>0</v>
      </c>
      <c r="Q10" s="1">
        <v>0</v>
      </c>
      <c r="R10" s="4">
        <v>0</v>
      </c>
      <c r="S10" s="4">
        <v>0</v>
      </c>
      <c r="T10" s="3"/>
      <c r="U10" s="1">
        <v>0</v>
      </c>
      <c r="V10" s="4">
        <v>0</v>
      </c>
      <c r="W10" s="4">
        <v>0</v>
      </c>
    </row>
    <row r="11" spans="1:23" ht="12.75">
      <c r="A11" s="47" t="s">
        <v>28</v>
      </c>
      <c r="B11" s="48" t="s">
        <v>35</v>
      </c>
      <c r="C11" s="49" t="s">
        <v>36</v>
      </c>
      <c r="D11" s="50">
        <v>239751335</v>
      </c>
      <c r="E11" s="1">
        <v>239751335</v>
      </c>
      <c r="F11" s="1">
        <v>64733688</v>
      </c>
      <c r="G11" s="2">
        <f t="shared" si="1"/>
        <v>0.2700034517013221</v>
      </c>
      <c r="H11" s="3">
        <v>20107255</v>
      </c>
      <c r="I11" s="1">
        <v>24073175</v>
      </c>
      <c r="J11" s="4">
        <v>20553258</v>
      </c>
      <c r="K11" s="4">
        <v>64733688</v>
      </c>
      <c r="L11" s="3">
        <v>0</v>
      </c>
      <c r="M11" s="1">
        <v>0</v>
      </c>
      <c r="N11" s="4">
        <v>0</v>
      </c>
      <c r="O11" s="4">
        <v>0</v>
      </c>
      <c r="P11" s="3">
        <v>0</v>
      </c>
      <c r="Q11" s="1">
        <v>0</v>
      </c>
      <c r="R11" s="4">
        <v>0</v>
      </c>
      <c r="S11" s="4">
        <v>0</v>
      </c>
      <c r="T11" s="3"/>
      <c r="U11" s="1">
        <v>0</v>
      </c>
      <c r="V11" s="4">
        <v>0</v>
      </c>
      <c r="W11" s="4">
        <v>0</v>
      </c>
    </row>
    <row r="12" spans="1:23" ht="12.75">
      <c r="A12" s="47" t="s">
        <v>28</v>
      </c>
      <c r="B12" s="48" t="s">
        <v>37</v>
      </c>
      <c r="C12" s="49" t="s">
        <v>38</v>
      </c>
      <c r="D12" s="50">
        <v>204404625</v>
      </c>
      <c r="E12" s="1">
        <v>204404625</v>
      </c>
      <c r="F12" s="1">
        <v>43892947</v>
      </c>
      <c r="G12" s="2">
        <f t="shared" si="1"/>
        <v>0.21473558634008405</v>
      </c>
      <c r="H12" s="3">
        <v>12544728</v>
      </c>
      <c r="I12" s="1">
        <v>15054946</v>
      </c>
      <c r="J12" s="4">
        <v>16293273</v>
      </c>
      <c r="K12" s="4">
        <v>43892947</v>
      </c>
      <c r="L12" s="3">
        <v>0</v>
      </c>
      <c r="M12" s="1">
        <v>0</v>
      </c>
      <c r="N12" s="4">
        <v>0</v>
      </c>
      <c r="O12" s="4">
        <v>0</v>
      </c>
      <c r="P12" s="3">
        <v>0</v>
      </c>
      <c r="Q12" s="1">
        <v>0</v>
      </c>
      <c r="R12" s="4">
        <v>0</v>
      </c>
      <c r="S12" s="4">
        <v>0</v>
      </c>
      <c r="T12" s="3"/>
      <c r="U12" s="1">
        <v>0</v>
      </c>
      <c r="V12" s="4">
        <v>0</v>
      </c>
      <c r="W12" s="4">
        <v>0</v>
      </c>
    </row>
    <row r="13" spans="1:23" ht="12.75">
      <c r="A13" s="47" t="s">
        <v>28</v>
      </c>
      <c r="B13" s="48" t="s">
        <v>39</v>
      </c>
      <c r="C13" s="49" t="s">
        <v>40</v>
      </c>
      <c r="D13" s="50">
        <v>74132461</v>
      </c>
      <c r="E13" s="1">
        <v>74132461</v>
      </c>
      <c r="F13" s="1">
        <v>11673454</v>
      </c>
      <c r="G13" s="2">
        <f t="shared" si="1"/>
        <v>0.15746750940859766</v>
      </c>
      <c r="H13" s="3">
        <v>3955026</v>
      </c>
      <c r="I13" s="1">
        <v>4100118</v>
      </c>
      <c r="J13" s="4">
        <v>3618310</v>
      </c>
      <c r="K13" s="4">
        <v>11673454</v>
      </c>
      <c r="L13" s="3">
        <v>0</v>
      </c>
      <c r="M13" s="1">
        <v>0</v>
      </c>
      <c r="N13" s="4">
        <v>0</v>
      </c>
      <c r="O13" s="4">
        <v>0</v>
      </c>
      <c r="P13" s="3">
        <v>0</v>
      </c>
      <c r="Q13" s="1">
        <v>0</v>
      </c>
      <c r="R13" s="4">
        <v>0</v>
      </c>
      <c r="S13" s="4">
        <v>0</v>
      </c>
      <c r="T13" s="3"/>
      <c r="U13" s="1">
        <v>0</v>
      </c>
      <c r="V13" s="4">
        <v>0</v>
      </c>
      <c r="W13" s="4">
        <v>0</v>
      </c>
    </row>
    <row r="14" spans="1:23" ht="12.75">
      <c r="A14" s="47" t="s">
        <v>28</v>
      </c>
      <c r="B14" s="48" t="s">
        <v>41</v>
      </c>
      <c r="C14" s="49" t="s">
        <v>42</v>
      </c>
      <c r="D14" s="50">
        <v>29130420</v>
      </c>
      <c r="E14" s="1">
        <v>29130420</v>
      </c>
      <c r="F14" s="1">
        <v>7442525</v>
      </c>
      <c r="G14" s="2">
        <f t="shared" si="1"/>
        <v>0.25548979383064163</v>
      </c>
      <c r="H14" s="3">
        <v>1673425</v>
      </c>
      <c r="I14" s="1">
        <v>2006784</v>
      </c>
      <c r="J14" s="4">
        <v>3762316</v>
      </c>
      <c r="K14" s="4">
        <v>7442525</v>
      </c>
      <c r="L14" s="3">
        <v>0</v>
      </c>
      <c r="M14" s="1">
        <v>0</v>
      </c>
      <c r="N14" s="4">
        <v>0</v>
      </c>
      <c r="O14" s="4">
        <v>0</v>
      </c>
      <c r="P14" s="3">
        <v>0</v>
      </c>
      <c r="Q14" s="1">
        <v>0</v>
      </c>
      <c r="R14" s="4">
        <v>0</v>
      </c>
      <c r="S14" s="4">
        <v>0</v>
      </c>
      <c r="T14" s="3"/>
      <c r="U14" s="1">
        <v>0</v>
      </c>
      <c r="V14" s="4">
        <v>0</v>
      </c>
      <c r="W14" s="4">
        <v>0</v>
      </c>
    </row>
    <row r="15" spans="1:23" ht="12.75">
      <c r="A15" s="47" t="s">
        <v>28</v>
      </c>
      <c r="B15" s="48" t="s">
        <v>43</v>
      </c>
      <c r="C15" s="49" t="s">
        <v>44</v>
      </c>
      <c r="D15" s="50">
        <v>371604620</v>
      </c>
      <c r="E15" s="1">
        <v>371604620</v>
      </c>
      <c r="F15" s="1">
        <v>107960541</v>
      </c>
      <c r="G15" s="2">
        <f t="shared" si="1"/>
        <v>0.2905252927156826</v>
      </c>
      <c r="H15" s="3">
        <v>37351524</v>
      </c>
      <c r="I15" s="1">
        <v>36992939</v>
      </c>
      <c r="J15" s="4">
        <v>33616078</v>
      </c>
      <c r="K15" s="4">
        <v>107960541</v>
      </c>
      <c r="L15" s="3">
        <v>0</v>
      </c>
      <c r="M15" s="1">
        <v>0</v>
      </c>
      <c r="N15" s="4">
        <v>0</v>
      </c>
      <c r="O15" s="4">
        <v>0</v>
      </c>
      <c r="P15" s="3">
        <v>0</v>
      </c>
      <c r="Q15" s="1">
        <v>0</v>
      </c>
      <c r="R15" s="4">
        <v>0</v>
      </c>
      <c r="S15" s="4">
        <v>0</v>
      </c>
      <c r="T15" s="3"/>
      <c r="U15" s="1">
        <v>0</v>
      </c>
      <c r="V15" s="4">
        <v>0</v>
      </c>
      <c r="W15" s="4">
        <v>0</v>
      </c>
    </row>
    <row r="16" spans="1:23" ht="12.75">
      <c r="A16" s="47" t="s">
        <v>28</v>
      </c>
      <c r="B16" s="48" t="s">
        <v>45</v>
      </c>
      <c r="C16" s="49" t="s">
        <v>46</v>
      </c>
      <c r="D16" s="50">
        <v>0</v>
      </c>
      <c r="E16" s="1">
        <v>0</v>
      </c>
      <c r="F16" s="1">
        <v>0</v>
      </c>
      <c r="G16" s="2">
        <f t="shared" si="1"/>
        <v>0</v>
      </c>
      <c r="H16" s="3">
        <v>0</v>
      </c>
      <c r="I16" s="1">
        <v>0</v>
      </c>
      <c r="J16" s="4">
        <v>0</v>
      </c>
      <c r="K16" s="4">
        <v>0</v>
      </c>
      <c r="L16" s="3">
        <v>0</v>
      </c>
      <c r="M16" s="1">
        <v>0</v>
      </c>
      <c r="N16" s="4">
        <v>0</v>
      </c>
      <c r="O16" s="4">
        <v>0</v>
      </c>
      <c r="P16" s="3">
        <v>0</v>
      </c>
      <c r="Q16" s="1">
        <v>0</v>
      </c>
      <c r="R16" s="4">
        <v>0</v>
      </c>
      <c r="S16" s="4">
        <v>0</v>
      </c>
      <c r="T16" s="3"/>
      <c r="U16" s="1">
        <v>0</v>
      </c>
      <c r="V16" s="4">
        <v>0</v>
      </c>
      <c r="W16" s="4">
        <v>0</v>
      </c>
    </row>
    <row r="17" spans="1:23" ht="12.75">
      <c r="A17" s="47" t="s">
        <v>47</v>
      </c>
      <c r="B17" s="48" t="s">
        <v>48</v>
      </c>
      <c r="C17" s="49" t="s">
        <v>49</v>
      </c>
      <c r="D17" s="50">
        <v>279442000</v>
      </c>
      <c r="E17" s="1">
        <v>279442000</v>
      </c>
      <c r="F17" s="1">
        <v>46085284</v>
      </c>
      <c r="G17" s="2">
        <f t="shared" si="1"/>
        <v>0.16491895992728367</v>
      </c>
      <c r="H17" s="3">
        <v>10617662</v>
      </c>
      <c r="I17" s="1">
        <v>19233847</v>
      </c>
      <c r="J17" s="4">
        <v>16233775</v>
      </c>
      <c r="K17" s="4">
        <v>46085284</v>
      </c>
      <c r="L17" s="3">
        <v>0</v>
      </c>
      <c r="M17" s="1">
        <v>0</v>
      </c>
      <c r="N17" s="4">
        <v>0</v>
      </c>
      <c r="O17" s="4">
        <v>0</v>
      </c>
      <c r="P17" s="3">
        <v>0</v>
      </c>
      <c r="Q17" s="1">
        <v>0</v>
      </c>
      <c r="R17" s="4">
        <v>0</v>
      </c>
      <c r="S17" s="4">
        <v>0</v>
      </c>
      <c r="T17" s="3"/>
      <c r="U17" s="1">
        <v>0</v>
      </c>
      <c r="V17" s="4">
        <v>0</v>
      </c>
      <c r="W17" s="4">
        <v>0</v>
      </c>
    </row>
    <row r="18" spans="1:23" ht="12.75">
      <c r="A18" s="51"/>
      <c r="B18" s="52" t="s">
        <v>50</v>
      </c>
      <c r="C18" s="53"/>
      <c r="D18" s="54">
        <f>SUM(D8:D17)</f>
        <v>1430346003</v>
      </c>
      <c r="E18" s="5">
        <f>SUM(E8:E17)</f>
        <v>1430346003</v>
      </c>
      <c r="F18" s="5">
        <f>SUM(F8:F17)</f>
        <v>336641025</v>
      </c>
      <c r="G18" s="6">
        <f t="shared" si="1"/>
        <v>0.23535635733866556</v>
      </c>
      <c r="H18" s="7">
        <f aca="true" t="shared" si="2" ref="H18:W18">SUM(H8:H17)</f>
        <v>100657979</v>
      </c>
      <c r="I18" s="5">
        <f t="shared" si="2"/>
        <v>121828099</v>
      </c>
      <c r="J18" s="8">
        <f t="shared" si="2"/>
        <v>114154947</v>
      </c>
      <c r="K18" s="8">
        <f t="shared" si="2"/>
        <v>336641025</v>
      </c>
      <c r="L18" s="7">
        <f t="shared" si="2"/>
        <v>0</v>
      </c>
      <c r="M18" s="5">
        <f t="shared" si="2"/>
        <v>0</v>
      </c>
      <c r="N18" s="8">
        <f t="shared" si="2"/>
        <v>0</v>
      </c>
      <c r="O18" s="8">
        <f t="shared" si="2"/>
        <v>0</v>
      </c>
      <c r="P18" s="7">
        <f t="shared" si="2"/>
        <v>0</v>
      </c>
      <c r="Q18" s="5">
        <f t="shared" si="2"/>
        <v>0</v>
      </c>
      <c r="R18" s="8">
        <f t="shared" si="2"/>
        <v>0</v>
      </c>
      <c r="S18" s="8">
        <f t="shared" si="2"/>
        <v>0</v>
      </c>
      <c r="T18" s="7">
        <f t="shared" si="2"/>
        <v>0</v>
      </c>
      <c r="U18" s="5">
        <f t="shared" si="2"/>
        <v>0</v>
      </c>
      <c r="V18" s="8">
        <f t="shared" si="2"/>
        <v>0</v>
      </c>
      <c r="W18" s="8">
        <f t="shared" si="2"/>
        <v>0</v>
      </c>
    </row>
    <row r="19" spans="1:23" ht="12.75">
      <c r="A19" s="47" t="s">
        <v>28</v>
      </c>
      <c r="B19" s="48" t="s">
        <v>51</v>
      </c>
      <c r="C19" s="49" t="s">
        <v>52</v>
      </c>
      <c r="D19" s="50">
        <v>184823239</v>
      </c>
      <c r="E19" s="1">
        <v>184823239</v>
      </c>
      <c r="F19" s="1">
        <v>15955374</v>
      </c>
      <c r="G19" s="2">
        <f t="shared" si="1"/>
        <v>0.08632774799493693</v>
      </c>
      <c r="H19" s="3">
        <v>3375205</v>
      </c>
      <c r="I19" s="1">
        <v>6133980</v>
      </c>
      <c r="J19" s="4">
        <v>6446189</v>
      </c>
      <c r="K19" s="4">
        <v>15955374</v>
      </c>
      <c r="L19" s="3">
        <v>0</v>
      </c>
      <c r="M19" s="1">
        <v>0</v>
      </c>
      <c r="N19" s="4">
        <v>0</v>
      </c>
      <c r="O19" s="4">
        <v>0</v>
      </c>
      <c r="P19" s="3">
        <v>0</v>
      </c>
      <c r="Q19" s="1">
        <v>0</v>
      </c>
      <c r="R19" s="4">
        <v>0</v>
      </c>
      <c r="S19" s="4">
        <v>0</v>
      </c>
      <c r="T19" s="3"/>
      <c r="U19" s="1">
        <v>0</v>
      </c>
      <c r="V19" s="4">
        <v>0</v>
      </c>
      <c r="W19" s="4">
        <v>0</v>
      </c>
    </row>
    <row r="20" spans="1:23" ht="12.75">
      <c r="A20" s="47" t="s">
        <v>28</v>
      </c>
      <c r="B20" s="48" t="s">
        <v>53</v>
      </c>
      <c r="C20" s="49" t="s">
        <v>54</v>
      </c>
      <c r="D20" s="50">
        <v>139858952</v>
      </c>
      <c r="E20" s="1">
        <v>139858952</v>
      </c>
      <c r="F20" s="1">
        <v>32472729</v>
      </c>
      <c r="G20" s="2">
        <f t="shared" si="1"/>
        <v>0.23218198431802922</v>
      </c>
      <c r="H20" s="3">
        <v>7526619</v>
      </c>
      <c r="I20" s="1">
        <v>9923450</v>
      </c>
      <c r="J20" s="4">
        <v>15022660</v>
      </c>
      <c r="K20" s="4">
        <v>32472729</v>
      </c>
      <c r="L20" s="3">
        <v>0</v>
      </c>
      <c r="M20" s="1">
        <v>0</v>
      </c>
      <c r="N20" s="4">
        <v>0</v>
      </c>
      <c r="O20" s="4">
        <v>0</v>
      </c>
      <c r="P20" s="3">
        <v>0</v>
      </c>
      <c r="Q20" s="1">
        <v>0</v>
      </c>
      <c r="R20" s="4">
        <v>0</v>
      </c>
      <c r="S20" s="4">
        <v>0</v>
      </c>
      <c r="T20" s="3"/>
      <c r="U20" s="1">
        <v>0</v>
      </c>
      <c r="V20" s="4">
        <v>0</v>
      </c>
      <c r="W20" s="4">
        <v>0</v>
      </c>
    </row>
    <row r="21" spans="1:23" ht="12.75">
      <c r="A21" s="47" t="s">
        <v>28</v>
      </c>
      <c r="B21" s="48" t="s">
        <v>55</v>
      </c>
      <c r="C21" s="49" t="s">
        <v>56</v>
      </c>
      <c r="D21" s="50">
        <v>22341000</v>
      </c>
      <c r="E21" s="1">
        <v>22341000</v>
      </c>
      <c r="F21" s="1">
        <v>7667834</v>
      </c>
      <c r="G21" s="2">
        <f t="shared" si="1"/>
        <v>0.343218029631619</v>
      </c>
      <c r="H21" s="3">
        <v>2442499</v>
      </c>
      <c r="I21" s="1">
        <v>1696129</v>
      </c>
      <c r="J21" s="4">
        <v>3529206</v>
      </c>
      <c r="K21" s="4">
        <v>7667834</v>
      </c>
      <c r="L21" s="3">
        <v>0</v>
      </c>
      <c r="M21" s="1">
        <v>0</v>
      </c>
      <c r="N21" s="4">
        <v>0</v>
      </c>
      <c r="O21" s="4">
        <v>0</v>
      </c>
      <c r="P21" s="3">
        <v>0</v>
      </c>
      <c r="Q21" s="1">
        <v>0</v>
      </c>
      <c r="R21" s="4">
        <v>0</v>
      </c>
      <c r="S21" s="4">
        <v>0</v>
      </c>
      <c r="T21" s="3"/>
      <c r="U21" s="1">
        <v>0</v>
      </c>
      <c r="V21" s="4">
        <v>0</v>
      </c>
      <c r="W21" s="4">
        <v>0</v>
      </c>
    </row>
    <row r="22" spans="1:23" ht="12.75">
      <c r="A22" s="47" t="s">
        <v>28</v>
      </c>
      <c r="B22" s="48" t="s">
        <v>57</v>
      </c>
      <c r="C22" s="49" t="s">
        <v>58</v>
      </c>
      <c r="D22" s="50">
        <v>115944031</v>
      </c>
      <c r="E22" s="1">
        <v>115944031</v>
      </c>
      <c r="F22" s="1">
        <v>12369249</v>
      </c>
      <c r="G22" s="2">
        <f t="shared" si="1"/>
        <v>0.10668293049083312</v>
      </c>
      <c r="H22" s="3">
        <v>5826645</v>
      </c>
      <c r="I22" s="1">
        <v>6542604</v>
      </c>
      <c r="J22" s="4">
        <v>0</v>
      </c>
      <c r="K22" s="4">
        <v>12369249</v>
      </c>
      <c r="L22" s="3">
        <v>0</v>
      </c>
      <c r="M22" s="1">
        <v>0</v>
      </c>
      <c r="N22" s="4">
        <v>0</v>
      </c>
      <c r="O22" s="4">
        <v>0</v>
      </c>
      <c r="P22" s="3">
        <v>0</v>
      </c>
      <c r="Q22" s="1">
        <v>0</v>
      </c>
      <c r="R22" s="4">
        <v>0</v>
      </c>
      <c r="S22" s="4">
        <v>0</v>
      </c>
      <c r="T22" s="3"/>
      <c r="U22" s="1">
        <v>0</v>
      </c>
      <c r="V22" s="4">
        <v>0</v>
      </c>
      <c r="W22" s="4">
        <v>0</v>
      </c>
    </row>
    <row r="23" spans="1:23" ht="12.75">
      <c r="A23" s="47" t="s">
        <v>28</v>
      </c>
      <c r="B23" s="48" t="s">
        <v>59</v>
      </c>
      <c r="C23" s="49" t="s">
        <v>60</v>
      </c>
      <c r="D23" s="50">
        <v>4028282844</v>
      </c>
      <c r="E23" s="1">
        <v>4028282844</v>
      </c>
      <c r="F23" s="1">
        <v>564569826</v>
      </c>
      <c r="G23" s="2">
        <f t="shared" si="1"/>
        <v>0.1401514858473528</v>
      </c>
      <c r="H23" s="3">
        <v>173484759</v>
      </c>
      <c r="I23" s="1">
        <v>244534132</v>
      </c>
      <c r="J23" s="4">
        <v>146550935</v>
      </c>
      <c r="K23" s="4">
        <v>564569826</v>
      </c>
      <c r="L23" s="3">
        <v>0</v>
      </c>
      <c r="M23" s="1">
        <v>0</v>
      </c>
      <c r="N23" s="4">
        <v>0</v>
      </c>
      <c r="O23" s="4">
        <v>0</v>
      </c>
      <c r="P23" s="3">
        <v>0</v>
      </c>
      <c r="Q23" s="1">
        <v>0</v>
      </c>
      <c r="R23" s="4">
        <v>0</v>
      </c>
      <c r="S23" s="4">
        <v>0</v>
      </c>
      <c r="T23" s="3"/>
      <c r="U23" s="1">
        <v>0</v>
      </c>
      <c r="V23" s="4">
        <v>0</v>
      </c>
      <c r="W23" s="4">
        <v>0</v>
      </c>
    </row>
    <row r="24" spans="1:23" ht="12.75">
      <c r="A24" s="47" t="s">
        <v>28</v>
      </c>
      <c r="B24" s="48" t="s">
        <v>61</v>
      </c>
      <c r="C24" s="49" t="s">
        <v>62</v>
      </c>
      <c r="D24" s="50">
        <v>0</v>
      </c>
      <c r="E24" s="1">
        <v>0</v>
      </c>
      <c r="F24" s="1">
        <v>8120557</v>
      </c>
      <c r="G24" s="2">
        <f t="shared" si="1"/>
        <v>0</v>
      </c>
      <c r="H24" s="3">
        <v>3421684</v>
      </c>
      <c r="I24" s="1">
        <v>4698873</v>
      </c>
      <c r="J24" s="4">
        <v>0</v>
      </c>
      <c r="K24" s="4">
        <v>8120557</v>
      </c>
      <c r="L24" s="3">
        <v>0</v>
      </c>
      <c r="M24" s="1">
        <v>0</v>
      </c>
      <c r="N24" s="4">
        <v>0</v>
      </c>
      <c r="O24" s="4">
        <v>0</v>
      </c>
      <c r="P24" s="3">
        <v>0</v>
      </c>
      <c r="Q24" s="1">
        <v>0</v>
      </c>
      <c r="R24" s="4">
        <v>0</v>
      </c>
      <c r="S24" s="4">
        <v>0</v>
      </c>
      <c r="T24" s="3"/>
      <c r="U24" s="1">
        <v>0</v>
      </c>
      <c r="V24" s="4">
        <v>0</v>
      </c>
      <c r="W24" s="4">
        <v>0</v>
      </c>
    </row>
    <row r="25" spans="1:23" ht="12.75">
      <c r="A25" s="47" t="s">
        <v>28</v>
      </c>
      <c r="B25" s="48" t="s">
        <v>63</v>
      </c>
      <c r="C25" s="49" t="s">
        <v>64</v>
      </c>
      <c r="D25" s="50">
        <v>0</v>
      </c>
      <c r="E25" s="1">
        <v>0</v>
      </c>
      <c r="F25" s="1">
        <v>16543154</v>
      </c>
      <c r="G25" s="2">
        <f t="shared" si="1"/>
        <v>0</v>
      </c>
      <c r="H25" s="3">
        <v>0</v>
      </c>
      <c r="I25" s="1">
        <v>7182104</v>
      </c>
      <c r="J25" s="4">
        <v>9361050</v>
      </c>
      <c r="K25" s="4">
        <v>16543154</v>
      </c>
      <c r="L25" s="3">
        <v>0</v>
      </c>
      <c r="M25" s="1">
        <v>0</v>
      </c>
      <c r="N25" s="4">
        <v>0</v>
      </c>
      <c r="O25" s="4">
        <v>0</v>
      </c>
      <c r="P25" s="3">
        <v>0</v>
      </c>
      <c r="Q25" s="1">
        <v>0</v>
      </c>
      <c r="R25" s="4">
        <v>0</v>
      </c>
      <c r="S25" s="4">
        <v>0</v>
      </c>
      <c r="T25" s="3"/>
      <c r="U25" s="1">
        <v>0</v>
      </c>
      <c r="V25" s="4">
        <v>0</v>
      </c>
      <c r="W25" s="4">
        <v>0</v>
      </c>
    </row>
    <row r="26" spans="1:23" ht="12.75">
      <c r="A26" s="47" t="s">
        <v>28</v>
      </c>
      <c r="B26" s="48" t="s">
        <v>65</v>
      </c>
      <c r="C26" s="49" t="s">
        <v>66</v>
      </c>
      <c r="D26" s="50">
        <v>0</v>
      </c>
      <c r="E26" s="1">
        <v>0</v>
      </c>
      <c r="F26" s="1">
        <v>10899634</v>
      </c>
      <c r="G26" s="2">
        <f t="shared" si="1"/>
        <v>0</v>
      </c>
      <c r="H26" s="3">
        <v>3950982</v>
      </c>
      <c r="I26" s="1">
        <v>4590671</v>
      </c>
      <c r="J26" s="4">
        <v>2357981</v>
      </c>
      <c r="K26" s="4">
        <v>10899634</v>
      </c>
      <c r="L26" s="3">
        <v>0</v>
      </c>
      <c r="M26" s="1">
        <v>0</v>
      </c>
      <c r="N26" s="4">
        <v>0</v>
      </c>
      <c r="O26" s="4">
        <v>0</v>
      </c>
      <c r="P26" s="3">
        <v>0</v>
      </c>
      <c r="Q26" s="1">
        <v>0</v>
      </c>
      <c r="R26" s="4">
        <v>0</v>
      </c>
      <c r="S26" s="4">
        <v>0</v>
      </c>
      <c r="T26" s="3"/>
      <c r="U26" s="1">
        <v>0</v>
      </c>
      <c r="V26" s="4">
        <v>0</v>
      </c>
      <c r="W26" s="4">
        <v>0</v>
      </c>
    </row>
    <row r="27" spans="1:23" ht="12.75">
      <c r="A27" s="47" t="s">
        <v>47</v>
      </c>
      <c r="B27" s="48" t="s">
        <v>67</v>
      </c>
      <c r="C27" s="49" t="s">
        <v>68</v>
      </c>
      <c r="D27" s="50">
        <v>882388510</v>
      </c>
      <c r="E27" s="1">
        <v>882388510</v>
      </c>
      <c r="F27" s="1">
        <v>126038002</v>
      </c>
      <c r="G27" s="2">
        <f t="shared" si="1"/>
        <v>0.14283731097087835</v>
      </c>
      <c r="H27" s="3">
        <v>29171268</v>
      </c>
      <c r="I27" s="1">
        <v>51457347</v>
      </c>
      <c r="J27" s="4">
        <v>45409387</v>
      </c>
      <c r="K27" s="4">
        <v>126038002</v>
      </c>
      <c r="L27" s="3">
        <v>0</v>
      </c>
      <c r="M27" s="1">
        <v>0</v>
      </c>
      <c r="N27" s="4">
        <v>0</v>
      </c>
      <c r="O27" s="4">
        <v>0</v>
      </c>
      <c r="P27" s="3">
        <v>0</v>
      </c>
      <c r="Q27" s="1">
        <v>0</v>
      </c>
      <c r="R27" s="4">
        <v>0</v>
      </c>
      <c r="S27" s="4">
        <v>0</v>
      </c>
      <c r="T27" s="3"/>
      <c r="U27" s="1">
        <v>0</v>
      </c>
      <c r="V27" s="4">
        <v>0</v>
      </c>
      <c r="W27" s="4">
        <v>0</v>
      </c>
    </row>
    <row r="28" spans="1:23" ht="12.75">
      <c r="A28" s="51"/>
      <c r="B28" s="52" t="s">
        <v>69</v>
      </c>
      <c r="C28" s="53"/>
      <c r="D28" s="54">
        <f>SUM(D19:D27)</f>
        <v>5373638576</v>
      </c>
      <c r="E28" s="5">
        <f>SUM(E19:E27)</f>
        <v>5373638576</v>
      </c>
      <c r="F28" s="5">
        <f>SUM(F19:F27)</f>
        <v>794636359</v>
      </c>
      <c r="G28" s="6">
        <f t="shared" si="1"/>
        <v>0.1478767780455207</v>
      </c>
      <c r="H28" s="7">
        <f aca="true" t="shared" si="3" ref="H28:W28">SUM(H19:H27)</f>
        <v>229199661</v>
      </c>
      <c r="I28" s="5">
        <f t="shared" si="3"/>
        <v>336759290</v>
      </c>
      <c r="J28" s="8">
        <f t="shared" si="3"/>
        <v>228677408</v>
      </c>
      <c r="K28" s="8">
        <f t="shared" si="3"/>
        <v>794636359</v>
      </c>
      <c r="L28" s="7">
        <f t="shared" si="3"/>
        <v>0</v>
      </c>
      <c r="M28" s="5">
        <f t="shared" si="3"/>
        <v>0</v>
      </c>
      <c r="N28" s="8">
        <f t="shared" si="3"/>
        <v>0</v>
      </c>
      <c r="O28" s="8">
        <f t="shared" si="3"/>
        <v>0</v>
      </c>
      <c r="P28" s="7">
        <f t="shared" si="3"/>
        <v>0</v>
      </c>
      <c r="Q28" s="5">
        <f t="shared" si="3"/>
        <v>0</v>
      </c>
      <c r="R28" s="8">
        <f t="shared" si="3"/>
        <v>0</v>
      </c>
      <c r="S28" s="8">
        <f t="shared" si="3"/>
        <v>0</v>
      </c>
      <c r="T28" s="7">
        <f t="shared" si="3"/>
        <v>0</v>
      </c>
      <c r="U28" s="5">
        <f t="shared" si="3"/>
        <v>0</v>
      </c>
      <c r="V28" s="8">
        <f t="shared" si="3"/>
        <v>0</v>
      </c>
      <c r="W28" s="8">
        <f t="shared" si="3"/>
        <v>0</v>
      </c>
    </row>
    <row r="29" spans="1:23" ht="12.75">
      <c r="A29" s="47" t="s">
        <v>28</v>
      </c>
      <c r="B29" s="48" t="s">
        <v>70</v>
      </c>
      <c r="C29" s="49" t="s">
        <v>71</v>
      </c>
      <c r="D29" s="50">
        <v>128142312</v>
      </c>
      <c r="E29" s="1">
        <v>128142312</v>
      </c>
      <c r="F29" s="1">
        <v>25143327</v>
      </c>
      <c r="G29" s="2">
        <f t="shared" si="1"/>
        <v>0.19621408891077288</v>
      </c>
      <c r="H29" s="3">
        <v>8381109</v>
      </c>
      <c r="I29" s="1">
        <v>8381109</v>
      </c>
      <c r="J29" s="4">
        <v>8381109</v>
      </c>
      <c r="K29" s="4">
        <v>25143327</v>
      </c>
      <c r="L29" s="3">
        <v>0</v>
      </c>
      <c r="M29" s="1">
        <v>0</v>
      </c>
      <c r="N29" s="4">
        <v>0</v>
      </c>
      <c r="O29" s="4">
        <v>0</v>
      </c>
      <c r="P29" s="3">
        <v>0</v>
      </c>
      <c r="Q29" s="1">
        <v>0</v>
      </c>
      <c r="R29" s="4">
        <v>0</v>
      </c>
      <c r="S29" s="4">
        <v>0</v>
      </c>
      <c r="T29" s="3"/>
      <c r="U29" s="1">
        <v>0</v>
      </c>
      <c r="V29" s="4">
        <v>0</v>
      </c>
      <c r="W29" s="4">
        <v>0</v>
      </c>
    </row>
    <row r="30" spans="1:23" ht="12.75">
      <c r="A30" s="47" t="s">
        <v>28</v>
      </c>
      <c r="B30" s="48" t="s">
        <v>72</v>
      </c>
      <c r="C30" s="49" t="s">
        <v>73</v>
      </c>
      <c r="D30" s="50">
        <v>39308146</v>
      </c>
      <c r="E30" s="1">
        <v>39308146</v>
      </c>
      <c r="F30" s="1">
        <v>8899057</v>
      </c>
      <c r="G30" s="2">
        <f t="shared" si="1"/>
        <v>0.2263921834420784</v>
      </c>
      <c r="H30" s="3">
        <v>2078368</v>
      </c>
      <c r="I30" s="1">
        <v>3476096</v>
      </c>
      <c r="J30" s="4">
        <v>3344593</v>
      </c>
      <c r="K30" s="4">
        <v>8899057</v>
      </c>
      <c r="L30" s="3">
        <v>0</v>
      </c>
      <c r="M30" s="1">
        <v>0</v>
      </c>
      <c r="N30" s="4">
        <v>0</v>
      </c>
      <c r="O30" s="4">
        <v>0</v>
      </c>
      <c r="P30" s="3">
        <v>0</v>
      </c>
      <c r="Q30" s="1">
        <v>0</v>
      </c>
      <c r="R30" s="4">
        <v>0</v>
      </c>
      <c r="S30" s="4">
        <v>0</v>
      </c>
      <c r="T30" s="3"/>
      <c r="U30" s="1">
        <v>0</v>
      </c>
      <c r="V30" s="4">
        <v>0</v>
      </c>
      <c r="W30" s="4">
        <v>0</v>
      </c>
    </row>
    <row r="31" spans="1:23" ht="12.75">
      <c r="A31" s="47" t="s">
        <v>28</v>
      </c>
      <c r="B31" s="48" t="s">
        <v>74</v>
      </c>
      <c r="C31" s="49" t="s">
        <v>75</v>
      </c>
      <c r="D31" s="50">
        <v>33754032</v>
      </c>
      <c r="E31" s="1">
        <v>33754032</v>
      </c>
      <c r="F31" s="1">
        <v>8902628</v>
      </c>
      <c r="G31" s="2">
        <f t="shared" si="1"/>
        <v>0.263750061029746</v>
      </c>
      <c r="H31" s="3">
        <v>2073030</v>
      </c>
      <c r="I31" s="1">
        <v>3470500</v>
      </c>
      <c r="J31" s="4">
        <v>3359098</v>
      </c>
      <c r="K31" s="4">
        <v>8902628</v>
      </c>
      <c r="L31" s="3">
        <v>0</v>
      </c>
      <c r="M31" s="1">
        <v>0</v>
      </c>
      <c r="N31" s="4">
        <v>0</v>
      </c>
      <c r="O31" s="4">
        <v>0</v>
      </c>
      <c r="P31" s="3">
        <v>0</v>
      </c>
      <c r="Q31" s="1">
        <v>0</v>
      </c>
      <c r="R31" s="4">
        <v>0</v>
      </c>
      <c r="S31" s="4">
        <v>0</v>
      </c>
      <c r="T31" s="3"/>
      <c r="U31" s="1">
        <v>0</v>
      </c>
      <c r="V31" s="4">
        <v>0</v>
      </c>
      <c r="W31" s="4">
        <v>0</v>
      </c>
    </row>
    <row r="32" spans="1:23" ht="12.75">
      <c r="A32" s="47" t="s">
        <v>28</v>
      </c>
      <c r="B32" s="48" t="s">
        <v>76</v>
      </c>
      <c r="C32" s="49" t="s">
        <v>77</v>
      </c>
      <c r="D32" s="50">
        <v>398487755</v>
      </c>
      <c r="E32" s="1">
        <v>398487755</v>
      </c>
      <c r="F32" s="1">
        <v>73039193</v>
      </c>
      <c r="G32" s="2">
        <f t="shared" si="1"/>
        <v>0.1832909344981002</v>
      </c>
      <c r="H32" s="3">
        <v>55880349</v>
      </c>
      <c r="I32" s="1">
        <v>17158844</v>
      </c>
      <c r="J32" s="4">
        <v>0</v>
      </c>
      <c r="K32" s="4">
        <v>73039193</v>
      </c>
      <c r="L32" s="3">
        <v>0</v>
      </c>
      <c r="M32" s="1">
        <v>0</v>
      </c>
      <c r="N32" s="4">
        <v>0</v>
      </c>
      <c r="O32" s="4">
        <v>0</v>
      </c>
      <c r="P32" s="3">
        <v>0</v>
      </c>
      <c r="Q32" s="1">
        <v>0</v>
      </c>
      <c r="R32" s="4">
        <v>0</v>
      </c>
      <c r="S32" s="4">
        <v>0</v>
      </c>
      <c r="T32" s="3"/>
      <c r="U32" s="1">
        <v>0</v>
      </c>
      <c r="V32" s="4">
        <v>0</v>
      </c>
      <c r="W32" s="4">
        <v>0</v>
      </c>
    </row>
    <row r="33" spans="1:23" ht="12.75">
      <c r="A33" s="47" t="s">
        <v>28</v>
      </c>
      <c r="B33" s="48" t="s">
        <v>78</v>
      </c>
      <c r="C33" s="49" t="s">
        <v>79</v>
      </c>
      <c r="D33" s="50">
        <v>90348568</v>
      </c>
      <c r="E33" s="1">
        <v>90348568</v>
      </c>
      <c r="F33" s="1">
        <v>0</v>
      </c>
      <c r="G33" s="2">
        <f t="shared" si="1"/>
        <v>0</v>
      </c>
      <c r="H33" s="3">
        <v>0</v>
      </c>
      <c r="I33" s="1">
        <v>0</v>
      </c>
      <c r="J33" s="4">
        <v>0</v>
      </c>
      <c r="K33" s="4">
        <v>0</v>
      </c>
      <c r="L33" s="3">
        <v>0</v>
      </c>
      <c r="M33" s="1">
        <v>0</v>
      </c>
      <c r="N33" s="4">
        <v>0</v>
      </c>
      <c r="O33" s="4">
        <v>0</v>
      </c>
      <c r="P33" s="3">
        <v>0</v>
      </c>
      <c r="Q33" s="1">
        <v>0</v>
      </c>
      <c r="R33" s="4">
        <v>0</v>
      </c>
      <c r="S33" s="4">
        <v>0</v>
      </c>
      <c r="T33" s="3"/>
      <c r="U33" s="1">
        <v>0</v>
      </c>
      <c r="V33" s="4">
        <v>0</v>
      </c>
      <c r="W33" s="4">
        <v>0</v>
      </c>
    </row>
    <row r="34" spans="1:23" ht="12.75">
      <c r="A34" s="47" t="s">
        <v>28</v>
      </c>
      <c r="B34" s="48" t="s">
        <v>80</v>
      </c>
      <c r="C34" s="49" t="s">
        <v>81</v>
      </c>
      <c r="D34" s="50">
        <v>77677054</v>
      </c>
      <c r="E34" s="1">
        <v>77677054</v>
      </c>
      <c r="F34" s="1">
        <v>11885895</v>
      </c>
      <c r="G34" s="2">
        <f t="shared" si="1"/>
        <v>0.15301680982906485</v>
      </c>
      <c r="H34" s="3">
        <v>3507648</v>
      </c>
      <c r="I34" s="1">
        <v>4684589</v>
      </c>
      <c r="J34" s="4">
        <v>3693658</v>
      </c>
      <c r="K34" s="4">
        <v>11885895</v>
      </c>
      <c r="L34" s="3">
        <v>0</v>
      </c>
      <c r="M34" s="1">
        <v>0</v>
      </c>
      <c r="N34" s="4">
        <v>0</v>
      </c>
      <c r="O34" s="4">
        <v>0</v>
      </c>
      <c r="P34" s="3">
        <v>0</v>
      </c>
      <c r="Q34" s="1">
        <v>0</v>
      </c>
      <c r="R34" s="4">
        <v>0</v>
      </c>
      <c r="S34" s="4">
        <v>0</v>
      </c>
      <c r="T34" s="3"/>
      <c r="U34" s="1">
        <v>0</v>
      </c>
      <c r="V34" s="4">
        <v>0</v>
      </c>
      <c r="W34" s="4">
        <v>0</v>
      </c>
    </row>
    <row r="35" spans="1:23" ht="12.75">
      <c r="A35" s="47" t="s">
        <v>28</v>
      </c>
      <c r="B35" s="48" t="s">
        <v>82</v>
      </c>
      <c r="C35" s="49" t="s">
        <v>83</v>
      </c>
      <c r="D35" s="50">
        <v>47118038</v>
      </c>
      <c r="E35" s="1">
        <v>47118038</v>
      </c>
      <c r="F35" s="1">
        <v>11064390</v>
      </c>
      <c r="G35" s="2">
        <f t="shared" si="1"/>
        <v>0.2348228081992718</v>
      </c>
      <c r="H35" s="3">
        <v>3190823</v>
      </c>
      <c r="I35" s="1">
        <v>3769544</v>
      </c>
      <c r="J35" s="4">
        <v>4104023</v>
      </c>
      <c r="K35" s="4">
        <v>11064390</v>
      </c>
      <c r="L35" s="3">
        <v>0</v>
      </c>
      <c r="M35" s="1">
        <v>0</v>
      </c>
      <c r="N35" s="4">
        <v>0</v>
      </c>
      <c r="O35" s="4">
        <v>0</v>
      </c>
      <c r="P35" s="3">
        <v>0</v>
      </c>
      <c r="Q35" s="1">
        <v>0</v>
      </c>
      <c r="R35" s="4">
        <v>0</v>
      </c>
      <c r="S35" s="4">
        <v>0</v>
      </c>
      <c r="T35" s="3"/>
      <c r="U35" s="1">
        <v>0</v>
      </c>
      <c r="V35" s="4">
        <v>0</v>
      </c>
      <c r="W35" s="4">
        <v>0</v>
      </c>
    </row>
    <row r="36" spans="1:23" ht="12.75">
      <c r="A36" s="47" t="s">
        <v>28</v>
      </c>
      <c r="B36" s="48" t="s">
        <v>84</v>
      </c>
      <c r="C36" s="49" t="s">
        <v>85</v>
      </c>
      <c r="D36" s="50">
        <v>75658448</v>
      </c>
      <c r="E36" s="1">
        <v>75658448</v>
      </c>
      <c r="F36" s="1">
        <v>30352868</v>
      </c>
      <c r="G36" s="2">
        <f t="shared" si="1"/>
        <v>0.40118279983750127</v>
      </c>
      <c r="H36" s="3">
        <v>0</v>
      </c>
      <c r="I36" s="1">
        <v>6082030</v>
      </c>
      <c r="J36" s="4">
        <v>24270838</v>
      </c>
      <c r="K36" s="4">
        <v>30352868</v>
      </c>
      <c r="L36" s="3">
        <v>0</v>
      </c>
      <c r="M36" s="1">
        <v>0</v>
      </c>
      <c r="N36" s="4">
        <v>0</v>
      </c>
      <c r="O36" s="4">
        <v>0</v>
      </c>
      <c r="P36" s="3">
        <v>0</v>
      </c>
      <c r="Q36" s="1">
        <v>0</v>
      </c>
      <c r="R36" s="4">
        <v>0</v>
      </c>
      <c r="S36" s="4">
        <v>0</v>
      </c>
      <c r="T36" s="3"/>
      <c r="U36" s="1">
        <v>0</v>
      </c>
      <c r="V36" s="4">
        <v>0</v>
      </c>
      <c r="W36" s="4">
        <v>0</v>
      </c>
    </row>
    <row r="37" spans="1:23" ht="12.75">
      <c r="A37" s="47" t="s">
        <v>47</v>
      </c>
      <c r="B37" s="48" t="s">
        <v>86</v>
      </c>
      <c r="C37" s="49" t="s">
        <v>87</v>
      </c>
      <c r="D37" s="50">
        <v>0</v>
      </c>
      <c r="E37" s="1">
        <v>0</v>
      </c>
      <c r="F37" s="1">
        <v>0</v>
      </c>
      <c r="G37" s="2">
        <f t="shared" si="1"/>
        <v>0</v>
      </c>
      <c r="H37" s="3">
        <v>0</v>
      </c>
      <c r="I37" s="1">
        <v>0</v>
      </c>
      <c r="J37" s="4">
        <v>0</v>
      </c>
      <c r="K37" s="4">
        <v>0</v>
      </c>
      <c r="L37" s="3">
        <v>0</v>
      </c>
      <c r="M37" s="1">
        <v>0</v>
      </c>
      <c r="N37" s="4">
        <v>0</v>
      </c>
      <c r="O37" s="4">
        <v>0</v>
      </c>
      <c r="P37" s="3">
        <v>0</v>
      </c>
      <c r="Q37" s="1">
        <v>0</v>
      </c>
      <c r="R37" s="4">
        <v>0</v>
      </c>
      <c r="S37" s="4">
        <v>0</v>
      </c>
      <c r="T37" s="3"/>
      <c r="U37" s="1">
        <v>0</v>
      </c>
      <c r="V37" s="4">
        <v>0</v>
      </c>
      <c r="W37" s="4">
        <v>0</v>
      </c>
    </row>
    <row r="38" spans="1:23" ht="12.75">
      <c r="A38" s="51"/>
      <c r="B38" s="52" t="s">
        <v>88</v>
      </c>
      <c r="C38" s="53"/>
      <c r="D38" s="54">
        <f>SUM(D29:D37)</f>
        <v>890494353</v>
      </c>
      <c r="E38" s="5">
        <f>SUM(E29:E37)</f>
        <v>890494353</v>
      </c>
      <c r="F38" s="5">
        <f>SUM(F29:F37)</f>
        <v>169287358</v>
      </c>
      <c r="G38" s="6">
        <f t="shared" si="1"/>
        <v>0.19010492029476125</v>
      </c>
      <c r="H38" s="7">
        <f aca="true" t="shared" si="4" ref="H38:W38">SUM(H29:H37)</f>
        <v>75111327</v>
      </c>
      <c r="I38" s="5">
        <f t="shared" si="4"/>
        <v>47022712</v>
      </c>
      <c r="J38" s="8">
        <f t="shared" si="4"/>
        <v>47153319</v>
      </c>
      <c r="K38" s="8">
        <f t="shared" si="4"/>
        <v>169287358</v>
      </c>
      <c r="L38" s="7">
        <f t="shared" si="4"/>
        <v>0</v>
      </c>
      <c r="M38" s="5">
        <f t="shared" si="4"/>
        <v>0</v>
      </c>
      <c r="N38" s="8">
        <f t="shared" si="4"/>
        <v>0</v>
      </c>
      <c r="O38" s="8">
        <f t="shared" si="4"/>
        <v>0</v>
      </c>
      <c r="P38" s="7">
        <f t="shared" si="4"/>
        <v>0</v>
      </c>
      <c r="Q38" s="5">
        <f t="shared" si="4"/>
        <v>0</v>
      </c>
      <c r="R38" s="8">
        <f t="shared" si="4"/>
        <v>0</v>
      </c>
      <c r="S38" s="8">
        <f t="shared" si="4"/>
        <v>0</v>
      </c>
      <c r="T38" s="7">
        <f t="shared" si="4"/>
        <v>0</v>
      </c>
      <c r="U38" s="5">
        <f t="shared" si="4"/>
        <v>0</v>
      </c>
      <c r="V38" s="8">
        <f t="shared" si="4"/>
        <v>0</v>
      </c>
      <c r="W38" s="8">
        <f t="shared" si="4"/>
        <v>0</v>
      </c>
    </row>
    <row r="39" spans="1:23" ht="12.75">
      <c r="A39" s="47" t="s">
        <v>28</v>
      </c>
      <c r="B39" s="48" t="s">
        <v>89</v>
      </c>
      <c r="C39" s="49" t="s">
        <v>90</v>
      </c>
      <c r="D39" s="50">
        <v>116531948</v>
      </c>
      <c r="E39" s="1">
        <v>116531948</v>
      </c>
      <c r="F39" s="1">
        <v>25293936</v>
      </c>
      <c r="G39" s="2">
        <f t="shared" si="1"/>
        <v>0.21705580687623963</v>
      </c>
      <c r="H39" s="3">
        <v>10170670</v>
      </c>
      <c r="I39" s="1">
        <v>6357269</v>
      </c>
      <c r="J39" s="4">
        <v>8765997</v>
      </c>
      <c r="K39" s="4">
        <v>25293936</v>
      </c>
      <c r="L39" s="3">
        <v>0</v>
      </c>
      <c r="M39" s="1">
        <v>0</v>
      </c>
      <c r="N39" s="4">
        <v>0</v>
      </c>
      <c r="O39" s="4">
        <v>0</v>
      </c>
      <c r="P39" s="3">
        <v>0</v>
      </c>
      <c r="Q39" s="1">
        <v>0</v>
      </c>
      <c r="R39" s="4">
        <v>0</v>
      </c>
      <c r="S39" s="4">
        <v>0</v>
      </c>
      <c r="T39" s="3"/>
      <c r="U39" s="1">
        <v>0</v>
      </c>
      <c r="V39" s="4">
        <v>0</v>
      </c>
      <c r="W39" s="4">
        <v>0</v>
      </c>
    </row>
    <row r="40" spans="1:23" ht="12.75">
      <c r="A40" s="47" t="s">
        <v>28</v>
      </c>
      <c r="B40" s="48" t="s">
        <v>91</v>
      </c>
      <c r="C40" s="49" t="s">
        <v>92</v>
      </c>
      <c r="D40" s="50">
        <v>117822424</v>
      </c>
      <c r="E40" s="1">
        <v>117822424</v>
      </c>
      <c r="F40" s="1">
        <v>20582056</v>
      </c>
      <c r="G40" s="2">
        <f t="shared" si="1"/>
        <v>0.17468708672977226</v>
      </c>
      <c r="H40" s="3">
        <v>6225282</v>
      </c>
      <c r="I40" s="1">
        <v>7526804</v>
      </c>
      <c r="J40" s="4">
        <v>6829970</v>
      </c>
      <c r="K40" s="4">
        <v>20582056</v>
      </c>
      <c r="L40" s="3">
        <v>0</v>
      </c>
      <c r="M40" s="1">
        <v>0</v>
      </c>
      <c r="N40" s="4">
        <v>0</v>
      </c>
      <c r="O40" s="4">
        <v>0</v>
      </c>
      <c r="P40" s="3">
        <v>0</v>
      </c>
      <c r="Q40" s="1">
        <v>0</v>
      </c>
      <c r="R40" s="4">
        <v>0</v>
      </c>
      <c r="S40" s="4">
        <v>0</v>
      </c>
      <c r="T40" s="3"/>
      <c r="U40" s="1">
        <v>0</v>
      </c>
      <c r="V40" s="4">
        <v>0</v>
      </c>
      <c r="W40" s="4">
        <v>0</v>
      </c>
    </row>
    <row r="41" spans="1:23" ht="12.75">
      <c r="A41" s="47" t="s">
        <v>28</v>
      </c>
      <c r="B41" s="48" t="s">
        <v>93</v>
      </c>
      <c r="C41" s="49" t="s">
        <v>94</v>
      </c>
      <c r="D41" s="50">
        <v>89208434</v>
      </c>
      <c r="E41" s="1">
        <v>89208434</v>
      </c>
      <c r="F41" s="1">
        <v>9694987</v>
      </c>
      <c r="G41" s="2">
        <f t="shared" si="1"/>
        <v>0.10867791939941464</v>
      </c>
      <c r="H41" s="3">
        <v>0</v>
      </c>
      <c r="I41" s="1">
        <v>9694987</v>
      </c>
      <c r="J41" s="4">
        <v>0</v>
      </c>
      <c r="K41" s="4">
        <v>9694987</v>
      </c>
      <c r="L41" s="3">
        <v>0</v>
      </c>
      <c r="M41" s="1">
        <v>0</v>
      </c>
      <c r="N41" s="4">
        <v>0</v>
      </c>
      <c r="O41" s="4">
        <v>0</v>
      </c>
      <c r="P41" s="3">
        <v>0</v>
      </c>
      <c r="Q41" s="1">
        <v>0</v>
      </c>
      <c r="R41" s="4">
        <v>0</v>
      </c>
      <c r="S41" s="4">
        <v>0</v>
      </c>
      <c r="T41" s="3"/>
      <c r="U41" s="1">
        <v>0</v>
      </c>
      <c r="V41" s="4">
        <v>0</v>
      </c>
      <c r="W41" s="4">
        <v>0</v>
      </c>
    </row>
    <row r="42" spans="1:23" ht="12.75">
      <c r="A42" s="47" t="s">
        <v>28</v>
      </c>
      <c r="B42" s="48" t="s">
        <v>95</v>
      </c>
      <c r="C42" s="49" t="s">
        <v>96</v>
      </c>
      <c r="D42" s="50">
        <v>58835239</v>
      </c>
      <c r="E42" s="1">
        <v>58835239</v>
      </c>
      <c r="F42" s="1">
        <v>29290742</v>
      </c>
      <c r="G42" s="2">
        <f aca="true" t="shared" si="5" ref="G42:G58">IF($D42=0,0,$F42/$D42)</f>
        <v>0.49784351177701514</v>
      </c>
      <c r="H42" s="3">
        <v>6874226</v>
      </c>
      <c r="I42" s="1">
        <v>10949376</v>
      </c>
      <c r="J42" s="4">
        <v>11467140</v>
      </c>
      <c r="K42" s="4">
        <v>29290742</v>
      </c>
      <c r="L42" s="3">
        <v>0</v>
      </c>
      <c r="M42" s="1">
        <v>0</v>
      </c>
      <c r="N42" s="4">
        <v>0</v>
      </c>
      <c r="O42" s="4">
        <v>0</v>
      </c>
      <c r="P42" s="3">
        <v>0</v>
      </c>
      <c r="Q42" s="1">
        <v>0</v>
      </c>
      <c r="R42" s="4">
        <v>0</v>
      </c>
      <c r="S42" s="4">
        <v>0</v>
      </c>
      <c r="T42" s="3"/>
      <c r="U42" s="1">
        <v>0</v>
      </c>
      <c r="V42" s="4">
        <v>0</v>
      </c>
      <c r="W42" s="4">
        <v>0</v>
      </c>
    </row>
    <row r="43" spans="1:23" ht="12.75">
      <c r="A43" s="47" t="s">
        <v>47</v>
      </c>
      <c r="B43" s="48" t="s">
        <v>97</v>
      </c>
      <c r="C43" s="49" t="s">
        <v>98</v>
      </c>
      <c r="D43" s="50">
        <v>314353180</v>
      </c>
      <c r="E43" s="1">
        <v>314353180</v>
      </c>
      <c r="F43" s="1">
        <v>0</v>
      </c>
      <c r="G43" s="2">
        <f t="shared" si="5"/>
        <v>0</v>
      </c>
      <c r="H43" s="3">
        <v>0</v>
      </c>
      <c r="I43" s="1">
        <v>0</v>
      </c>
      <c r="J43" s="4">
        <v>0</v>
      </c>
      <c r="K43" s="4">
        <v>0</v>
      </c>
      <c r="L43" s="3">
        <v>0</v>
      </c>
      <c r="M43" s="1">
        <v>0</v>
      </c>
      <c r="N43" s="4">
        <v>0</v>
      </c>
      <c r="O43" s="4">
        <v>0</v>
      </c>
      <c r="P43" s="3">
        <v>0</v>
      </c>
      <c r="Q43" s="1">
        <v>0</v>
      </c>
      <c r="R43" s="4">
        <v>0</v>
      </c>
      <c r="S43" s="4">
        <v>0</v>
      </c>
      <c r="T43" s="3"/>
      <c r="U43" s="1">
        <v>0</v>
      </c>
      <c r="V43" s="4">
        <v>0</v>
      </c>
      <c r="W43" s="4">
        <v>0</v>
      </c>
    </row>
    <row r="44" spans="1:23" ht="12.75">
      <c r="A44" s="51"/>
      <c r="B44" s="52" t="s">
        <v>99</v>
      </c>
      <c r="C44" s="53"/>
      <c r="D44" s="54">
        <f>SUM(D39:D43)</f>
        <v>696751225</v>
      </c>
      <c r="E44" s="5">
        <f>SUM(E39:E43)</f>
        <v>696751225</v>
      </c>
      <c r="F44" s="5">
        <f>SUM(F39:F43)</f>
        <v>84861721</v>
      </c>
      <c r="G44" s="6">
        <f t="shared" si="5"/>
        <v>0.12179629967640172</v>
      </c>
      <c r="H44" s="7">
        <f aca="true" t="shared" si="6" ref="H44:W44">SUM(H39:H43)</f>
        <v>23270178</v>
      </c>
      <c r="I44" s="5">
        <f t="shared" si="6"/>
        <v>34528436</v>
      </c>
      <c r="J44" s="8">
        <f t="shared" si="6"/>
        <v>27063107</v>
      </c>
      <c r="K44" s="8">
        <f t="shared" si="6"/>
        <v>84861721</v>
      </c>
      <c r="L44" s="7">
        <f t="shared" si="6"/>
        <v>0</v>
      </c>
      <c r="M44" s="5">
        <f t="shared" si="6"/>
        <v>0</v>
      </c>
      <c r="N44" s="8">
        <f t="shared" si="6"/>
        <v>0</v>
      </c>
      <c r="O44" s="8">
        <f t="shared" si="6"/>
        <v>0</v>
      </c>
      <c r="P44" s="7">
        <f t="shared" si="6"/>
        <v>0</v>
      </c>
      <c r="Q44" s="5">
        <f t="shared" si="6"/>
        <v>0</v>
      </c>
      <c r="R44" s="8">
        <f t="shared" si="6"/>
        <v>0</v>
      </c>
      <c r="S44" s="8">
        <f t="shared" si="6"/>
        <v>0</v>
      </c>
      <c r="T44" s="7">
        <f t="shared" si="6"/>
        <v>0</v>
      </c>
      <c r="U44" s="5">
        <f t="shared" si="6"/>
        <v>0</v>
      </c>
      <c r="V44" s="8">
        <f t="shared" si="6"/>
        <v>0</v>
      </c>
      <c r="W44" s="8">
        <f t="shared" si="6"/>
        <v>0</v>
      </c>
    </row>
    <row r="45" spans="1:23" ht="12.75">
      <c r="A45" s="47" t="s">
        <v>28</v>
      </c>
      <c r="B45" s="48" t="s">
        <v>100</v>
      </c>
      <c r="C45" s="49" t="s">
        <v>101</v>
      </c>
      <c r="D45" s="50">
        <v>88002958</v>
      </c>
      <c r="E45" s="1">
        <v>88002958</v>
      </c>
      <c r="F45" s="1">
        <v>12992936</v>
      </c>
      <c r="G45" s="2">
        <f t="shared" si="5"/>
        <v>0.1476420372142491</v>
      </c>
      <c r="H45" s="3">
        <v>4434513</v>
      </c>
      <c r="I45" s="1">
        <v>3982725</v>
      </c>
      <c r="J45" s="4">
        <v>4575698</v>
      </c>
      <c r="K45" s="4">
        <v>12992936</v>
      </c>
      <c r="L45" s="3">
        <v>0</v>
      </c>
      <c r="M45" s="1">
        <v>0</v>
      </c>
      <c r="N45" s="4">
        <v>0</v>
      </c>
      <c r="O45" s="4">
        <v>0</v>
      </c>
      <c r="P45" s="3">
        <v>0</v>
      </c>
      <c r="Q45" s="1">
        <v>0</v>
      </c>
      <c r="R45" s="4">
        <v>0</v>
      </c>
      <c r="S45" s="4">
        <v>0</v>
      </c>
      <c r="T45" s="3"/>
      <c r="U45" s="1">
        <v>0</v>
      </c>
      <c r="V45" s="4">
        <v>0</v>
      </c>
      <c r="W45" s="4">
        <v>0</v>
      </c>
    </row>
    <row r="46" spans="1:23" ht="12.75">
      <c r="A46" s="47" t="s">
        <v>28</v>
      </c>
      <c r="B46" s="48" t="s">
        <v>102</v>
      </c>
      <c r="C46" s="49" t="s">
        <v>103</v>
      </c>
      <c r="D46" s="50">
        <v>51665469</v>
      </c>
      <c r="E46" s="1">
        <v>51665469</v>
      </c>
      <c r="F46" s="1">
        <v>14230313</v>
      </c>
      <c r="G46" s="2">
        <f t="shared" si="5"/>
        <v>0.27543179758999187</v>
      </c>
      <c r="H46" s="3">
        <v>2530015</v>
      </c>
      <c r="I46" s="1">
        <v>5424258</v>
      </c>
      <c r="J46" s="4">
        <v>6276040</v>
      </c>
      <c r="K46" s="4">
        <v>14230313</v>
      </c>
      <c r="L46" s="3">
        <v>0</v>
      </c>
      <c r="M46" s="1">
        <v>0</v>
      </c>
      <c r="N46" s="4">
        <v>0</v>
      </c>
      <c r="O46" s="4">
        <v>0</v>
      </c>
      <c r="P46" s="3">
        <v>0</v>
      </c>
      <c r="Q46" s="1">
        <v>0</v>
      </c>
      <c r="R46" s="4">
        <v>0</v>
      </c>
      <c r="S46" s="4">
        <v>0</v>
      </c>
      <c r="T46" s="3"/>
      <c r="U46" s="1">
        <v>0</v>
      </c>
      <c r="V46" s="4">
        <v>0</v>
      </c>
      <c r="W46" s="4">
        <v>0</v>
      </c>
    </row>
    <row r="47" spans="1:23" ht="12.75">
      <c r="A47" s="47" t="s">
        <v>28</v>
      </c>
      <c r="B47" s="48" t="s">
        <v>104</v>
      </c>
      <c r="C47" s="49" t="s">
        <v>105</v>
      </c>
      <c r="D47" s="50">
        <v>90699751</v>
      </c>
      <c r="E47" s="1">
        <v>90699751</v>
      </c>
      <c r="F47" s="1">
        <v>17986827</v>
      </c>
      <c r="G47" s="2">
        <f t="shared" si="5"/>
        <v>0.19831175721750327</v>
      </c>
      <c r="H47" s="3">
        <v>6168396</v>
      </c>
      <c r="I47" s="1">
        <v>5938993</v>
      </c>
      <c r="J47" s="4">
        <v>5879438</v>
      </c>
      <c r="K47" s="4">
        <v>17986827</v>
      </c>
      <c r="L47" s="3">
        <v>0</v>
      </c>
      <c r="M47" s="1">
        <v>0</v>
      </c>
      <c r="N47" s="4">
        <v>0</v>
      </c>
      <c r="O47" s="4">
        <v>0</v>
      </c>
      <c r="P47" s="3">
        <v>0</v>
      </c>
      <c r="Q47" s="1">
        <v>0</v>
      </c>
      <c r="R47" s="4">
        <v>0</v>
      </c>
      <c r="S47" s="4">
        <v>0</v>
      </c>
      <c r="T47" s="3"/>
      <c r="U47" s="1">
        <v>0</v>
      </c>
      <c r="V47" s="4">
        <v>0</v>
      </c>
      <c r="W47" s="4">
        <v>0</v>
      </c>
    </row>
    <row r="48" spans="1:23" ht="12.75">
      <c r="A48" s="47" t="s">
        <v>28</v>
      </c>
      <c r="B48" s="48" t="s">
        <v>106</v>
      </c>
      <c r="C48" s="49" t="s">
        <v>107</v>
      </c>
      <c r="D48" s="50">
        <v>42622603</v>
      </c>
      <c r="E48" s="1">
        <v>42622603</v>
      </c>
      <c r="F48" s="1">
        <v>10408916</v>
      </c>
      <c r="G48" s="2">
        <f t="shared" si="5"/>
        <v>0.24421117593404607</v>
      </c>
      <c r="H48" s="3">
        <v>5556236</v>
      </c>
      <c r="I48" s="1">
        <v>3130064</v>
      </c>
      <c r="J48" s="4">
        <v>1722616</v>
      </c>
      <c r="K48" s="4">
        <v>10408916</v>
      </c>
      <c r="L48" s="3">
        <v>0</v>
      </c>
      <c r="M48" s="1">
        <v>0</v>
      </c>
      <c r="N48" s="4">
        <v>0</v>
      </c>
      <c r="O48" s="4">
        <v>0</v>
      </c>
      <c r="P48" s="3">
        <v>0</v>
      </c>
      <c r="Q48" s="1">
        <v>0</v>
      </c>
      <c r="R48" s="4">
        <v>0</v>
      </c>
      <c r="S48" s="4">
        <v>0</v>
      </c>
      <c r="T48" s="3"/>
      <c r="U48" s="1">
        <v>0</v>
      </c>
      <c r="V48" s="4">
        <v>0</v>
      </c>
      <c r="W48" s="4">
        <v>0</v>
      </c>
    </row>
    <row r="49" spans="1:23" ht="12.75">
      <c r="A49" s="47" t="s">
        <v>28</v>
      </c>
      <c r="B49" s="48" t="s">
        <v>108</v>
      </c>
      <c r="C49" s="49" t="s">
        <v>109</v>
      </c>
      <c r="D49" s="50">
        <v>90209949</v>
      </c>
      <c r="E49" s="1">
        <v>90209949</v>
      </c>
      <c r="F49" s="1">
        <v>23088979</v>
      </c>
      <c r="G49" s="2">
        <f t="shared" si="5"/>
        <v>0.2559471461401669</v>
      </c>
      <c r="H49" s="3">
        <v>8287451</v>
      </c>
      <c r="I49" s="1">
        <v>7721552</v>
      </c>
      <c r="J49" s="4">
        <v>7079976</v>
      </c>
      <c r="K49" s="4">
        <v>23088979</v>
      </c>
      <c r="L49" s="3">
        <v>0</v>
      </c>
      <c r="M49" s="1">
        <v>0</v>
      </c>
      <c r="N49" s="4">
        <v>0</v>
      </c>
      <c r="O49" s="4">
        <v>0</v>
      </c>
      <c r="P49" s="3">
        <v>0</v>
      </c>
      <c r="Q49" s="1">
        <v>0</v>
      </c>
      <c r="R49" s="4">
        <v>0</v>
      </c>
      <c r="S49" s="4">
        <v>0</v>
      </c>
      <c r="T49" s="3"/>
      <c r="U49" s="1">
        <v>0</v>
      </c>
      <c r="V49" s="4">
        <v>0</v>
      </c>
      <c r="W49" s="4">
        <v>0</v>
      </c>
    </row>
    <row r="50" spans="1:23" ht="12.75">
      <c r="A50" s="47" t="s">
        <v>28</v>
      </c>
      <c r="B50" s="48" t="s">
        <v>110</v>
      </c>
      <c r="C50" s="49" t="s">
        <v>111</v>
      </c>
      <c r="D50" s="50">
        <v>0</v>
      </c>
      <c r="E50" s="1">
        <v>0</v>
      </c>
      <c r="F50" s="1">
        <v>26475745</v>
      </c>
      <c r="G50" s="2">
        <f t="shared" si="5"/>
        <v>0</v>
      </c>
      <c r="H50" s="3">
        <v>9733279</v>
      </c>
      <c r="I50" s="1">
        <v>8639450</v>
      </c>
      <c r="J50" s="4">
        <v>8103016</v>
      </c>
      <c r="K50" s="4">
        <v>26475745</v>
      </c>
      <c r="L50" s="3">
        <v>0</v>
      </c>
      <c r="M50" s="1">
        <v>0</v>
      </c>
      <c r="N50" s="4">
        <v>0</v>
      </c>
      <c r="O50" s="4">
        <v>0</v>
      </c>
      <c r="P50" s="3">
        <v>0</v>
      </c>
      <c r="Q50" s="1">
        <v>0</v>
      </c>
      <c r="R50" s="4">
        <v>0</v>
      </c>
      <c r="S50" s="4">
        <v>0</v>
      </c>
      <c r="T50" s="3"/>
      <c r="U50" s="1">
        <v>0</v>
      </c>
      <c r="V50" s="4">
        <v>0</v>
      </c>
      <c r="W50" s="4">
        <v>0</v>
      </c>
    </row>
    <row r="51" spans="1:23" ht="12.75">
      <c r="A51" s="47" t="s">
        <v>28</v>
      </c>
      <c r="B51" s="48" t="s">
        <v>112</v>
      </c>
      <c r="C51" s="49" t="s">
        <v>113</v>
      </c>
      <c r="D51" s="50">
        <v>516482801</v>
      </c>
      <c r="E51" s="1">
        <v>516482801</v>
      </c>
      <c r="F51" s="1">
        <v>174026346</v>
      </c>
      <c r="G51" s="2">
        <f t="shared" si="5"/>
        <v>0.33694509413102414</v>
      </c>
      <c r="H51" s="3">
        <v>56437975</v>
      </c>
      <c r="I51" s="1">
        <v>63414061</v>
      </c>
      <c r="J51" s="4">
        <v>54174310</v>
      </c>
      <c r="K51" s="4">
        <v>174026346</v>
      </c>
      <c r="L51" s="3">
        <v>0</v>
      </c>
      <c r="M51" s="1">
        <v>0</v>
      </c>
      <c r="N51" s="4">
        <v>0</v>
      </c>
      <c r="O51" s="4">
        <v>0</v>
      </c>
      <c r="P51" s="3">
        <v>0</v>
      </c>
      <c r="Q51" s="1">
        <v>0</v>
      </c>
      <c r="R51" s="4">
        <v>0</v>
      </c>
      <c r="S51" s="4">
        <v>0</v>
      </c>
      <c r="T51" s="3"/>
      <c r="U51" s="1">
        <v>0</v>
      </c>
      <c r="V51" s="4">
        <v>0</v>
      </c>
      <c r="W51" s="4">
        <v>0</v>
      </c>
    </row>
    <row r="52" spans="1:23" ht="12.75">
      <c r="A52" s="47" t="s">
        <v>47</v>
      </c>
      <c r="B52" s="48" t="s">
        <v>114</v>
      </c>
      <c r="C52" s="49" t="s">
        <v>115</v>
      </c>
      <c r="D52" s="50">
        <v>1063371725</v>
      </c>
      <c r="E52" s="1">
        <v>1063371725</v>
      </c>
      <c r="F52" s="1">
        <v>97339930</v>
      </c>
      <c r="G52" s="2">
        <f t="shared" si="5"/>
        <v>0.09153894890331037</v>
      </c>
      <c r="H52" s="3">
        <v>26863856</v>
      </c>
      <c r="I52" s="1">
        <v>36222996</v>
      </c>
      <c r="J52" s="4">
        <v>34253078</v>
      </c>
      <c r="K52" s="4">
        <v>97339930</v>
      </c>
      <c r="L52" s="3">
        <v>0</v>
      </c>
      <c r="M52" s="1">
        <v>0</v>
      </c>
      <c r="N52" s="4">
        <v>0</v>
      </c>
      <c r="O52" s="4">
        <v>0</v>
      </c>
      <c r="P52" s="3">
        <v>0</v>
      </c>
      <c r="Q52" s="1">
        <v>0</v>
      </c>
      <c r="R52" s="4">
        <v>0</v>
      </c>
      <c r="S52" s="4">
        <v>0</v>
      </c>
      <c r="T52" s="3"/>
      <c r="U52" s="1">
        <v>0</v>
      </c>
      <c r="V52" s="4">
        <v>0</v>
      </c>
      <c r="W52" s="4">
        <v>0</v>
      </c>
    </row>
    <row r="53" spans="1:23" ht="12.75">
      <c r="A53" s="51"/>
      <c r="B53" s="52" t="s">
        <v>116</v>
      </c>
      <c r="C53" s="53"/>
      <c r="D53" s="54">
        <f>SUM(D45:D52)</f>
        <v>1943055256</v>
      </c>
      <c r="E53" s="5">
        <f>SUM(E45:E52)</f>
        <v>1943055256</v>
      </c>
      <c r="F53" s="5">
        <f>SUM(F45:F52)</f>
        <v>376549992</v>
      </c>
      <c r="G53" s="6">
        <f t="shared" si="5"/>
        <v>0.1937927348371816</v>
      </c>
      <c r="H53" s="7">
        <f aca="true" t="shared" si="7" ref="H53:W53">SUM(H45:H52)</f>
        <v>120011721</v>
      </c>
      <c r="I53" s="5">
        <f t="shared" si="7"/>
        <v>134474099</v>
      </c>
      <c r="J53" s="8">
        <f t="shared" si="7"/>
        <v>122064172</v>
      </c>
      <c r="K53" s="8">
        <f t="shared" si="7"/>
        <v>376549992</v>
      </c>
      <c r="L53" s="7">
        <f t="shared" si="7"/>
        <v>0</v>
      </c>
      <c r="M53" s="5">
        <f t="shared" si="7"/>
        <v>0</v>
      </c>
      <c r="N53" s="8">
        <f t="shared" si="7"/>
        <v>0</v>
      </c>
      <c r="O53" s="8">
        <f t="shared" si="7"/>
        <v>0</v>
      </c>
      <c r="P53" s="7">
        <f t="shared" si="7"/>
        <v>0</v>
      </c>
      <c r="Q53" s="5">
        <f t="shared" si="7"/>
        <v>0</v>
      </c>
      <c r="R53" s="8">
        <f t="shared" si="7"/>
        <v>0</v>
      </c>
      <c r="S53" s="8">
        <f t="shared" si="7"/>
        <v>0</v>
      </c>
      <c r="T53" s="7">
        <f t="shared" si="7"/>
        <v>0</v>
      </c>
      <c r="U53" s="5">
        <f t="shared" si="7"/>
        <v>0</v>
      </c>
      <c r="V53" s="8">
        <f t="shared" si="7"/>
        <v>0</v>
      </c>
      <c r="W53" s="8">
        <f t="shared" si="7"/>
        <v>0</v>
      </c>
    </row>
    <row r="54" spans="1:23" ht="12.75">
      <c r="A54" s="47" t="s">
        <v>28</v>
      </c>
      <c r="B54" s="48" t="s">
        <v>117</v>
      </c>
      <c r="C54" s="49" t="s">
        <v>118</v>
      </c>
      <c r="D54" s="50">
        <v>155461000</v>
      </c>
      <c r="E54" s="1">
        <v>155461000</v>
      </c>
      <c r="F54" s="1">
        <v>22964501</v>
      </c>
      <c r="G54" s="2">
        <f t="shared" si="5"/>
        <v>0.14771872688326976</v>
      </c>
      <c r="H54" s="3">
        <v>5365271</v>
      </c>
      <c r="I54" s="1">
        <v>7033167</v>
      </c>
      <c r="J54" s="4">
        <v>10566063</v>
      </c>
      <c r="K54" s="4">
        <v>22964501</v>
      </c>
      <c r="L54" s="3">
        <v>0</v>
      </c>
      <c r="M54" s="1">
        <v>0</v>
      </c>
      <c r="N54" s="4">
        <v>0</v>
      </c>
      <c r="O54" s="4">
        <v>0</v>
      </c>
      <c r="P54" s="3">
        <v>0</v>
      </c>
      <c r="Q54" s="1">
        <v>0</v>
      </c>
      <c r="R54" s="4">
        <v>0</v>
      </c>
      <c r="S54" s="4">
        <v>0</v>
      </c>
      <c r="T54" s="3"/>
      <c r="U54" s="1">
        <v>0</v>
      </c>
      <c r="V54" s="4">
        <v>0</v>
      </c>
      <c r="W54" s="4">
        <v>0</v>
      </c>
    </row>
    <row r="55" spans="1:23" ht="12.75">
      <c r="A55" s="47" t="s">
        <v>28</v>
      </c>
      <c r="B55" s="48" t="s">
        <v>119</v>
      </c>
      <c r="C55" s="49" t="s">
        <v>120</v>
      </c>
      <c r="D55" s="50">
        <v>74815127</v>
      </c>
      <c r="E55" s="1">
        <v>74815127</v>
      </c>
      <c r="F55" s="1">
        <v>12991854</v>
      </c>
      <c r="G55" s="2">
        <f t="shared" si="5"/>
        <v>0.17365276944594374</v>
      </c>
      <c r="H55" s="3">
        <v>5072908</v>
      </c>
      <c r="I55" s="1">
        <v>6022306</v>
      </c>
      <c r="J55" s="4">
        <v>1896640</v>
      </c>
      <c r="K55" s="4">
        <v>12991854</v>
      </c>
      <c r="L55" s="3">
        <v>0</v>
      </c>
      <c r="M55" s="1">
        <v>0</v>
      </c>
      <c r="N55" s="4">
        <v>0</v>
      </c>
      <c r="O55" s="4">
        <v>0</v>
      </c>
      <c r="P55" s="3">
        <v>0</v>
      </c>
      <c r="Q55" s="1">
        <v>0</v>
      </c>
      <c r="R55" s="4">
        <v>0</v>
      </c>
      <c r="S55" s="4">
        <v>0</v>
      </c>
      <c r="T55" s="3"/>
      <c r="U55" s="1">
        <v>0</v>
      </c>
      <c r="V55" s="4">
        <v>0</v>
      </c>
      <c r="W55" s="4">
        <v>0</v>
      </c>
    </row>
    <row r="56" spans="1:23" ht="12.75">
      <c r="A56" s="47" t="s">
        <v>47</v>
      </c>
      <c r="B56" s="48" t="s">
        <v>121</v>
      </c>
      <c r="C56" s="49" t="s">
        <v>122</v>
      </c>
      <c r="D56" s="50">
        <v>163857128</v>
      </c>
      <c r="E56" s="1">
        <v>163857128</v>
      </c>
      <c r="F56" s="1">
        <v>75484491</v>
      </c>
      <c r="G56" s="2">
        <f t="shared" si="5"/>
        <v>0.46067261108103885</v>
      </c>
      <c r="H56" s="3">
        <v>30998187</v>
      </c>
      <c r="I56" s="1">
        <v>21393225</v>
      </c>
      <c r="J56" s="4">
        <v>23093079</v>
      </c>
      <c r="K56" s="4">
        <v>75484491</v>
      </c>
      <c r="L56" s="3">
        <v>0</v>
      </c>
      <c r="M56" s="1">
        <v>0</v>
      </c>
      <c r="N56" s="4">
        <v>0</v>
      </c>
      <c r="O56" s="4">
        <v>0</v>
      </c>
      <c r="P56" s="3">
        <v>0</v>
      </c>
      <c r="Q56" s="1">
        <v>0</v>
      </c>
      <c r="R56" s="4">
        <v>0</v>
      </c>
      <c r="S56" s="4">
        <v>0</v>
      </c>
      <c r="T56" s="3"/>
      <c r="U56" s="1">
        <v>0</v>
      </c>
      <c r="V56" s="4">
        <v>0</v>
      </c>
      <c r="W56" s="4">
        <v>0</v>
      </c>
    </row>
    <row r="57" spans="1:23" ht="12.75">
      <c r="A57" s="51"/>
      <c r="B57" s="52" t="s">
        <v>123</v>
      </c>
      <c r="C57" s="53"/>
      <c r="D57" s="54">
        <f>SUM(D54:D56)</f>
        <v>394133255</v>
      </c>
      <c r="E57" s="5">
        <f>SUM(E54:E56)</f>
        <v>394133255</v>
      </c>
      <c r="F57" s="5">
        <f>SUM(F54:F56)</f>
        <v>111440846</v>
      </c>
      <c r="G57" s="6">
        <f t="shared" si="5"/>
        <v>0.28274915802270983</v>
      </c>
      <c r="H57" s="7">
        <f aca="true" t="shared" si="8" ref="H57:W57">SUM(H54:H56)</f>
        <v>41436366</v>
      </c>
      <c r="I57" s="5">
        <f t="shared" si="8"/>
        <v>34448698</v>
      </c>
      <c r="J57" s="8">
        <f t="shared" si="8"/>
        <v>35555782</v>
      </c>
      <c r="K57" s="8">
        <f t="shared" si="8"/>
        <v>111440846</v>
      </c>
      <c r="L57" s="7">
        <f t="shared" si="8"/>
        <v>0</v>
      </c>
      <c r="M57" s="5">
        <f t="shared" si="8"/>
        <v>0</v>
      </c>
      <c r="N57" s="8">
        <f t="shared" si="8"/>
        <v>0</v>
      </c>
      <c r="O57" s="8">
        <f t="shared" si="8"/>
        <v>0</v>
      </c>
      <c r="P57" s="7">
        <f t="shared" si="8"/>
        <v>0</v>
      </c>
      <c r="Q57" s="5">
        <f t="shared" si="8"/>
        <v>0</v>
      </c>
      <c r="R57" s="8">
        <f t="shared" si="8"/>
        <v>0</v>
      </c>
      <c r="S57" s="8">
        <f t="shared" si="8"/>
        <v>0</v>
      </c>
      <c r="T57" s="7">
        <f t="shared" si="8"/>
        <v>0</v>
      </c>
      <c r="U57" s="5">
        <f t="shared" si="8"/>
        <v>0</v>
      </c>
      <c r="V57" s="8">
        <f t="shared" si="8"/>
        <v>0</v>
      </c>
      <c r="W57" s="8">
        <f t="shared" si="8"/>
        <v>0</v>
      </c>
    </row>
    <row r="58" spans="1:23" ht="12.75">
      <c r="A58" s="55"/>
      <c r="B58" s="56" t="s">
        <v>124</v>
      </c>
      <c r="C58" s="57"/>
      <c r="D58" s="58">
        <f>SUM(D6,D8:D17,D19:D27,D29:D37,D39:D43,D45:D52,D54:D56)</f>
        <v>16368718178</v>
      </c>
      <c r="E58" s="9">
        <f>SUM(E6,E8:E17,E19:E27,E29:E37,E39:E43,E45:E52,E54:E56)</f>
        <v>15971819498</v>
      </c>
      <c r="F58" s="9">
        <f>SUM(F6,F8:F17,F19:F27,F29:F37,F39:F43,F45:F52,F54:F56)</f>
        <v>3053713078</v>
      </c>
      <c r="G58" s="10">
        <f t="shared" si="5"/>
        <v>0.1865578626739553</v>
      </c>
      <c r="H58" s="11">
        <f aca="true" t="shared" si="9" ref="H58:W58">SUM(H6,H8:H17,H19:H27,H29:H37,H39:H43,H45:H52,H54:H56)</f>
        <v>876930325</v>
      </c>
      <c r="I58" s="9">
        <f t="shared" si="9"/>
        <v>1150912825</v>
      </c>
      <c r="J58" s="12">
        <f t="shared" si="9"/>
        <v>1025869928</v>
      </c>
      <c r="K58" s="12">
        <f t="shared" si="9"/>
        <v>3053713078</v>
      </c>
      <c r="L58" s="11">
        <f t="shared" si="9"/>
        <v>0</v>
      </c>
      <c r="M58" s="9">
        <f t="shared" si="9"/>
        <v>0</v>
      </c>
      <c r="N58" s="12">
        <f t="shared" si="9"/>
        <v>0</v>
      </c>
      <c r="O58" s="12">
        <f t="shared" si="9"/>
        <v>0</v>
      </c>
      <c r="P58" s="11">
        <f t="shared" si="9"/>
        <v>0</v>
      </c>
      <c r="Q58" s="9">
        <f t="shared" si="9"/>
        <v>0</v>
      </c>
      <c r="R58" s="12">
        <f t="shared" si="9"/>
        <v>0</v>
      </c>
      <c r="S58" s="12">
        <f t="shared" si="9"/>
        <v>0</v>
      </c>
      <c r="T58" s="11">
        <f t="shared" si="9"/>
        <v>0</v>
      </c>
      <c r="U58" s="9">
        <f t="shared" si="9"/>
        <v>0</v>
      </c>
      <c r="V58" s="12">
        <f t="shared" si="9"/>
        <v>0</v>
      </c>
      <c r="W58" s="12">
        <f t="shared" si="9"/>
        <v>0</v>
      </c>
    </row>
    <row r="59" spans="1:23" ht="12.75">
      <c r="A59" s="39"/>
      <c r="B59" s="59"/>
      <c r="C59" s="60"/>
      <c r="D59" s="61"/>
      <c r="E59" s="62"/>
      <c r="F59" s="62"/>
      <c r="G59" s="44"/>
      <c r="H59" s="3"/>
      <c r="I59" s="1"/>
      <c r="J59" s="63"/>
      <c r="K59" s="63"/>
      <c r="L59" s="3"/>
      <c r="M59" s="1"/>
      <c r="N59" s="63"/>
      <c r="O59" s="63"/>
      <c r="P59" s="3"/>
      <c r="Q59" s="1"/>
      <c r="R59" s="63"/>
      <c r="S59" s="63"/>
      <c r="T59" s="3"/>
      <c r="U59" s="1"/>
      <c r="V59" s="63"/>
      <c r="W59" s="63"/>
    </row>
    <row r="60" spans="1:23" ht="12.75">
      <c r="A60" s="39"/>
      <c r="B60" s="40" t="s">
        <v>125</v>
      </c>
      <c r="C60" s="41"/>
      <c r="D60" s="64"/>
      <c r="E60" s="62"/>
      <c r="F60" s="62"/>
      <c r="G60" s="44"/>
      <c r="H60" s="3"/>
      <c r="I60" s="1"/>
      <c r="J60" s="63"/>
      <c r="K60" s="63"/>
      <c r="L60" s="3"/>
      <c r="M60" s="1"/>
      <c r="N60" s="63"/>
      <c r="O60" s="63"/>
      <c r="P60" s="3"/>
      <c r="Q60" s="1"/>
      <c r="R60" s="63"/>
      <c r="S60" s="63"/>
      <c r="T60" s="3"/>
      <c r="U60" s="1"/>
      <c r="V60" s="63"/>
      <c r="W60" s="63"/>
    </row>
    <row r="61" spans="1:23" ht="12.75">
      <c r="A61" s="47" t="s">
        <v>28</v>
      </c>
      <c r="B61" s="48" t="s">
        <v>126</v>
      </c>
      <c r="C61" s="49" t="s">
        <v>127</v>
      </c>
      <c r="D61" s="50">
        <v>92868572</v>
      </c>
      <c r="E61" s="1">
        <v>92868572</v>
      </c>
      <c r="F61" s="1">
        <v>12995010</v>
      </c>
      <c r="G61" s="2">
        <f aca="true" t="shared" si="10" ref="G61:G91">IF($D61=0,0,$F61/$D61)</f>
        <v>0.13992903864183462</v>
      </c>
      <c r="H61" s="3">
        <v>2178012</v>
      </c>
      <c r="I61" s="1">
        <v>6203239</v>
      </c>
      <c r="J61" s="4">
        <v>4613759</v>
      </c>
      <c r="K61" s="4">
        <v>12995010</v>
      </c>
      <c r="L61" s="3">
        <v>0</v>
      </c>
      <c r="M61" s="1">
        <v>0</v>
      </c>
      <c r="N61" s="4">
        <v>0</v>
      </c>
      <c r="O61" s="4">
        <v>0</v>
      </c>
      <c r="P61" s="3">
        <v>0</v>
      </c>
      <c r="Q61" s="1">
        <v>0</v>
      </c>
      <c r="R61" s="4">
        <v>0</v>
      </c>
      <c r="S61" s="4">
        <v>0</v>
      </c>
      <c r="T61" s="3"/>
      <c r="U61" s="1">
        <v>0</v>
      </c>
      <c r="V61" s="4">
        <v>0</v>
      </c>
      <c r="W61" s="4">
        <v>0</v>
      </c>
    </row>
    <row r="62" spans="1:23" ht="12.75">
      <c r="A62" s="47" t="s">
        <v>28</v>
      </c>
      <c r="B62" s="48" t="s">
        <v>128</v>
      </c>
      <c r="C62" s="49" t="s">
        <v>129</v>
      </c>
      <c r="D62" s="50">
        <v>147146914</v>
      </c>
      <c r="E62" s="1">
        <v>147146914</v>
      </c>
      <c r="F62" s="1">
        <v>56473287</v>
      </c>
      <c r="G62" s="2">
        <f t="shared" si="10"/>
        <v>0.38378845648098336</v>
      </c>
      <c r="H62" s="3">
        <v>21040708</v>
      </c>
      <c r="I62" s="1">
        <v>23790503</v>
      </c>
      <c r="J62" s="4">
        <v>11642076</v>
      </c>
      <c r="K62" s="4">
        <v>56473287</v>
      </c>
      <c r="L62" s="3">
        <v>0</v>
      </c>
      <c r="M62" s="1">
        <v>0</v>
      </c>
      <c r="N62" s="4">
        <v>0</v>
      </c>
      <c r="O62" s="4">
        <v>0</v>
      </c>
      <c r="P62" s="3">
        <v>0</v>
      </c>
      <c r="Q62" s="1">
        <v>0</v>
      </c>
      <c r="R62" s="4">
        <v>0</v>
      </c>
      <c r="S62" s="4">
        <v>0</v>
      </c>
      <c r="T62" s="3"/>
      <c r="U62" s="1">
        <v>0</v>
      </c>
      <c r="V62" s="4">
        <v>0</v>
      </c>
      <c r="W62" s="4">
        <v>0</v>
      </c>
    </row>
    <row r="63" spans="1:23" ht="12.75">
      <c r="A63" s="47" t="s">
        <v>28</v>
      </c>
      <c r="B63" s="48" t="s">
        <v>130</v>
      </c>
      <c r="C63" s="49" t="s">
        <v>131</v>
      </c>
      <c r="D63" s="50">
        <v>100909256</v>
      </c>
      <c r="E63" s="1">
        <v>100909256</v>
      </c>
      <c r="F63" s="1">
        <v>16747556</v>
      </c>
      <c r="G63" s="2">
        <f t="shared" si="10"/>
        <v>0.16596649964399698</v>
      </c>
      <c r="H63" s="3">
        <v>7838945</v>
      </c>
      <c r="I63" s="1">
        <v>5034036</v>
      </c>
      <c r="J63" s="4">
        <v>3874575</v>
      </c>
      <c r="K63" s="4">
        <v>16747556</v>
      </c>
      <c r="L63" s="3">
        <v>0</v>
      </c>
      <c r="M63" s="1">
        <v>0</v>
      </c>
      <c r="N63" s="4">
        <v>0</v>
      </c>
      <c r="O63" s="4">
        <v>0</v>
      </c>
      <c r="P63" s="3">
        <v>0</v>
      </c>
      <c r="Q63" s="1">
        <v>0</v>
      </c>
      <c r="R63" s="4">
        <v>0</v>
      </c>
      <c r="S63" s="4">
        <v>0</v>
      </c>
      <c r="T63" s="3"/>
      <c r="U63" s="1">
        <v>0</v>
      </c>
      <c r="V63" s="4">
        <v>0</v>
      </c>
      <c r="W63" s="4">
        <v>0</v>
      </c>
    </row>
    <row r="64" spans="1:23" ht="12.75">
      <c r="A64" s="47" t="s">
        <v>47</v>
      </c>
      <c r="B64" s="48" t="s">
        <v>132</v>
      </c>
      <c r="C64" s="49" t="s">
        <v>133</v>
      </c>
      <c r="D64" s="50">
        <v>37060119</v>
      </c>
      <c r="E64" s="1">
        <v>37060119</v>
      </c>
      <c r="F64" s="1">
        <v>9452200</v>
      </c>
      <c r="G64" s="2">
        <f t="shared" si="10"/>
        <v>0.2550504492443751</v>
      </c>
      <c r="H64" s="3">
        <v>2673590</v>
      </c>
      <c r="I64" s="1">
        <v>3839911</v>
      </c>
      <c r="J64" s="4">
        <v>2938699</v>
      </c>
      <c r="K64" s="4">
        <v>9452200</v>
      </c>
      <c r="L64" s="3">
        <v>0</v>
      </c>
      <c r="M64" s="1">
        <v>0</v>
      </c>
      <c r="N64" s="4">
        <v>0</v>
      </c>
      <c r="O64" s="4">
        <v>0</v>
      </c>
      <c r="P64" s="3">
        <v>0</v>
      </c>
      <c r="Q64" s="1">
        <v>0</v>
      </c>
      <c r="R64" s="4">
        <v>0</v>
      </c>
      <c r="S64" s="4">
        <v>0</v>
      </c>
      <c r="T64" s="3"/>
      <c r="U64" s="1">
        <v>0</v>
      </c>
      <c r="V64" s="4">
        <v>0</v>
      </c>
      <c r="W64" s="4">
        <v>0</v>
      </c>
    </row>
    <row r="65" spans="1:23" ht="12.75">
      <c r="A65" s="51"/>
      <c r="B65" s="52" t="s">
        <v>134</v>
      </c>
      <c r="C65" s="53"/>
      <c r="D65" s="54">
        <f>SUM(D61:D64)</f>
        <v>377984861</v>
      </c>
      <c r="E65" s="5">
        <f>SUM(E61:E64)</f>
        <v>377984861</v>
      </c>
      <c r="F65" s="5">
        <f>SUM(F61:F64)</f>
        <v>95668053</v>
      </c>
      <c r="G65" s="6">
        <f t="shared" si="10"/>
        <v>0.25310022403251753</v>
      </c>
      <c r="H65" s="7">
        <f aca="true" t="shared" si="11" ref="H65:W65">SUM(H61:H64)</f>
        <v>33731255</v>
      </c>
      <c r="I65" s="5">
        <f t="shared" si="11"/>
        <v>38867689</v>
      </c>
      <c r="J65" s="8">
        <f t="shared" si="11"/>
        <v>23069109</v>
      </c>
      <c r="K65" s="8">
        <f t="shared" si="11"/>
        <v>95668053</v>
      </c>
      <c r="L65" s="7">
        <f t="shared" si="11"/>
        <v>0</v>
      </c>
      <c r="M65" s="5">
        <f t="shared" si="11"/>
        <v>0</v>
      </c>
      <c r="N65" s="8">
        <f t="shared" si="11"/>
        <v>0</v>
      </c>
      <c r="O65" s="8">
        <f t="shared" si="11"/>
        <v>0</v>
      </c>
      <c r="P65" s="7">
        <f t="shared" si="11"/>
        <v>0</v>
      </c>
      <c r="Q65" s="5">
        <f t="shared" si="11"/>
        <v>0</v>
      </c>
      <c r="R65" s="8">
        <f t="shared" si="11"/>
        <v>0</v>
      </c>
      <c r="S65" s="8">
        <f t="shared" si="11"/>
        <v>0</v>
      </c>
      <c r="T65" s="7">
        <f t="shared" si="11"/>
        <v>0</v>
      </c>
      <c r="U65" s="5">
        <f t="shared" si="11"/>
        <v>0</v>
      </c>
      <c r="V65" s="8">
        <f t="shared" si="11"/>
        <v>0</v>
      </c>
      <c r="W65" s="8">
        <f t="shared" si="11"/>
        <v>0</v>
      </c>
    </row>
    <row r="66" spans="1:23" ht="12.75">
      <c r="A66" s="47" t="s">
        <v>28</v>
      </c>
      <c r="B66" s="48" t="s">
        <v>135</v>
      </c>
      <c r="C66" s="49" t="s">
        <v>136</v>
      </c>
      <c r="D66" s="50">
        <v>44608317</v>
      </c>
      <c r="E66" s="1">
        <v>44608317</v>
      </c>
      <c r="F66" s="1">
        <v>10987307</v>
      </c>
      <c r="G66" s="2">
        <f t="shared" si="10"/>
        <v>0.24630624374373952</v>
      </c>
      <c r="H66" s="3">
        <v>3747163</v>
      </c>
      <c r="I66" s="1">
        <v>3857628</v>
      </c>
      <c r="J66" s="4">
        <v>3382516</v>
      </c>
      <c r="K66" s="4">
        <v>10987307</v>
      </c>
      <c r="L66" s="3">
        <v>0</v>
      </c>
      <c r="M66" s="1">
        <v>0</v>
      </c>
      <c r="N66" s="4">
        <v>0</v>
      </c>
      <c r="O66" s="4">
        <v>0</v>
      </c>
      <c r="P66" s="3">
        <v>0</v>
      </c>
      <c r="Q66" s="1">
        <v>0</v>
      </c>
      <c r="R66" s="4">
        <v>0</v>
      </c>
      <c r="S66" s="4">
        <v>0</v>
      </c>
      <c r="T66" s="3"/>
      <c r="U66" s="1">
        <v>0</v>
      </c>
      <c r="V66" s="4">
        <v>0</v>
      </c>
      <c r="W66" s="4">
        <v>0</v>
      </c>
    </row>
    <row r="67" spans="1:23" ht="12.75">
      <c r="A67" s="47" t="s">
        <v>28</v>
      </c>
      <c r="B67" s="48" t="s">
        <v>137</v>
      </c>
      <c r="C67" s="49" t="s">
        <v>138</v>
      </c>
      <c r="D67" s="50">
        <v>2988324214</v>
      </c>
      <c r="E67" s="1">
        <v>2988324214</v>
      </c>
      <c r="F67" s="1">
        <v>673926628</v>
      </c>
      <c r="G67" s="2">
        <f t="shared" si="10"/>
        <v>0.22551991676228475</v>
      </c>
      <c r="H67" s="3">
        <v>63738942</v>
      </c>
      <c r="I67" s="1">
        <v>338706139</v>
      </c>
      <c r="J67" s="4">
        <v>271481547</v>
      </c>
      <c r="K67" s="4">
        <v>673926628</v>
      </c>
      <c r="L67" s="3">
        <v>0</v>
      </c>
      <c r="M67" s="1">
        <v>0</v>
      </c>
      <c r="N67" s="4">
        <v>0</v>
      </c>
      <c r="O67" s="4">
        <v>0</v>
      </c>
      <c r="P67" s="3">
        <v>0</v>
      </c>
      <c r="Q67" s="1">
        <v>0</v>
      </c>
      <c r="R67" s="4">
        <v>0</v>
      </c>
      <c r="S67" s="4">
        <v>0</v>
      </c>
      <c r="T67" s="3"/>
      <c r="U67" s="1">
        <v>0</v>
      </c>
      <c r="V67" s="4">
        <v>0</v>
      </c>
      <c r="W67" s="4">
        <v>0</v>
      </c>
    </row>
    <row r="68" spans="1:23" ht="12.75">
      <c r="A68" s="47" t="s">
        <v>28</v>
      </c>
      <c r="B68" s="48" t="s">
        <v>139</v>
      </c>
      <c r="C68" s="49" t="s">
        <v>140</v>
      </c>
      <c r="D68" s="50">
        <v>138803339</v>
      </c>
      <c r="E68" s="1">
        <v>138803339</v>
      </c>
      <c r="F68" s="1">
        <v>31834944</v>
      </c>
      <c r="G68" s="2">
        <f t="shared" si="10"/>
        <v>0.22935286880958966</v>
      </c>
      <c r="H68" s="3">
        <v>12726730</v>
      </c>
      <c r="I68" s="1">
        <v>9205328</v>
      </c>
      <c r="J68" s="4">
        <v>9902886</v>
      </c>
      <c r="K68" s="4">
        <v>31834944</v>
      </c>
      <c r="L68" s="3">
        <v>0</v>
      </c>
      <c r="M68" s="1">
        <v>0</v>
      </c>
      <c r="N68" s="4">
        <v>0</v>
      </c>
      <c r="O68" s="4">
        <v>0</v>
      </c>
      <c r="P68" s="3">
        <v>0</v>
      </c>
      <c r="Q68" s="1">
        <v>0</v>
      </c>
      <c r="R68" s="4">
        <v>0</v>
      </c>
      <c r="S68" s="4">
        <v>0</v>
      </c>
      <c r="T68" s="3"/>
      <c r="U68" s="1">
        <v>0</v>
      </c>
      <c r="V68" s="4">
        <v>0</v>
      </c>
      <c r="W68" s="4">
        <v>0</v>
      </c>
    </row>
    <row r="69" spans="1:23" ht="12.75">
      <c r="A69" s="47" t="s">
        <v>47</v>
      </c>
      <c r="B69" s="48" t="s">
        <v>141</v>
      </c>
      <c r="C69" s="49" t="s">
        <v>142</v>
      </c>
      <c r="D69" s="50">
        <v>159407800</v>
      </c>
      <c r="E69" s="1">
        <v>159407800</v>
      </c>
      <c r="F69" s="1">
        <v>24201162</v>
      </c>
      <c r="G69" s="2">
        <f t="shared" si="10"/>
        <v>0.15181918325201152</v>
      </c>
      <c r="H69" s="3">
        <v>6893503</v>
      </c>
      <c r="I69" s="1">
        <v>8590965</v>
      </c>
      <c r="J69" s="4">
        <v>8716694</v>
      </c>
      <c r="K69" s="4">
        <v>24201162</v>
      </c>
      <c r="L69" s="3">
        <v>0</v>
      </c>
      <c r="M69" s="1">
        <v>0</v>
      </c>
      <c r="N69" s="4">
        <v>0</v>
      </c>
      <c r="O69" s="4">
        <v>0</v>
      </c>
      <c r="P69" s="3">
        <v>0</v>
      </c>
      <c r="Q69" s="1">
        <v>0</v>
      </c>
      <c r="R69" s="4">
        <v>0</v>
      </c>
      <c r="S69" s="4">
        <v>0</v>
      </c>
      <c r="T69" s="3"/>
      <c r="U69" s="1">
        <v>0</v>
      </c>
      <c r="V69" s="4">
        <v>0</v>
      </c>
      <c r="W69" s="4">
        <v>0</v>
      </c>
    </row>
    <row r="70" spans="1:23" ht="12.75">
      <c r="A70" s="51"/>
      <c r="B70" s="52" t="s">
        <v>143</v>
      </c>
      <c r="C70" s="53"/>
      <c r="D70" s="54">
        <f>SUM(D66:D69)</f>
        <v>3331143670</v>
      </c>
      <c r="E70" s="5">
        <f>SUM(E66:E69)</f>
        <v>3331143670</v>
      </c>
      <c r="F70" s="5">
        <f>SUM(F66:F69)</f>
        <v>740950041</v>
      </c>
      <c r="G70" s="6">
        <f t="shared" si="10"/>
        <v>0.22243112708495097</v>
      </c>
      <c r="H70" s="7">
        <f aca="true" t="shared" si="12" ref="H70:W70">SUM(H66:H69)</f>
        <v>87106338</v>
      </c>
      <c r="I70" s="5">
        <f t="shared" si="12"/>
        <v>360360060</v>
      </c>
      <c r="J70" s="8">
        <f t="shared" si="12"/>
        <v>293483643</v>
      </c>
      <c r="K70" s="8">
        <f t="shared" si="12"/>
        <v>740950041</v>
      </c>
      <c r="L70" s="7">
        <f t="shared" si="12"/>
        <v>0</v>
      </c>
      <c r="M70" s="5">
        <f t="shared" si="12"/>
        <v>0</v>
      </c>
      <c r="N70" s="8">
        <f t="shared" si="12"/>
        <v>0</v>
      </c>
      <c r="O70" s="8">
        <f t="shared" si="12"/>
        <v>0</v>
      </c>
      <c r="P70" s="7">
        <f t="shared" si="12"/>
        <v>0</v>
      </c>
      <c r="Q70" s="5">
        <f t="shared" si="12"/>
        <v>0</v>
      </c>
      <c r="R70" s="8">
        <f t="shared" si="12"/>
        <v>0</v>
      </c>
      <c r="S70" s="8">
        <f t="shared" si="12"/>
        <v>0</v>
      </c>
      <c r="T70" s="7">
        <f t="shared" si="12"/>
        <v>0</v>
      </c>
      <c r="U70" s="5">
        <f t="shared" si="12"/>
        <v>0</v>
      </c>
      <c r="V70" s="8">
        <f t="shared" si="12"/>
        <v>0</v>
      </c>
      <c r="W70" s="8">
        <f t="shared" si="12"/>
        <v>0</v>
      </c>
    </row>
    <row r="71" spans="1:23" ht="12.75">
      <c r="A71" s="47" t="s">
        <v>28</v>
      </c>
      <c r="B71" s="48" t="s">
        <v>144</v>
      </c>
      <c r="C71" s="49" t="s">
        <v>145</v>
      </c>
      <c r="D71" s="50">
        <v>147584474</v>
      </c>
      <c r="E71" s="1">
        <v>147584474</v>
      </c>
      <c r="F71" s="1">
        <v>35897092</v>
      </c>
      <c r="G71" s="2">
        <f t="shared" si="10"/>
        <v>0.24323081572930225</v>
      </c>
      <c r="H71" s="3">
        <v>13369254</v>
      </c>
      <c r="I71" s="1">
        <v>8844358</v>
      </c>
      <c r="J71" s="4">
        <v>13683480</v>
      </c>
      <c r="K71" s="4">
        <v>35897092</v>
      </c>
      <c r="L71" s="3">
        <v>0</v>
      </c>
      <c r="M71" s="1">
        <v>0</v>
      </c>
      <c r="N71" s="4">
        <v>0</v>
      </c>
      <c r="O71" s="4">
        <v>0</v>
      </c>
      <c r="P71" s="3">
        <v>0</v>
      </c>
      <c r="Q71" s="1">
        <v>0</v>
      </c>
      <c r="R71" s="4">
        <v>0</v>
      </c>
      <c r="S71" s="4">
        <v>0</v>
      </c>
      <c r="T71" s="3"/>
      <c r="U71" s="1">
        <v>0</v>
      </c>
      <c r="V71" s="4">
        <v>0</v>
      </c>
      <c r="W71" s="4">
        <v>0</v>
      </c>
    </row>
    <row r="72" spans="1:23" ht="12.75">
      <c r="A72" s="47" t="s">
        <v>28</v>
      </c>
      <c r="B72" s="48" t="s">
        <v>146</v>
      </c>
      <c r="C72" s="49" t="s">
        <v>147</v>
      </c>
      <c r="D72" s="50">
        <v>46470937</v>
      </c>
      <c r="E72" s="1">
        <v>46470937</v>
      </c>
      <c r="F72" s="1">
        <v>13139419</v>
      </c>
      <c r="G72" s="2">
        <f t="shared" si="10"/>
        <v>0.2827448691211025</v>
      </c>
      <c r="H72" s="3">
        <v>2165391</v>
      </c>
      <c r="I72" s="1">
        <v>4779756</v>
      </c>
      <c r="J72" s="4">
        <v>6194272</v>
      </c>
      <c r="K72" s="4">
        <v>13139419</v>
      </c>
      <c r="L72" s="3">
        <v>0</v>
      </c>
      <c r="M72" s="1">
        <v>0</v>
      </c>
      <c r="N72" s="4">
        <v>0</v>
      </c>
      <c r="O72" s="4">
        <v>0</v>
      </c>
      <c r="P72" s="3">
        <v>0</v>
      </c>
      <c r="Q72" s="1">
        <v>0</v>
      </c>
      <c r="R72" s="4">
        <v>0</v>
      </c>
      <c r="S72" s="4">
        <v>0</v>
      </c>
      <c r="T72" s="3"/>
      <c r="U72" s="1">
        <v>0</v>
      </c>
      <c r="V72" s="4">
        <v>0</v>
      </c>
      <c r="W72" s="4">
        <v>0</v>
      </c>
    </row>
    <row r="73" spans="1:23" ht="12.75">
      <c r="A73" s="47" t="s">
        <v>28</v>
      </c>
      <c r="B73" s="48" t="s">
        <v>148</v>
      </c>
      <c r="C73" s="49" t="s">
        <v>149</v>
      </c>
      <c r="D73" s="50">
        <v>79976541</v>
      </c>
      <c r="E73" s="1">
        <v>79976541</v>
      </c>
      <c r="F73" s="1">
        <v>18663820</v>
      </c>
      <c r="G73" s="2">
        <f t="shared" si="10"/>
        <v>0.23336618171571086</v>
      </c>
      <c r="H73" s="3">
        <v>4360555</v>
      </c>
      <c r="I73" s="1">
        <v>9169984</v>
      </c>
      <c r="J73" s="4">
        <v>5133281</v>
      </c>
      <c r="K73" s="4">
        <v>18663820</v>
      </c>
      <c r="L73" s="3">
        <v>0</v>
      </c>
      <c r="M73" s="1">
        <v>0</v>
      </c>
      <c r="N73" s="4">
        <v>0</v>
      </c>
      <c r="O73" s="4">
        <v>0</v>
      </c>
      <c r="P73" s="3">
        <v>0</v>
      </c>
      <c r="Q73" s="1">
        <v>0</v>
      </c>
      <c r="R73" s="4">
        <v>0</v>
      </c>
      <c r="S73" s="4">
        <v>0</v>
      </c>
      <c r="T73" s="3"/>
      <c r="U73" s="1">
        <v>0</v>
      </c>
      <c r="V73" s="4">
        <v>0</v>
      </c>
      <c r="W73" s="4">
        <v>0</v>
      </c>
    </row>
    <row r="74" spans="1:23" ht="12.75">
      <c r="A74" s="47" t="s">
        <v>28</v>
      </c>
      <c r="B74" s="48" t="s">
        <v>150</v>
      </c>
      <c r="C74" s="49" t="s">
        <v>151</v>
      </c>
      <c r="D74" s="50">
        <v>1419343000</v>
      </c>
      <c r="E74" s="1">
        <v>1419343000</v>
      </c>
      <c r="F74" s="1">
        <v>272244806</v>
      </c>
      <c r="G74" s="2">
        <f t="shared" si="10"/>
        <v>0.1918104404643557</v>
      </c>
      <c r="H74" s="3">
        <v>116870492</v>
      </c>
      <c r="I74" s="1">
        <v>64478171</v>
      </c>
      <c r="J74" s="4">
        <v>90896143</v>
      </c>
      <c r="K74" s="4">
        <v>272244806</v>
      </c>
      <c r="L74" s="3">
        <v>0</v>
      </c>
      <c r="M74" s="1">
        <v>0</v>
      </c>
      <c r="N74" s="4">
        <v>0</v>
      </c>
      <c r="O74" s="4">
        <v>0</v>
      </c>
      <c r="P74" s="3">
        <v>0</v>
      </c>
      <c r="Q74" s="1">
        <v>0</v>
      </c>
      <c r="R74" s="4">
        <v>0</v>
      </c>
      <c r="S74" s="4">
        <v>0</v>
      </c>
      <c r="T74" s="3"/>
      <c r="U74" s="1">
        <v>0</v>
      </c>
      <c r="V74" s="4">
        <v>0</v>
      </c>
      <c r="W74" s="4">
        <v>0</v>
      </c>
    </row>
    <row r="75" spans="1:23" ht="12.75">
      <c r="A75" s="47" t="s">
        <v>28</v>
      </c>
      <c r="B75" s="48" t="s">
        <v>152</v>
      </c>
      <c r="C75" s="49" t="s">
        <v>153</v>
      </c>
      <c r="D75" s="50">
        <v>238283410</v>
      </c>
      <c r="E75" s="1">
        <v>238283410</v>
      </c>
      <c r="F75" s="1">
        <v>40431826</v>
      </c>
      <c r="G75" s="2">
        <f t="shared" si="10"/>
        <v>0.1696795677046925</v>
      </c>
      <c r="H75" s="3">
        <v>22259672</v>
      </c>
      <c r="I75" s="1">
        <v>6465731</v>
      </c>
      <c r="J75" s="4">
        <v>11706423</v>
      </c>
      <c r="K75" s="4">
        <v>40431826</v>
      </c>
      <c r="L75" s="3">
        <v>0</v>
      </c>
      <c r="M75" s="1">
        <v>0</v>
      </c>
      <c r="N75" s="4">
        <v>0</v>
      </c>
      <c r="O75" s="4">
        <v>0</v>
      </c>
      <c r="P75" s="3">
        <v>0</v>
      </c>
      <c r="Q75" s="1">
        <v>0</v>
      </c>
      <c r="R75" s="4">
        <v>0</v>
      </c>
      <c r="S75" s="4">
        <v>0</v>
      </c>
      <c r="T75" s="3"/>
      <c r="U75" s="1">
        <v>0</v>
      </c>
      <c r="V75" s="4">
        <v>0</v>
      </c>
      <c r="W75" s="4">
        <v>0</v>
      </c>
    </row>
    <row r="76" spans="1:23" ht="12.75">
      <c r="A76" s="47" t="s">
        <v>47</v>
      </c>
      <c r="B76" s="48" t="s">
        <v>154</v>
      </c>
      <c r="C76" s="49" t="s">
        <v>155</v>
      </c>
      <c r="D76" s="50">
        <v>92708000</v>
      </c>
      <c r="E76" s="1">
        <v>92708000</v>
      </c>
      <c r="F76" s="1">
        <v>18872946</v>
      </c>
      <c r="G76" s="2">
        <f t="shared" si="10"/>
        <v>0.20357408206411529</v>
      </c>
      <c r="H76" s="3">
        <v>4737650</v>
      </c>
      <c r="I76" s="1">
        <v>6232448</v>
      </c>
      <c r="J76" s="4">
        <v>7902848</v>
      </c>
      <c r="K76" s="4">
        <v>18872946</v>
      </c>
      <c r="L76" s="3">
        <v>0</v>
      </c>
      <c r="M76" s="1">
        <v>0</v>
      </c>
      <c r="N76" s="4">
        <v>0</v>
      </c>
      <c r="O76" s="4">
        <v>0</v>
      </c>
      <c r="P76" s="3">
        <v>0</v>
      </c>
      <c r="Q76" s="1">
        <v>0</v>
      </c>
      <c r="R76" s="4">
        <v>0</v>
      </c>
      <c r="S76" s="4">
        <v>0</v>
      </c>
      <c r="T76" s="3"/>
      <c r="U76" s="1">
        <v>0</v>
      </c>
      <c r="V76" s="4">
        <v>0</v>
      </c>
      <c r="W76" s="4">
        <v>0</v>
      </c>
    </row>
    <row r="77" spans="1:23" ht="12.75">
      <c r="A77" s="51"/>
      <c r="B77" s="52" t="s">
        <v>156</v>
      </c>
      <c r="C77" s="53"/>
      <c r="D77" s="54">
        <f>SUM(D71:D76)</f>
        <v>2024366362</v>
      </c>
      <c r="E77" s="5">
        <f>SUM(E71:E76)</f>
        <v>2024366362</v>
      </c>
      <c r="F77" s="5">
        <f>SUM(F71:F76)</f>
        <v>399249909</v>
      </c>
      <c r="G77" s="6">
        <f t="shared" si="10"/>
        <v>0.1972221612127341</v>
      </c>
      <c r="H77" s="7">
        <f aca="true" t="shared" si="13" ref="H77:W77">SUM(H71:H76)</f>
        <v>163763014</v>
      </c>
      <c r="I77" s="5">
        <f t="shared" si="13"/>
        <v>99970448</v>
      </c>
      <c r="J77" s="8">
        <f t="shared" si="13"/>
        <v>135516447</v>
      </c>
      <c r="K77" s="8">
        <f t="shared" si="13"/>
        <v>399249909</v>
      </c>
      <c r="L77" s="7">
        <f t="shared" si="13"/>
        <v>0</v>
      </c>
      <c r="M77" s="5">
        <f t="shared" si="13"/>
        <v>0</v>
      </c>
      <c r="N77" s="8">
        <f t="shared" si="13"/>
        <v>0</v>
      </c>
      <c r="O77" s="8">
        <f t="shared" si="13"/>
        <v>0</v>
      </c>
      <c r="P77" s="7">
        <f t="shared" si="13"/>
        <v>0</v>
      </c>
      <c r="Q77" s="5">
        <f t="shared" si="13"/>
        <v>0</v>
      </c>
      <c r="R77" s="8">
        <f t="shared" si="13"/>
        <v>0</v>
      </c>
      <c r="S77" s="8">
        <f t="shared" si="13"/>
        <v>0</v>
      </c>
      <c r="T77" s="7">
        <f t="shared" si="13"/>
        <v>0</v>
      </c>
      <c r="U77" s="5">
        <f t="shared" si="13"/>
        <v>0</v>
      </c>
      <c r="V77" s="8">
        <f t="shared" si="13"/>
        <v>0</v>
      </c>
      <c r="W77" s="8">
        <f t="shared" si="13"/>
        <v>0</v>
      </c>
    </row>
    <row r="78" spans="1:23" ht="12.75">
      <c r="A78" s="47" t="s">
        <v>28</v>
      </c>
      <c r="B78" s="48" t="s">
        <v>157</v>
      </c>
      <c r="C78" s="49" t="s">
        <v>158</v>
      </c>
      <c r="D78" s="50">
        <v>276327867</v>
      </c>
      <c r="E78" s="1">
        <v>276327867</v>
      </c>
      <c r="F78" s="1">
        <v>53350564</v>
      </c>
      <c r="G78" s="2">
        <f t="shared" si="10"/>
        <v>0.19306979270389693</v>
      </c>
      <c r="H78" s="3">
        <v>13230806</v>
      </c>
      <c r="I78" s="1">
        <v>7164649</v>
      </c>
      <c r="J78" s="4">
        <v>32955109</v>
      </c>
      <c r="K78" s="4">
        <v>53350564</v>
      </c>
      <c r="L78" s="3">
        <v>0</v>
      </c>
      <c r="M78" s="1">
        <v>0</v>
      </c>
      <c r="N78" s="4">
        <v>0</v>
      </c>
      <c r="O78" s="4">
        <v>0</v>
      </c>
      <c r="P78" s="3">
        <v>0</v>
      </c>
      <c r="Q78" s="1">
        <v>0</v>
      </c>
      <c r="R78" s="4">
        <v>0</v>
      </c>
      <c r="S78" s="4">
        <v>0</v>
      </c>
      <c r="T78" s="3"/>
      <c r="U78" s="1">
        <v>0</v>
      </c>
      <c r="V78" s="4">
        <v>0</v>
      </c>
      <c r="W78" s="4">
        <v>0</v>
      </c>
    </row>
    <row r="79" spans="1:23" ht="12.75">
      <c r="A79" s="47" t="s">
        <v>28</v>
      </c>
      <c r="B79" s="48" t="s">
        <v>159</v>
      </c>
      <c r="C79" s="49" t="s">
        <v>160</v>
      </c>
      <c r="D79" s="50">
        <v>475128000</v>
      </c>
      <c r="E79" s="1">
        <v>475128000</v>
      </c>
      <c r="F79" s="1">
        <v>81819456</v>
      </c>
      <c r="G79" s="2">
        <f t="shared" si="10"/>
        <v>0.17220508157801687</v>
      </c>
      <c r="H79" s="3">
        <v>33283366</v>
      </c>
      <c r="I79" s="1">
        <v>28965068</v>
      </c>
      <c r="J79" s="4">
        <v>19571022</v>
      </c>
      <c r="K79" s="4">
        <v>81819456</v>
      </c>
      <c r="L79" s="3">
        <v>0</v>
      </c>
      <c r="M79" s="1">
        <v>0</v>
      </c>
      <c r="N79" s="4">
        <v>0</v>
      </c>
      <c r="O79" s="4">
        <v>0</v>
      </c>
      <c r="P79" s="3">
        <v>0</v>
      </c>
      <c r="Q79" s="1">
        <v>0</v>
      </c>
      <c r="R79" s="4">
        <v>0</v>
      </c>
      <c r="S79" s="4">
        <v>0</v>
      </c>
      <c r="T79" s="3"/>
      <c r="U79" s="1">
        <v>0</v>
      </c>
      <c r="V79" s="4">
        <v>0</v>
      </c>
      <c r="W79" s="4">
        <v>0</v>
      </c>
    </row>
    <row r="80" spans="1:23" ht="12.75">
      <c r="A80" s="47" t="s">
        <v>28</v>
      </c>
      <c r="B80" s="48" t="s">
        <v>161</v>
      </c>
      <c r="C80" s="49" t="s">
        <v>162</v>
      </c>
      <c r="D80" s="50">
        <v>156995994</v>
      </c>
      <c r="E80" s="1">
        <v>156995994</v>
      </c>
      <c r="F80" s="1">
        <v>23511221</v>
      </c>
      <c r="G80" s="2">
        <f t="shared" si="10"/>
        <v>0.14975682118360295</v>
      </c>
      <c r="H80" s="3">
        <v>8035280</v>
      </c>
      <c r="I80" s="1">
        <v>9551182</v>
      </c>
      <c r="J80" s="4">
        <v>5924759</v>
      </c>
      <c r="K80" s="4">
        <v>23511221</v>
      </c>
      <c r="L80" s="3">
        <v>0</v>
      </c>
      <c r="M80" s="1">
        <v>0</v>
      </c>
      <c r="N80" s="4">
        <v>0</v>
      </c>
      <c r="O80" s="4">
        <v>0</v>
      </c>
      <c r="P80" s="3">
        <v>0</v>
      </c>
      <c r="Q80" s="1">
        <v>0</v>
      </c>
      <c r="R80" s="4">
        <v>0</v>
      </c>
      <c r="S80" s="4">
        <v>0</v>
      </c>
      <c r="T80" s="3"/>
      <c r="U80" s="1">
        <v>0</v>
      </c>
      <c r="V80" s="4">
        <v>0</v>
      </c>
      <c r="W80" s="4">
        <v>0</v>
      </c>
    </row>
    <row r="81" spans="1:23" ht="12.75">
      <c r="A81" s="47" t="s">
        <v>28</v>
      </c>
      <c r="B81" s="48" t="s">
        <v>163</v>
      </c>
      <c r="C81" s="49" t="s">
        <v>164</v>
      </c>
      <c r="D81" s="50">
        <v>998108925</v>
      </c>
      <c r="E81" s="1">
        <v>998108925</v>
      </c>
      <c r="F81" s="1">
        <v>187305374</v>
      </c>
      <c r="G81" s="2">
        <f t="shared" si="10"/>
        <v>0.1876602536141033</v>
      </c>
      <c r="H81" s="3">
        <v>37289703</v>
      </c>
      <c r="I81" s="1">
        <v>93746644</v>
      </c>
      <c r="J81" s="4">
        <v>56269027</v>
      </c>
      <c r="K81" s="4">
        <v>187305374</v>
      </c>
      <c r="L81" s="3">
        <v>0</v>
      </c>
      <c r="M81" s="1">
        <v>0</v>
      </c>
      <c r="N81" s="4">
        <v>0</v>
      </c>
      <c r="O81" s="4">
        <v>0</v>
      </c>
      <c r="P81" s="3">
        <v>0</v>
      </c>
      <c r="Q81" s="1">
        <v>0</v>
      </c>
      <c r="R81" s="4">
        <v>0</v>
      </c>
      <c r="S81" s="4">
        <v>0</v>
      </c>
      <c r="T81" s="3"/>
      <c r="U81" s="1">
        <v>0</v>
      </c>
      <c r="V81" s="4">
        <v>0</v>
      </c>
      <c r="W81" s="4">
        <v>0</v>
      </c>
    </row>
    <row r="82" spans="1:23" ht="12.75">
      <c r="A82" s="47" t="s">
        <v>28</v>
      </c>
      <c r="B82" s="48" t="s">
        <v>165</v>
      </c>
      <c r="C82" s="49" t="s">
        <v>166</v>
      </c>
      <c r="D82" s="50">
        <v>128988401</v>
      </c>
      <c r="E82" s="1">
        <v>128988401</v>
      </c>
      <c r="F82" s="1">
        <v>13325412</v>
      </c>
      <c r="G82" s="2">
        <f t="shared" si="10"/>
        <v>0.10330705626779574</v>
      </c>
      <c r="H82" s="3">
        <v>5502860</v>
      </c>
      <c r="I82" s="1">
        <v>0</v>
      </c>
      <c r="J82" s="4">
        <v>7822552</v>
      </c>
      <c r="K82" s="4">
        <v>13325412</v>
      </c>
      <c r="L82" s="3">
        <v>0</v>
      </c>
      <c r="M82" s="1">
        <v>0</v>
      </c>
      <c r="N82" s="4">
        <v>0</v>
      </c>
      <c r="O82" s="4">
        <v>0</v>
      </c>
      <c r="P82" s="3">
        <v>0</v>
      </c>
      <c r="Q82" s="1">
        <v>0</v>
      </c>
      <c r="R82" s="4">
        <v>0</v>
      </c>
      <c r="S82" s="4">
        <v>0</v>
      </c>
      <c r="T82" s="3"/>
      <c r="U82" s="1">
        <v>0</v>
      </c>
      <c r="V82" s="4">
        <v>0</v>
      </c>
      <c r="W82" s="4">
        <v>0</v>
      </c>
    </row>
    <row r="83" spans="1:23" ht="12.75">
      <c r="A83" s="47" t="s">
        <v>47</v>
      </c>
      <c r="B83" s="48" t="s">
        <v>167</v>
      </c>
      <c r="C83" s="49" t="s">
        <v>168</v>
      </c>
      <c r="D83" s="50">
        <v>44878245</v>
      </c>
      <c r="E83" s="1">
        <v>44878245</v>
      </c>
      <c r="F83" s="1">
        <v>11347517</v>
      </c>
      <c r="G83" s="2">
        <f t="shared" si="10"/>
        <v>0.2528511754414639</v>
      </c>
      <c r="H83" s="3">
        <v>3781274</v>
      </c>
      <c r="I83" s="1">
        <v>3773729</v>
      </c>
      <c r="J83" s="4">
        <v>3792514</v>
      </c>
      <c r="K83" s="4">
        <v>11347517</v>
      </c>
      <c r="L83" s="3">
        <v>0</v>
      </c>
      <c r="M83" s="1">
        <v>0</v>
      </c>
      <c r="N83" s="4">
        <v>0</v>
      </c>
      <c r="O83" s="4">
        <v>0</v>
      </c>
      <c r="P83" s="3">
        <v>0</v>
      </c>
      <c r="Q83" s="1">
        <v>0</v>
      </c>
      <c r="R83" s="4">
        <v>0</v>
      </c>
      <c r="S83" s="4">
        <v>0</v>
      </c>
      <c r="T83" s="3"/>
      <c r="U83" s="1">
        <v>0</v>
      </c>
      <c r="V83" s="4">
        <v>0</v>
      </c>
      <c r="W83" s="4">
        <v>0</v>
      </c>
    </row>
    <row r="84" spans="1:23" ht="12.75">
      <c r="A84" s="51"/>
      <c r="B84" s="52" t="s">
        <v>169</v>
      </c>
      <c r="C84" s="53"/>
      <c r="D84" s="54">
        <f>SUM(D78:D83)</f>
        <v>2080427432</v>
      </c>
      <c r="E84" s="5">
        <f>SUM(E78:E83)</f>
        <v>2080427432</v>
      </c>
      <c r="F84" s="5">
        <f>SUM(F78:F83)</f>
        <v>370659544</v>
      </c>
      <c r="G84" s="6">
        <f t="shared" si="10"/>
        <v>0.17816509160507935</v>
      </c>
      <c r="H84" s="7">
        <f aca="true" t="shared" si="14" ref="H84:W84">SUM(H78:H83)</f>
        <v>101123289</v>
      </c>
      <c r="I84" s="5">
        <f t="shared" si="14"/>
        <v>143201272</v>
      </c>
      <c r="J84" s="8">
        <f t="shared" si="14"/>
        <v>126334983</v>
      </c>
      <c r="K84" s="8">
        <f t="shared" si="14"/>
        <v>370659544</v>
      </c>
      <c r="L84" s="7">
        <f t="shared" si="14"/>
        <v>0</v>
      </c>
      <c r="M84" s="5">
        <f t="shared" si="14"/>
        <v>0</v>
      </c>
      <c r="N84" s="8">
        <f t="shared" si="14"/>
        <v>0</v>
      </c>
      <c r="O84" s="8">
        <f t="shared" si="14"/>
        <v>0</v>
      </c>
      <c r="P84" s="7">
        <f t="shared" si="14"/>
        <v>0</v>
      </c>
      <c r="Q84" s="5">
        <f t="shared" si="14"/>
        <v>0</v>
      </c>
      <c r="R84" s="8">
        <f t="shared" si="14"/>
        <v>0</v>
      </c>
      <c r="S84" s="8">
        <f t="shared" si="14"/>
        <v>0</v>
      </c>
      <c r="T84" s="7">
        <f t="shared" si="14"/>
        <v>0</v>
      </c>
      <c r="U84" s="5">
        <f t="shared" si="14"/>
        <v>0</v>
      </c>
      <c r="V84" s="8">
        <f t="shared" si="14"/>
        <v>0</v>
      </c>
      <c r="W84" s="8">
        <f t="shared" si="14"/>
        <v>0</v>
      </c>
    </row>
    <row r="85" spans="1:23" ht="12.75">
      <c r="A85" s="47" t="s">
        <v>28</v>
      </c>
      <c r="B85" s="48" t="s">
        <v>170</v>
      </c>
      <c r="C85" s="49" t="s">
        <v>171</v>
      </c>
      <c r="D85" s="50">
        <v>420159184</v>
      </c>
      <c r="E85" s="1">
        <v>420159184</v>
      </c>
      <c r="F85" s="1">
        <v>62427233</v>
      </c>
      <c r="G85" s="2">
        <f t="shared" si="10"/>
        <v>0.14857995582931255</v>
      </c>
      <c r="H85" s="3">
        <v>13966842</v>
      </c>
      <c r="I85" s="1">
        <v>27700653</v>
      </c>
      <c r="J85" s="4">
        <v>20759738</v>
      </c>
      <c r="K85" s="4">
        <v>62427233</v>
      </c>
      <c r="L85" s="3">
        <v>0</v>
      </c>
      <c r="M85" s="1">
        <v>0</v>
      </c>
      <c r="N85" s="4">
        <v>0</v>
      </c>
      <c r="O85" s="4">
        <v>0</v>
      </c>
      <c r="P85" s="3">
        <v>0</v>
      </c>
      <c r="Q85" s="1">
        <v>0</v>
      </c>
      <c r="R85" s="4">
        <v>0</v>
      </c>
      <c r="S85" s="4">
        <v>0</v>
      </c>
      <c r="T85" s="3"/>
      <c r="U85" s="1">
        <v>0</v>
      </c>
      <c r="V85" s="4">
        <v>0</v>
      </c>
      <c r="W85" s="4">
        <v>0</v>
      </c>
    </row>
    <row r="86" spans="1:23" ht="12.75">
      <c r="A86" s="47" t="s">
        <v>28</v>
      </c>
      <c r="B86" s="48" t="s">
        <v>172</v>
      </c>
      <c r="C86" s="49" t="s">
        <v>173</v>
      </c>
      <c r="D86" s="50">
        <v>354038979</v>
      </c>
      <c r="E86" s="1">
        <v>354038979</v>
      </c>
      <c r="F86" s="1">
        <v>54039433</v>
      </c>
      <c r="G86" s="2">
        <f t="shared" si="10"/>
        <v>0.15263695865533494</v>
      </c>
      <c r="H86" s="3">
        <v>18486767</v>
      </c>
      <c r="I86" s="1">
        <v>15869737</v>
      </c>
      <c r="J86" s="4">
        <v>19682929</v>
      </c>
      <c r="K86" s="4">
        <v>54039433</v>
      </c>
      <c r="L86" s="3">
        <v>0</v>
      </c>
      <c r="M86" s="1">
        <v>0</v>
      </c>
      <c r="N86" s="4">
        <v>0</v>
      </c>
      <c r="O86" s="4">
        <v>0</v>
      </c>
      <c r="P86" s="3">
        <v>0</v>
      </c>
      <c r="Q86" s="1">
        <v>0</v>
      </c>
      <c r="R86" s="4">
        <v>0</v>
      </c>
      <c r="S86" s="4">
        <v>0</v>
      </c>
      <c r="T86" s="3"/>
      <c r="U86" s="1">
        <v>0</v>
      </c>
      <c r="V86" s="4">
        <v>0</v>
      </c>
      <c r="W86" s="4">
        <v>0</v>
      </c>
    </row>
    <row r="87" spans="1:23" ht="12.75">
      <c r="A87" s="47" t="s">
        <v>28</v>
      </c>
      <c r="B87" s="48" t="s">
        <v>174</v>
      </c>
      <c r="C87" s="49" t="s">
        <v>175</v>
      </c>
      <c r="D87" s="50">
        <v>635489660</v>
      </c>
      <c r="E87" s="1">
        <v>635489660</v>
      </c>
      <c r="F87" s="1">
        <v>96251520</v>
      </c>
      <c r="G87" s="2">
        <f t="shared" si="10"/>
        <v>0.15146040299066393</v>
      </c>
      <c r="H87" s="3">
        <v>15160766</v>
      </c>
      <c r="I87" s="1">
        <v>42426910</v>
      </c>
      <c r="J87" s="4">
        <v>38663844</v>
      </c>
      <c r="K87" s="4">
        <v>96251520</v>
      </c>
      <c r="L87" s="3">
        <v>0</v>
      </c>
      <c r="M87" s="1">
        <v>0</v>
      </c>
      <c r="N87" s="4">
        <v>0</v>
      </c>
      <c r="O87" s="4">
        <v>0</v>
      </c>
      <c r="P87" s="3">
        <v>0</v>
      </c>
      <c r="Q87" s="1">
        <v>0</v>
      </c>
      <c r="R87" s="4">
        <v>0</v>
      </c>
      <c r="S87" s="4">
        <v>0</v>
      </c>
      <c r="T87" s="3"/>
      <c r="U87" s="1">
        <v>0</v>
      </c>
      <c r="V87" s="4">
        <v>0</v>
      </c>
      <c r="W87" s="4">
        <v>0</v>
      </c>
    </row>
    <row r="88" spans="1:23" ht="12.75">
      <c r="A88" s="47" t="s">
        <v>28</v>
      </c>
      <c r="B88" s="48" t="s">
        <v>176</v>
      </c>
      <c r="C88" s="49" t="s">
        <v>177</v>
      </c>
      <c r="D88" s="50">
        <v>124518816</v>
      </c>
      <c r="E88" s="1">
        <v>124518816</v>
      </c>
      <c r="F88" s="1">
        <v>48294133</v>
      </c>
      <c r="G88" s="2">
        <f t="shared" si="10"/>
        <v>0.38784606657358517</v>
      </c>
      <c r="H88" s="3">
        <v>28289484</v>
      </c>
      <c r="I88" s="1">
        <v>11466864</v>
      </c>
      <c r="J88" s="4">
        <v>8537785</v>
      </c>
      <c r="K88" s="4">
        <v>48294133</v>
      </c>
      <c r="L88" s="3">
        <v>0</v>
      </c>
      <c r="M88" s="1">
        <v>0</v>
      </c>
      <c r="N88" s="4">
        <v>0</v>
      </c>
      <c r="O88" s="4">
        <v>0</v>
      </c>
      <c r="P88" s="3">
        <v>0</v>
      </c>
      <c r="Q88" s="1">
        <v>0</v>
      </c>
      <c r="R88" s="4">
        <v>0</v>
      </c>
      <c r="S88" s="4">
        <v>0</v>
      </c>
      <c r="T88" s="3"/>
      <c r="U88" s="1">
        <v>0</v>
      </c>
      <c r="V88" s="4">
        <v>0</v>
      </c>
      <c r="W88" s="4">
        <v>0</v>
      </c>
    </row>
    <row r="89" spans="1:23" ht="12.75">
      <c r="A89" s="47" t="s">
        <v>47</v>
      </c>
      <c r="B89" s="48" t="s">
        <v>178</v>
      </c>
      <c r="C89" s="49" t="s">
        <v>179</v>
      </c>
      <c r="D89" s="50">
        <v>223764750</v>
      </c>
      <c r="E89" s="1">
        <v>233548750</v>
      </c>
      <c r="F89" s="1">
        <v>25306406</v>
      </c>
      <c r="G89" s="2">
        <f t="shared" si="10"/>
        <v>0.11309380052041262</v>
      </c>
      <c r="H89" s="3">
        <v>7552475</v>
      </c>
      <c r="I89" s="1">
        <v>9400806</v>
      </c>
      <c r="J89" s="4">
        <v>8353125</v>
      </c>
      <c r="K89" s="4">
        <v>25306406</v>
      </c>
      <c r="L89" s="3">
        <v>0</v>
      </c>
      <c r="M89" s="1">
        <v>0</v>
      </c>
      <c r="N89" s="4">
        <v>0</v>
      </c>
      <c r="O89" s="4">
        <v>0</v>
      </c>
      <c r="P89" s="3">
        <v>0</v>
      </c>
      <c r="Q89" s="1">
        <v>0</v>
      </c>
      <c r="R89" s="4">
        <v>0</v>
      </c>
      <c r="S89" s="4">
        <v>0</v>
      </c>
      <c r="T89" s="3"/>
      <c r="U89" s="1">
        <v>0</v>
      </c>
      <c r="V89" s="4">
        <v>0</v>
      </c>
      <c r="W89" s="4">
        <v>0</v>
      </c>
    </row>
    <row r="90" spans="1:23" ht="12.75">
      <c r="A90" s="51"/>
      <c r="B90" s="52" t="s">
        <v>180</v>
      </c>
      <c r="C90" s="53"/>
      <c r="D90" s="54">
        <f>SUM(D85:D89)</f>
        <v>1757971389</v>
      </c>
      <c r="E90" s="5">
        <f>SUM(E85:E89)</f>
        <v>1767755389</v>
      </c>
      <c r="F90" s="5">
        <f>SUM(F85:F89)</f>
        <v>286318725</v>
      </c>
      <c r="G90" s="6">
        <f t="shared" si="10"/>
        <v>0.1628688195903284</v>
      </c>
      <c r="H90" s="7">
        <f aca="true" t="shared" si="15" ref="H90:W90">SUM(H85:H89)</f>
        <v>83456334</v>
      </c>
      <c r="I90" s="5">
        <f t="shared" si="15"/>
        <v>106864970</v>
      </c>
      <c r="J90" s="8">
        <f t="shared" si="15"/>
        <v>95997421</v>
      </c>
      <c r="K90" s="8">
        <f t="shared" si="15"/>
        <v>286318725</v>
      </c>
      <c r="L90" s="7">
        <f t="shared" si="15"/>
        <v>0</v>
      </c>
      <c r="M90" s="5">
        <f t="shared" si="15"/>
        <v>0</v>
      </c>
      <c r="N90" s="8">
        <f t="shared" si="15"/>
        <v>0</v>
      </c>
      <c r="O90" s="8">
        <f t="shared" si="15"/>
        <v>0</v>
      </c>
      <c r="P90" s="7">
        <f t="shared" si="15"/>
        <v>0</v>
      </c>
      <c r="Q90" s="5">
        <f t="shared" si="15"/>
        <v>0</v>
      </c>
      <c r="R90" s="8">
        <f t="shared" si="15"/>
        <v>0</v>
      </c>
      <c r="S90" s="8">
        <f t="shared" si="15"/>
        <v>0</v>
      </c>
      <c r="T90" s="7">
        <f t="shared" si="15"/>
        <v>0</v>
      </c>
      <c r="U90" s="5">
        <f t="shared" si="15"/>
        <v>0</v>
      </c>
      <c r="V90" s="8">
        <f t="shared" si="15"/>
        <v>0</v>
      </c>
      <c r="W90" s="8">
        <f t="shared" si="15"/>
        <v>0</v>
      </c>
    </row>
    <row r="91" spans="1:23" ht="12.75">
      <c r="A91" s="55"/>
      <c r="B91" s="56" t="s">
        <v>181</v>
      </c>
      <c r="C91" s="57"/>
      <c r="D91" s="58">
        <f>SUM(D61:D64,D66:D69,D71:D76,D78:D83,D85:D89)</f>
        <v>9571893714</v>
      </c>
      <c r="E91" s="9">
        <f>SUM(E61:E64,E66:E69,E71:E76,E78:E83,E85:E89)</f>
        <v>9581677714</v>
      </c>
      <c r="F91" s="9">
        <f>SUM(F61:F64,F66:F69,F71:F76,F78:F83,F85:F89)</f>
        <v>1892846272</v>
      </c>
      <c r="G91" s="10">
        <f t="shared" si="10"/>
        <v>0.19775044819307738</v>
      </c>
      <c r="H91" s="11">
        <f aca="true" t="shared" si="16" ref="H91:W91">SUM(H61:H64,H66:H69,H71:H76,H78:H83,H85:H89)</f>
        <v>469180230</v>
      </c>
      <c r="I91" s="9">
        <f t="shared" si="16"/>
        <v>749264439</v>
      </c>
      <c r="J91" s="12">
        <f t="shared" si="16"/>
        <v>674401603</v>
      </c>
      <c r="K91" s="12">
        <f t="shared" si="16"/>
        <v>1892846272</v>
      </c>
      <c r="L91" s="11">
        <f t="shared" si="16"/>
        <v>0</v>
      </c>
      <c r="M91" s="9">
        <f t="shared" si="16"/>
        <v>0</v>
      </c>
      <c r="N91" s="12">
        <f t="shared" si="16"/>
        <v>0</v>
      </c>
      <c r="O91" s="12">
        <f t="shared" si="16"/>
        <v>0</v>
      </c>
      <c r="P91" s="11">
        <f t="shared" si="16"/>
        <v>0</v>
      </c>
      <c r="Q91" s="9">
        <f t="shared" si="16"/>
        <v>0</v>
      </c>
      <c r="R91" s="12">
        <f t="shared" si="16"/>
        <v>0</v>
      </c>
      <c r="S91" s="12">
        <f t="shared" si="16"/>
        <v>0</v>
      </c>
      <c r="T91" s="11">
        <f t="shared" si="16"/>
        <v>0</v>
      </c>
      <c r="U91" s="9">
        <f t="shared" si="16"/>
        <v>0</v>
      </c>
      <c r="V91" s="12">
        <f t="shared" si="16"/>
        <v>0</v>
      </c>
      <c r="W91" s="12">
        <f t="shared" si="16"/>
        <v>0</v>
      </c>
    </row>
    <row r="92" spans="1:23" ht="12.75">
      <c r="A92" s="39"/>
      <c r="B92" s="59"/>
      <c r="C92" s="60"/>
      <c r="D92" s="61"/>
      <c r="E92" s="62"/>
      <c r="F92" s="62"/>
      <c r="G92" s="44"/>
      <c r="H92" s="3"/>
      <c r="I92" s="1"/>
      <c r="J92" s="4"/>
      <c r="K92" s="4"/>
      <c r="L92" s="3"/>
      <c r="M92" s="1"/>
      <c r="N92" s="4"/>
      <c r="O92" s="4"/>
      <c r="P92" s="3"/>
      <c r="Q92" s="1"/>
      <c r="R92" s="4"/>
      <c r="S92" s="4"/>
      <c r="T92" s="3"/>
      <c r="U92" s="1"/>
      <c r="V92" s="4"/>
      <c r="W92" s="4"/>
    </row>
    <row r="93" spans="1:23" ht="12.75">
      <c r="A93" s="39"/>
      <c r="B93" s="40" t="s">
        <v>182</v>
      </c>
      <c r="C93" s="41"/>
      <c r="D93" s="64"/>
      <c r="E93" s="62"/>
      <c r="F93" s="62"/>
      <c r="G93" s="44"/>
      <c r="H93" s="3"/>
      <c r="I93" s="1"/>
      <c r="J93" s="4"/>
      <c r="K93" s="4"/>
      <c r="L93" s="3"/>
      <c r="M93" s="1"/>
      <c r="N93" s="4"/>
      <c r="O93" s="4"/>
      <c r="P93" s="3"/>
      <c r="Q93" s="1"/>
      <c r="R93" s="4"/>
      <c r="S93" s="4"/>
      <c r="T93" s="3"/>
      <c r="U93" s="1"/>
      <c r="V93" s="4"/>
      <c r="W93" s="4"/>
    </row>
    <row r="94" spans="1:23" ht="12.75">
      <c r="A94" s="47" t="s">
        <v>24</v>
      </c>
      <c r="B94" s="48" t="s">
        <v>183</v>
      </c>
      <c r="C94" s="49" t="s">
        <v>184</v>
      </c>
      <c r="D94" s="50">
        <v>20206393046</v>
      </c>
      <c r="E94" s="1">
        <v>20206393046</v>
      </c>
      <c r="F94" s="1">
        <v>4726965402</v>
      </c>
      <c r="G94" s="2">
        <f aca="true" t="shared" si="17" ref="G94:G99">IF($D94=0,0,$F94/$D94)</f>
        <v>0.23393415100057832</v>
      </c>
      <c r="H94" s="3">
        <v>1522655255</v>
      </c>
      <c r="I94" s="1">
        <v>1771674712</v>
      </c>
      <c r="J94" s="4">
        <v>1432635435</v>
      </c>
      <c r="K94" s="4">
        <v>4726965402</v>
      </c>
      <c r="L94" s="3">
        <v>0</v>
      </c>
      <c r="M94" s="1">
        <v>0</v>
      </c>
      <c r="N94" s="4">
        <v>0</v>
      </c>
      <c r="O94" s="4">
        <v>0</v>
      </c>
      <c r="P94" s="3">
        <v>0</v>
      </c>
      <c r="Q94" s="1">
        <v>0</v>
      </c>
      <c r="R94" s="4">
        <v>0</v>
      </c>
      <c r="S94" s="4">
        <v>0</v>
      </c>
      <c r="T94" s="3"/>
      <c r="U94" s="1">
        <v>0</v>
      </c>
      <c r="V94" s="4">
        <v>0</v>
      </c>
      <c r="W94" s="4">
        <v>0</v>
      </c>
    </row>
    <row r="95" spans="1:23" ht="12.75">
      <c r="A95" s="47" t="s">
        <v>24</v>
      </c>
      <c r="B95" s="48" t="s">
        <v>185</v>
      </c>
      <c r="C95" s="49" t="s">
        <v>186</v>
      </c>
      <c r="D95" s="50">
        <v>25295241460</v>
      </c>
      <c r="E95" s="1">
        <v>25295241460</v>
      </c>
      <c r="F95" s="1">
        <v>6378685664</v>
      </c>
      <c r="G95" s="2">
        <f t="shared" si="17"/>
        <v>0.25216939217942536</v>
      </c>
      <c r="H95" s="3">
        <v>1803913679</v>
      </c>
      <c r="I95" s="1">
        <v>2337085471</v>
      </c>
      <c r="J95" s="4">
        <v>2237686514</v>
      </c>
      <c r="K95" s="4">
        <v>6378685664</v>
      </c>
      <c r="L95" s="3">
        <v>0</v>
      </c>
      <c r="M95" s="1">
        <v>0</v>
      </c>
      <c r="N95" s="4">
        <v>0</v>
      </c>
      <c r="O95" s="4">
        <v>0</v>
      </c>
      <c r="P95" s="3">
        <v>0</v>
      </c>
      <c r="Q95" s="1">
        <v>0</v>
      </c>
      <c r="R95" s="4">
        <v>0</v>
      </c>
      <c r="S95" s="4">
        <v>0</v>
      </c>
      <c r="T95" s="3"/>
      <c r="U95" s="1">
        <v>0</v>
      </c>
      <c r="V95" s="4">
        <v>0</v>
      </c>
      <c r="W95" s="4">
        <v>0</v>
      </c>
    </row>
    <row r="96" spans="1:23" ht="12.75">
      <c r="A96" s="47" t="s">
        <v>24</v>
      </c>
      <c r="B96" s="48" t="s">
        <v>187</v>
      </c>
      <c r="C96" s="49" t="s">
        <v>188</v>
      </c>
      <c r="D96" s="50">
        <v>14831720271</v>
      </c>
      <c r="E96" s="1">
        <v>14831720271</v>
      </c>
      <c r="F96" s="1">
        <v>3491642735</v>
      </c>
      <c r="G96" s="2">
        <f t="shared" si="17"/>
        <v>0.2354172456870765</v>
      </c>
      <c r="H96" s="3">
        <v>1062573142</v>
      </c>
      <c r="I96" s="1">
        <v>1108964667</v>
      </c>
      <c r="J96" s="4">
        <v>1320104926</v>
      </c>
      <c r="K96" s="4">
        <v>3491642735</v>
      </c>
      <c r="L96" s="3">
        <v>0</v>
      </c>
      <c r="M96" s="1">
        <v>0</v>
      </c>
      <c r="N96" s="4">
        <v>0</v>
      </c>
      <c r="O96" s="4">
        <v>0</v>
      </c>
      <c r="P96" s="3">
        <v>0</v>
      </c>
      <c r="Q96" s="1">
        <v>0</v>
      </c>
      <c r="R96" s="4">
        <v>0</v>
      </c>
      <c r="S96" s="4">
        <v>0</v>
      </c>
      <c r="T96" s="3"/>
      <c r="U96" s="1">
        <v>0</v>
      </c>
      <c r="V96" s="4">
        <v>0</v>
      </c>
      <c r="W96" s="4">
        <v>0</v>
      </c>
    </row>
    <row r="97" spans="1:23" ht="12.75">
      <c r="A97" s="51"/>
      <c r="B97" s="52" t="s">
        <v>27</v>
      </c>
      <c r="C97" s="53"/>
      <c r="D97" s="54">
        <f>SUM(D94:D96)</f>
        <v>60333354777</v>
      </c>
      <c r="E97" s="5">
        <f>SUM(E94:E96)</f>
        <v>60333354777</v>
      </c>
      <c r="F97" s="5">
        <f>SUM(F94:F96)</f>
        <v>14597293801</v>
      </c>
      <c r="G97" s="6">
        <f t="shared" si="17"/>
        <v>0.24194401015745792</v>
      </c>
      <c r="H97" s="7">
        <f aca="true" t="shared" si="18" ref="H97:W97">SUM(H94:H96)</f>
        <v>4389142076</v>
      </c>
      <c r="I97" s="5">
        <f t="shared" si="18"/>
        <v>5217724850</v>
      </c>
      <c r="J97" s="8">
        <f t="shared" si="18"/>
        <v>4990426875</v>
      </c>
      <c r="K97" s="8">
        <f t="shared" si="18"/>
        <v>14597293801</v>
      </c>
      <c r="L97" s="7">
        <f t="shared" si="18"/>
        <v>0</v>
      </c>
      <c r="M97" s="5">
        <f t="shared" si="18"/>
        <v>0</v>
      </c>
      <c r="N97" s="8">
        <f t="shared" si="18"/>
        <v>0</v>
      </c>
      <c r="O97" s="8">
        <f t="shared" si="18"/>
        <v>0</v>
      </c>
      <c r="P97" s="7">
        <f t="shared" si="18"/>
        <v>0</v>
      </c>
      <c r="Q97" s="5">
        <f t="shared" si="18"/>
        <v>0</v>
      </c>
      <c r="R97" s="8">
        <f t="shared" si="18"/>
        <v>0</v>
      </c>
      <c r="S97" s="8">
        <f t="shared" si="18"/>
        <v>0</v>
      </c>
      <c r="T97" s="7">
        <f t="shared" si="18"/>
        <v>0</v>
      </c>
      <c r="U97" s="5">
        <f t="shared" si="18"/>
        <v>0</v>
      </c>
      <c r="V97" s="8">
        <f t="shared" si="18"/>
        <v>0</v>
      </c>
      <c r="W97" s="8">
        <f t="shared" si="18"/>
        <v>0</v>
      </c>
    </row>
    <row r="98" spans="1:23" ht="12.75">
      <c r="A98" s="47" t="s">
        <v>28</v>
      </c>
      <c r="B98" s="48" t="s">
        <v>189</v>
      </c>
      <c r="C98" s="49" t="s">
        <v>190</v>
      </c>
      <c r="D98" s="50">
        <v>3218045491</v>
      </c>
      <c r="E98" s="1">
        <v>3218045491</v>
      </c>
      <c r="F98" s="1">
        <v>559608699</v>
      </c>
      <c r="G98" s="2">
        <f t="shared" si="17"/>
        <v>0.17389707527910145</v>
      </c>
      <c r="H98" s="3">
        <v>72028587</v>
      </c>
      <c r="I98" s="1">
        <v>245034752</v>
      </c>
      <c r="J98" s="4">
        <v>242545360</v>
      </c>
      <c r="K98" s="4">
        <v>559608699</v>
      </c>
      <c r="L98" s="3">
        <v>0</v>
      </c>
      <c r="M98" s="1">
        <v>0</v>
      </c>
      <c r="N98" s="4">
        <v>0</v>
      </c>
      <c r="O98" s="4">
        <v>0</v>
      </c>
      <c r="P98" s="3">
        <v>0</v>
      </c>
      <c r="Q98" s="1">
        <v>0</v>
      </c>
      <c r="R98" s="4">
        <v>0</v>
      </c>
      <c r="S98" s="4">
        <v>0</v>
      </c>
      <c r="T98" s="3"/>
      <c r="U98" s="1">
        <v>0</v>
      </c>
      <c r="V98" s="4">
        <v>0</v>
      </c>
      <c r="W98" s="4">
        <v>0</v>
      </c>
    </row>
    <row r="99" spans="1:23" ht="12.75">
      <c r="A99" s="47" t="s">
        <v>28</v>
      </c>
      <c r="B99" s="48" t="s">
        <v>191</v>
      </c>
      <c r="C99" s="49" t="s">
        <v>192</v>
      </c>
      <c r="D99" s="50">
        <v>478425428</v>
      </c>
      <c r="E99" s="1">
        <v>478425428</v>
      </c>
      <c r="F99" s="1">
        <v>92701720</v>
      </c>
      <c r="G99" s="2">
        <f t="shared" si="17"/>
        <v>0.19376419933933778</v>
      </c>
      <c r="H99" s="3">
        <v>26932638</v>
      </c>
      <c r="I99" s="1">
        <v>31659648</v>
      </c>
      <c r="J99" s="4">
        <v>34109434</v>
      </c>
      <c r="K99" s="4">
        <v>92701720</v>
      </c>
      <c r="L99" s="3">
        <v>0</v>
      </c>
      <c r="M99" s="1">
        <v>0</v>
      </c>
      <c r="N99" s="4">
        <v>0</v>
      </c>
      <c r="O99" s="4">
        <v>0</v>
      </c>
      <c r="P99" s="3">
        <v>0</v>
      </c>
      <c r="Q99" s="1">
        <v>0</v>
      </c>
      <c r="R99" s="4">
        <v>0</v>
      </c>
      <c r="S99" s="4">
        <v>0</v>
      </c>
      <c r="T99" s="3"/>
      <c r="U99" s="1">
        <v>0</v>
      </c>
      <c r="V99" s="4">
        <v>0</v>
      </c>
      <c r="W99" s="4">
        <v>0</v>
      </c>
    </row>
    <row r="100" spans="1:23" ht="12.75">
      <c r="A100" s="47" t="s">
        <v>28</v>
      </c>
      <c r="B100" s="48" t="s">
        <v>193</v>
      </c>
      <c r="C100" s="49" t="s">
        <v>194</v>
      </c>
      <c r="D100" s="50">
        <v>353180126</v>
      </c>
      <c r="E100" s="1">
        <v>353180126</v>
      </c>
      <c r="F100" s="1">
        <v>94354975</v>
      </c>
      <c r="G100" s="2">
        <f aca="true" t="shared" si="19" ref="G100:G113">IF($D100=0,0,$F100/$D100)</f>
        <v>0.26715822339335143</v>
      </c>
      <c r="H100" s="3">
        <v>32042890</v>
      </c>
      <c r="I100" s="1">
        <v>29522711</v>
      </c>
      <c r="J100" s="4">
        <v>32789374</v>
      </c>
      <c r="K100" s="4">
        <v>94354975</v>
      </c>
      <c r="L100" s="3">
        <v>0</v>
      </c>
      <c r="M100" s="1">
        <v>0</v>
      </c>
      <c r="N100" s="4">
        <v>0</v>
      </c>
      <c r="O100" s="4">
        <v>0</v>
      </c>
      <c r="P100" s="3">
        <v>0</v>
      </c>
      <c r="Q100" s="1">
        <v>0</v>
      </c>
      <c r="R100" s="4">
        <v>0</v>
      </c>
      <c r="S100" s="4">
        <v>0</v>
      </c>
      <c r="T100" s="3"/>
      <c r="U100" s="1">
        <v>0</v>
      </c>
      <c r="V100" s="4">
        <v>0</v>
      </c>
      <c r="W100" s="4">
        <v>0</v>
      </c>
    </row>
    <row r="101" spans="1:23" ht="12.75">
      <c r="A101" s="47" t="s">
        <v>47</v>
      </c>
      <c r="B101" s="48" t="s">
        <v>195</v>
      </c>
      <c r="C101" s="49" t="s">
        <v>196</v>
      </c>
      <c r="D101" s="50">
        <v>325263238</v>
      </c>
      <c r="E101" s="1">
        <v>325263238</v>
      </c>
      <c r="F101" s="1">
        <v>81539775</v>
      </c>
      <c r="G101" s="2">
        <f t="shared" si="19"/>
        <v>0.25068856690161834</v>
      </c>
      <c r="H101" s="3">
        <v>28134082</v>
      </c>
      <c r="I101" s="1">
        <v>25338588</v>
      </c>
      <c r="J101" s="4">
        <v>28067105</v>
      </c>
      <c r="K101" s="4">
        <v>81539775</v>
      </c>
      <c r="L101" s="3">
        <v>0</v>
      </c>
      <c r="M101" s="1">
        <v>0</v>
      </c>
      <c r="N101" s="4">
        <v>0</v>
      </c>
      <c r="O101" s="4">
        <v>0</v>
      </c>
      <c r="P101" s="3">
        <v>0</v>
      </c>
      <c r="Q101" s="1">
        <v>0</v>
      </c>
      <c r="R101" s="4">
        <v>0</v>
      </c>
      <c r="S101" s="4">
        <v>0</v>
      </c>
      <c r="T101" s="3"/>
      <c r="U101" s="1">
        <v>0</v>
      </c>
      <c r="V101" s="4">
        <v>0</v>
      </c>
      <c r="W101" s="4">
        <v>0</v>
      </c>
    </row>
    <row r="102" spans="1:23" ht="12.75">
      <c r="A102" s="51"/>
      <c r="B102" s="52" t="s">
        <v>197</v>
      </c>
      <c r="C102" s="53"/>
      <c r="D102" s="54">
        <f>SUM(D98:D101)</f>
        <v>4374914283</v>
      </c>
      <c r="E102" s="5">
        <f>SUM(E98:E101)</f>
        <v>4374914283</v>
      </c>
      <c r="F102" s="5">
        <f>SUM(F98:F101)</f>
        <v>828205169</v>
      </c>
      <c r="G102" s="6">
        <f t="shared" si="19"/>
        <v>0.18930774763250374</v>
      </c>
      <c r="H102" s="7">
        <f aca="true" t="shared" si="20" ref="H102:W102">SUM(H98:H101)</f>
        <v>159138197</v>
      </c>
      <c r="I102" s="5">
        <f t="shared" si="20"/>
        <v>331555699</v>
      </c>
      <c r="J102" s="8">
        <f t="shared" si="20"/>
        <v>337511273</v>
      </c>
      <c r="K102" s="8">
        <f t="shared" si="20"/>
        <v>828205169</v>
      </c>
      <c r="L102" s="7">
        <f t="shared" si="20"/>
        <v>0</v>
      </c>
      <c r="M102" s="5">
        <f t="shared" si="20"/>
        <v>0</v>
      </c>
      <c r="N102" s="8">
        <f t="shared" si="20"/>
        <v>0</v>
      </c>
      <c r="O102" s="8">
        <f t="shared" si="20"/>
        <v>0</v>
      </c>
      <c r="P102" s="7">
        <f t="shared" si="20"/>
        <v>0</v>
      </c>
      <c r="Q102" s="5">
        <f t="shared" si="20"/>
        <v>0</v>
      </c>
      <c r="R102" s="8">
        <f t="shared" si="20"/>
        <v>0</v>
      </c>
      <c r="S102" s="8">
        <f t="shared" si="20"/>
        <v>0</v>
      </c>
      <c r="T102" s="7">
        <f t="shared" si="20"/>
        <v>0</v>
      </c>
      <c r="U102" s="5">
        <f t="shared" si="20"/>
        <v>0</v>
      </c>
      <c r="V102" s="8">
        <f t="shared" si="20"/>
        <v>0</v>
      </c>
      <c r="W102" s="8">
        <f t="shared" si="20"/>
        <v>0</v>
      </c>
    </row>
    <row r="103" spans="1:23" ht="12.75">
      <c r="A103" s="47" t="s">
        <v>28</v>
      </c>
      <c r="B103" s="48" t="s">
        <v>198</v>
      </c>
      <c r="C103" s="49" t="s">
        <v>199</v>
      </c>
      <c r="D103" s="50">
        <v>122595087</v>
      </c>
      <c r="E103" s="1">
        <v>122595087</v>
      </c>
      <c r="F103" s="1">
        <v>24616008</v>
      </c>
      <c r="G103" s="2">
        <f t="shared" si="19"/>
        <v>0.20079114589640937</v>
      </c>
      <c r="H103" s="3">
        <v>7817180</v>
      </c>
      <c r="I103" s="1">
        <v>6631148</v>
      </c>
      <c r="J103" s="4">
        <v>10167680</v>
      </c>
      <c r="K103" s="4">
        <v>24616008</v>
      </c>
      <c r="L103" s="3">
        <v>0</v>
      </c>
      <c r="M103" s="1">
        <v>0</v>
      </c>
      <c r="N103" s="4">
        <v>0</v>
      </c>
      <c r="O103" s="4">
        <v>0</v>
      </c>
      <c r="P103" s="3">
        <v>0</v>
      </c>
      <c r="Q103" s="1">
        <v>0</v>
      </c>
      <c r="R103" s="4">
        <v>0</v>
      </c>
      <c r="S103" s="4">
        <v>0</v>
      </c>
      <c r="T103" s="3"/>
      <c r="U103" s="1">
        <v>0</v>
      </c>
      <c r="V103" s="4">
        <v>0</v>
      </c>
      <c r="W103" s="4">
        <v>0</v>
      </c>
    </row>
    <row r="104" spans="1:23" ht="12.75">
      <c r="A104" s="47" t="s">
        <v>28</v>
      </c>
      <c r="B104" s="48" t="s">
        <v>200</v>
      </c>
      <c r="C104" s="49" t="s">
        <v>201</v>
      </c>
      <c r="D104" s="50">
        <v>475674538</v>
      </c>
      <c r="E104" s="1">
        <v>475674538</v>
      </c>
      <c r="F104" s="1">
        <v>94191751</v>
      </c>
      <c r="G104" s="2">
        <f t="shared" si="19"/>
        <v>0.19801722286005563</v>
      </c>
      <c r="H104" s="3">
        <v>23248482</v>
      </c>
      <c r="I104" s="1">
        <v>38724801</v>
      </c>
      <c r="J104" s="4">
        <v>32218468</v>
      </c>
      <c r="K104" s="4">
        <v>94191751</v>
      </c>
      <c r="L104" s="3">
        <v>0</v>
      </c>
      <c r="M104" s="1">
        <v>0</v>
      </c>
      <c r="N104" s="4">
        <v>0</v>
      </c>
      <c r="O104" s="4">
        <v>0</v>
      </c>
      <c r="P104" s="3">
        <v>0</v>
      </c>
      <c r="Q104" s="1">
        <v>0</v>
      </c>
      <c r="R104" s="4">
        <v>0</v>
      </c>
      <c r="S104" s="4">
        <v>0</v>
      </c>
      <c r="T104" s="3"/>
      <c r="U104" s="1">
        <v>0</v>
      </c>
      <c r="V104" s="4">
        <v>0</v>
      </c>
      <c r="W104" s="4">
        <v>0</v>
      </c>
    </row>
    <row r="105" spans="1:23" ht="12.75">
      <c r="A105" s="47" t="s">
        <v>47</v>
      </c>
      <c r="B105" s="48" t="s">
        <v>202</v>
      </c>
      <c r="C105" s="49" t="s">
        <v>203</v>
      </c>
      <c r="D105" s="50">
        <v>52958515</v>
      </c>
      <c r="E105" s="1">
        <v>52958515</v>
      </c>
      <c r="F105" s="1">
        <v>15331588</v>
      </c>
      <c r="G105" s="2">
        <f t="shared" si="19"/>
        <v>0.28950184875841023</v>
      </c>
      <c r="H105" s="3">
        <v>2840452</v>
      </c>
      <c r="I105" s="1">
        <v>5258260</v>
      </c>
      <c r="J105" s="4">
        <v>7232876</v>
      </c>
      <c r="K105" s="4">
        <v>15331588</v>
      </c>
      <c r="L105" s="3">
        <v>0</v>
      </c>
      <c r="M105" s="1">
        <v>0</v>
      </c>
      <c r="N105" s="4">
        <v>0</v>
      </c>
      <c r="O105" s="4">
        <v>0</v>
      </c>
      <c r="P105" s="3">
        <v>0</v>
      </c>
      <c r="Q105" s="1">
        <v>0</v>
      </c>
      <c r="R105" s="4">
        <v>0</v>
      </c>
      <c r="S105" s="4">
        <v>0</v>
      </c>
      <c r="T105" s="3"/>
      <c r="U105" s="1">
        <v>0</v>
      </c>
      <c r="V105" s="4">
        <v>0</v>
      </c>
      <c r="W105" s="4">
        <v>0</v>
      </c>
    </row>
    <row r="106" spans="1:23" ht="12.75">
      <c r="A106" s="51"/>
      <c r="B106" s="52" t="s">
        <v>204</v>
      </c>
      <c r="C106" s="53"/>
      <c r="D106" s="54">
        <f>SUM(D103:D105)</f>
        <v>651228140</v>
      </c>
      <c r="E106" s="5">
        <f>SUM(E103:E105)</f>
        <v>651228140</v>
      </c>
      <c r="F106" s="5">
        <f>SUM(F103:F105)</f>
        <v>134139347</v>
      </c>
      <c r="G106" s="6">
        <f t="shared" si="19"/>
        <v>0.2059790398492301</v>
      </c>
      <c r="H106" s="7">
        <f aca="true" t="shared" si="21" ref="H106:W106">SUM(H103:H105)</f>
        <v>33906114</v>
      </c>
      <c r="I106" s="5">
        <f t="shared" si="21"/>
        <v>50614209</v>
      </c>
      <c r="J106" s="8">
        <f t="shared" si="21"/>
        <v>49619024</v>
      </c>
      <c r="K106" s="8">
        <f t="shared" si="21"/>
        <v>134139347</v>
      </c>
      <c r="L106" s="7">
        <f t="shared" si="21"/>
        <v>0</v>
      </c>
      <c r="M106" s="5">
        <f t="shared" si="21"/>
        <v>0</v>
      </c>
      <c r="N106" s="8">
        <f t="shared" si="21"/>
        <v>0</v>
      </c>
      <c r="O106" s="8">
        <f t="shared" si="21"/>
        <v>0</v>
      </c>
      <c r="P106" s="7">
        <f t="shared" si="21"/>
        <v>0</v>
      </c>
      <c r="Q106" s="5">
        <f t="shared" si="21"/>
        <v>0</v>
      </c>
      <c r="R106" s="8">
        <f t="shared" si="21"/>
        <v>0</v>
      </c>
      <c r="S106" s="8">
        <f t="shared" si="21"/>
        <v>0</v>
      </c>
      <c r="T106" s="7">
        <f t="shared" si="21"/>
        <v>0</v>
      </c>
      <c r="U106" s="5">
        <f t="shared" si="21"/>
        <v>0</v>
      </c>
      <c r="V106" s="8">
        <f t="shared" si="21"/>
        <v>0</v>
      </c>
      <c r="W106" s="8">
        <f t="shared" si="21"/>
        <v>0</v>
      </c>
    </row>
    <row r="107" spans="1:23" ht="12.75">
      <c r="A107" s="47" t="s">
        <v>28</v>
      </c>
      <c r="B107" s="48" t="s">
        <v>205</v>
      </c>
      <c r="C107" s="49" t="s">
        <v>206</v>
      </c>
      <c r="D107" s="50">
        <v>1257831977</v>
      </c>
      <c r="E107" s="1">
        <v>1257831977</v>
      </c>
      <c r="F107" s="1">
        <v>248984044</v>
      </c>
      <c r="G107" s="2">
        <f t="shared" si="19"/>
        <v>0.19794698223036192</v>
      </c>
      <c r="H107" s="3">
        <v>40445524</v>
      </c>
      <c r="I107" s="1">
        <v>104196607</v>
      </c>
      <c r="J107" s="4">
        <v>104341913</v>
      </c>
      <c r="K107" s="4">
        <v>248984044</v>
      </c>
      <c r="L107" s="3">
        <v>0</v>
      </c>
      <c r="M107" s="1">
        <v>0</v>
      </c>
      <c r="N107" s="4">
        <v>0</v>
      </c>
      <c r="O107" s="4">
        <v>0</v>
      </c>
      <c r="P107" s="3">
        <v>0</v>
      </c>
      <c r="Q107" s="1">
        <v>0</v>
      </c>
      <c r="R107" s="4">
        <v>0</v>
      </c>
      <c r="S107" s="4">
        <v>0</v>
      </c>
      <c r="T107" s="3"/>
      <c r="U107" s="1">
        <v>0</v>
      </c>
      <c r="V107" s="4">
        <v>0</v>
      </c>
      <c r="W107" s="4">
        <v>0</v>
      </c>
    </row>
    <row r="108" spans="1:23" ht="12.75">
      <c r="A108" s="47" t="s">
        <v>28</v>
      </c>
      <c r="B108" s="48" t="s">
        <v>207</v>
      </c>
      <c r="C108" s="49" t="s">
        <v>208</v>
      </c>
      <c r="D108" s="50">
        <v>601712219</v>
      </c>
      <c r="E108" s="1">
        <v>601712219</v>
      </c>
      <c r="F108" s="1">
        <v>76545750</v>
      </c>
      <c r="G108" s="2">
        <f t="shared" si="19"/>
        <v>0.1272132218408548</v>
      </c>
      <c r="H108" s="3">
        <v>23608625</v>
      </c>
      <c r="I108" s="1">
        <v>0</v>
      </c>
      <c r="J108" s="4">
        <v>52937125</v>
      </c>
      <c r="K108" s="4">
        <v>76545750</v>
      </c>
      <c r="L108" s="3">
        <v>0</v>
      </c>
      <c r="M108" s="1">
        <v>0</v>
      </c>
      <c r="N108" s="4">
        <v>0</v>
      </c>
      <c r="O108" s="4">
        <v>0</v>
      </c>
      <c r="P108" s="3">
        <v>0</v>
      </c>
      <c r="Q108" s="1">
        <v>0</v>
      </c>
      <c r="R108" s="4">
        <v>0</v>
      </c>
      <c r="S108" s="4">
        <v>0</v>
      </c>
      <c r="T108" s="3"/>
      <c r="U108" s="1">
        <v>0</v>
      </c>
      <c r="V108" s="4">
        <v>0</v>
      </c>
      <c r="W108" s="4">
        <v>0</v>
      </c>
    </row>
    <row r="109" spans="1:23" ht="12.75">
      <c r="A109" s="47" t="s">
        <v>28</v>
      </c>
      <c r="B109" s="48" t="s">
        <v>209</v>
      </c>
      <c r="C109" s="49" t="s">
        <v>210</v>
      </c>
      <c r="D109" s="50">
        <v>218469037</v>
      </c>
      <c r="E109" s="1">
        <v>218469037</v>
      </c>
      <c r="F109" s="1">
        <v>76072607</v>
      </c>
      <c r="G109" s="2">
        <f t="shared" si="19"/>
        <v>0.3482077279445325</v>
      </c>
      <c r="H109" s="3">
        <v>23306655</v>
      </c>
      <c r="I109" s="1">
        <v>27498430</v>
      </c>
      <c r="J109" s="4">
        <v>25267522</v>
      </c>
      <c r="K109" s="4">
        <v>76072607</v>
      </c>
      <c r="L109" s="3">
        <v>0</v>
      </c>
      <c r="M109" s="1">
        <v>0</v>
      </c>
      <c r="N109" s="4">
        <v>0</v>
      </c>
      <c r="O109" s="4">
        <v>0</v>
      </c>
      <c r="P109" s="3">
        <v>0</v>
      </c>
      <c r="Q109" s="1">
        <v>0</v>
      </c>
      <c r="R109" s="4">
        <v>0</v>
      </c>
      <c r="S109" s="4">
        <v>0</v>
      </c>
      <c r="T109" s="3"/>
      <c r="U109" s="1">
        <v>0</v>
      </c>
      <c r="V109" s="4">
        <v>0</v>
      </c>
      <c r="W109" s="4">
        <v>0</v>
      </c>
    </row>
    <row r="110" spans="1:23" ht="12.75">
      <c r="A110" s="47" t="s">
        <v>28</v>
      </c>
      <c r="B110" s="48" t="s">
        <v>211</v>
      </c>
      <c r="C110" s="49" t="s">
        <v>212</v>
      </c>
      <c r="D110" s="50">
        <v>1110217434</v>
      </c>
      <c r="E110" s="1">
        <v>1110217434</v>
      </c>
      <c r="F110" s="1">
        <v>99477547</v>
      </c>
      <c r="G110" s="2">
        <f t="shared" si="19"/>
        <v>0.08960185991818968</v>
      </c>
      <c r="H110" s="3">
        <v>20997689</v>
      </c>
      <c r="I110" s="1">
        <v>49426373</v>
      </c>
      <c r="J110" s="4">
        <v>29053485</v>
      </c>
      <c r="K110" s="4">
        <v>99477547</v>
      </c>
      <c r="L110" s="3">
        <v>0</v>
      </c>
      <c r="M110" s="1">
        <v>0</v>
      </c>
      <c r="N110" s="4">
        <v>0</v>
      </c>
      <c r="O110" s="4">
        <v>0</v>
      </c>
      <c r="P110" s="3">
        <v>0</v>
      </c>
      <c r="Q110" s="1">
        <v>0</v>
      </c>
      <c r="R110" s="4">
        <v>0</v>
      </c>
      <c r="S110" s="4">
        <v>0</v>
      </c>
      <c r="T110" s="3"/>
      <c r="U110" s="1">
        <v>0</v>
      </c>
      <c r="V110" s="4">
        <v>0</v>
      </c>
      <c r="W110" s="4">
        <v>0</v>
      </c>
    </row>
    <row r="111" spans="1:23" ht="12.75">
      <c r="A111" s="47" t="s">
        <v>47</v>
      </c>
      <c r="B111" s="48" t="s">
        <v>213</v>
      </c>
      <c r="C111" s="49" t="s">
        <v>214</v>
      </c>
      <c r="D111" s="50">
        <v>238096690</v>
      </c>
      <c r="E111" s="1">
        <v>238096690</v>
      </c>
      <c r="F111" s="1">
        <v>51061723</v>
      </c>
      <c r="G111" s="2">
        <f t="shared" si="19"/>
        <v>0.21445792883554995</v>
      </c>
      <c r="H111" s="3">
        <v>16542361</v>
      </c>
      <c r="I111" s="1">
        <v>13288507</v>
      </c>
      <c r="J111" s="4">
        <v>21230855</v>
      </c>
      <c r="K111" s="4">
        <v>51061723</v>
      </c>
      <c r="L111" s="3">
        <v>0</v>
      </c>
      <c r="M111" s="1">
        <v>0</v>
      </c>
      <c r="N111" s="4">
        <v>0</v>
      </c>
      <c r="O111" s="4">
        <v>0</v>
      </c>
      <c r="P111" s="3">
        <v>0</v>
      </c>
      <c r="Q111" s="1">
        <v>0</v>
      </c>
      <c r="R111" s="4">
        <v>0</v>
      </c>
      <c r="S111" s="4">
        <v>0</v>
      </c>
      <c r="T111" s="3"/>
      <c r="U111" s="1">
        <v>0</v>
      </c>
      <c r="V111" s="4">
        <v>0</v>
      </c>
      <c r="W111" s="4">
        <v>0</v>
      </c>
    </row>
    <row r="112" spans="1:23" ht="12.75">
      <c r="A112" s="51"/>
      <c r="B112" s="52" t="s">
        <v>215</v>
      </c>
      <c r="C112" s="53"/>
      <c r="D112" s="54">
        <f>SUM(D107:D111)</f>
        <v>3426327357</v>
      </c>
      <c r="E112" s="5">
        <f>SUM(E107:E111)</f>
        <v>3426327357</v>
      </c>
      <c r="F112" s="5">
        <f>SUM(F107:F111)</f>
        <v>552141671</v>
      </c>
      <c r="G112" s="6">
        <f t="shared" si="19"/>
        <v>0.16114679464937068</v>
      </c>
      <c r="H112" s="7">
        <f aca="true" t="shared" si="22" ref="H112:W112">SUM(H107:H111)</f>
        <v>124900854</v>
      </c>
      <c r="I112" s="5">
        <f t="shared" si="22"/>
        <v>194409917</v>
      </c>
      <c r="J112" s="8">
        <f t="shared" si="22"/>
        <v>232830900</v>
      </c>
      <c r="K112" s="8">
        <f t="shared" si="22"/>
        <v>552141671</v>
      </c>
      <c r="L112" s="7">
        <f t="shared" si="22"/>
        <v>0</v>
      </c>
      <c r="M112" s="5">
        <f t="shared" si="22"/>
        <v>0</v>
      </c>
      <c r="N112" s="8">
        <f t="shared" si="22"/>
        <v>0</v>
      </c>
      <c r="O112" s="8">
        <f t="shared" si="22"/>
        <v>0</v>
      </c>
      <c r="P112" s="7">
        <f t="shared" si="22"/>
        <v>0</v>
      </c>
      <c r="Q112" s="5">
        <f t="shared" si="22"/>
        <v>0</v>
      </c>
      <c r="R112" s="8">
        <f t="shared" si="22"/>
        <v>0</v>
      </c>
      <c r="S112" s="8">
        <f t="shared" si="22"/>
        <v>0</v>
      </c>
      <c r="T112" s="7">
        <f t="shared" si="22"/>
        <v>0</v>
      </c>
      <c r="U112" s="5">
        <f t="shared" si="22"/>
        <v>0</v>
      </c>
      <c r="V112" s="8">
        <f t="shared" si="22"/>
        <v>0</v>
      </c>
      <c r="W112" s="8">
        <f t="shared" si="22"/>
        <v>0</v>
      </c>
    </row>
    <row r="113" spans="1:23" ht="12.75">
      <c r="A113" s="55"/>
      <c r="B113" s="56" t="s">
        <v>216</v>
      </c>
      <c r="C113" s="57"/>
      <c r="D113" s="58">
        <f>SUM(D94:D96,D98:D101,D103:D105,D107:D111)</f>
        <v>68785824557</v>
      </c>
      <c r="E113" s="9">
        <f>SUM(E94:E96,E98:E101,E103:E105,E107:E111)</f>
        <v>68785824557</v>
      </c>
      <c r="F113" s="9">
        <f>SUM(F94:F96,F98:F101,F103:F105,F107:F111)</f>
        <v>16111779988</v>
      </c>
      <c r="G113" s="10">
        <f t="shared" si="19"/>
        <v>0.23423110926945168</v>
      </c>
      <c r="H113" s="11">
        <f aca="true" t="shared" si="23" ref="H113:W113">SUM(H94:H96,H98:H101,H103:H105,H107:H111)</f>
        <v>4707087241</v>
      </c>
      <c r="I113" s="9">
        <f t="shared" si="23"/>
        <v>5794304675</v>
      </c>
      <c r="J113" s="12">
        <f t="shared" si="23"/>
        <v>5610388072</v>
      </c>
      <c r="K113" s="12">
        <f t="shared" si="23"/>
        <v>16111779988</v>
      </c>
      <c r="L113" s="11">
        <f t="shared" si="23"/>
        <v>0</v>
      </c>
      <c r="M113" s="9">
        <f t="shared" si="23"/>
        <v>0</v>
      </c>
      <c r="N113" s="12">
        <f t="shared" si="23"/>
        <v>0</v>
      </c>
      <c r="O113" s="12">
        <f t="shared" si="23"/>
        <v>0</v>
      </c>
      <c r="P113" s="11">
        <f t="shared" si="23"/>
        <v>0</v>
      </c>
      <c r="Q113" s="9">
        <f t="shared" si="23"/>
        <v>0</v>
      </c>
      <c r="R113" s="12">
        <f t="shared" si="23"/>
        <v>0</v>
      </c>
      <c r="S113" s="12">
        <f t="shared" si="23"/>
        <v>0</v>
      </c>
      <c r="T113" s="11">
        <f t="shared" si="23"/>
        <v>0</v>
      </c>
      <c r="U113" s="9">
        <f t="shared" si="23"/>
        <v>0</v>
      </c>
      <c r="V113" s="12">
        <f t="shared" si="23"/>
        <v>0</v>
      </c>
      <c r="W113" s="12">
        <f t="shared" si="23"/>
        <v>0</v>
      </c>
    </row>
    <row r="114" spans="1:23" ht="12.75">
      <c r="A114" s="39"/>
      <c r="B114" s="59"/>
      <c r="C114" s="60"/>
      <c r="D114" s="61"/>
      <c r="E114" s="62"/>
      <c r="F114" s="62"/>
      <c r="G114" s="44"/>
      <c r="H114" s="3"/>
      <c r="I114" s="1"/>
      <c r="J114" s="4"/>
      <c r="K114" s="4"/>
      <c r="L114" s="3"/>
      <c r="M114" s="1"/>
      <c r="N114" s="4"/>
      <c r="O114" s="4"/>
      <c r="P114" s="3"/>
      <c r="Q114" s="1"/>
      <c r="R114" s="4"/>
      <c r="S114" s="4"/>
      <c r="T114" s="3"/>
      <c r="U114" s="1"/>
      <c r="V114" s="4"/>
      <c r="W114" s="4"/>
    </row>
    <row r="115" spans="1:23" ht="12.75">
      <c r="A115" s="39"/>
      <c r="B115" s="40" t="s">
        <v>217</v>
      </c>
      <c r="C115" s="41"/>
      <c r="D115" s="64"/>
      <c r="E115" s="62"/>
      <c r="F115" s="62"/>
      <c r="G115" s="44"/>
      <c r="H115" s="3"/>
      <c r="I115" s="1"/>
      <c r="J115" s="4"/>
      <c r="K115" s="4"/>
      <c r="L115" s="3"/>
      <c r="M115" s="1"/>
      <c r="N115" s="4"/>
      <c r="O115" s="4"/>
      <c r="P115" s="3"/>
      <c r="Q115" s="1"/>
      <c r="R115" s="4"/>
      <c r="S115" s="4"/>
      <c r="T115" s="3"/>
      <c r="U115" s="1"/>
      <c r="V115" s="4"/>
      <c r="W115" s="4"/>
    </row>
    <row r="116" spans="1:23" ht="12.75">
      <c r="A116" s="47" t="s">
        <v>24</v>
      </c>
      <c r="B116" s="48" t="s">
        <v>218</v>
      </c>
      <c r="C116" s="49" t="s">
        <v>219</v>
      </c>
      <c r="D116" s="50">
        <v>20521587991</v>
      </c>
      <c r="E116" s="1">
        <v>20521587991</v>
      </c>
      <c r="F116" s="1">
        <v>4486292143</v>
      </c>
      <c r="G116" s="2">
        <f aca="true" t="shared" si="24" ref="G116:G147">IF($D116=0,0,$F116/$D116)</f>
        <v>0.21861330346206734</v>
      </c>
      <c r="H116" s="3">
        <v>1521562005</v>
      </c>
      <c r="I116" s="1">
        <v>1476164318</v>
      </c>
      <c r="J116" s="4">
        <v>1488565820</v>
      </c>
      <c r="K116" s="4">
        <v>4486292143</v>
      </c>
      <c r="L116" s="3">
        <v>0</v>
      </c>
      <c r="M116" s="1">
        <v>0</v>
      </c>
      <c r="N116" s="4">
        <v>0</v>
      </c>
      <c r="O116" s="4">
        <v>0</v>
      </c>
      <c r="P116" s="3">
        <v>0</v>
      </c>
      <c r="Q116" s="1">
        <v>0</v>
      </c>
      <c r="R116" s="4">
        <v>0</v>
      </c>
      <c r="S116" s="4">
        <v>0</v>
      </c>
      <c r="T116" s="3"/>
      <c r="U116" s="1">
        <v>0</v>
      </c>
      <c r="V116" s="4">
        <v>0</v>
      </c>
      <c r="W116" s="4">
        <v>0</v>
      </c>
    </row>
    <row r="117" spans="1:23" ht="12.75">
      <c r="A117" s="51"/>
      <c r="B117" s="52" t="s">
        <v>27</v>
      </c>
      <c r="C117" s="53"/>
      <c r="D117" s="54">
        <f>D116</f>
        <v>20521587991</v>
      </c>
      <c r="E117" s="5">
        <f>E116</f>
        <v>20521587991</v>
      </c>
      <c r="F117" s="5">
        <f>F116</f>
        <v>4486292143</v>
      </c>
      <c r="G117" s="6">
        <f t="shared" si="24"/>
        <v>0.21861330346206734</v>
      </c>
      <c r="H117" s="7">
        <f aca="true" t="shared" si="25" ref="H117:W117">H116</f>
        <v>1521562005</v>
      </c>
      <c r="I117" s="5">
        <f t="shared" si="25"/>
        <v>1476164318</v>
      </c>
      <c r="J117" s="8">
        <f t="shared" si="25"/>
        <v>1488565820</v>
      </c>
      <c r="K117" s="8">
        <f t="shared" si="25"/>
        <v>4486292143</v>
      </c>
      <c r="L117" s="7">
        <f t="shared" si="25"/>
        <v>0</v>
      </c>
      <c r="M117" s="5">
        <f t="shared" si="25"/>
        <v>0</v>
      </c>
      <c r="N117" s="8">
        <f t="shared" si="25"/>
        <v>0</v>
      </c>
      <c r="O117" s="8">
        <f t="shared" si="25"/>
        <v>0</v>
      </c>
      <c r="P117" s="7">
        <f t="shared" si="25"/>
        <v>0</v>
      </c>
      <c r="Q117" s="5">
        <f t="shared" si="25"/>
        <v>0</v>
      </c>
      <c r="R117" s="8">
        <f t="shared" si="25"/>
        <v>0</v>
      </c>
      <c r="S117" s="8">
        <f t="shared" si="25"/>
        <v>0</v>
      </c>
      <c r="T117" s="7">
        <f t="shared" si="25"/>
        <v>0</v>
      </c>
      <c r="U117" s="5">
        <f t="shared" si="25"/>
        <v>0</v>
      </c>
      <c r="V117" s="8">
        <f t="shared" si="25"/>
        <v>0</v>
      </c>
      <c r="W117" s="8">
        <f t="shared" si="25"/>
        <v>0</v>
      </c>
    </row>
    <row r="118" spans="1:23" ht="12.75">
      <c r="A118" s="47" t="s">
        <v>28</v>
      </c>
      <c r="B118" s="48" t="s">
        <v>220</v>
      </c>
      <c r="C118" s="49" t="s">
        <v>221</v>
      </c>
      <c r="D118" s="50">
        <v>39318508</v>
      </c>
      <c r="E118" s="1">
        <v>39318508</v>
      </c>
      <c r="F118" s="1">
        <v>8770906</v>
      </c>
      <c r="G118" s="2">
        <f t="shared" si="24"/>
        <v>0.22307321529087523</v>
      </c>
      <c r="H118" s="3">
        <v>4139795</v>
      </c>
      <c r="I118" s="1">
        <v>2604858</v>
      </c>
      <c r="J118" s="4">
        <v>2026253</v>
      </c>
      <c r="K118" s="4">
        <v>8770906</v>
      </c>
      <c r="L118" s="3">
        <v>0</v>
      </c>
      <c r="M118" s="1">
        <v>0</v>
      </c>
      <c r="N118" s="4">
        <v>0</v>
      </c>
      <c r="O118" s="4">
        <v>0</v>
      </c>
      <c r="P118" s="3">
        <v>0</v>
      </c>
      <c r="Q118" s="1">
        <v>0</v>
      </c>
      <c r="R118" s="4">
        <v>0</v>
      </c>
      <c r="S118" s="4">
        <v>0</v>
      </c>
      <c r="T118" s="3"/>
      <c r="U118" s="1">
        <v>0</v>
      </c>
      <c r="V118" s="4">
        <v>0</v>
      </c>
      <c r="W118" s="4">
        <v>0</v>
      </c>
    </row>
    <row r="119" spans="1:23" ht="12.75">
      <c r="A119" s="47" t="s">
        <v>28</v>
      </c>
      <c r="B119" s="48" t="s">
        <v>222</v>
      </c>
      <c r="C119" s="49" t="s">
        <v>223</v>
      </c>
      <c r="D119" s="50">
        <v>226613924</v>
      </c>
      <c r="E119" s="1">
        <v>226613924</v>
      </c>
      <c r="F119" s="1">
        <v>19814444</v>
      </c>
      <c r="G119" s="2">
        <f t="shared" si="24"/>
        <v>0.08743701026950136</v>
      </c>
      <c r="H119" s="3">
        <v>4786431</v>
      </c>
      <c r="I119" s="1">
        <v>7804710</v>
      </c>
      <c r="J119" s="4">
        <v>7223303</v>
      </c>
      <c r="K119" s="4">
        <v>19814444</v>
      </c>
      <c r="L119" s="3">
        <v>0</v>
      </c>
      <c r="M119" s="1">
        <v>0</v>
      </c>
      <c r="N119" s="4">
        <v>0</v>
      </c>
      <c r="O119" s="4">
        <v>0</v>
      </c>
      <c r="P119" s="3">
        <v>0</v>
      </c>
      <c r="Q119" s="1">
        <v>0</v>
      </c>
      <c r="R119" s="4">
        <v>0</v>
      </c>
      <c r="S119" s="4">
        <v>0</v>
      </c>
      <c r="T119" s="3"/>
      <c r="U119" s="1">
        <v>0</v>
      </c>
      <c r="V119" s="4">
        <v>0</v>
      </c>
      <c r="W119" s="4">
        <v>0</v>
      </c>
    </row>
    <row r="120" spans="1:23" ht="12.75">
      <c r="A120" s="47" t="s">
        <v>28</v>
      </c>
      <c r="B120" s="48" t="s">
        <v>224</v>
      </c>
      <c r="C120" s="49" t="s">
        <v>225</v>
      </c>
      <c r="D120" s="50">
        <v>53168590</v>
      </c>
      <c r="E120" s="1">
        <v>53168590</v>
      </c>
      <c r="F120" s="1">
        <v>10865479</v>
      </c>
      <c r="G120" s="2">
        <f t="shared" si="24"/>
        <v>0.20435898337721575</v>
      </c>
      <c r="H120" s="3">
        <v>2577120</v>
      </c>
      <c r="I120" s="1">
        <v>4131372</v>
      </c>
      <c r="J120" s="4">
        <v>4156987</v>
      </c>
      <c r="K120" s="4">
        <v>10865479</v>
      </c>
      <c r="L120" s="3">
        <v>0</v>
      </c>
      <c r="M120" s="1">
        <v>0</v>
      </c>
      <c r="N120" s="4">
        <v>0</v>
      </c>
      <c r="O120" s="4">
        <v>0</v>
      </c>
      <c r="P120" s="3">
        <v>0</v>
      </c>
      <c r="Q120" s="1">
        <v>0</v>
      </c>
      <c r="R120" s="4">
        <v>0</v>
      </c>
      <c r="S120" s="4">
        <v>0</v>
      </c>
      <c r="T120" s="3"/>
      <c r="U120" s="1">
        <v>0</v>
      </c>
      <c r="V120" s="4">
        <v>0</v>
      </c>
      <c r="W120" s="4">
        <v>0</v>
      </c>
    </row>
    <row r="121" spans="1:23" ht="12.75">
      <c r="A121" s="47" t="s">
        <v>28</v>
      </c>
      <c r="B121" s="48" t="s">
        <v>226</v>
      </c>
      <c r="C121" s="49" t="s">
        <v>227</v>
      </c>
      <c r="D121" s="50">
        <v>66520942</v>
      </c>
      <c r="E121" s="1">
        <v>66520942</v>
      </c>
      <c r="F121" s="1">
        <v>15549905</v>
      </c>
      <c r="G121" s="2">
        <f t="shared" si="24"/>
        <v>0.23375954297219664</v>
      </c>
      <c r="H121" s="3">
        <v>4748640</v>
      </c>
      <c r="I121" s="1">
        <v>4930468</v>
      </c>
      <c r="J121" s="4">
        <v>5870797</v>
      </c>
      <c r="K121" s="4">
        <v>15549905</v>
      </c>
      <c r="L121" s="3">
        <v>0</v>
      </c>
      <c r="M121" s="1">
        <v>0</v>
      </c>
      <c r="N121" s="4">
        <v>0</v>
      </c>
      <c r="O121" s="4">
        <v>0</v>
      </c>
      <c r="P121" s="3">
        <v>0</v>
      </c>
      <c r="Q121" s="1">
        <v>0</v>
      </c>
      <c r="R121" s="4">
        <v>0</v>
      </c>
      <c r="S121" s="4">
        <v>0</v>
      </c>
      <c r="T121" s="3"/>
      <c r="U121" s="1">
        <v>0</v>
      </c>
      <c r="V121" s="4">
        <v>0</v>
      </c>
      <c r="W121" s="4">
        <v>0</v>
      </c>
    </row>
    <row r="122" spans="1:23" ht="12.75">
      <c r="A122" s="47" t="s">
        <v>28</v>
      </c>
      <c r="B122" s="48" t="s">
        <v>228</v>
      </c>
      <c r="C122" s="49" t="s">
        <v>229</v>
      </c>
      <c r="D122" s="50">
        <v>17244907</v>
      </c>
      <c r="E122" s="1">
        <v>17244907</v>
      </c>
      <c r="F122" s="1">
        <v>0</v>
      </c>
      <c r="G122" s="2">
        <f t="shared" si="24"/>
        <v>0</v>
      </c>
      <c r="H122" s="3">
        <v>0</v>
      </c>
      <c r="I122" s="1">
        <v>0</v>
      </c>
      <c r="J122" s="4">
        <v>0</v>
      </c>
      <c r="K122" s="4">
        <v>0</v>
      </c>
      <c r="L122" s="3">
        <v>0</v>
      </c>
      <c r="M122" s="1">
        <v>0</v>
      </c>
      <c r="N122" s="4">
        <v>0</v>
      </c>
      <c r="O122" s="4">
        <v>0</v>
      </c>
      <c r="P122" s="3">
        <v>0</v>
      </c>
      <c r="Q122" s="1">
        <v>0</v>
      </c>
      <c r="R122" s="4">
        <v>0</v>
      </c>
      <c r="S122" s="4">
        <v>0</v>
      </c>
      <c r="T122" s="3"/>
      <c r="U122" s="1">
        <v>0</v>
      </c>
      <c r="V122" s="4">
        <v>0</v>
      </c>
      <c r="W122" s="4">
        <v>0</v>
      </c>
    </row>
    <row r="123" spans="1:23" ht="12.75">
      <c r="A123" s="47" t="s">
        <v>28</v>
      </c>
      <c r="B123" s="48" t="s">
        <v>230</v>
      </c>
      <c r="C123" s="49" t="s">
        <v>231</v>
      </c>
      <c r="D123" s="50">
        <v>457152086</v>
      </c>
      <c r="E123" s="1">
        <v>457152086</v>
      </c>
      <c r="F123" s="1">
        <v>86987374</v>
      </c>
      <c r="G123" s="2">
        <f t="shared" si="24"/>
        <v>0.19028103920759534</v>
      </c>
      <c r="H123" s="3">
        <v>22890792</v>
      </c>
      <c r="I123" s="1">
        <v>32955043</v>
      </c>
      <c r="J123" s="4">
        <v>31141539</v>
      </c>
      <c r="K123" s="4">
        <v>86987374</v>
      </c>
      <c r="L123" s="3">
        <v>0</v>
      </c>
      <c r="M123" s="1">
        <v>0</v>
      </c>
      <c r="N123" s="4">
        <v>0</v>
      </c>
      <c r="O123" s="4">
        <v>0</v>
      </c>
      <c r="P123" s="3">
        <v>0</v>
      </c>
      <c r="Q123" s="1">
        <v>0</v>
      </c>
      <c r="R123" s="4">
        <v>0</v>
      </c>
      <c r="S123" s="4">
        <v>0</v>
      </c>
      <c r="T123" s="3"/>
      <c r="U123" s="1">
        <v>0</v>
      </c>
      <c r="V123" s="4">
        <v>0</v>
      </c>
      <c r="W123" s="4">
        <v>0</v>
      </c>
    </row>
    <row r="124" spans="1:23" ht="12.75">
      <c r="A124" s="47" t="s">
        <v>47</v>
      </c>
      <c r="B124" s="48" t="s">
        <v>232</v>
      </c>
      <c r="C124" s="49" t="s">
        <v>233</v>
      </c>
      <c r="D124" s="50">
        <v>632920055</v>
      </c>
      <c r="E124" s="1">
        <v>632920055</v>
      </c>
      <c r="F124" s="1">
        <v>125446109</v>
      </c>
      <c r="G124" s="2">
        <f t="shared" si="24"/>
        <v>0.1982021394471376</v>
      </c>
      <c r="H124" s="3">
        <v>31210753</v>
      </c>
      <c r="I124" s="1">
        <v>57178521</v>
      </c>
      <c r="J124" s="4">
        <v>37056835</v>
      </c>
      <c r="K124" s="4">
        <v>125446109</v>
      </c>
      <c r="L124" s="3">
        <v>0</v>
      </c>
      <c r="M124" s="1">
        <v>0</v>
      </c>
      <c r="N124" s="4">
        <v>0</v>
      </c>
      <c r="O124" s="4">
        <v>0</v>
      </c>
      <c r="P124" s="3">
        <v>0</v>
      </c>
      <c r="Q124" s="1">
        <v>0</v>
      </c>
      <c r="R124" s="4">
        <v>0</v>
      </c>
      <c r="S124" s="4">
        <v>0</v>
      </c>
      <c r="T124" s="3"/>
      <c r="U124" s="1">
        <v>0</v>
      </c>
      <c r="V124" s="4">
        <v>0</v>
      </c>
      <c r="W124" s="4">
        <v>0</v>
      </c>
    </row>
    <row r="125" spans="1:23" ht="12.75">
      <c r="A125" s="51"/>
      <c r="B125" s="52" t="s">
        <v>234</v>
      </c>
      <c r="C125" s="53"/>
      <c r="D125" s="54">
        <f>SUM(D118:D124)</f>
        <v>1492939012</v>
      </c>
      <c r="E125" s="5">
        <f>SUM(E118:E124)</f>
        <v>1492939012</v>
      </c>
      <c r="F125" s="5">
        <f>SUM(F118:F124)</f>
        <v>267434217</v>
      </c>
      <c r="G125" s="6">
        <f t="shared" si="24"/>
        <v>0.17913271396246427</v>
      </c>
      <c r="H125" s="7">
        <f aca="true" t="shared" si="26" ref="H125:W125">SUM(H118:H124)</f>
        <v>70353531</v>
      </c>
      <c r="I125" s="5">
        <f t="shared" si="26"/>
        <v>109604972</v>
      </c>
      <c r="J125" s="8">
        <f t="shared" si="26"/>
        <v>87475714</v>
      </c>
      <c r="K125" s="8">
        <f t="shared" si="26"/>
        <v>267434217</v>
      </c>
      <c r="L125" s="7">
        <f t="shared" si="26"/>
        <v>0</v>
      </c>
      <c r="M125" s="5">
        <f t="shared" si="26"/>
        <v>0</v>
      </c>
      <c r="N125" s="8">
        <f t="shared" si="26"/>
        <v>0</v>
      </c>
      <c r="O125" s="8">
        <f t="shared" si="26"/>
        <v>0</v>
      </c>
      <c r="P125" s="7">
        <f t="shared" si="26"/>
        <v>0</v>
      </c>
      <c r="Q125" s="5">
        <f t="shared" si="26"/>
        <v>0</v>
      </c>
      <c r="R125" s="8">
        <f t="shared" si="26"/>
        <v>0</v>
      </c>
      <c r="S125" s="8">
        <f t="shared" si="26"/>
        <v>0</v>
      </c>
      <c r="T125" s="7">
        <f t="shared" si="26"/>
        <v>0</v>
      </c>
      <c r="U125" s="5">
        <f t="shared" si="26"/>
        <v>0</v>
      </c>
      <c r="V125" s="8">
        <f t="shared" si="26"/>
        <v>0</v>
      </c>
      <c r="W125" s="8">
        <f t="shared" si="26"/>
        <v>0</v>
      </c>
    </row>
    <row r="126" spans="1:23" ht="12.75">
      <c r="A126" s="47" t="s">
        <v>28</v>
      </c>
      <c r="B126" s="48" t="s">
        <v>235</v>
      </c>
      <c r="C126" s="49" t="s">
        <v>236</v>
      </c>
      <c r="D126" s="50">
        <v>79299443</v>
      </c>
      <c r="E126" s="1">
        <v>79299443</v>
      </c>
      <c r="F126" s="1">
        <v>17116188</v>
      </c>
      <c r="G126" s="2">
        <f t="shared" si="24"/>
        <v>0.21584247445470708</v>
      </c>
      <c r="H126" s="3">
        <v>5656667</v>
      </c>
      <c r="I126" s="1">
        <v>5808199</v>
      </c>
      <c r="J126" s="4">
        <v>5651322</v>
      </c>
      <c r="K126" s="4">
        <v>17116188</v>
      </c>
      <c r="L126" s="3">
        <v>0</v>
      </c>
      <c r="M126" s="1">
        <v>0</v>
      </c>
      <c r="N126" s="4">
        <v>0</v>
      </c>
      <c r="O126" s="4">
        <v>0</v>
      </c>
      <c r="P126" s="3">
        <v>0</v>
      </c>
      <c r="Q126" s="1">
        <v>0</v>
      </c>
      <c r="R126" s="4">
        <v>0</v>
      </c>
      <c r="S126" s="4">
        <v>0</v>
      </c>
      <c r="T126" s="3"/>
      <c r="U126" s="1">
        <v>0</v>
      </c>
      <c r="V126" s="4">
        <v>0</v>
      </c>
      <c r="W126" s="4">
        <v>0</v>
      </c>
    </row>
    <row r="127" spans="1:23" ht="12.75">
      <c r="A127" s="47" t="s">
        <v>28</v>
      </c>
      <c r="B127" s="48" t="s">
        <v>237</v>
      </c>
      <c r="C127" s="49" t="s">
        <v>238</v>
      </c>
      <c r="D127" s="50">
        <v>225753134</v>
      </c>
      <c r="E127" s="1">
        <v>225753134</v>
      </c>
      <c r="F127" s="1">
        <v>39833421</v>
      </c>
      <c r="G127" s="2">
        <f t="shared" si="24"/>
        <v>0.17644681291556288</v>
      </c>
      <c r="H127" s="3">
        <v>11527459</v>
      </c>
      <c r="I127" s="1">
        <v>13121600</v>
      </c>
      <c r="J127" s="4">
        <v>15184362</v>
      </c>
      <c r="K127" s="4">
        <v>39833421</v>
      </c>
      <c r="L127" s="3">
        <v>0</v>
      </c>
      <c r="M127" s="1">
        <v>0</v>
      </c>
      <c r="N127" s="4">
        <v>0</v>
      </c>
      <c r="O127" s="4">
        <v>0</v>
      </c>
      <c r="P127" s="3">
        <v>0</v>
      </c>
      <c r="Q127" s="1">
        <v>0</v>
      </c>
      <c r="R127" s="4">
        <v>0</v>
      </c>
      <c r="S127" s="4">
        <v>0</v>
      </c>
      <c r="T127" s="3"/>
      <c r="U127" s="1">
        <v>0</v>
      </c>
      <c r="V127" s="4">
        <v>0</v>
      </c>
      <c r="W127" s="4">
        <v>0</v>
      </c>
    </row>
    <row r="128" spans="1:23" ht="12.75">
      <c r="A128" s="47" t="s">
        <v>28</v>
      </c>
      <c r="B128" s="48" t="s">
        <v>239</v>
      </c>
      <c r="C128" s="49" t="s">
        <v>240</v>
      </c>
      <c r="D128" s="50">
        <v>77792000</v>
      </c>
      <c r="E128" s="1">
        <v>77792000</v>
      </c>
      <c r="F128" s="1">
        <v>18138407</v>
      </c>
      <c r="G128" s="2">
        <f t="shared" si="24"/>
        <v>0.23316545403126285</v>
      </c>
      <c r="H128" s="3">
        <v>9644696</v>
      </c>
      <c r="I128" s="1">
        <v>2167469</v>
      </c>
      <c r="J128" s="4">
        <v>6326242</v>
      </c>
      <c r="K128" s="4">
        <v>18138407</v>
      </c>
      <c r="L128" s="3">
        <v>0</v>
      </c>
      <c r="M128" s="1">
        <v>0</v>
      </c>
      <c r="N128" s="4">
        <v>0</v>
      </c>
      <c r="O128" s="4">
        <v>0</v>
      </c>
      <c r="P128" s="3">
        <v>0</v>
      </c>
      <c r="Q128" s="1">
        <v>0</v>
      </c>
      <c r="R128" s="4">
        <v>0</v>
      </c>
      <c r="S128" s="4">
        <v>0</v>
      </c>
      <c r="T128" s="3"/>
      <c r="U128" s="1">
        <v>0</v>
      </c>
      <c r="V128" s="4">
        <v>0</v>
      </c>
      <c r="W128" s="4">
        <v>0</v>
      </c>
    </row>
    <row r="129" spans="1:23" ht="12.75">
      <c r="A129" s="47" t="s">
        <v>28</v>
      </c>
      <c r="B129" s="48" t="s">
        <v>241</v>
      </c>
      <c r="C129" s="49" t="s">
        <v>242</v>
      </c>
      <c r="D129" s="50">
        <v>25156383</v>
      </c>
      <c r="E129" s="1">
        <v>25156383</v>
      </c>
      <c r="F129" s="1">
        <v>13222965</v>
      </c>
      <c r="G129" s="2">
        <f t="shared" si="24"/>
        <v>0.525630612318154</v>
      </c>
      <c r="H129" s="3">
        <v>9615252</v>
      </c>
      <c r="I129" s="1">
        <v>3607713</v>
      </c>
      <c r="J129" s="4">
        <v>0</v>
      </c>
      <c r="K129" s="4">
        <v>13222965</v>
      </c>
      <c r="L129" s="3">
        <v>0</v>
      </c>
      <c r="M129" s="1">
        <v>0</v>
      </c>
      <c r="N129" s="4">
        <v>0</v>
      </c>
      <c r="O129" s="4">
        <v>0</v>
      </c>
      <c r="P129" s="3">
        <v>0</v>
      </c>
      <c r="Q129" s="1">
        <v>0</v>
      </c>
      <c r="R129" s="4">
        <v>0</v>
      </c>
      <c r="S129" s="4">
        <v>0</v>
      </c>
      <c r="T129" s="3"/>
      <c r="U129" s="1">
        <v>0</v>
      </c>
      <c r="V129" s="4">
        <v>0</v>
      </c>
      <c r="W129" s="4">
        <v>0</v>
      </c>
    </row>
    <row r="130" spans="1:23" ht="12.75">
      <c r="A130" s="47" t="s">
        <v>28</v>
      </c>
      <c r="B130" s="48" t="s">
        <v>243</v>
      </c>
      <c r="C130" s="49" t="s">
        <v>244</v>
      </c>
      <c r="D130" s="50">
        <v>2388296301</v>
      </c>
      <c r="E130" s="1">
        <v>2388296301</v>
      </c>
      <c r="F130" s="1">
        <v>504050655</v>
      </c>
      <c r="G130" s="2">
        <f t="shared" si="24"/>
        <v>0.21105030175232015</v>
      </c>
      <c r="H130" s="3">
        <v>49867908</v>
      </c>
      <c r="I130" s="1">
        <v>295192080</v>
      </c>
      <c r="J130" s="4">
        <v>158990667</v>
      </c>
      <c r="K130" s="4">
        <v>504050655</v>
      </c>
      <c r="L130" s="3">
        <v>0</v>
      </c>
      <c r="M130" s="1">
        <v>0</v>
      </c>
      <c r="N130" s="4">
        <v>0</v>
      </c>
      <c r="O130" s="4">
        <v>0</v>
      </c>
      <c r="P130" s="3">
        <v>0</v>
      </c>
      <c r="Q130" s="1">
        <v>0</v>
      </c>
      <c r="R130" s="4">
        <v>0</v>
      </c>
      <c r="S130" s="4">
        <v>0</v>
      </c>
      <c r="T130" s="3"/>
      <c r="U130" s="1">
        <v>0</v>
      </c>
      <c r="V130" s="4">
        <v>0</v>
      </c>
      <c r="W130" s="4">
        <v>0</v>
      </c>
    </row>
    <row r="131" spans="1:23" ht="12.75">
      <c r="A131" s="47" t="s">
        <v>28</v>
      </c>
      <c r="B131" s="48" t="s">
        <v>245</v>
      </c>
      <c r="C131" s="49" t="s">
        <v>246</v>
      </c>
      <c r="D131" s="50">
        <v>37851368</v>
      </c>
      <c r="E131" s="1">
        <v>37851368</v>
      </c>
      <c r="F131" s="1">
        <v>4474271</v>
      </c>
      <c r="G131" s="2">
        <f t="shared" si="24"/>
        <v>0.11820632215987543</v>
      </c>
      <c r="H131" s="3">
        <v>1450009</v>
      </c>
      <c r="I131" s="1">
        <v>1558169</v>
      </c>
      <c r="J131" s="4">
        <v>1466093</v>
      </c>
      <c r="K131" s="4">
        <v>4474271</v>
      </c>
      <c r="L131" s="3">
        <v>0</v>
      </c>
      <c r="M131" s="1">
        <v>0</v>
      </c>
      <c r="N131" s="4">
        <v>0</v>
      </c>
      <c r="O131" s="4">
        <v>0</v>
      </c>
      <c r="P131" s="3">
        <v>0</v>
      </c>
      <c r="Q131" s="1">
        <v>0</v>
      </c>
      <c r="R131" s="4">
        <v>0</v>
      </c>
      <c r="S131" s="4">
        <v>0</v>
      </c>
      <c r="T131" s="3"/>
      <c r="U131" s="1">
        <v>0</v>
      </c>
      <c r="V131" s="4">
        <v>0</v>
      </c>
      <c r="W131" s="4">
        <v>0</v>
      </c>
    </row>
    <row r="132" spans="1:23" ht="12.75">
      <c r="A132" s="47" t="s">
        <v>28</v>
      </c>
      <c r="B132" s="48" t="s">
        <v>247</v>
      </c>
      <c r="C132" s="49" t="s">
        <v>248</v>
      </c>
      <c r="D132" s="50">
        <v>37874903</v>
      </c>
      <c r="E132" s="1">
        <v>37874903</v>
      </c>
      <c r="F132" s="1">
        <v>8597133</v>
      </c>
      <c r="G132" s="2">
        <f t="shared" si="24"/>
        <v>0.22698759122894652</v>
      </c>
      <c r="H132" s="3">
        <v>2686451</v>
      </c>
      <c r="I132" s="1">
        <v>2248447</v>
      </c>
      <c r="J132" s="4">
        <v>3662235</v>
      </c>
      <c r="K132" s="4">
        <v>8597133</v>
      </c>
      <c r="L132" s="3">
        <v>0</v>
      </c>
      <c r="M132" s="1">
        <v>0</v>
      </c>
      <c r="N132" s="4">
        <v>0</v>
      </c>
      <c r="O132" s="4">
        <v>0</v>
      </c>
      <c r="P132" s="3">
        <v>0</v>
      </c>
      <c r="Q132" s="1">
        <v>0</v>
      </c>
      <c r="R132" s="4">
        <v>0</v>
      </c>
      <c r="S132" s="4">
        <v>0</v>
      </c>
      <c r="T132" s="3"/>
      <c r="U132" s="1">
        <v>0</v>
      </c>
      <c r="V132" s="4">
        <v>0</v>
      </c>
      <c r="W132" s="4">
        <v>0</v>
      </c>
    </row>
    <row r="133" spans="1:23" ht="12.75">
      <c r="A133" s="47" t="s">
        <v>47</v>
      </c>
      <c r="B133" s="48" t="s">
        <v>249</v>
      </c>
      <c r="C133" s="49" t="s">
        <v>250</v>
      </c>
      <c r="D133" s="50">
        <v>345893697</v>
      </c>
      <c r="E133" s="1">
        <v>345893697</v>
      </c>
      <c r="F133" s="1">
        <v>47087506</v>
      </c>
      <c r="G133" s="2">
        <f t="shared" si="24"/>
        <v>0.13613288246764438</v>
      </c>
      <c r="H133" s="3">
        <v>15304097</v>
      </c>
      <c r="I133" s="1">
        <v>16406464</v>
      </c>
      <c r="J133" s="4">
        <v>15376945</v>
      </c>
      <c r="K133" s="4">
        <v>47087506</v>
      </c>
      <c r="L133" s="3">
        <v>0</v>
      </c>
      <c r="M133" s="1">
        <v>0</v>
      </c>
      <c r="N133" s="4">
        <v>0</v>
      </c>
      <c r="O133" s="4">
        <v>0</v>
      </c>
      <c r="P133" s="3">
        <v>0</v>
      </c>
      <c r="Q133" s="1">
        <v>0</v>
      </c>
      <c r="R133" s="4">
        <v>0</v>
      </c>
      <c r="S133" s="4">
        <v>0</v>
      </c>
      <c r="T133" s="3"/>
      <c r="U133" s="1">
        <v>0</v>
      </c>
      <c r="V133" s="4">
        <v>0</v>
      </c>
      <c r="W133" s="4">
        <v>0</v>
      </c>
    </row>
    <row r="134" spans="1:23" ht="12.75">
      <c r="A134" s="51"/>
      <c r="B134" s="52" t="s">
        <v>251</v>
      </c>
      <c r="C134" s="53"/>
      <c r="D134" s="54">
        <f>SUM(D126:D133)</f>
        <v>3217917229</v>
      </c>
      <c r="E134" s="5">
        <f>SUM(E126:E133)</f>
        <v>3217917229</v>
      </c>
      <c r="F134" s="5">
        <f>SUM(F126:F133)</f>
        <v>652520546</v>
      </c>
      <c r="G134" s="6">
        <f t="shared" si="24"/>
        <v>0.2027772933745649</v>
      </c>
      <c r="H134" s="7">
        <f aca="true" t="shared" si="27" ref="H134:W134">SUM(H126:H133)</f>
        <v>105752539</v>
      </c>
      <c r="I134" s="5">
        <f t="shared" si="27"/>
        <v>340110141</v>
      </c>
      <c r="J134" s="8">
        <f t="shared" si="27"/>
        <v>206657866</v>
      </c>
      <c r="K134" s="8">
        <f t="shared" si="27"/>
        <v>652520546</v>
      </c>
      <c r="L134" s="7">
        <f t="shared" si="27"/>
        <v>0</v>
      </c>
      <c r="M134" s="5">
        <f t="shared" si="27"/>
        <v>0</v>
      </c>
      <c r="N134" s="8">
        <f t="shared" si="27"/>
        <v>0</v>
      </c>
      <c r="O134" s="8">
        <f t="shared" si="27"/>
        <v>0</v>
      </c>
      <c r="P134" s="7">
        <f t="shared" si="27"/>
        <v>0</v>
      </c>
      <c r="Q134" s="5">
        <f t="shared" si="27"/>
        <v>0</v>
      </c>
      <c r="R134" s="8">
        <f t="shared" si="27"/>
        <v>0</v>
      </c>
      <c r="S134" s="8">
        <f t="shared" si="27"/>
        <v>0</v>
      </c>
      <c r="T134" s="7">
        <f t="shared" si="27"/>
        <v>0</v>
      </c>
      <c r="U134" s="5">
        <f t="shared" si="27"/>
        <v>0</v>
      </c>
      <c r="V134" s="8">
        <f t="shared" si="27"/>
        <v>0</v>
      </c>
      <c r="W134" s="8">
        <f t="shared" si="27"/>
        <v>0</v>
      </c>
    </row>
    <row r="135" spans="1:23" ht="12.75">
      <c r="A135" s="47" t="s">
        <v>28</v>
      </c>
      <c r="B135" s="48" t="s">
        <v>252</v>
      </c>
      <c r="C135" s="49" t="s">
        <v>253</v>
      </c>
      <c r="D135" s="50">
        <v>473783129</v>
      </c>
      <c r="E135" s="1">
        <v>473783129</v>
      </c>
      <c r="F135" s="1">
        <v>88778335</v>
      </c>
      <c r="G135" s="2">
        <f t="shared" si="24"/>
        <v>0.18738179889896417</v>
      </c>
      <c r="H135" s="3">
        <v>17404052</v>
      </c>
      <c r="I135" s="1">
        <v>37424637</v>
      </c>
      <c r="J135" s="4">
        <v>33949646</v>
      </c>
      <c r="K135" s="4">
        <v>88778335</v>
      </c>
      <c r="L135" s="3">
        <v>0</v>
      </c>
      <c r="M135" s="1">
        <v>0</v>
      </c>
      <c r="N135" s="4">
        <v>0</v>
      </c>
      <c r="O135" s="4">
        <v>0</v>
      </c>
      <c r="P135" s="3">
        <v>0</v>
      </c>
      <c r="Q135" s="1">
        <v>0</v>
      </c>
      <c r="R135" s="4">
        <v>0</v>
      </c>
      <c r="S135" s="4">
        <v>0</v>
      </c>
      <c r="T135" s="3"/>
      <c r="U135" s="1">
        <v>0</v>
      </c>
      <c r="V135" s="4">
        <v>0</v>
      </c>
      <c r="W135" s="4">
        <v>0</v>
      </c>
    </row>
    <row r="136" spans="1:23" ht="12.75">
      <c r="A136" s="47" t="s">
        <v>28</v>
      </c>
      <c r="B136" s="48" t="s">
        <v>254</v>
      </c>
      <c r="C136" s="49" t="s">
        <v>255</v>
      </c>
      <c r="D136" s="50">
        <v>60262762</v>
      </c>
      <c r="E136" s="1">
        <v>60262762</v>
      </c>
      <c r="F136" s="1">
        <v>33496641</v>
      </c>
      <c r="G136" s="2">
        <f t="shared" si="24"/>
        <v>0.5558431092156049</v>
      </c>
      <c r="H136" s="3">
        <v>5134938</v>
      </c>
      <c r="I136" s="1">
        <v>21765512</v>
      </c>
      <c r="J136" s="4">
        <v>6596191</v>
      </c>
      <c r="K136" s="4">
        <v>33496641</v>
      </c>
      <c r="L136" s="3">
        <v>0</v>
      </c>
      <c r="M136" s="1">
        <v>0</v>
      </c>
      <c r="N136" s="4">
        <v>0</v>
      </c>
      <c r="O136" s="4">
        <v>0</v>
      </c>
      <c r="P136" s="3">
        <v>0</v>
      </c>
      <c r="Q136" s="1">
        <v>0</v>
      </c>
      <c r="R136" s="4">
        <v>0</v>
      </c>
      <c r="S136" s="4">
        <v>0</v>
      </c>
      <c r="T136" s="3"/>
      <c r="U136" s="1">
        <v>0</v>
      </c>
      <c r="V136" s="4">
        <v>0</v>
      </c>
      <c r="W136" s="4">
        <v>0</v>
      </c>
    </row>
    <row r="137" spans="1:23" ht="12.75">
      <c r="A137" s="47" t="s">
        <v>28</v>
      </c>
      <c r="B137" s="48" t="s">
        <v>256</v>
      </c>
      <c r="C137" s="49" t="s">
        <v>257</v>
      </c>
      <c r="D137" s="50">
        <v>200867000</v>
      </c>
      <c r="E137" s="1">
        <v>200867000</v>
      </c>
      <c r="F137" s="1">
        <v>67288784</v>
      </c>
      <c r="G137" s="2">
        <f t="shared" si="24"/>
        <v>0.3349917308467792</v>
      </c>
      <c r="H137" s="3">
        <v>35362578</v>
      </c>
      <c r="I137" s="1">
        <v>18558538</v>
      </c>
      <c r="J137" s="4">
        <v>13367668</v>
      </c>
      <c r="K137" s="4">
        <v>67288784</v>
      </c>
      <c r="L137" s="3">
        <v>0</v>
      </c>
      <c r="M137" s="1">
        <v>0</v>
      </c>
      <c r="N137" s="4">
        <v>0</v>
      </c>
      <c r="O137" s="4">
        <v>0</v>
      </c>
      <c r="P137" s="3">
        <v>0</v>
      </c>
      <c r="Q137" s="1">
        <v>0</v>
      </c>
      <c r="R137" s="4">
        <v>0</v>
      </c>
      <c r="S137" s="4">
        <v>0</v>
      </c>
      <c r="T137" s="3"/>
      <c r="U137" s="1">
        <v>0</v>
      </c>
      <c r="V137" s="4">
        <v>0</v>
      </c>
      <c r="W137" s="4">
        <v>0</v>
      </c>
    </row>
    <row r="138" spans="1:23" ht="12.75">
      <c r="A138" s="47" t="s">
        <v>28</v>
      </c>
      <c r="B138" s="48" t="s">
        <v>258</v>
      </c>
      <c r="C138" s="49" t="s">
        <v>259</v>
      </c>
      <c r="D138" s="50">
        <v>52911873</v>
      </c>
      <c r="E138" s="1">
        <v>52911873</v>
      </c>
      <c r="F138" s="1">
        <v>12969880</v>
      </c>
      <c r="G138" s="2">
        <f t="shared" si="24"/>
        <v>0.24512229986642128</v>
      </c>
      <c r="H138" s="3">
        <v>4930178</v>
      </c>
      <c r="I138" s="1">
        <v>3593654</v>
      </c>
      <c r="J138" s="4">
        <v>4446048</v>
      </c>
      <c r="K138" s="4">
        <v>12969880</v>
      </c>
      <c r="L138" s="3">
        <v>0</v>
      </c>
      <c r="M138" s="1">
        <v>0</v>
      </c>
      <c r="N138" s="4">
        <v>0</v>
      </c>
      <c r="O138" s="4">
        <v>0</v>
      </c>
      <c r="P138" s="3">
        <v>0</v>
      </c>
      <c r="Q138" s="1">
        <v>0</v>
      </c>
      <c r="R138" s="4">
        <v>0</v>
      </c>
      <c r="S138" s="4">
        <v>0</v>
      </c>
      <c r="T138" s="3"/>
      <c r="U138" s="1">
        <v>0</v>
      </c>
      <c r="V138" s="4">
        <v>0</v>
      </c>
      <c r="W138" s="4">
        <v>0</v>
      </c>
    </row>
    <row r="139" spans="1:23" ht="12.75">
      <c r="A139" s="47" t="s">
        <v>28</v>
      </c>
      <c r="B139" s="48" t="s">
        <v>260</v>
      </c>
      <c r="C139" s="49" t="s">
        <v>261</v>
      </c>
      <c r="D139" s="50">
        <v>69308658</v>
      </c>
      <c r="E139" s="1">
        <v>69308658</v>
      </c>
      <c r="F139" s="1">
        <v>17744411</v>
      </c>
      <c r="G139" s="2">
        <f t="shared" si="24"/>
        <v>0.25602012089167847</v>
      </c>
      <c r="H139" s="3">
        <v>8444768</v>
      </c>
      <c r="I139" s="1">
        <v>4265466</v>
      </c>
      <c r="J139" s="4">
        <v>5034177</v>
      </c>
      <c r="K139" s="4">
        <v>17744411</v>
      </c>
      <c r="L139" s="3">
        <v>0</v>
      </c>
      <c r="M139" s="1">
        <v>0</v>
      </c>
      <c r="N139" s="4">
        <v>0</v>
      </c>
      <c r="O139" s="4">
        <v>0</v>
      </c>
      <c r="P139" s="3">
        <v>0</v>
      </c>
      <c r="Q139" s="1">
        <v>0</v>
      </c>
      <c r="R139" s="4">
        <v>0</v>
      </c>
      <c r="S139" s="4">
        <v>0</v>
      </c>
      <c r="T139" s="3"/>
      <c r="U139" s="1">
        <v>0</v>
      </c>
      <c r="V139" s="4">
        <v>0</v>
      </c>
      <c r="W139" s="4">
        <v>0</v>
      </c>
    </row>
    <row r="140" spans="1:23" ht="12.75">
      <c r="A140" s="47" t="s">
        <v>47</v>
      </c>
      <c r="B140" s="48" t="s">
        <v>262</v>
      </c>
      <c r="C140" s="49" t="s">
        <v>263</v>
      </c>
      <c r="D140" s="50">
        <v>471810322</v>
      </c>
      <c r="E140" s="1">
        <v>471810322</v>
      </c>
      <c r="F140" s="1">
        <v>46542919</v>
      </c>
      <c r="G140" s="2">
        <f t="shared" si="24"/>
        <v>0.09864752174709734</v>
      </c>
      <c r="H140" s="3">
        <v>8770789</v>
      </c>
      <c r="I140" s="1">
        <v>18384333</v>
      </c>
      <c r="J140" s="4">
        <v>19387797</v>
      </c>
      <c r="K140" s="4">
        <v>46542919</v>
      </c>
      <c r="L140" s="3">
        <v>0</v>
      </c>
      <c r="M140" s="1">
        <v>0</v>
      </c>
      <c r="N140" s="4">
        <v>0</v>
      </c>
      <c r="O140" s="4">
        <v>0</v>
      </c>
      <c r="P140" s="3">
        <v>0</v>
      </c>
      <c r="Q140" s="1">
        <v>0</v>
      </c>
      <c r="R140" s="4">
        <v>0</v>
      </c>
      <c r="S140" s="4">
        <v>0</v>
      </c>
      <c r="T140" s="3"/>
      <c r="U140" s="1">
        <v>0</v>
      </c>
      <c r="V140" s="4">
        <v>0</v>
      </c>
      <c r="W140" s="4">
        <v>0</v>
      </c>
    </row>
    <row r="141" spans="1:23" ht="12.75">
      <c r="A141" s="51"/>
      <c r="B141" s="52" t="s">
        <v>264</v>
      </c>
      <c r="C141" s="53"/>
      <c r="D141" s="54">
        <f>SUM(D135:D140)</f>
        <v>1328943744</v>
      </c>
      <c r="E141" s="5">
        <f>SUM(E135:E140)</f>
        <v>1328943744</v>
      </c>
      <c r="F141" s="5">
        <f>SUM(F135:F140)</f>
        <v>266820970</v>
      </c>
      <c r="G141" s="6">
        <f t="shared" si="24"/>
        <v>0.200776723021317</v>
      </c>
      <c r="H141" s="7">
        <f aca="true" t="shared" si="28" ref="H141:W141">SUM(H135:H140)</f>
        <v>80047303</v>
      </c>
      <c r="I141" s="5">
        <f t="shared" si="28"/>
        <v>103992140</v>
      </c>
      <c r="J141" s="8">
        <f t="shared" si="28"/>
        <v>82781527</v>
      </c>
      <c r="K141" s="8">
        <f t="shared" si="28"/>
        <v>266820970</v>
      </c>
      <c r="L141" s="7">
        <f t="shared" si="28"/>
        <v>0</v>
      </c>
      <c r="M141" s="5">
        <f t="shared" si="28"/>
        <v>0</v>
      </c>
      <c r="N141" s="8">
        <f t="shared" si="28"/>
        <v>0</v>
      </c>
      <c r="O141" s="8">
        <f t="shared" si="28"/>
        <v>0</v>
      </c>
      <c r="P141" s="7">
        <f t="shared" si="28"/>
        <v>0</v>
      </c>
      <c r="Q141" s="5">
        <f t="shared" si="28"/>
        <v>0</v>
      </c>
      <c r="R141" s="8">
        <f t="shared" si="28"/>
        <v>0</v>
      </c>
      <c r="S141" s="8">
        <f t="shared" si="28"/>
        <v>0</v>
      </c>
      <c r="T141" s="7">
        <f t="shared" si="28"/>
        <v>0</v>
      </c>
      <c r="U141" s="5">
        <f t="shared" si="28"/>
        <v>0</v>
      </c>
      <c r="V141" s="8">
        <f t="shared" si="28"/>
        <v>0</v>
      </c>
      <c r="W141" s="8">
        <f t="shared" si="28"/>
        <v>0</v>
      </c>
    </row>
    <row r="142" spans="1:23" ht="12.75">
      <c r="A142" s="47" t="s">
        <v>28</v>
      </c>
      <c r="B142" s="48" t="s">
        <v>265</v>
      </c>
      <c r="C142" s="49" t="s">
        <v>266</v>
      </c>
      <c r="D142" s="50">
        <v>155569000</v>
      </c>
      <c r="E142" s="1">
        <v>155569000</v>
      </c>
      <c r="F142" s="1">
        <v>34621517</v>
      </c>
      <c r="G142" s="2">
        <f t="shared" si="24"/>
        <v>0.22254766052362618</v>
      </c>
      <c r="H142" s="3">
        <v>7197119</v>
      </c>
      <c r="I142" s="1">
        <v>13416126</v>
      </c>
      <c r="J142" s="4">
        <v>14008272</v>
      </c>
      <c r="K142" s="4">
        <v>34621517</v>
      </c>
      <c r="L142" s="3">
        <v>0</v>
      </c>
      <c r="M142" s="1">
        <v>0</v>
      </c>
      <c r="N142" s="4">
        <v>0</v>
      </c>
      <c r="O142" s="4">
        <v>0</v>
      </c>
      <c r="P142" s="3">
        <v>0</v>
      </c>
      <c r="Q142" s="1">
        <v>0</v>
      </c>
      <c r="R142" s="4">
        <v>0</v>
      </c>
      <c r="S142" s="4">
        <v>0</v>
      </c>
      <c r="T142" s="3"/>
      <c r="U142" s="1">
        <v>0</v>
      </c>
      <c r="V142" s="4">
        <v>0</v>
      </c>
      <c r="W142" s="4">
        <v>0</v>
      </c>
    </row>
    <row r="143" spans="1:23" ht="12.75">
      <c r="A143" s="47" t="s">
        <v>28</v>
      </c>
      <c r="B143" s="48" t="s">
        <v>267</v>
      </c>
      <c r="C143" s="49" t="s">
        <v>268</v>
      </c>
      <c r="D143" s="50">
        <v>60898890</v>
      </c>
      <c r="E143" s="1">
        <v>60898890</v>
      </c>
      <c r="F143" s="1">
        <v>12160673</v>
      </c>
      <c r="G143" s="2">
        <f t="shared" si="24"/>
        <v>0.1996862832803685</v>
      </c>
      <c r="H143" s="3">
        <v>4505715</v>
      </c>
      <c r="I143" s="1">
        <v>0</v>
      </c>
      <c r="J143" s="4">
        <v>7654958</v>
      </c>
      <c r="K143" s="4">
        <v>12160673</v>
      </c>
      <c r="L143" s="3">
        <v>0</v>
      </c>
      <c r="M143" s="1">
        <v>0</v>
      </c>
      <c r="N143" s="4">
        <v>0</v>
      </c>
      <c r="O143" s="4">
        <v>0</v>
      </c>
      <c r="P143" s="3">
        <v>0</v>
      </c>
      <c r="Q143" s="1">
        <v>0</v>
      </c>
      <c r="R143" s="4">
        <v>0</v>
      </c>
      <c r="S143" s="4">
        <v>0</v>
      </c>
      <c r="T143" s="3"/>
      <c r="U143" s="1">
        <v>0</v>
      </c>
      <c r="V143" s="4">
        <v>0</v>
      </c>
      <c r="W143" s="4">
        <v>0</v>
      </c>
    </row>
    <row r="144" spans="1:23" ht="12.75">
      <c r="A144" s="47" t="s">
        <v>28</v>
      </c>
      <c r="B144" s="48" t="s">
        <v>269</v>
      </c>
      <c r="C144" s="49" t="s">
        <v>270</v>
      </c>
      <c r="D144" s="50">
        <v>52140313</v>
      </c>
      <c r="E144" s="1">
        <v>52140313</v>
      </c>
      <c r="F144" s="1">
        <v>5602452</v>
      </c>
      <c r="G144" s="2">
        <f t="shared" si="24"/>
        <v>0.10744952758530621</v>
      </c>
      <c r="H144" s="3">
        <v>1867484</v>
      </c>
      <c r="I144" s="1">
        <v>1867484</v>
      </c>
      <c r="J144" s="4">
        <v>1867484</v>
      </c>
      <c r="K144" s="4">
        <v>5602452</v>
      </c>
      <c r="L144" s="3">
        <v>0</v>
      </c>
      <c r="M144" s="1">
        <v>0</v>
      </c>
      <c r="N144" s="4">
        <v>0</v>
      </c>
      <c r="O144" s="4">
        <v>0</v>
      </c>
      <c r="P144" s="3">
        <v>0</v>
      </c>
      <c r="Q144" s="1">
        <v>0</v>
      </c>
      <c r="R144" s="4">
        <v>0</v>
      </c>
      <c r="S144" s="4">
        <v>0</v>
      </c>
      <c r="T144" s="3"/>
      <c r="U144" s="1">
        <v>0</v>
      </c>
      <c r="V144" s="4">
        <v>0</v>
      </c>
      <c r="W144" s="4">
        <v>0</v>
      </c>
    </row>
    <row r="145" spans="1:23" ht="12.75">
      <c r="A145" s="47" t="s">
        <v>28</v>
      </c>
      <c r="B145" s="48" t="s">
        <v>271</v>
      </c>
      <c r="C145" s="49" t="s">
        <v>272</v>
      </c>
      <c r="D145" s="50">
        <v>133075000</v>
      </c>
      <c r="E145" s="1">
        <v>133075000</v>
      </c>
      <c r="F145" s="1">
        <v>21377223</v>
      </c>
      <c r="G145" s="2">
        <f t="shared" si="24"/>
        <v>0.16064041330077025</v>
      </c>
      <c r="H145" s="3">
        <v>4111391</v>
      </c>
      <c r="I145" s="1">
        <v>6567255</v>
      </c>
      <c r="J145" s="4">
        <v>10698577</v>
      </c>
      <c r="K145" s="4">
        <v>21377223</v>
      </c>
      <c r="L145" s="3">
        <v>0</v>
      </c>
      <c r="M145" s="1">
        <v>0</v>
      </c>
      <c r="N145" s="4">
        <v>0</v>
      </c>
      <c r="O145" s="4">
        <v>0</v>
      </c>
      <c r="P145" s="3">
        <v>0</v>
      </c>
      <c r="Q145" s="1">
        <v>0</v>
      </c>
      <c r="R145" s="4">
        <v>0</v>
      </c>
      <c r="S145" s="4">
        <v>0</v>
      </c>
      <c r="T145" s="3"/>
      <c r="U145" s="1">
        <v>0</v>
      </c>
      <c r="V145" s="4">
        <v>0</v>
      </c>
      <c r="W145" s="4">
        <v>0</v>
      </c>
    </row>
    <row r="146" spans="1:23" ht="12.75">
      <c r="A146" s="47" t="s">
        <v>47</v>
      </c>
      <c r="B146" s="48" t="s">
        <v>273</v>
      </c>
      <c r="C146" s="49" t="s">
        <v>274</v>
      </c>
      <c r="D146" s="50">
        <v>146866000</v>
      </c>
      <c r="E146" s="1">
        <v>146866000</v>
      </c>
      <c r="F146" s="1">
        <v>27757828</v>
      </c>
      <c r="G146" s="2">
        <f t="shared" si="24"/>
        <v>0.1890010485748914</v>
      </c>
      <c r="H146" s="3">
        <v>9329816</v>
      </c>
      <c r="I146" s="1">
        <v>11103645</v>
      </c>
      <c r="J146" s="4">
        <v>7324367</v>
      </c>
      <c r="K146" s="4">
        <v>27757828</v>
      </c>
      <c r="L146" s="3">
        <v>0</v>
      </c>
      <c r="M146" s="1">
        <v>0</v>
      </c>
      <c r="N146" s="4">
        <v>0</v>
      </c>
      <c r="O146" s="4">
        <v>0</v>
      </c>
      <c r="P146" s="3">
        <v>0</v>
      </c>
      <c r="Q146" s="1">
        <v>0</v>
      </c>
      <c r="R146" s="4">
        <v>0</v>
      </c>
      <c r="S146" s="4">
        <v>0</v>
      </c>
      <c r="T146" s="3"/>
      <c r="U146" s="1">
        <v>0</v>
      </c>
      <c r="V146" s="4">
        <v>0</v>
      </c>
      <c r="W146" s="4">
        <v>0</v>
      </c>
    </row>
    <row r="147" spans="1:23" ht="12.75">
      <c r="A147" s="51"/>
      <c r="B147" s="52" t="s">
        <v>275</v>
      </c>
      <c r="C147" s="53"/>
      <c r="D147" s="54">
        <f>SUM(D142:D146)</f>
        <v>548549203</v>
      </c>
      <c r="E147" s="5">
        <f>SUM(E142:E146)</f>
        <v>548549203</v>
      </c>
      <c r="F147" s="5">
        <f>SUM(F142:F146)</f>
        <v>101519693</v>
      </c>
      <c r="G147" s="6">
        <f t="shared" si="24"/>
        <v>0.18506943852035823</v>
      </c>
      <c r="H147" s="7">
        <f aca="true" t="shared" si="29" ref="H147:W147">SUM(H142:H146)</f>
        <v>27011525</v>
      </c>
      <c r="I147" s="5">
        <f t="shared" si="29"/>
        <v>32954510</v>
      </c>
      <c r="J147" s="8">
        <f t="shared" si="29"/>
        <v>41553658</v>
      </c>
      <c r="K147" s="8">
        <f t="shared" si="29"/>
        <v>101519693</v>
      </c>
      <c r="L147" s="7">
        <f t="shared" si="29"/>
        <v>0</v>
      </c>
      <c r="M147" s="5">
        <f t="shared" si="29"/>
        <v>0</v>
      </c>
      <c r="N147" s="8">
        <f t="shared" si="29"/>
        <v>0</v>
      </c>
      <c r="O147" s="8">
        <f t="shared" si="29"/>
        <v>0</v>
      </c>
      <c r="P147" s="7">
        <f t="shared" si="29"/>
        <v>0</v>
      </c>
      <c r="Q147" s="5">
        <f t="shared" si="29"/>
        <v>0</v>
      </c>
      <c r="R147" s="8">
        <f t="shared" si="29"/>
        <v>0</v>
      </c>
      <c r="S147" s="8">
        <f t="shared" si="29"/>
        <v>0</v>
      </c>
      <c r="T147" s="7">
        <f t="shared" si="29"/>
        <v>0</v>
      </c>
      <c r="U147" s="5">
        <f t="shared" si="29"/>
        <v>0</v>
      </c>
      <c r="V147" s="8">
        <f t="shared" si="29"/>
        <v>0</v>
      </c>
      <c r="W147" s="8">
        <f t="shared" si="29"/>
        <v>0</v>
      </c>
    </row>
    <row r="148" spans="1:23" ht="12.75">
      <c r="A148" s="47" t="s">
        <v>28</v>
      </c>
      <c r="B148" s="48" t="s">
        <v>276</v>
      </c>
      <c r="C148" s="49" t="s">
        <v>277</v>
      </c>
      <c r="D148" s="50">
        <v>1005337000</v>
      </c>
      <c r="E148" s="1">
        <v>1005337000</v>
      </c>
      <c r="F148" s="1">
        <v>195185397</v>
      </c>
      <c r="G148" s="2">
        <f aca="true" t="shared" si="30" ref="G148:G179">IF($D148=0,0,$F148/$D148)</f>
        <v>0.1941492225989892</v>
      </c>
      <c r="H148" s="3">
        <v>48463340</v>
      </c>
      <c r="I148" s="1">
        <v>98258717</v>
      </c>
      <c r="J148" s="4">
        <v>48463340</v>
      </c>
      <c r="K148" s="4">
        <v>195185397</v>
      </c>
      <c r="L148" s="3">
        <v>0</v>
      </c>
      <c r="M148" s="1">
        <v>0</v>
      </c>
      <c r="N148" s="4">
        <v>0</v>
      </c>
      <c r="O148" s="4">
        <v>0</v>
      </c>
      <c r="P148" s="3">
        <v>0</v>
      </c>
      <c r="Q148" s="1">
        <v>0</v>
      </c>
      <c r="R148" s="4">
        <v>0</v>
      </c>
      <c r="S148" s="4">
        <v>0</v>
      </c>
      <c r="T148" s="3"/>
      <c r="U148" s="1">
        <v>0</v>
      </c>
      <c r="V148" s="4">
        <v>0</v>
      </c>
      <c r="W148" s="4">
        <v>0</v>
      </c>
    </row>
    <row r="149" spans="1:23" ht="12.75">
      <c r="A149" s="47" t="s">
        <v>28</v>
      </c>
      <c r="B149" s="48" t="s">
        <v>278</v>
      </c>
      <c r="C149" s="49" t="s">
        <v>279</v>
      </c>
      <c r="D149" s="50">
        <v>32033579</v>
      </c>
      <c r="E149" s="1">
        <v>32033579</v>
      </c>
      <c r="F149" s="1">
        <v>5872773</v>
      </c>
      <c r="G149" s="2">
        <f t="shared" si="30"/>
        <v>0.18333177819437535</v>
      </c>
      <c r="H149" s="3">
        <v>1223497</v>
      </c>
      <c r="I149" s="1">
        <v>1300241</v>
      </c>
      <c r="J149" s="4">
        <v>3349035</v>
      </c>
      <c r="K149" s="4">
        <v>5872773</v>
      </c>
      <c r="L149" s="3">
        <v>0</v>
      </c>
      <c r="M149" s="1">
        <v>0</v>
      </c>
      <c r="N149" s="4">
        <v>0</v>
      </c>
      <c r="O149" s="4">
        <v>0</v>
      </c>
      <c r="P149" s="3">
        <v>0</v>
      </c>
      <c r="Q149" s="1">
        <v>0</v>
      </c>
      <c r="R149" s="4">
        <v>0</v>
      </c>
      <c r="S149" s="4">
        <v>0</v>
      </c>
      <c r="T149" s="3"/>
      <c r="U149" s="1">
        <v>0</v>
      </c>
      <c r="V149" s="4">
        <v>0</v>
      </c>
      <c r="W149" s="4">
        <v>0</v>
      </c>
    </row>
    <row r="150" spans="1:23" ht="12.75">
      <c r="A150" s="47" t="s">
        <v>28</v>
      </c>
      <c r="B150" s="48" t="s">
        <v>280</v>
      </c>
      <c r="C150" s="49" t="s">
        <v>281</v>
      </c>
      <c r="D150" s="50">
        <v>54626280</v>
      </c>
      <c r="E150" s="1">
        <v>54626280</v>
      </c>
      <c r="F150" s="1">
        <v>15123979</v>
      </c>
      <c r="G150" s="2">
        <f t="shared" si="30"/>
        <v>0.27686269319455764</v>
      </c>
      <c r="H150" s="3">
        <v>1960461</v>
      </c>
      <c r="I150" s="1">
        <v>5032772</v>
      </c>
      <c r="J150" s="4">
        <v>8130746</v>
      </c>
      <c r="K150" s="4">
        <v>15123979</v>
      </c>
      <c r="L150" s="3">
        <v>0</v>
      </c>
      <c r="M150" s="1">
        <v>0</v>
      </c>
      <c r="N150" s="4">
        <v>0</v>
      </c>
      <c r="O150" s="4">
        <v>0</v>
      </c>
      <c r="P150" s="3">
        <v>0</v>
      </c>
      <c r="Q150" s="1">
        <v>0</v>
      </c>
      <c r="R150" s="4">
        <v>0</v>
      </c>
      <c r="S150" s="4">
        <v>0</v>
      </c>
      <c r="T150" s="3"/>
      <c r="U150" s="1">
        <v>0</v>
      </c>
      <c r="V150" s="4">
        <v>0</v>
      </c>
      <c r="W150" s="4">
        <v>0</v>
      </c>
    </row>
    <row r="151" spans="1:23" ht="12.75">
      <c r="A151" s="47" t="s">
        <v>47</v>
      </c>
      <c r="B151" s="48" t="s">
        <v>282</v>
      </c>
      <c r="C151" s="49" t="s">
        <v>283</v>
      </c>
      <c r="D151" s="50">
        <v>131140855</v>
      </c>
      <c r="E151" s="1">
        <v>131140855</v>
      </c>
      <c r="F151" s="1">
        <v>36109719</v>
      </c>
      <c r="G151" s="2">
        <f t="shared" si="30"/>
        <v>0.27535064492297234</v>
      </c>
      <c r="H151" s="3">
        <v>15663450</v>
      </c>
      <c r="I151" s="1">
        <v>9355532</v>
      </c>
      <c r="J151" s="4">
        <v>11090737</v>
      </c>
      <c r="K151" s="4">
        <v>36109719</v>
      </c>
      <c r="L151" s="3">
        <v>0</v>
      </c>
      <c r="M151" s="1">
        <v>0</v>
      </c>
      <c r="N151" s="4">
        <v>0</v>
      </c>
      <c r="O151" s="4">
        <v>0</v>
      </c>
      <c r="P151" s="3">
        <v>0</v>
      </c>
      <c r="Q151" s="1">
        <v>0</v>
      </c>
      <c r="R151" s="4">
        <v>0</v>
      </c>
      <c r="S151" s="4">
        <v>0</v>
      </c>
      <c r="T151" s="3"/>
      <c r="U151" s="1">
        <v>0</v>
      </c>
      <c r="V151" s="4">
        <v>0</v>
      </c>
      <c r="W151" s="4">
        <v>0</v>
      </c>
    </row>
    <row r="152" spans="1:23" ht="12.75">
      <c r="A152" s="51"/>
      <c r="B152" s="52" t="s">
        <v>284</v>
      </c>
      <c r="C152" s="53"/>
      <c r="D152" s="54">
        <f>SUM(D148:D151)</f>
        <v>1223137714</v>
      </c>
      <c r="E152" s="5">
        <f>SUM(E148:E151)</f>
        <v>1223137714</v>
      </c>
      <c r="F152" s="5">
        <f>SUM(F148:F151)</f>
        <v>252291868</v>
      </c>
      <c r="G152" s="6">
        <f t="shared" si="30"/>
        <v>0.20626611796224933</v>
      </c>
      <c r="H152" s="7">
        <f aca="true" t="shared" si="31" ref="H152:W152">SUM(H148:H151)</f>
        <v>67310748</v>
      </c>
      <c r="I152" s="5">
        <f t="shared" si="31"/>
        <v>113947262</v>
      </c>
      <c r="J152" s="8">
        <f t="shared" si="31"/>
        <v>71033858</v>
      </c>
      <c r="K152" s="8">
        <f t="shared" si="31"/>
        <v>252291868</v>
      </c>
      <c r="L152" s="7">
        <f t="shared" si="31"/>
        <v>0</v>
      </c>
      <c r="M152" s="5">
        <f t="shared" si="31"/>
        <v>0</v>
      </c>
      <c r="N152" s="8">
        <f t="shared" si="31"/>
        <v>0</v>
      </c>
      <c r="O152" s="8">
        <f t="shared" si="31"/>
        <v>0</v>
      </c>
      <c r="P152" s="7">
        <f t="shared" si="31"/>
        <v>0</v>
      </c>
      <c r="Q152" s="5">
        <f t="shared" si="31"/>
        <v>0</v>
      </c>
      <c r="R152" s="8">
        <f t="shared" si="31"/>
        <v>0</v>
      </c>
      <c r="S152" s="8">
        <f t="shared" si="31"/>
        <v>0</v>
      </c>
      <c r="T152" s="7">
        <f t="shared" si="31"/>
        <v>0</v>
      </c>
      <c r="U152" s="5">
        <f t="shared" si="31"/>
        <v>0</v>
      </c>
      <c r="V152" s="8">
        <f t="shared" si="31"/>
        <v>0</v>
      </c>
      <c r="W152" s="8">
        <f t="shared" si="31"/>
        <v>0</v>
      </c>
    </row>
    <row r="153" spans="1:23" ht="12.75">
      <c r="A153" s="47" t="s">
        <v>28</v>
      </c>
      <c r="B153" s="48" t="s">
        <v>285</v>
      </c>
      <c r="C153" s="49" t="s">
        <v>286</v>
      </c>
      <c r="D153" s="50">
        <v>51882533</v>
      </c>
      <c r="E153" s="1">
        <v>51882533</v>
      </c>
      <c r="F153" s="1">
        <v>18219252</v>
      </c>
      <c r="G153" s="2">
        <f t="shared" si="30"/>
        <v>0.35116350236793564</v>
      </c>
      <c r="H153" s="3">
        <v>6165273</v>
      </c>
      <c r="I153" s="1">
        <v>6024359</v>
      </c>
      <c r="J153" s="4">
        <v>6029620</v>
      </c>
      <c r="K153" s="4">
        <v>18219252</v>
      </c>
      <c r="L153" s="3">
        <v>0</v>
      </c>
      <c r="M153" s="1">
        <v>0</v>
      </c>
      <c r="N153" s="4">
        <v>0</v>
      </c>
      <c r="O153" s="4">
        <v>0</v>
      </c>
      <c r="P153" s="3">
        <v>0</v>
      </c>
      <c r="Q153" s="1">
        <v>0</v>
      </c>
      <c r="R153" s="4">
        <v>0</v>
      </c>
      <c r="S153" s="4">
        <v>0</v>
      </c>
      <c r="T153" s="3"/>
      <c r="U153" s="1">
        <v>0</v>
      </c>
      <c r="V153" s="4">
        <v>0</v>
      </c>
      <c r="W153" s="4">
        <v>0</v>
      </c>
    </row>
    <row r="154" spans="1:23" ht="12.75">
      <c r="A154" s="47" t="s">
        <v>28</v>
      </c>
      <c r="B154" s="48" t="s">
        <v>287</v>
      </c>
      <c r="C154" s="49" t="s">
        <v>288</v>
      </c>
      <c r="D154" s="50">
        <v>119223091</v>
      </c>
      <c r="E154" s="1">
        <v>119223091</v>
      </c>
      <c r="F154" s="1">
        <v>6118368</v>
      </c>
      <c r="G154" s="2">
        <f t="shared" si="30"/>
        <v>0.05131864933781997</v>
      </c>
      <c r="H154" s="3">
        <v>0</v>
      </c>
      <c r="I154" s="1">
        <v>0</v>
      </c>
      <c r="J154" s="4">
        <v>6118368</v>
      </c>
      <c r="K154" s="4">
        <v>6118368</v>
      </c>
      <c r="L154" s="3">
        <v>0</v>
      </c>
      <c r="M154" s="1">
        <v>0</v>
      </c>
      <c r="N154" s="4">
        <v>0</v>
      </c>
      <c r="O154" s="4">
        <v>0</v>
      </c>
      <c r="P154" s="3">
        <v>0</v>
      </c>
      <c r="Q154" s="1">
        <v>0</v>
      </c>
      <c r="R154" s="4">
        <v>0</v>
      </c>
      <c r="S154" s="4">
        <v>0</v>
      </c>
      <c r="T154" s="3"/>
      <c r="U154" s="1">
        <v>0</v>
      </c>
      <c r="V154" s="4">
        <v>0</v>
      </c>
      <c r="W154" s="4">
        <v>0</v>
      </c>
    </row>
    <row r="155" spans="1:23" ht="12.75">
      <c r="A155" s="47" t="s">
        <v>28</v>
      </c>
      <c r="B155" s="48" t="s">
        <v>289</v>
      </c>
      <c r="C155" s="49" t="s">
        <v>290</v>
      </c>
      <c r="D155" s="50">
        <v>261210640</v>
      </c>
      <c r="E155" s="1">
        <v>261210640</v>
      </c>
      <c r="F155" s="1">
        <v>58607791</v>
      </c>
      <c r="G155" s="2">
        <f t="shared" si="30"/>
        <v>0.22436984573063334</v>
      </c>
      <c r="H155" s="3">
        <v>11636437</v>
      </c>
      <c r="I155" s="1">
        <v>22832300</v>
      </c>
      <c r="J155" s="4">
        <v>24139054</v>
      </c>
      <c r="K155" s="4">
        <v>58607791</v>
      </c>
      <c r="L155" s="3">
        <v>0</v>
      </c>
      <c r="M155" s="1">
        <v>0</v>
      </c>
      <c r="N155" s="4">
        <v>0</v>
      </c>
      <c r="O155" s="4">
        <v>0</v>
      </c>
      <c r="P155" s="3">
        <v>0</v>
      </c>
      <c r="Q155" s="1">
        <v>0</v>
      </c>
      <c r="R155" s="4">
        <v>0</v>
      </c>
      <c r="S155" s="4">
        <v>0</v>
      </c>
      <c r="T155" s="3"/>
      <c r="U155" s="1">
        <v>0</v>
      </c>
      <c r="V155" s="4">
        <v>0</v>
      </c>
      <c r="W155" s="4">
        <v>0</v>
      </c>
    </row>
    <row r="156" spans="1:23" ht="12.75">
      <c r="A156" s="47" t="s">
        <v>28</v>
      </c>
      <c r="B156" s="48" t="s">
        <v>291</v>
      </c>
      <c r="C156" s="49" t="s">
        <v>292</v>
      </c>
      <c r="D156" s="50">
        <v>52618350</v>
      </c>
      <c r="E156" s="1">
        <v>52618350</v>
      </c>
      <c r="F156" s="1">
        <v>10790758</v>
      </c>
      <c r="G156" s="2">
        <f t="shared" si="30"/>
        <v>0.20507594783948946</v>
      </c>
      <c r="H156" s="3">
        <v>5129333</v>
      </c>
      <c r="I156" s="1">
        <v>5661425</v>
      </c>
      <c r="J156" s="4">
        <v>0</v>
      </c>
      <c r="K156" s="4">
        <v>10790758</v>
      </c>
      <c r="L156" s="3">
        <v>0</v>
      </c>
      <c r="M156" s="1">
        <v>0</v>
      </c>
      <c r="N156" s="4">
        <v>0</v>
      </c>
      <c r="O156" s="4">
        <v>0</v>
      </c>
      <c r="P156" s="3">
        <v>0</v>
      </c>
      <c r="Q156" s="1">
        <v>0</v>
      </c>
      <c r="R156" s="4">
        <v>0</v>
      </c>
      <c r="S156" s="4">
        <v>0</v>
      </c>
      <c r="T156" s="3"/>
      <c r="U156" s="1">
        <v>0</v>
      </c>
      <c r="V156" s="4">
        <v>0</v>
      </c>
      <c r="W156" s="4">
        <v>0</v>
      </c>
    </row>
    <row r="157" spans="1:23" ht="12.75">
      <c r="A157" s="47" t="s">
        <v>28</v>
      </c>
      <c r="B157" s="48" t="s">
        <v>293</v>
      </c>
      <c r="C157" s="49" t="s">
        <v>294</v>
      </c>
      <c r="D157" s="50">
        <v>146782724</v>
      </c>
      <c r="E157" s="1">
        <v>146782724</v>
      </c>
      <c r="F157" s="1">
        <v>27566324</v>
      </c>
      <c r="G157" s="2">
        <f t="shared" si="30"/>
        <v>0.18780360010214825</v>
      </c>
      <c r="H157" s="3">
        <v>9894344</v>
      </c>
      <c r="I157" s="1">
        <v>7462147</v>
      </c>
      <c r="J157" s="4">
        <v>10209833</v>
      </c>
      <c r="K157" s="4">
        <v>27566324</v>
      </c>
      <c r="L157" s="3">
        <v>0</v>
      </c>
      <c r="M157" s="1">
        <v>0</v>
      </c>
      <c r="N157" s="4">
        <v>0</v>
      </c>
      <c r="O157" s="4">
        <v>0</v>
      </c>
      <c r="P157" s="3">
        <v>0</v>
      </c>
      <c r="Q157" s="1">
        <v>0</v>
      </c>
      <c r="R157" s="4">
        <v>0</v>
      </c>
      <c r="S157" s="4">
        <v>0</v>
      </c>
      <c r="T157" s="3"/>
      <c r="U157" s="1">
        <v>0</v>
      </c>
      <c r="V157" s="4">
        <v>0</v>
      </c>
      <c r="W157" s="4">
        <v>0</v>
      </c>
    </row>
    <row r="158" spans="1:23" ht="12.75">
      <c r="A158" s="47" t="s">
        <v>47</v>
      </c>
      <c r="B158" s="48" t="s">
        <v>295</v>
      </c>
      <c r="C158" s="49" t="s">
        <v>296</v>
      </c>
      <c r="D158" s="50">
        <v>305807280</v>
      </c>
      <c r="E158" s="1">
        <v>305807280</v>
      </c>
      <c r="F158" s="1">
        <v>46259168</v>
      </c>
      <c r="G158" s="2">
        <f t="shared" si="30"/>
        <v>0.15126902145691234</v>
      </c>
      <c r="H158" s="3">
        <v>10444922</v>
      </c>
      <c r="I158" s="1">
        <v>16361018</v>
      </c>
      <c r="J158" s="4">
        <v>19453228</v>
      </c>
      <c r="K158" s="4">
        <v>46259168</v>
      </c>
      <c r="L158" s="3">
        <v>0</v>
      </c>
      <c r="M158" s="1">
        <v>0</v>
      </c>
      <c r="N158" s="4">
        <v>0</v>
      </c>
      <c r="O158" s="4">
        <v>0</v>
      </c>
      <c r="P158" s="3">
        <v>0</v>
      </c>
      <c r="Q158" s="1">
        <v>0</v>
      </c>
      <c r="R158" s="4">
        <v>0</v>
      </c>
      <c r="S158" s="4">
        <v>0</v>
      </c>
      <c r="T158" s="3"/>
      <c r="U158" s="1">
        <v>0</v>
      </c>
      <c r="V158" s="4">
        <v>0</v>
      </c>
      <c r="W158" s="4">
        <v>0</v>
      </c>
    </row>
    <row r="159" spans="1:23" ht="12.75">
      <c r="A159" s="51"/>
      <c r="B159" s="52" t="s">
        <v>297</v>
      </c>
      <c r="C159" s="53"/>
      <c r="D159" s="54">
        <f>SUM(D153:D158)</f>
        <v>937524618</v>
      </c>
      <c r="E159" s="5">
        <f>SUM(E153:E158)</f>
        <v>937524618</v>
      </c>
      <c r="F159" s="5">
        <f>SUM(F153:F158)</f>
        <v>167561661</v>
      </c>
      <c r="G159" s="6">
        <f t="shared" si="30"/>
        <v>0.1787277451523945</v>
      </c>
      <c r="H159" s="7">
        <f aca="true" t="shared" si="32" ref="H159:W159">SUM(H153:H158)</f>
        <v>43270309</v>
      </c>
      <c r="I159" s="5">
        <f t="shared" si="32"/>
        <v>58341249</v>
      </c>
      <c r="J159" s="8">
        <f t="shared" si="32"/>
        <v>65950103</v>
      </c>
      <c r="K159" s="8">
        <f t="shared" si="32"/>
        <v>167561661</v>
      </c>
      <c r="L159" s="7">
        <f t="shared" si="32"/>
        <v>0</v>
      </c>
      <c r="M159" s="5">
        <f t="shared" si="32"/>
        <v>0</v>
      </c>
      <c r="N159" s="8">
        <f t="shared" si="32"/>
        <v>0</v>
      </c>
      <c r="O159" s="8">
        <f t="shared" si="32"/>
        <v>0</v>
      </c>
      <c r="P159" s="7">
        <f t="shared" si="32"/>
        <v>0</v>
      </c>
      <c r="Q159" s="5">
        <f t="shared" si="32"/>
        <v>0</v>
      </c>
      <c r="R159" s="8">
        <f t="shared" si="32"/>
        <v>0</v>
      </c>
      <c r="S159" s="8">
        <f t="shared" si="32"/>
        <v>0</v>
      </c>
      <c r="T159" s="7">
        <f t="shared" si="32"/>
        <v>0</v>
      </c>
      <c r="U159" s="5">
        <f t="shared" si="32"/>
        <v>0</v>
      </c>
      <c r="V159" s="8">
        <f t="shared" si="32"/>
        <v>0</v>
      </c>
      <c r="W159" s="8">
        <f t="shared" si="32"/>
        <v>0</v>
      </c>
    </row>
    <row r="160" spans="1:23" ht="12.75">
      <c r="A160" s="47" t="s">
        <v>28</v>
      </c>
      <c r="B160" s="48" t="s">
        <v>298</v>
      </c>
      <c r="C160" s="49" t="s">
        <v>299</v>
      </c>
      <c r="D160" s="50">
        <v>31099760</v>
      </c>
      <c r="E160" s="1">
        <v>31099760</v>
      </c>
      <c r="F160" s="1">
        <v>4569643</v>
      </c>
      <c r="G160" s="2">
        <f t="shared" si="30"/>
        <v>0.14693499242437882</v>
      </c>
      <c r="H160" s="3">
        <v>1087589</v>
      </c>
      <c r="I160" s="1">
        <v>1561330</v>
      </c>
      <c r="J160" s="4">
        <v>1920724</v>
      </c>
      <c r="K160" s="4">
        <v>4569643</v>
      </c>
      <c r="L160" s="3">
        <v>0</v>
      </c>
      <c r="M160" s="1">
        <v>0</v>
      </c>
      <c r="N160" s="4">
        <v>0</v>
      </c>
      <c r="O160" s="4">
        <v>0</v>
      </c>
      <c r="P160" s="3">
        <v>0</v>
      </c>
      <c r="Q160" s="1">
        <v>0</v>
      </c>
      <c r="R160" s="4">
        <v>0</v>
      </c>
      <c r="S160" s="4">
        <v>0</v>
      </c>
      <c r="T160" s="3"/>
      <c r="U160" s="1">
        <v>0</v>
      </c>
      <c r="V160" s="4">
        <v>0</v>
      </c>
      <c r="W160" s="4">
        <v>0</v>
      </c>
    </row>
    <row r="161" spans="1:23" ht="12.75">
      <c r="A161" s="47" t="s">
        <v>28</v>
      </c>
      <c r="B161" s="48" t="s">
        <v>300</v>
      </c>
      <c r="C161" s="49" t="s">
        <v>301</v>
      </c>
      <c r="D161" s="50">
        <v>52150</v>
      </c>
      <c r="E161" s="1">
        <v>52150</v>
      </c>
      <c r="F161" s="1">
        <v>10696988</v>
      </c>
      <c r="G161" s="2">
        <f t="shared" si="30"/>
        <v>205.11961649089167</v>
      </c>
      <c r="H161" s="3">
        <v>2490832</v>
      </c>
      <c r="I161" s="1">
        <v>4490411</v>
      </c>
      <c r="J161" s="4">
        <v>3715745</v>
      </c>
      <c r="K161" s="4">
        <v>10696988</v>
      </c>
      <c r="L161" s="3">
        <v>0</v>
      </c>
      <c r="M161" s="1">
        <v>0</v>
      </c>
      <c r="N161" s="4">
        <v>0</v>
      </c>
      <c r="O161" s="4">
        <v>0</v>
      </c>
      <c r="P161" s="3">
        <v>0</v>
      </c>
      <c r="Q161" s="1">
        <v>0</v>
      </c>
      <c r="R161" s="4">
        <v>0</v>
      </c>
      <c r="S161" s="4">
        <v>0</v>
      </c>
      <c r="T161" s="3"/>
      <c r="U161" s="1">
        <v>0</v>
      </c>
      <c r="V161" s="4">
        <v>0</v>
      </c>
      <c r="W161" s="4">
        <v>0</v>
      </c>
    </row>
    <row r="162" spans="1:23" ht="12.75">
      <c r="A162" s="47" t="s">
        <v>28</v>
      </c>
      <c r="B162" s="48" t="s">
        <v>302</v>
      </c>
      <c r="C162" s="49" t="s">
        <v>303</v>
      </c>
      <c r="D162" s="50">
        <v>19154210</v>
      </c>
      <c r="E162" s="1">
        <v>19154210</v>
      </c>
      <c r="F162" s="1">
        <v>1581491</v>
      </c>
      <c r="G162" s="2">
        <f t="shared" si="30"/>
        <v>0.08256623478598178</v>
      </c>
      <c r="H162" s="3">
        <v>652740</v>
      </c>
      <c r="I162" s="1">
        <v>460198</v>
      </c>
      <c r="J162" s="4">
        <v>468553</v>
      </c>
      <c r="K162" s="4">
        <v>1581491</v>
      </c>
      <c r="L162" s="3">
        <v>0</v>
      </c>
      <c r="M162" s="1">
        <v>0</v>
      </c>
      <c r="N162" s="4">
        <v>0</v>
      </c>
      <c r="O162" s="4">
        <v>0</v>
      </c>
      <c r="P162" s="3">
        <v>0</v>
      </c>
      <c r="Q162" s="1">
        <v>0</v>
      </c>
      <c r="R162" s="4">
        <v>0</v>
      </c>
      <c r="S162" s="4">
        <v>0</v>
      </c>
      <c r="T162" s="3"/>
      <c r="U162" s="1">
        <v>0</v>
      </c>
      <c r="V162" s="4">
        <v>0</v>
      </c>
      <c r="W162" s="4">
        <v>0</v>
      </c>
    </row>
    <row r="163" spans="1:23" ht="12.75">
      <c r="A163" s="47" t="s">
        <v>28</v>
      </c>
      <c r="B163" s="48" t="s">
        <v>304</v>
      </c>
      <c r="C163" s="49" t="s">
        <v>305</v>
      </c>
      <c r="D163" s="50">
        <v>56034</v>
      </c>
      <c r="E163" s="1">
        <v>56034</v>
      </c>
      <c r="F163" s="1">
        <v>15873347</v>
      </c>
      <c r="G163" s="2">
        <f t="shared" si="30"/>
        <v>283.2806331869936</v>
      </c>
      <c r="H163" s="3">
        <v>4091188</v>
      </c>
      <c r="I163" s="1">
        <v>8638628</v>
      </c>
      <c r="J163" s="4">
        <v>3143531</v>
      </c>
      <c r="K163" s="4">
        <v>15873347</v>
      </c>
      <c r="L163" s="3">
        <v>0</v>
      </c>
      <c r="M163" s="1">
        <v>0</v>
      </c>
      <c r="N163" s="4">
        <v>0</v>
      </c>
      <c r="O163" s="4">
        <v>0</v>
      </c>
      <c r="P163" s="3">
        <v>0</v>
      </c>
      <c r="Q163" s="1">
        <v>0</v>
      </c>
      <c r="R163" s="4">
        <v>0</v>
      </c>
      <c r="S163" s="4">
        <v>0</v>
      </c>
      <c r="T163" s="3"/>
      <c r="U163" s="1">
        <v>0</v>
      </c>
      <c r="V163" s="4">
        <v>0</v>
      </c>
      <c r="W163" s="4">
        <v>0</v>
      </c>
    </row>
    <row r="164" spans="1:23" ht="12.75">
      <c r="A164" s="47" t="s">
        <v>28</v>
      </c>
      <c r="B164" s="48" t="s">
        <v>306</v>
      </c>
      <c r="C164" s="49" t="s">
        <v>307</v>
      </c>
      <c r="D164" s="50">
        <v>48327398</v>
      </c>
      <c r="E164" s="1">
        <v>48327398</v>
      </c>
      <c r="F164" s="1">
        <v>13068584</v>
      </c>
      <c r="G164" s="2">
        <f t="shared" si="30"/>
        <v>0.2704177038457564</v>
      </c>
      <c r="H164" s="3">
        <v>4144329</v>
      </c>
      <c r="I164" s="1">
        <v>3840647</v>
      </c>
      <c r="J164" s="4">
        <v>5083608</v>
      </c>
      <c r="K164" s="4">
        <v>13068584</v>
      </c>
      <c r="L164" s="3">
        <v>0</v>
      </c>
      <c r="M164" s="1">
        <v>0</v>
      </c>
      <c r="N164" s="4">
        <v>0</v>
      </c>
      <c r="O164" s="4">
        <v>0</v>
      </c>
      <c r="P164" s="3">
        <v>0</v>
      </c>
      <c r="Q164" s="1">
        <v>0</v>
      </c>
      <c r="R164" s="4">
        <v>0</v>
      </c>
      <c r="S164" s="4">
        <v>0</v>
      </c>
      <c r="T164" s="3"/>
      <c r="U164" s="1">
        <v>0</v>
      </c>
      <c r="V164" s="4">
        <v>0</v>
      </c>
      <c r="W164" s="4">
        <v>0</v>
      </c>
    </row>
    <row r="165" spans="1:23" ht="12.75">
      <c r="A165" s="47" t="s">
        <v>47</v>
      </c>
      <c r="B165" s="48" t="s">
        <v>308</v>
      </c>
      <c r="C165" s="49" t="s">
        <v>309</v>
      </c>
      <c r="D165" s="50">
        <v>173659626</v>
      </c>
      <c r="E165" s="1">
        <v>173659626</v>
      </c>
      <c r="F165" s="1">
        <v>7619223</v>
      </c>
      <c r="G165" s="2">
        <f t="shared" si="30"/>
        <v>0.04387446394707772</v>
      </c>
      <c r="H165" s="3">
        <v>7619223</v>
      </c>
      <c r="I165" s="1">
        <v>0</v>
      </c>
      <c r="J165" s="4">
        <v>0</v>
      </c>
      <c r="K165" s="4">
        <v>7619223</v>
      </c>
      <c r="L165" s="3">
        <v>0</v>
      </c>
      <c r="M165" s="1">
        <v>0</v>
      </c>
      <c r="N165" s="4">
        <v>0</v>
      </c>
      <c r="O165" s="4">
        <v>0</v>
      </c>
      <c r="P165" s="3">
        <v>0</v>
      </c>
      <c r="Q165" s="1">
        <v>0</v>
      </c>
      <c r="R165" s="4">
        <v>0</v>
      </c>
      <c r="S165" s="4">
        <v>0</v>
      </c>
      <c r="T165" s="3"/>
      <c r="U165" s="1">
        <v>0</v>
      </c>
      <c r="V165" s="4">
        <v>0</v>
      </c>
      <c r="W165" s="4">
        <v>0</v>
      </c>
    </row>
    <row r="166" spans="1:23" ht="12.75">
      <c r="A166" s="51"/>
      <c r="B166" s="52" t="s">
        <v>310</v>
      </c>
      <c r="C166" s="53"/>
      <c r="D166" s="54">
        <f>SUM(D160:D165)</f>
        <v>272349178</v>
      </c>
      <c r="E166" s="5">
        <f>SUM(E160:E165)</f>
        <v>272349178</v>
      </c>
      <c r="F166" s="5">
        <f>SUM(F160:F165)</f>
        <v>53409276</v>
      </c>
      <c r="G166" s="6">
        <f t="shared" si="30"/>
        <v>0.1961058828677647</v>
      </c>
      <c r="H166" s="7">
        <f aca="true" t="shared" si="33" ref="H166:W166">SUM(H160:H165)</f>
        <v>20085901</v>
      </c>
      <c r="I166" s="5">
        <f t="shared" si="33"/>
        <v>18991214</v>
      </c>
      <c r="J166" s="8">
        <f t="shared" si="33"/>
        <v>14332161</v>
      </c>
      <c r="K166" s="8">
        <f t="shared" si="33"/>
        <v>53409276</v>
      </c>
      <c r="L166" s="7">
        <f t="shared" si="33"/>
        <v>0</v>
      </c>
      <c r="M166" s="5">
        <f t="shared" si="33"/>
        <v>0</v>
      </c>
      <c r="N166" s="8">
        <f t="shared" si="33"/>
        <v>0</v>
      </c>
      <c r="O166" s="8">
        <f t="shared" si="33"/>
        <v>0</v>
      </c>
      <c r="P166" s="7">
        <f t="shared" si="33"/>
        <v>0</v>
      </c>
      <c r="Q166" s="5">
        <f t="shared" si="33"/>
        <v>0</v>
      </c>
      <c r="R166" s="8">
        <f t="shared" si="33"/>
        <v>0</v>
      </c>
      <c r="S166" s="8">
        <f t="shared" si="33"/>
        <v>0</v>
      </c>
      <c r="T166" s="7">
        <f t="shared" si="33"/>
        <v>0</v>
      </c>
      <c r="U166" s="5">
        <f t="shared" si="33"/>
        <v>0</v>
      </c>
      <c r="V166" s="8">
        <f t="shared" si="33"/>
        <v>0</v>
      </c>
      <c r="W166" s="8">
        <f t="shared" si="33"/>
        <v>0</v>
      </c>
    </row>
    <row r="167" spans="1:23" ht="12.75">
      <c r="A167" s="47" t="s">
        <v>28</v>
      </c>
      <c r="B167" s="48" t="s">
        <v>311</v>
      </c>
      <c r="C167" s="49" t="s">
        <v>312</v>
      </c>
      <c r="D167" s="50">
        <v>37460134</v>
      </c>
      <c r="E167" s="1">
        <v>37460134</v>
      </c>
      <c r="F167" s="1">
        <v>29222902</v>
      </c>
      <c r="G167" s="2">
        <f t="shared" si="30"/>
        <v>0.7801067129124525</v>
      </c>
      <c r="H167" s="3">
        <v>13267059</v>
      </c>
      <c r="I167" s="1">
        <v>2449395</v>
      </c>
      <c r="J167" s="4">
        <v>13506448</v>
      </c>
      <c r="K167" s="4">
        <v>29222902</v>
      </c>
      <c r="L167" s="3">
        <v>0</v>
      </c>
      <c r="M167" s="1">
        <v>0</v>
      </c>
      <c r="N167" s="4">
        <v>0</v>
      </c>
      <c r="O167" s="4">
        <v>0</v>
      </c>
      <c r="P167" s="3">
        <v>0</v>
      </c>
      <c r="Q167" s="1">
        <v>0</v>
      </c>
      <c r="R167" s="4">
        <v>0</v>
      </c>
      <c r="S167" s="4">
        <v>0</v>
      </c>
      <c r="T167" s="3"/>
      <c r="U167" s="1">
        <v>0</v>
      </c>
      <c r="V167" s="4">
        <v>0</v>
      </c>
      <c r="W167" s="4">
        <v>0</v>
      </c>
    </row>
    <row r="168" spans="1:23" ht="12.75">
      <c r="A168" s="47" t="s">
        <v>28</v>
      </c>
      <c r="B168" s="48" t="s">
        <v>313</v>
      </c>
      <c r="C168" s="49" t="s">
        <v>314</v>
      </c>
      <c r="D168" s="50">
        <v>1614488900</v>
      </c>
      <c r="E168" s="1">
        <v>1614488900</v>
      </c>
      <c r="F168" s="1">
        <v>391807161</v>
      </c>
      <c r="G168" s="2">
        <f t="shared" si="30"/>
        <v>0.2426818549201546</v>
      </c>
      <c r="H168" s="3">
        <v>125818246</v>
      </c>
      <c r="I168" s="1">
        <v>138162335</v>
      </c>
      <c r="J168" s="4">
        <v>127826580</v>
      </c>
      <c r="K168" s="4">
        <v>391807161</v>
      </c>
      <c r="L168" s="3">
        <v>0</v>
      </c>
      <c r="M168" s="1">
        <v>0</v>
      </c>
      <c r="N168" s="4">
        <v>0</v>
      </c>
      <c r="O168" s="4">
        <v>0</v>
      </c>
      <c r="P168" s="3">
        <v>0</v>
      </c>
      <c r="Q168" s="1">
        <v>0</v>
      </c>
      <c r="R168" s="4">
        <v>0</v>
      </c>
      <c r="S168" s="4">
        <v>0</v>
      </c>
      <c r="T168" s="3"/>
      <c r="U168" s="1">
        <v>0</v>
      </c>
      <c r="V168" s="4">
        <v>0</v>
      </c>
      <c r="W168" s="4">
        <v>0</v>
      </c>
    </row>
    <row r="169" spans="1:23" ht="12.75">
      <c r="A169" s="47" t="s">
        <v>28</v>
      </c>
      <c r="B169" s="48" t="s">
        <v>315</v>
      </c>
      <c r="C169" s="49" t="s">
        <v>316</v>
      </c>
      <c r="D169" s="50">
        <v>16956342</v>
      </c>
      <c r="E169" s="1">
        <v>16956342</v>
      </c>
      <c r="F169" s="1">
        <v>8159696</v>
      </c>
      <c r="G169" s="2">
        <f t="shared" si="30"/>
        <v>0.48121794193582557</v>
      </c>
      <c r="H169" s="3">
        <v>2611858</v>
      </c>
      <c r="I169" s="1">
        <v>2626854</v>
      </c>
      <c r="J169" s="4">
        <v>2920984</v>
      </c>
      <c r="K169" s="4">
        <v>8159696</v>
      </c>
      <c r="L169" s="3">
        <v>0</v>
      </c>
      <c r="M169" s="1">
        <v>0</v>
      </c>
      <c r="N169" s="4">
        <v>0</v>
      </c>
      <c r="O169" s="4">
        <v>0</v>
      </c>
      <c r="P169" s="3">
        <v>0</v>
      </c>
      <c r="Q169" s="1">
        <v>0</v>
      </c>
      <c r="R169" s="4">
        <v>0</v>
      </c>
      <c r="S169" s="4">
        <v>0</v>
      </c>
      <c r="T169" s="3"/>
      <c r="U169" s="1">
        <v>0</v>
      </c>
      <c r="V169" s="4">
        <v>0</v>
      </c>
      <c r="W169" s="4">
        <v>0</v>
      </c>
    </row>
    <row r="170" spans="1:23" ht="12.75">
      <c r="A170" s="47" t="s">
        <v>28</v>
      </c>
      <c r="B170" s="48" t="s">
        <v>317</v>
      </c>
      <c r="C170" s="49" t="s">
        <v>318</v>
      </c>
      <c r="D170" s="50">
        <v>153743380</v>
      </c>
      <c r="E170" s="1">
        <v>153743380</v>
      </c>
      <c r="F170" s="1">
        <v>37583018</v>
      </c>
      <c r="G170" s="2">
        <f t="shared" si="30"/>
        <v>0.24445291888340168</v>
      </c>
      <c r="H170" s="3">
        <v>13547029</v>
      </c>
      <c r="I170" s="1">
        <v>12265423</v>
      </c>
      <c r="J170" s="4">
        <v>11770566</v>
      </c>
      <c r="K170" s="4">
        <v>37583018</v>
      </c>
      <c r="L170" s="3">
        <v>0</v>
      </c>
      <c r="M170" s="1">
        <v>0</v>
      </c>
      <c r="N170" s="4">
        <v>0</v>
      </c>
      <c r="O170" s="4">
        <v>0</v>
      </c>
      <c r="P170" s="3">
        <v>0</v>
      </c>
      <c r="Q170" s="1">
        <v>0</v>
      </c>
      <c r="R170" s="4">
        <v>0</v>
      </c>
      <c r="S170" s="4">
        <v>0</v>
      </c>
      <c r="T170" s="3"/>
      <c r="U170" s="1">
        <v>0</v>
      </c>
      <c r="V170" s="4">
        <v>0</v>
      </c>
      <c r="W170" s="4">
        <v>0</v>
      </c>
    </row>
    <row r="171" spans="1:23" ht="12.75">
      <c r="A171" s="47" t="s">
        <v>28</v>
      </c>
      <c r="B171" s="48" t="s">
        <v>319</v>
      </c>
      <c r="C171" s="49" t="s">
        <v>320</v>
      </c>
      <c r="D171" s="50">
        <v>57036610</v>
      </c>
      <c r="E171" s="1">
        <v>57036610</v>
      </c>
      <c r="F171" s="1">
        <v>8765468</v>
      </c>
      <c r="G171" s="2">
        <f t="shared" si="30"/>
        <v>0.15368143373177334</v>
      </c>
      <c r="H171" s="3">
        <v>4516861</v>
      </c>
      <c r="I171" s="1">
        <v>3930198</v>
      </c>
      <c r="J171" s="4">
        <v>318409</v>
      </c>
      <c r="K171" s="4">
        <v>8765468</v>
      </c>
      <c r="L171" s="3">
        <v>0</v>
      </c>
      <c r="M171" s="1">
        <v>0</v>
      </c>
      <c r="N171" s="4">
        <v>0</v>
      </c>
      <c r="O171" s="4">
        <v>0</v>
      </c>
      <c r="P171" s="3">
        <v>0</v>
      </c>
      <c r="Q171" s="1">
        <v>0</v>
      </c>
      <c r="R171" s="4">
        <v>0</v>
      </c>
      <c r="S171" s="4">
        <v>0</v>
      </c>
      <c r="T171" s="3"/>
      <c r="U171" s="1">
        <v>0</v>
      </c>
      <c r="V171" s="4">
        <v>0</v>
      </c>
      <c r="W171" s="4">
        <v>0</v>
      </c>
    </row>
    <row r="172" spans="1:23" ht="12.75">
      <c r="A172" s="47" t="s">
        <v>28</v>
      </c>
      <c r="B172" s="48" t="s">
        <v>321</v>
      </c>
      <c r="C172" s="49" t="s">
        <v>322</v>
      </c>
      <c r="D172" s="50">
        <v>61834693</v>
      </c>
      <c r="E172" s="1">
        <v>61834693</v>
      </c>
      <c r="F172" s="1">
        <v>13682232</v>
      </c>
      <c r="G172" s="2">
        <f t="shared" si="30"/>
        <v>0.22127112363928128</v>
      </c>
      <c r="H172" s="3">
        <v>3940563</v>
      </c>
      <c r="I172" s="1">
        <v>4596129</v>
      </c>
      <c r="J172" s="4">
        <v>5145540</v>
      </c>
      <c r="K172" s="4">
        <v>13682232</v>
      </c>
      <c r="L172" s="3">
        <v>0</v>
      </c>
      <c r="M172" s="1">
        <v>0</v>
      </c>
      <c r="N172" s="4">
        <v>0</v>
      </c>
      <c r="O172" s="4">
        <v>0</v>
      </c>
      <c r="P172" s="3">
        <v>0</v>
      </c>
      <c r="Q172" s="1">
        <v>0</v>
      </c>
      <c r="R172" s="4">
        <v>0</v>
      </c>
      <c r="S172" s="4">
        <v>0</v>
      </c>
      <c r="T172" s="3"/>
      <c r="U172" s="1">
        <v>0</v>
      </c>
      <c r="V172" s="4">
        <v>0</v>
      </c>
      <c r="W172" s="4">
        <v>0</v>
      </c>
    </row>
    <row r="173" spans="1:23" ht="12.75">
      <c r="A173" s="47" t="s">
        <v>47</v>
      </c>
      <c r="B173" s="48" t="s">
        <v>323</v>
      </c>
      <c r="C173" s="49" t="s">
        <v>324</v>
      </c>
      <c r="D173" s="50">
        <v>353423030</v>
      </c>
      <c r="E173" s="1">
        <v>353423030</v>
      </c>
      <c r="F173" s="1">
        <v>71975116</v>
      </c>
      <c r="G173" s="2">
        <f t="shared" si="30"/>
        <v>0.2036514598383699</v>
      </c>
      <c r="H173" s="3">
        <v>20125080</v>
      </c>
      <c r="I173" s="1">
        <v>26740005</v>
      </c>
      <c r="J173" s="4">
        <v>25110031</v>
      </c>
      <c r="K173" s="4">
        <v>71975116</v>
      </c>
      <c r="L173" s="3">
        <v>0</v>
      </c>
      <c r="M173" s="1">
        <v>0</v>
      </c>
      <c r="N173" s="4">
        <v>0</v>
      </c>
      <c r="O173" s="4">
        <v>0</v>
      </c>
      <c r="P173" s="3">
        <v>0</v>
      </c>
      <c r="Q173" s="1">
        <v>0</v>
      </c>
      <c r="R173" s="4">
        <v>0</v>
      </c>
      <c r="S173" s="4">
        <v>0</v>
      </c>
      <c r="T173" s="3"/>
      <c r="U173" s="1">
        <v>0</v>
      </c>
      <c r="V173" s="4">
        <v>0</v>
      </c>
      <c r="W173" s="4">
        <v>0</v>
      </c>
    </row>
    <row r="174" spans="1:23" ht="12.75">
      <c r="A174" s="65"/>
      <c r="B174" s="66" t="s">
        <v>325</v>
      </c>
      <c r="C174" s="67"/>
      <c r="D174" s="68">
        <f>SUM(D167:D173)</f>
        <v>2294943089</v>
      </c>
      <c r="E174" s="13">
        <f>SUM(E167:E173)</f>
        <v>2294943089</v>
      </c>
      <c r="F174" s="13">
        <f>SUM(F167:F173)</f>
        <v>561195593</v>
      </c>
      <c r="G174" s="14">
        <f t="shared" si="30"/>
        <v>0.2445357341059537</v>
      </c>
      <c r="H174" s="15">
        <f aca="true" t="shared" si="34" ref="H174:W174">SUM(H167:H173)</f>
        <v>183826696</v>
      </c>
      <c r="I174" s="13">
        <f t="shared" si="34"/>
        <v>190770339</v>
      </c>
      <c r="J174" s="16">
        <f t="shared" si="34"/>
        <v>186598558</v>
      </c>
      <c r="K174" s="16">
        <f t="shared" si="34"/>
        <v>561195593</v>
      </c>
      <c r="L174" s="7">
        <f t="shared" si="34"/>
        <v>0</v>
      </c>
      <c r="M174" s="5">
        <f t="shared" si="34"/>
        <v>0</v>
      </c>
      <c r="N174" s="8">
        <f t="shared" si="34"/>
        <v>0</v>
      </c>
      <c r="O174" s="8">
        <f t="shared" si="34"/>
        <v>0</v>
      </c>
      <c r="P174" s="7">
        <f t="shared" si="34"/>
        <v>0</v>
      </c>
      <c r="Q174" s="5">
        <f t="shared" si="34"/>
        <v>0</v>
      </c>
      <c r="R174" s="8">
        <f t="shared" si="34"/>
        <v>0</v>
      </c>
      <c r="S174" s="8">
        <f t="shared" si="34"/>
        <v>0</v>
      </c>
      <c r="T174" s="7">
        <f t="shared" si="34"/>
        <v>0</v>
      </c>
      <c r="U174" s="5">
        <f t="shared" si="34"/>
        <v>0</v>
      </c>
      <c r="V174" s="8">
        <f t="shared" si="34"/>
        <v>0</v>
      </c>
      <c r="W174" s="8">
        <f t="shared" si="34"/>
        <v>0</v>
      </c>
    </row>
    <row r="175" spans="1:23" ht="12.75">
      <c r="A175" s="47" t="s">
        <v>28</v>
      </c>
      <c r="B175" s="48" t="s">
        <v>326</v>
      </c>
      <c r="C175" s="49" t="s">
        <v>327</v>
      </c>
      <c r="D175" s="50">
        <v>91669000</v>
      </c>
      <c r="E175" s="1">
        <v>91669000</v>
      </c>
      <c r="F175" s="1">
        <v>17455015</v>
      </c>
      <c r="G175" s="2">
        <f t="shared" si="30"/>
        <v>0.19041349856549106</v>
      </c>
      <c r="H175" s="3">
        <v>5834943</v>
      </c>
      <c r="I175" s="1">
        <v>5881020</v>
      </c>
      <c r="J175" s="4">
        <v>5739052</v>
      </c>
      <c r="K175" s="4">
        <v>17455015</v>
      </c>
      <c r="L175" s="3">
        <v>0</v>
      </c>
      <c r="M175" s="1">
        <v>0</v>
      </c>
      <c r="N175" s="4">
        <v>0</v>
      </c>
      <c r="O175" s="4">
        <v>0</v>
      </c>
      <c r="P175" s="3">
        <v>0</v>
      </c>
      <c r="Q175" s="1">
        <v>0</v>
      </c>
      <c r="R175" s="4">
        <v>0</v>
      </c>
      <c r="S175" s="4">
        <v>0</v>
      </c>
      <c r="T175" s="3"/>
      <c r="U175" s="1">
        <v>0</v>
      </c>
      <c r="V175" s="4">
        <v>0</v>
      </c>
      <c r="W175" s="4">
        <v>0</v>
      </c>
    </row>
    <row r="176" spans="1:23" ht="12.75">
      <c r="A176" s="47" t="s">
        <v>28</v>
      </c>
      <c r="B176" s="48" t="s">
        <v>328</v>
      </c>
      <c r="C176" s="49" t="s">
        <v>329</v>
      </c>
      <c r="D176" s="50">
        <v>682121466</v>
      </c>
      <c r="E176" s="1">
        <v>682121466</v>
      </c>
      <c r="F176" s="1">
        <v>159973301</v>
      </c>
      <c r="G176" s="2">
        <f t="shared" si="30"/>
        <v>0.2345231882791972</v>
      </c>
      <c r="H176" s="3">
        <v>53818357</v>
      </c>
      <c r="I176" s="1">
        <v>55771733</v>
      </c>
      <c r="J176" s="4">
        <v>50383211</v>
      </c>
      <c r="K176" s="4">
        <v>159973301</v>
      </c>
      <c r="L176" s="3">
        <v>0</v>
      </c>
      <c r="M176" s="1">
        <v>0</v>
      </c>
      <c r="N176" s="4">
        <v>0</v>
      </c>
      <c r="O176" s="4">
        <v>0</v>
      </c>
      <c r="P176" s="3">
        <v>0</v>
      </c>
      <c r="Q176" s="1">
        <v>0</v>
      </c>
      <c r="R176" s="4">
        <v>0</v>
      </c>
      <c r="S176" s="4">
        <v>0</v>
      </c>
      <c r="T176" s="3"/>
      <c r="U176" s="1">
        <v>0</v>
      </c>
      <c r="V176" s="4">
        <v>0</v>
      </c>
      <c r="W176" s="4">
        <v>0</v>
      </c>
    </row>
    <row r="177" spans="1:23" ht="12.75">
      <c r="A177" s="47" t="s">
        <v>28</v>
      </c>
      <c r="B177" s="48" t="s">
        <v>330</v>
      </c>
      <c r="C177" s="49" t="s">
        <v>331</v>
      </c>
      <c r="D177" s="50">
        <v>90839697</v>
      </c>
      <c r="E177" s="1">
        <v>90839697</v>
      </c>
      <c r="F177" s="1">
        <v>3871912</v>
      </c>
      <c r="G177" s="2">
        <f t="shared" si="30"/>
        <v>0.04262356797601383</v>
      </c>
      <c r="H177" s="3">
        <v>0</v>
      </c>
      <c r="I177" s="1">
        <v>3112065</v>
      </c>
      <c r="J177" s="4">
        <v>759847</v>
      </c>
      <c r="K177" s="4">
        <v>3871912</v>
      </c>
      <c r="L177" s="3">
        <v>0</v>
      </c>
      <c r="M177" s="1">
        <v>0</v>
      </c>
      <c r="N177" s="4">
        <v>0</v>
      </c>
      <c r="O177" s="4">
        <v>0</v>
      </c>
      <c r="P177" s="3">
        <v>0</v>
      </c>
      <c r="Q177" s="1">
        <v>0</v>
      </c>
      <c r="R177" s="4">
        <v>0</v>
      </c>
      <c r="S177" s="4">
        <v>0</v>
      </c>
      <c r="T177" s="3"/>
      <c r="U177" s="1">
        <v>0</v>
      </c>
      <c r="V177" s="4">
        <v>0</v>
      </c>
      <c r="W177" s="4">
        <v>0</v>
      </c>
    </row>
    <row r="178" spans="1:23" ht="12.75">
      <c r="A178" s="47" t="s">
        <v>28</v>
      </c>
      <c r="B178" s="48" t="s">
        <v>332</v>
      </c>
      <c r="C178" s="49" t="s">
        <v>333</v>
      </c>
      <c r="D178" s="50">
        <v>0</v>
      </c>
      <c r="E178" s="1">
        <v>0</v>
      </c>
      <c r="F178" s="1">
        <v>12081020</v>
      </c>
      <c r="G178" s="2">
        <f t="shared" si="30"/>
        <v>0</v>
      </c>
      <c r="H178" s="3">
        <v>6823662</v>
      </c>
      <c r="I178" s="1">
        <v>2374474</v>
      </c>
      <c r="J178" s="4">
        <v>2882884</v>
      </c>
      <c r="K178" s="4">
        <v>12081020</v>
      </c>
      <c r="L178" s="3">
        <v>0</v>
      </c>
      <c r="M178" s="1">
        <v>0</v>
      </c>
      <c r="N178" s="4">
        <v>0</v>
      </c>
      <c r="O178" s="4">
        <v>0</v>
      </c>
      <c r="P178" s="3">
        <v>0</v>
      </c>
      <c r="Q178" s="1">
        <v>0</v>
      </c>
      <c r="R178" s="4">
        <v>0</v>
      </c>
      <c r="S178" s="4">
        <v>0</v>
      </c>
      <c r="T178" s="3"/>
      <c r="U178" s="1">
        <v>0</v>
      </c>
      <c r="V178" s="4">
        <v>0</v>
      </c>
      <c r="W178" s="4">
        <v>0</v>
      </c>
    </row>
    <row r="179" spans="1:23" ht="12.75">
      <c r="A179" s="47" t="s">
        <v>47</v>
      </c>
      <c r="B179" s="48" t="s">
        <v>334</v>
      </c>
      <c r="C179" s="49" t="s">
        <v>335</v>
      </c>
      <c r="D179" s="50">
        <v>320543433</v>
      </c>
      <c r="E179" s="1">
        <v>320543433</v>
      </c>
      <c r="F179" s="1">
        <v>71533623</v>
      </c>
      <c r="G179" s="2">
        <f t="shared" si="30"/>
        <v>0.22316358919135929</v>
      </c>
      <c r="H179" s="3">
        <v>32657568</v>
      </c>
      <c r="I179" s="1">
        <v>19185176</v>
      </c>
      <c r="J179" s="4">
        <v>19690879</v>
      </c>
      <c r="K179" s="4">
        <v>71533623</v>
      </c>
      <c r="L179" s="3">
        <v>0</v>
      </c>
      <c r="M179" s="1">
        <v>0</v>
      </c>
      <c r="N179" s="4">
        <v>0</v>
      </c>
      <c r="O179" s="4">
        <v>0</v>
      </c>
      <c r="P179" s="3">
        <v>0</v>
      </c>
      <c r="Q179" s="1">
        <v>0</v>
      </c>
      <c r="R179" s="4">
        <v>0</v>
      </c>
      <c r="S179" s="4">
        <v>0</v>
      </c>
      <c r="T179" s="3"/>
      <c r="U179" s="1">
        <v>0</v>
      </c>
      <c r="V179" s="4">
        <v>0</v>
      </c>
      <c r="W179" s="4">
        <v>0</v>
      </c>
    </row>
    <row r="180" spans="1:23" ht="12.75">
      <c r="A180" s="51"/>
      <c r="B180" s="52" t="s">
        <v>336</v>
      </c>
      <c r="C180" s="53"/>
      <c r="D180" s="54">
        <f>SUM(D175:D179)</f>
        <v>1185173596</v>
      </c>
      <c r="E180" s="5">
        <f>SUM(E175:E179)</f>
        <v>1185173596</v>
      </c>
      <c r="F180" s="5">
        <f>SUM(F175:F179)</f>
        <v>264914871</v>
      </c>
      <c r="G180" s="6">
        <f aca="true" t="shared" si="35" ref="G180:G188">IF($D180=0,0,$F180/$D180)</f>
        <v>0.22352410810880063</v>
      </c>
      <c r="H180" s="7">
        <f aca="true" t="shared" si="36" ref="H180:W180">SUM(H175:H179)</f>
        <v>99134530</v>
      </c>
      <c r="I180" s="5">
        <f t="shared" si="36"/>
        <v>86324468</v>
      </c>
      <c r="J180" s="8">
        <f t="shared" si="36"/>
        <v>79455873</v>
      </c>
      <c r="K180" s="8">
        <f t="shared" si="36"/>
        <v>264914871</v>
      </c>
      <c r="L180" s="7">
        <f t="shared" si="36"/>
        <v>0</v>
      </c>
      <c r="M180" s="5">
        <f t="shared" si="36"/>
        <v>0</v>
      </c>
      <c r="N180" s="8">
        <f t="shared" si="36"/>
        <v>0</v>
      </c>
      <c r="O180" s="8">
        <f t="shared" si="36"/>
        <v>0</v>
      </c>
      <c r="P180" s="7">
        <f t="shared" si="36"/>
        <v>0</v>
      </c>
      <c r="Q180" s="5">
        <f t="shared" si="36"/>
        <v>0</v>
      </c>
      <c r="R180" s="8">
        <f t="shared" si="36"/>
        <v>0</v>
      </c>
      <c r="S180" s="8">
        <f t="shared" si="36"/>
        <v>0</v>
      </c>
      <c r="T180" s="7">
        <f t="shared" si="36"/>
        <v>0</v>
      </c>
      <c r="U180" s="5">
        <f t="shared" si="36"/>
        <v>0</v>
      </c>
      <c r="V180" s="8">
        <f t="shared" si="36"/>
        <v>0</v>
      </c>
      <c r="W180" s="8">
        <f t="shared" si="36"/>
        <v>0</v>
      </c>
    </row>
    <row r="181" spans="1:23" ht="12.75">
      <c r="A181" s="47" t="s">
        <v>28</v>
      </c>
      <c r="B181" s="48" t="s">
        <v>337</v>
      </c>
      <c r="C181" s="49" t="s">
        <v>338</v>
      </c>
      <c r="D181" s="50">
        <v>38148520</v>
      </c>
      <c r="E181" s="1">
        <v>38148520</v>
      </c>
      <c r="F181" s="1">
        <v>8022878</v>
      </c>
      <c r="G181" s="2">
        <f t="shared" si="35"/>
        <v>0.210306402450213</v>
      </c>
      <c r="H181" s="3">
        <v>1755985</v>
      </c>
      <c r="I181" s="1">
        <v>2318128</v>
      </c>
      <c r="J181" s="4">
        <v>3948765</v>
      </c>
      <c r="K181" s="4">
        <v>8022878</v>
      </c>
      <c r="L181" s="3">
        <v>0</v>
      </c>
      <c r="M181" s="1">
        <v>0</v>
      </c>
      <c r="N181" s="4">
        <v>0</v>
      </c>
      <c r="O181" s="4">
        <v>0</v>
      </c>
      <c r="P181" s="3">
        <v>0</v>
      </c>
      <c r="Q181" s="1">
        <v>0</v>
      </c>
      <c r="R181" s="4">
        <v>0</v>
      </c>
      <c r="S181" s="4">
        <v>0</v>
      </c>
      <c r="T181" s="3"/>
      <c r="U181" s="1">
        <v>0</v>
      </c>
      <c r="V181" s="4">
        <v>0</v>
      </c>
      <c r="W181" s="4">
        <v>0</v>
      </c>
    </row>
    <row r="182" spans="1:23" ht="12.75">
      <c r="A182" s="47" t="s">
        <v>28</v>
      </c>
      <c r="B182" s="48" t="s">
        <v>339</v>
      </c>
      <c r="C182" s="49" t="s">
        <v>340</v>
      </c>
      <c r="D182" s="50">
        <v>25046185</v>
      </c>
      <c r="E182" s="1">
        <v>25046185</v>
      </c>
      <c r="F182" s="1">
        <v>5845127</v>
      </c>
      <c r="G182" s="2">
        <f t="shared" si="35"/>
        <v>0.23337394497405492</v>
      </c>
      <c r="H182" s="3">
        <v>2114962</v>
      </c>
      <c r="I182" s="1">
        <v>1971509</v>
      </c>
      <c r="J182" s="4">
        <v>1758656</v>
      </c>
      <c r="K182" s="4">
        <v>5845127</v>
      </c>
      <c r="L182" s="3">
        <v>0</v>
      </c>
      <c r="M182" s="1">
        <v>0</v>
      </c>
      <c r="N182" s="4">
        <v>0</v>
      </c>
      <c r="O182" s="4">
        <v>0</v>
      </c>
      <c r="P182" s="3">
        <v>0</v>
      </c>
      <c r="Q182" s="1">
        <v>0</v>
      </c>
      <c r="R182" s="4">
        <v>0</v>
      </c>
      <c r="S182" s="4">
        <v>0</v>
      </c>
      <c r="T182" s="3"/>
      <c r="U182" s="1">
        <v>0</v>
      </c>
      <c r="V182" s="4">
        <v>0</v>
      </c>
      <c r="W182" s="4">
        <v>0</v>
      </c>
    </row>
    <row r="183" spans="1:23" ht="12.75">
      <c r="A183" s="47" t="s">
        <v>28</v>
      </c>
      <c r="B183" s="48" t="s">
        <v>341</v>
      </c>
      <c r="C183" s="49" t="s">
        <v>342</v>
      </c>
      <c r="D183" s="50">
        <v>296719489</v>
      </c>
      <c r="E183" s="1">
        <v>296719489</v>
      </c>
      <c r="F183" s="1">
        <v>51371243</v>
      </c>
      <c r="G183" s="2">
        <f t="shared" si="35"/>
        <v>0.173130666856871</v>
      </c>
      <c r="H183" s="3">
        <v>18560553</v>
      </c>
      <c r="I183" s="1">
        <v>16197840</v>
      </c>
      <c r="J183" s="4">
        <v>16612850</v>
      </c>
      <c r="K183" s="4">
        <v>51371243</v>
      </c>
      <c r="L183" s="3">
        <v>0</v>
      </c>
      <c r="M183" s="1">
        <v>0</v>
      </c>
      <c r="N183" s="4">
        <v>0</v>
      </c>
      <c r="O183" s="4">
        <v>0</v>
      </c>
      <c r="P183" s="3">
        <v>0</v>
      </c>
      <c r="Q183" s="1">
        <v>0</v>
      </c>
      <c r="R183" s="4">
        <v>0</v>
      </c>
      <c r="S183" s="4">
        <v>0</v>
      </c>
      <c r="T183" s="3"/>
      <c r="U183" s="1">
        <v>0</v>
      </c>
      <c r="V183" s="4">
        <v>0</v>
      </c>
      <c r="W183" s="4">
        <v>0</v>
      </c>
    </row>
    <row r="184" spans="1:23" ht="12.75">
      <c r="A184" s="47" t="s">
        <v>28</v>
      </c>
      <c r="B184" s="48" t="s">
        <v>343</v>
      </c>
      <c r="C184" s="49" t="s">
        <v>344</v>
      </c>
      <c r="D184" s="50">
        <v>71990383</v>
      </c>
      <c r="E184" s="1">
        <v>71990383</v>
      </c>
      <c r="F184" s="1">
        <v>0</v>
      </c>
      <c r="G184" s="2">
        <f t="shared" si="35"/>
        <v>0</v>
      </c>
      <c r="H184" s="3">
        <v>0</v>
      </c>
      <c r="I184" s="1">
        <v>0</v>
      </c>
      <c r="J184" s="4">
        <v>0</v>
      </c>
      <c r="K184" s="4">
        <v>0</v>
      </c>
      <c r="L184" s="3">
        <v>0</v>
      </c>
      <c r="M184" s="1">
        <v>0</v>
      </c>
      <c r="N184" s="4">
        <v>0</v>
      </c>
      <c r="O184" s="4">
        <v>0</v>
      </c>
      <c r="P184" s="3">
        <v>0</v>
      </c>
      <c r="Q184" s="1">
        <v>0</v>
      </c>
      <c r="R184" s="4">
        <v>0</v>
      </c>
      <c r="S184" s="4">
        <v>0</v>
      </c>
      <c r="T184" s="3"/>
      <c r="U184" s="1">
        <v>0</v>
      </c>
      <c r="V184" s="4">
        <v>0</v>
      </c>
      <c r="W184" s="4">
        <v>0</v>
      </c>
    </row>
    <row r="185" spans="1:23" ht="12.75">
      <c r="A185" s="47" t="s">
        <v>28</v>
      </c>
      <c r="B185" s="48" t="s">
        <v>345</v>
      </c>
      <c r="C185" s="49" t="s">
        <v>346</v>
      </c>
      <c r="D185" s="50">
        <v>85131002</v>
      </c>
      <c r="E185" s="1">
        <v>85131002</v>
      </c>
      <c r="F185" s="1">
        <v>19784512</v>
      </c>
      <c r="G185" s="2">
        <f t="shared" si="35"/>
        <v>0.2324007886104759</v>
      </c>
      <c r="H185" s="3">
        <v>6363115</v>
      </c>
      <c r="I185" s="1">
        <v>5686671</v>
      </c>
      <c r="J185" s="4">
        <v>7734726</v>
      </c>
      <c r="K185" s="4">
        <v>19784512</v>
      </c>
      <c r="L185" s="3">
        <v>0</v>
      </c>
      <c r="M185" s="1">
        <v>0</v>
      </c>
      <c r="N185" s="4">
        <v>0</v>
      </c>
      <c r="O185" s="4">
        <v>0</v>
      </c>
      <c r="P185" s="3">
        <v>0</v>
      </c>
      <c r="Q185" s="1">
        <v>0</v>
      </c>
      <c r="R185" s="4">
        <v>0</v>
      </c>
      <c r="S185" s="4">
        <v>0</v>
      </c>
      <c r="T185" s="3"/>
      <c r="U185" s="1">
        <v>0</v>
      </c>
      <c r="V185" s="4">
        <v>0</v>
      </c>
      <c r="W185" s="4">
        <v>0</v>
      </c>
    </row>
    <row r="186" spans="1:23" ht="12.75">
      <c r="A186" s="47" t="s">
        <v>47</v>
      </c>
      <c r="B186" s="48" t="s">
        <v>347</v>
      </c>
      <c r="C186" s="49" t="s">
        <v>348</v>
      </c>
      <c r="D186" s="50">
        <v>259872696</v>
      </c>
      <c r="E186" s="1">
        <v>259872696</v>
      </c>
      <c r="F186" s="1">
        <v>37161054</v>
      </c>
      <c r="G186" s="2">
        <f t="shared" si="35"/>
        <v>0.14299714657210466</v>
      </c>
      <c r="H186" s="3">
        <v>11324143</v>
      </c>
      <c r="I186" s="1">
        <v>13328317</v>
      </c>
      <c r="J186" s="4">
        <v>12508594</v>
      </c>
      <c r="K186" s="4">
        <v>37161054</v>
      </c>
      <c r="L186" s="3">
        <v>0</v>
      </c>
      <c r="M186" s="1">
        <v>0</v>
      </c>
      <c r="N186" s="4">
        <v>0</v>
      </c>
      <c r="O186" s="4">
        <v>0</v>
      </c>
      <c r="P186" s="3">
        <v>0</v>
      </c>
      <c r="Q186" s="1">
        <v>0</v>
      </c>
      <c r="R186" s="4">
        <v>0</v>
      </c>
      <c r="S186" s="4">
        <v>0</v>
      </c>
      <c r="T186" s="3"/>
      <c r="U186" s="1">
        <v>0</v>
      </c>
      <c r="V186" s="4">
        <v>0</v>
      </c>
      <c r="W186" s="4">
        <v>0</v>
      </c>
    </row>
    <row r="187" spans="1:23" ht="12.75">
      <c r="A187" s="65"/>
      <c r="B187" s="66" t="s">
        <v>349</v>
      </c>
      <c r="C187" s="67"/>
      <c r="D187" s="68">
        <f>SUM(D181:D186)</f>
        <v>776908275</v>
      </c>
      <c r="E187" s="13">
        <f>SUM(E181:E186)</f>
        <v>776908275</v>
      </c>
      <c r="F187" s="13">
        <f>SUM(F181:F186)</f>
        <v>122184814</v>
      </c>
      <c r="G187" s="14">
        <f t="shared" si="35"/>
        <v>0.1572705786921886</v>
      </c>
      <c r="H187" s="15">
        <f aca="true" t="shared" si="37" ref="H187:W187">SUM(H181:H186)</f>
        <v>40118758</v>
      </c>
      <c r="I187" s="13">
        <f t="shared" si="37"/>
        <v>39502465</v>
      </c>
      <c r="J187" s="16">
        <f t="shared" si="37"/>
        <v>42563591</v>
      </c>
      <c r="K187" s="16">
        <f t="shared" si="37"/>
        <v>122184814</v>
      </c>
      <c r="L187" s="15">
        <f t="shared" si="37"/>
        <v>0</v>
      </c>
      <c r="M187" s="13">
        <f t="shared" si="37"/>
        <v>0</v>
      </c>
      <c r="N187" s="16">
        <f t="shared" si="37"/>
        <v>0</v>
      </c>
      <c r="O187" s="16">
        <f t="shared" si="37"/>
        <v>0</v>
      </c>
      <c r="P187" s="15">
        <f t="shared" si="37"/>
        <v>0</v>
      </c>
      <c r="Q187" s="13">
        <f t="shared" si="37"/>
        <v>0</v>
      </c>
      <c r="R187" s="16">
        <f t="shared" si="37"/>
        <v>0</v>
      </c>
      <c r="S187" s="16">
        <f t="shared" si="37"/>
        <v>0</v>
      </c>
      <c r="T187" s="15">
        <f t="shared" si="37"/>
        <v>0</v>
      </c>
      <c r="U187" s="13">
        <f t="shared" si="37"/>
        <v>0</v>
      </c>
      <c r="V187" s="16">
        <f t="shared" si="37"/>
        <v>0</v>
      </c>
      <c r="W187" s="16">
        <f t="shared" si="37"/>
        <v>0</v>
      </c>
    </row>
    <row r="188" spans="1:23" ht="12.75">
      <c r="A188" s="55"/>
      <c r="B188" s="56" t="s">
        <v>350</v>
      </c>
      <c r="C188" s="57"/>
      <c r="D188" s="58">
        <f>SUM(D116,D118:D124,D126:D133,D135:D140,D142:D146,D148:D151,D153:D158,D160:D165,D167:D173,D175:D179,D181:D186)</f>
        <v>33799973649</v>
      </c>
      <c r="E188" s="9">
        <f>SUM(E116,E118:E124,E126:E133,E135:E140,E142:E146,E148:E151,E153:E158,E160:E165,E167:E173,E175:E179,E181:E186)</f>
        <v>33799973649</v>
      </c>
      <c r="F188" s="9">
        <f>SUM(F116,F118:F124,F126:F133,F135:F140,F142:F146,F148:F151,F153:F158,F160:F165,F167:F173,F175:F179,F181:F186)</f>
        <v>7196145652</v>
      </c>
      <c r="G188" s="10">
        <f t="shared" si="35"/>
        <v>0.21290388349793593</v>
      </c>
      <c r="H188" s="11">
        <f aca="true" t="shared" si="38" ref="H188:W188">SUM(H116,H118:H124,H126:H133,H135:H140,H142:H146,H148:H151,H153:H158,H160:H165,H167:H173,H175:H179,H181:H186)</f>
        <v>2258473845</v>
      </c>
      <c r="I188" s="9">
        <f t="shared" si="38"/>
        <v>2570703078</v>
      </c>
      <c r="J188" s="12">
        <f t="shared" si="38"/>
        <v>2366968729</v>
      </c>
      <c r="K188" s="12">
        <f t="shared" si="38"/>
        <v>7196145652</v>
      </c>
      <c r="L188" s="11">
        <f t="shared" si="38"/>
        <v>0</v>
      </c>
      <c r="M188" s="9">
        <f t="shared" si="38"/>
        <v>0</v>
      </c>
      <c r="N188" s="12">
        <f t="shared" si="38"/>
        <v>0</v>
      </c>
      <c r="O188" s="12">
        <f t="shared" si="38"/>
        <v>0</v>
      </c>
      <c r="P188" s="11">
        <f t="shared" si="38"/>
        <v>0</v>
      </c>
      <c r="Q188" s="9">
        <f t="shared" si="38"/>
        <v>0</v>
      </c>
      <c r="R188" s="12">
        <f t="shared" si="38"/>
        <v>0</v>
      </c>
      <c r="S188" s="12">
        <f t="shared" si="38"/>
        <v>0</v>
      </c>
      <c r="T188" s="11">
        <f t="shared" si="38"/>
        <v>0</v>
      </c>
      <c r="U188" s="9">
        <f t="shared" si="38"/>
        <v>0</v>
      </c>
      <c r="V188" s="12">
        <f t="shared" si="38"/>
        <v>0</v>
      </c>
      <c r="W188" s="12">
        <f t="shared" si="38"/>
        <v>0</v>
      </c>
    </row>
    <row r="189" spans="1:23" ht="12.75">
      <c r="A189" s="39"/>
      <c r="B189" s="59"/>
      <c r="C189" s="60"/>
      <c r="D189" s="61"/>
      <c r="E189" s="62"/>
      <c r="F189" s="62"/>
      <c r="G189" s="44"/>
      <c r="H189" s="3"/>
      <c r="I189" s="1"/>
      <c r="J189" s="4"/>
      <c r="K189" s="4"/>
      <c r="L189" s="3"/>
      <c r="M189" s="1"/>
      <c r="N189" s="4"/>
      <c r="O189" s="4"/>
      <c r="P189" s="3"/>
      <c r="Q189" s="1"/>
      <c r="R189" s="4"/>
      <c r="S189" s="4"/>
      <c r="T189" s="3"/>
      <c r="U189" s="1"/>
      <c r="V189" s="4"/>
      <c r="W189" s="4"/>
    </row>
    <row r="190" spans="1:23" ht="12.75">
      <c r="A190" s="39"/>
      <c r="B190" s="40" t="s">
        <v>351</v>
      </c>
      <c r="C190" s="41"/>
      <c r="D190" s="64"/>
      <c r="E190" s="62"/>
      <c r="F190" s="62"/>
      <c r="G190" s="44"/>
      <c r="H190" s="3"/>
      <c r="I190" s="1"/>
      <c r="J190" s="4"/>
      <c r="K190" s="4"/>
      <c r="L190" s="3"/>
      <c r="M190" s="1"/>
      <c r="N190" s="4"/>
      <c r="O190" s="4"/>
      <c r="P190" s="3"/>
      <c r="Q190" s="1"/>
      <c r="R190" s="4"/>
      <c r="S190" s="4"/>
      <c r="T190" s="3"/>
      <c r="U190" s="1"/>
      <c r="V190" s="4"/>
      <c r="W190" s="4"/>
    </row>
    <row r="191" spans="1:23" ht="12.75">
      <c r="A191" s="47" t="s">
        <v>28</v>
      </c>
      <c r="B191" s="48" t="s">
        <v>352</v>
      </c>
      <c r="C191" s="49" t="s">
        <v>353</v>
      </c>
      <c r="D191" s="50">
        <v>135271001</v>
      </c>
      <c r="E191" s="1">
        <v>135271001</v>
      </c>
      <c r="F191" s="1">
        <v>24516080</v>
      </c>
      <c r="G191" s="2">
        <f aca="true" t="shared" si="39" ref="G191:G226">IF($D191=0,0,$F191/$D191)</f>
        <v>0.1812367752050567</v>
      </c>
      <c r="H191" s="3">
        <v>7597270</v>
      </c>
      <c r="I191" s="1">
        <v>8090881</v>
      </c>
      <c r="J191" s="4">
        <v>8827929</v>
      </c>
      <c r="K191" s="4">
        <v>24516080</v>
      </c>
      <c r="L191" s="3">
        <v>0</v>
      </c>
      <c r="M191" s="1">
        <v>0</v>
      </c>
      <c r="N191" s="4">
        <v>0</v>
      </c>
      <c r="O191" s="4">
        <v>0</v>
      </c>
      <c r="P191" s="3">
        <v>0</v>
      </c>
      <c r="Q191" s="1">
        <v>0</v>
      </c>
      <c r="R191" s="4">
        <v>0</v>
      </c>
      <c r="S191" s="4">
        <v>0</v>
      </c>
      <c r="T191" s="3"/>
      <c r="U191" s="1">
        <v>0</v>
      </c>
      <c r="V191" s="4">
        <v>0</v>
      </c>
      <c r="W191" s="4">
        <v>0</v>
      </c>
    </row>
    <row r="192" spans="1:23" ht="12.75">
      <c r="A192" s="47" t="s">
        <v>28</v>
      </c>
      <c r="B192" s="48" t="s">
        <v>354</v>
      </c>
      <c r="C192" s="49" t="s">
        <v>355</v>
      </c>
      <c r="D192" s="50">
        <v>135641628</v>
      </c>
      <c r="E192" s="1">
        <v>135641628</v>
      </c>
      <c r="F192" s="1">
        <v>24250803</v>
      </c>
      <c r="G192" s="2">
        <f t="shared" si="39"/>
        <v>0.17878584441643536</v>
      </c>
      <c r="H192" s="3">
        <v>6963779</v>
      </c>
      <c r="I192" s="1">
        <v>8685770</v>
      </c>
      <c r="J192" s="4">
        <v>8601254</v>
      </c>
      <c r="K192" s="4">
        <v>24250803</v>
      </c>
      <c r="L192" s="3">
        <v>0</v>
      </c>
      <c r="M192" s="1">
        <v>0</v>
      </c>
      <c r="N192" s="4">
        <v>0</v>
      </c>
      <c r="O192" s="4">
        <v>0</v>
      </c>
      <c r="P192" s="3">
        <v>0</v>
      </c>
      <c r="Q192" s="1">
        <v>0</v>
      </c>
      <c r="R192" s="4">
        <v>0</v>
      </c>
      <c r="S192" s="4">
        <v>0</v>
      </c>
      <c r="T192" s="3"/>
      <c r="U192" s="1">
        <v>0</v>
      </c>
      <c r="V192" s="4">
        <v>0</v>
      </c>
      <c r="W192" s="4">
        <v>0</v>
      </c>
    </row>
    <row r="193" spans="1:23" ht="12.75">
      <c r="A193" s="47" t="s">
        <v>28</v>
      </c>
      <c r="B193" s="48" t="s">
        <v>356</v>
      </c>
      <c r="C193" s="49" t="s">
        <v>357</v>
      </c>
      <c r="D193" s="50">
        <v>583503722</v>
      </c>
      <c r="E193" s="1">
        <v>583503722</v>
      </c>
      <c r="F193" s="1">
        <v>129288502</v>
      </c>
      <c r="G193" s="2">
        <f t="shared" si="39"/>
        <v>0.2215727117504145</v>
      </c>
      <c r="H193" s="3">
        <v>21979949</v>
      </c>
      <c r="I193" s="1">
        <v>74463851</v>
      </c>
      <c r="J193" s="4">
        <v>32844702</v>
      </c>
      <c r="K193" s="4">
        <v>129288502</v>
      </c>
      <c r="L193" s="3">
        <v>0</v>
      </c>
      <c r="M193" s="1">
        <v>0</v>
      </c>
      <c r="N193" s="4">
        <v>0</v>
      </c>
      <c r="O193" s="4">
        <v>0</v>
      </c>
      <c r="P193" s="3">
        <v>0</v>
      </c>
      <c r="Q193" s="1">
        <v>0</v>
      </c>
      <c r="R193" s="4">
        <v>0</v>
      </c>
      <c r="S193" s="4">
        <v>0</v>
      </c>
      <c r="T193" s="3"/>
      <c r="U193" s="1">
        <v>0</v>
      </c>
      <c r="V193" s="4">
        <v>0</v>
      </c>
      <c r="W193" s="4">
        <v>0</v>
      </c>
    </row>
    <row r="194" spans="1:23" ht="12.75">
      <c r="A194" s="47" t="s">
        <v>28</v>
      </c>
      <c r="B194" s="48" t="s">
        <v>358</v>
      </c>
      <c r="C194" s="49" t="s">
        <v>359</v>
      </c>
      <c r="D194" s="50">
        <v>339033000</v>
      </c>
      <c r="E194" s="1">
        <v>339033000</v>
      </c>
      <c r="F194" s="1">
        <v>74652958</v>
      </c>
      <c r="G194" s="2">
        <f t="shared" si="39"/>
        <v>0.22019378054643649</v>
      </c>
      <c r="H194" s="3">
        <v>20880658</v>
      </c>
      <c r="I194" s="1">
        <v>24100000</v>
      </c>
      <c r="J194" s="4">
        <v>29672300</v>
      </c>
      <c r="K194" s="4">
        <v>74652958</v>
      </c>
      <c r="L194" s="3">
        <v>0</v>
      </c>
      <c r="M194" s="1">
        <v>0</v>
      </c>
      <c r="N194" s="4">
        <v>0</v>
      </c>
      <c r="O194" s="4">
        <v>0</v>
      </c>
      <c r="P194" s="3">
        <v>0</v>
      </c>
      <c r="Q194" s="1">
        <v>0</v>
      </c>
      <c r="R194" s="4">
        <v>0</v>
      </c>
      <c r="S194" s="4">
        <v>0</v>
      </c>
      <c r="T194" s="3"/>
      <c r="U194" s="1">
        <v>0</v>
      </c>
      <c r="V194" s="4">
        <v>0</v>
      </c>
      <c r="W194" s="4">
        <v>0</v>
      </c>
    </row>
    <row r="195" spans="1:23" ht="12.75">
      <c r="A195" s="47" t="s">
        <v>28</v>
      </c>
      <c r="B195" s="48" t="s">
        <v>360</v>
      </c>
      <c r="C195" s="49" t="s">
        <v>361</v>
      </c>
      <c r="D195" s="50">
        <v>59676887</v>
      </c>
      <c r="E195" s="1">
        <v>59676887</v>
      </c>
      <c r="F195" s="1">
        <v>12576631</v>
      </c>
      <c r="G195" s="2">
        <f t="shared" si="39"/>
        <v>0.21074542644960687</v>
      </c>
      <c r="H195" s="3">
        <v>3084801</v>
      </c>
      <c r="I195" s="1">
        <v>4710204</v>
      </c>
      <c r="J195" s="4">
        <v>4781626</v>
      </c>
      <c r="K195" s="4">
        <v>12576631</v>
      </c>
      <c r="L195" s="3">
        <v>0</v>
      </c>
      <c r="M195" s="1">
        <v>0</v>
      </c>
      <c r="N195" s="4">
        <v>0</v>
      </c>
      <c r="O195" s="4">
        <v>0</v>
      </c>
      <c r="P195" s="3">
        <v>0</v>
      </c>
      <c r="Q195" s="1">
        <v>0</v>
      </c>
      <c r="R195" s="4">
        <v>0</v>
      </c>
      <c r="S195" s="4">
        <v>0</v>
      </c>
      <c r="T195" s="3"/>
      <c r="U195" s="1">
        <v>0</v>
      </c>
      <c r="V195" s="4">
        <v>0</v>
      </c>
      <c r="W195" s="4">
        <v>0</v>
      </c>
    </row>
    <row r="196" spans="1:23" ht="12.75">
      <c r="A196" s="47" t="s">
        <v>47</v>
      </c>
      <c r="B196" s="48" t="s">
        <v>362</v>
      </c>
      <c r="C196" s="49" t="s">
        <v>363</v>
      </c>
      <c r="D196" s="50">
        <v>388537977</v>
      </c>
      <c r="E196" s="1">
        <v>388537977</v>
      </c>
      <c r="F196" s="1">
        <v>76896658</v>
      </c>
      <c r="G196" s="2">
        <f t="shared" si="39"/>
        <v>0.19791284907009232</v>
      </c>
      <c r="H196" s="3">
        <v>18045659</v>
      </c>
      <c r="I196" s="1">
        <v>21365097</v>
      </c>
      <c r="J196" s="4">
        <v>37485902</v>
      </c>
      <c r="K196" s="4">
        <v>76896658</v>
      </c>
      <c r="L196" s="3">
        <v>0</v>
      </c>
      <c r="M196" s="1">
        <v>0</v>
      </c>
      <c r="N196" s="4">
        <v>0</v>
      </c>
      <c r="O196" s="4">
        <v>0</v>
      </c>
      <c r="P196" s="3">
        <v>0</v>
      </c>
      <c r="Q196" s="1">
        <v>0</v>
      </c>
      <c r="R196" s="4">
        <v>0</v>
      </c>
      <c r="S196" s="4">
        <v>0</v>
      </c>
      <c r="T196" s="3"/>
      <c r="U196" s="1">
        <v>0</v>
      </c>
      <c r="V196" s="4">
        <v>0</v>
      </c>
      <c r="W196" s="4">
        <v>0</v>
      </c>
    </row>
    <row r="197" spans="1:23" ht="12.75">
      <c r="A197" s="51"/>
      <c r="B197" s="52" t="s">
        <v>364</v>
      </c>
      <c r="C197" s="53"/>
      <c r="D197" s="54">
        <f>SUM(D191:D196)</f>
        <v>1641664215</v>
      </c>
      <c r="E197" s="5">
        <f>SUM(E191:E196)</f>
        <v>1641664215</v>
      </c>
      <c r="F197" s="5">
        <f>SUM(F191:F196)</f>
        <v>342181632</v>
      </c>
      <c r="G197" s="6">
        <f t="shared" si="39"/>
        <v>0.2084358231564425</v>
      </c>
      <c r="H197" s="7">
        <f aca="true" t="shared" si="40" ref="H197:W197">SUM(H191:H196)</f>
        <v>78552116</v>
      </c>
      <c r="I197" s="5">
        <f t="shared" si="40"/>
        <v>141415803</v>
      </c>
      <c r="J197" s="8">
        <f t="shared" si="40"/>
        <v>122213713</v>
      </c>
      <c r="K197" s="8">
        <f t="shared" si="40"/>
        <v>342181632</v>
      </c>
      <c r="L197" s="7">
        <f t="shared" si="40"/>
        <v>0</v>
      </c>
      <c r="M197" s="5">
        <f t="shared" si="40"/>
        <v>0</v>
      </c>
      <c r="N197" s="8">
        <f t="shared" si="40"/>
        <v>0</v>
      </c>
      <c r="O197" s="8">
        <f t="shared" si="40"/>
        <v>0</v>
      </c>
      <c r="P197" s="7">
        <f t="shared" si="40"/>
        <v>0</v>
      </c>
      <c r="Q197" s="5">
        <f t="shared" si="40"/>
        <v>0</v>
      </c>
      <c r="R197" s="8">
        <f t="shared" si="40"/>
        <v>0</v>
      </c>
      <c r="S197" s="8">
        <f t="shared" si="40"/>
        <v>0</v>
      </c>
      <c r="T197" s="7">
        <f t="shared" si="40"/>
        <v>0</v>
      </c>
      <c r="U197" s="5">
        <f t="shared" si="40"/>
        <v>0</v>
      </c>
      <c r="V197" s="8">
        <f t="shared" si="40"/>
        <v>0</v>
      </c>
      <c r="W197" s="8">
        <f t="shared" si="40"/>
        <v>0</v>
      </c>
    </row>
    <row r="198" spans="1:23" ht="12.75">
      <c r="A198" s="47" t="s">
        <v>28</v>
      </c>
      <c r="B198" s="48" t="s">
        <v>365</v>
      </c>
      <c r="C198" s="49" t="s">
        <v>366</v>
      </c>
      <c r="D198" s="50">
        <v>139419281</v>
      </c>
      <c r="E198" s="1">
        <v>139419281</v>
      </c>
      <c r="F198" s="1">
        <v>43871019</v>
      </c>
      <c r="G198" s="2">
        <f t="shared" si="39"/>
        <v>0.3146696689678094</v>
      </c>
      <c r="H198" s="3">
        <v>23649578</v>
      </c>
      <c r="I198" s="1">
        <v>10341846</v>
      </c>
      <c r="J198" s="4">
        <v>9879595</v>
      </c>
      <c r="K198" s="4">
        <v>43871019</v>
      </c>
      <c r="L198" s="3">
        <v>0</v>
      </c>
      <c r="M198" s="1">
        <v>0</v>
      </c>
      <c r="N198" s="4">
        <v>0</v>
      </c>
      <c r="O198" s="4">
        <v>0</v>
      </c>
      <c r="P198" s="3">
        <v>0</v>
      </c>
      <c r="Q198" s="1">
        <v>0</v>
      </c>
      <c r="R198" s="4">
        <v>0</v>
      </c>
      <c r="S198" s="4">
        <v>0</v>
      </c>
      <c r="T198" s="3"/>
      <c r="U198" s="1">
        <v>0</v>
      </c>
      <c r="V198" s="4">
        <v>0</v>
      </c>
      <c r="W198" s="4">
        <v>0</v>
      </c>
    </row>
    <row r="199" spans="1:23" ht="12.75">
      <c r="A199" s="47" t="s">
        <v>28</v>
      </c>
      <c r="B199" s="48" t="s">
        <v>367</v>
      </c>
      <c r="C199" s="49" t="s">
        <v>368</v>
      </c>
      <c r="D199" s="50">
        <v>69592</v>
      </c>
      <c r="E199" s="1">
        <v>69592</v>
      </c>
      <c r="F199" s="1">
        <v>20822387</v>
      </c>
      <c r="G199" s="2">
        <f t="shared" si="39"/>
        <v>299.2066185768479</v>
      </c>
      <c r="H199" s="3">
        <v>10404296</v>
      </c>
      <c r="I199" s="1">
        <v>5590691</v>
      </c>
      <c r="J199" s="4">
        <v>4827400</v>
      </c>
      <c r="K199" s="4">
        <v>20822387</v>
      </c>
      <c r="L199" s="3">
        <v>0</v>
      </c>
      <c r="M199" s="1">
        <v>0</v>
      </c>
      <c r="N199" s="4">
        <v>0</v>
      </c>
      <c r="O199" s="4">
        <v>0</v>
      </c>
      <c r="P199" s="3">
        <v>0</v>
      </c>
      <c r="Q199" s="1">
        <v>0</v>
      </c>
      <c r="R199" s="4">
        <v>0</v>
      </c>
      <c r="S199" s="4">
        <v>0</v>
      </c>
      <c r="T199" s="3"/>
      <c r="U199" s="1">
        <v>0</v>
      </c>
      <c r="V199" s="4">
        <v>0</v>
      </c>
      <c r="W199" s="4">
        <v>0</v>
      </c>
    </row>
    <row r="200" spans="1:23" ht="12.75">
      <c r="A200" s="47" t="s">
        <v>28</v>
      </c>
      <c r="B200" s="48" t="s">
        <v>369</v>
      </c>
      <c r="C200" s="49" t="s">
        <v>370</v>
      </c>
      <c r="D200" s="50">
        <v>371239499</v>
      </c>
      <c r="E200" s="1">
        <v>371239499</v>
      </c>
      <c r="F200" s="1">
        <v>36834625</v>
      </c>
      <c r="G200" s="2">
        <f t="shared" si="39"/>
        <v>0.09922065162575817</v>
      </c>
      <c r="H200" s="3">
        <v>18081468</v>
      </c>
      <c r="I200" s="1">
        <v>0</v>
      </c>
      <c r="J200" s="4">
        <v>18753157</v>
      </c>
      <c r="K200" s="4">
        <v>36834625</v>
      </c>
      <c r="L200" s="3">
        <v>0</v>
      </c>
      <c r="M200" s="1">
        <v>0</v>
      </c>
      <c r="N200" s="4">
        <v>0</v>
      </c>
      <c r="O200" s="4">
        <v>0</v>
      </c>
      <c r="P200" s="3">
        <v>0</v>
      </c>
      <c r="Q200" s="1">
        <v>0</v>
      </c>
      <c r="R200" s="4">
        <v>0</v>
      </c>
      <c r="S200" s="4">
        <v>0</v>
      </c>
      <c r="T200" s="3"/>
      <c r="U200" s="1">
        <v>0</v>
      </c>
      <c r="V200" s="4">
        <v>0</v>
      </c>
      <c r="W200" s="4">
        <v>0</v>
      </c>
    </row>
    <row r="201" spans="1:23" ht="12.75">
      <c r="A201" s="47" t="s">
        <v>28</v>
      </c>
      <c r="B201" s="48" t="s">
        <v>371</v>
      </c>
      <c r="C201" s="49" t="s">
        <v>372</v>
      </c>
      <c r="D201" s="50">
        <v>608326000</v>
      </c>
      <c r="E201" s="1">
        <v>608326000</v>
      </c>
      <c r="F201" s="1">
        <v>83752425</v>
      </c>
      <c r="G201" s="2">
        <f t="shared" si="39"/>
        <v>0.1376768788445669</v>
      </c>
      <c r="H201" s="3">
        <v>17324000</v>
      </c>
      <c r="I201" s="1">
        <v>38876253</v>
      </c>
      <c r="J201" s="4">
        <v>27552172</v>
      </c>
      <c r="K201" s="4">
        <v>83752425</v>
      </c>
      <c r="L201" s="3">
        <v>0</v>
      </c>
      <c r="M201" s="1">
        <v>0</v>
      </c>
      <c r="N201" s="4">
        <v>0</v>
      </c>
      <c r="O201" s="4">
        <v>0</v>
      </c>
      <c r="P201" s="3">
        <v>0</v>
      </c>
      <c r="Q201" s="1">
        <v>0</v>
      </c>
      <c r="R201" s="4">
        <v>0</v>
      </c>
      <c r="S201" s="4">
        <v>0</v>
      </c>
      <c r="T201" s="3"/>
      <c r="U201" s="1">
        <v>0</v>
      </c>
      <c r="V201" s="4">
        <v>0</v>
      </c>
      <c r="W201" s="4">
        <v>0</v>
      </c>
    </row>
    <row r="202" spans="1:23" ht="12.75">
      <c r="A202" s="47" t="s">
        <v>47</v>
      </c>
      <c r="B202" s="48" t="s">
        <v>373</v>
      </c>
      <c r="C202" s="49" t="s">
        <v>374</v>
      </c>
      <c r="D202" s="50">
        <v>442365790</v>
      </c>
      <c r="E202" s="1">
        <v>442365790</v>
      </c>
      <c r="F202" s="1">
        <v>309924343</v>
      </c>
      <c r="G202" s="2">
        <f t="shared" si="39"/>
        <v>0.7006064890325266</v>
      </c>
      <c r="H202" s="3">
        <v>30044727</v>
      </c>
      <c r="I202" s="1">
        <v>98525511</v>
      </c>
      <c r="J202" s="4">
        <v>181354105</v>
      </c>
      <c r="K202" s="4">
        <v>309924343</v>
      </c>
      <c r="L202" s="3">
        <v>0</v>
      </c>
      <c r="M202" s="1">
        <v>0</v>
      </c>
      <c r="N202" s="4">
        <v>0</v>
      </c>
      <c r="O202" s="4">
        <v>0</v>
      </c>
      <c r="P202" s="3">
        <v>0</v>
      </c>
      <c r="Q202" s="1">
        <v>0</v>
      </c>
      <c r="R202" s="4">
        <v>0</v>
      </c>
      <c r="S202" s="4">
        <v>0</v>
      </c>
      <c r="T202" s="3"/>
      <c r="U202" s="1">
        <v>0</v>
      </c>
      <c r="V202" s="4">
        <v>0</v>
      </c>
      <c r="W202" s="4">
        <v>0</v>
      </c>
    </row>
    <row r="203" spans="1:23" ht="12.75">
      <c r="A203" s="51"/>
      <c r="B203" s="52" t="s">
        <v>375</v>
      </c>
      <c r="C203" s="53"/>
      <c r="D203" s="54">
        <f>SUM(D198:D202)</f>
        <v>1561420162</v>
      </c>
      <c r="E203" s="5">
        <f>SUM(E198:E202)</f>
        <v>1561420162</v>
      </c>
      <c r="F203" s="5">
        <f>SUM(F198:F202)</f>
        <v>495204799</v>
      </c>
      <c r="G203" s="6">
        <f t="shared" si="39"/>
        <v>0.31715025273255054</v>
      </c>
      <c r="H203" s="7">
        <f aca="true" t="shared" si="41" ref="H203:W203">SUM(H198:H202)</f>
        <v>99504069</v>
      </c>
      <c r="I203" s="5">
        <f t="shared" si="41"/>
        <v>153334301</v>
      </c>
      <c r="J203" s="8">
        <f t="shared" si="41"/>
        <v>242366429</v>
      </c>
      <c r="K203" s="8">
        <f t="shared" si="41"/>
        <v>495204799</v>
      </c>
      <c r="L203" s="7">
        <f t="shared" si="41"/>
        <v>0</v>
      </c>
      <c r="M203" s="5">
        <f t="shared" si="41"/>
        <v>0</v>
      </c>
      <c r="N203" s="8">
        <f t="shared" si="41"/>
        <v>0</v>
      </c>
      <c r="O203" s="8">
        <f t="shared" si="41"/>
        <v>0</v>
      </c>
      <c r="P203" s="7">
        <f t="shared" si="41"/>
        <v>0</v>
      </c>
      <c r="Q203" s="5">
        <f t="shared" si="41"/>
        <v>0</v>
      </c>
      <c r="R203" s="8">
        <f t="shared" si="41"/>
        <v>0</v>
      </c>
      <c r="S203" s="8">
        <f t="shared" si="41"/>
        <v>0</v>
      </c>
      <c r="T203" s="7">
        <f t="shared" si="41"/>
        <v>0</v>
      </c>
      <c r="U203" s="5">
        <f t="shared" si="41"/>
        <v>0</v>
      </c>
      <c r="V203" s="8">
        <f t="shared" si="41"/>
        <v>0</v>
      </c>
      <c r="W203" s="8">
        <f t="shared" si="41"/>
        <v>0</v>
      </c>
    </row>
    <row r="204" spans="1:23" ht="12.75">
      <c r="A204" s="47" t="s">
        <v>28</v>
      </c>
      <c r="B204" s="48" t="s">
        <v>376</v>
      </c>
      <c r="C204" s="49" t="s">
        <v>377</v>
      </c>
      <c r="D204" s="50">
        <v>88299612</v>
      </c>
      <c r="E204" s="1">
        <v>88299612</v>
      </c>
      <c r="F204" s="1">
        <v>18866499</v>
      </c>
      <c r="G204" s="2">
        <f t="shared" si="39"/>
        <v>0.213664574199941</v>
      </c>
      <c r="H204" s="3">
        <v>1269847</v>
      </c>
      <c r="I204" s="1">
        <v>10151250</v>
      </c>
      <c r="J204" s="4">
        <v>7445402</v>
      </c>
      <c r="K204" s="4">
        <v>18866499</v>
      </c>
      <c r="L204" s="3">
        <v>0</v>
      </c>
      <c r="M204" s="1">
        <v>0</v>
      </c>
      <c r="N204" s="4">
        <v>0</v>
      </c>
      <c r="O204" s="4">
        <v>0</v>
      </c>
      <c r="P204" s="3">
        <v>0</v>
      </c>
      <c r="Q204" s="1">
        <v>0</v>
      </c>
      <c r="R204" s="4">
        <v>0</v>
      </c>
      <c r="S204" s="4">
        <v>0</v>
      </c>
      <c r="T204" s="3"/>
      <c r="U204" s="1">
        <v>0</v>
      </c>
      <c r="V204" s="4">
        <v>0</v>
      </c>
      <c r="W204" s="4">
        <v>0</v>
      </c>
    </row>
    <row r="205" spans="1:23" ht="12.75">
      <c r="A205" s="47" t="s">
        <v>28</v>
      </c>
      <c r="B205" s="48" t="s">
        <v>378</v>
      </c>
      <c r="C205" s="49" t="s">
        <v>379</v>
      </c>
      <c r="D205" s="50">
        <v>57602332</v>
      </c>
      <c r="E205" s="1">
        <v>57602332</v>
      </c>
      <c r="F205" s="1">
        <v>10403214</v>
      </c>
      <c r="G205" s="2">
        <f t="shared" si="39"/>
        <v>0.18060404221134657</v>
      </c>
      <c r="H205" s="3">
        <v>2352433</v>
      </c>
      <c r="I205" s="1">
        <v>4441978</v>
      </c>
      <c r="J205" s="4">
        <v>3608803</v>
      </c>
      <c r="K205" s="4">
        <v>10403214</v>
      </c>
      <c r="L205" s="3">
        <v>0</v>
      </c>
      <c r="M205" s="1">
        <v>0</v>
      </c>
      <c r="N205" s="4">
        <v>0</v>
      </c>
      <c r="O205" s="4">
        <v>0</v>
      </c>
      <c r="P205" s="3">
        <v>0</v>
      </c>
      <c r="Q205" s="1">
        <v>0</v>
      </c>
      <c r="R205" s="4">
        <v>0</v>
      </c>
      <c r="S205" s="4">
        <v>0</v>
      </c>
      <c r="T205" s="3"/>
      <c r="U205" s="1">
        <v>0</v>
      </c>
      <c r="V205" s="4">
        <v>0</v>
      </c>
      <c r="W205" s="4">
        <v>0</v>
      </c>
    </row>
    <row r="206" spans="1:23" ht="12.75">
      <c r="A206" s="47" t="s">
        <v>28</v>
      </c>
      <c r="B206" s="48" t="s">
        <v>380</v>
      </c>
      <c r="C206" s="49" t="s">
        <v>381</v>
      </c>
      <c r="D206" s="50">
        <v>88187356</v>
      </c>
      <c r="E206" s="1">
        <v>88187356</v>
      </c>
      <c r="F206" s="1">
        <v>15130322</v>
      </c>
      <c r="G206" s="2">
        <f t="shared" si="39"/>
        <v>0.17157019652567881</v>
      </c>
      <c r="H206" s="3">
        <v>4328803</v>
      </c>
      <c r="I206" s="1">
        <v>4594785</v>
      </c>
      <c r="J206" s="4">
        <v>6206734</v>
      </c>
      <c r="K206" s="4">
        <v>15130322</v>
      </c>
      <c r="L206" s="3">
        <v>0</v>
      </c>
      <c r="M206" s="1">
        <v>0</v>
      </c>
      <c r="N206" s="4">
        <v>0</v>
      </c>
      <c r="O206" s="4">
        <v>0</v>
      </c>
      <c r="P206" s="3">
        <v>0</v>
      </c>
      <c r="Q206" s="1">
        <v>0</v>
      </c>
      <c r="R206" s="4">
        <v>0</v>
      </c>
      <c r="S206" s="4">
        <v>0</v>
      </c>
      <c r="T206" s="3"/>
      <c r="U206" s="1">
        <v>0</v>
      </c>
      <c r="V206" s="4">
        <v>0</v>
      </c>
      <c r="W206" s="4">
        <v>0</v>
      </c>
    </row>
    <row r="207" spans="1:23" ht="12.75">
      <c r="A207" s="47" t="s">
        <v>28</v>
      </c>
      <c r="B207" s="48" t="s">
        <v>382</v>
      </c>
      <c r="C207" s="49" t="s">
        <v>383</v>
      </c>
      <c r="D207" s="50">
        <v>1224515000</v>
      </c>
      <c r="E207" s="1">
        <v>1224515000</v>
      </c>
      <c r="F207" s="1">
        <v>271642204</v>
      </c>
      <c r="G207" s="2">
        <f t="shared" si="39"/>
        <v>0.22183656713065988</v>
      </c>
      <c r="H207" s="3">
        <v>93373465</v>
      </c>
      <c r="I207" s="1">
        <v>102975892</v>
      </c>
      <c r="J207" s="4">
        <v>75292847</v>
      </c>
      <c r="K207" s="4">
        <v>271642204</v>
      </c>
      <c r="L207" s="3">
        <v>0</v>
      </c>
      <c r="M207" s="1">
        <v>0</v>
      </c>
      <c r="N207" s="4">
        <v>0</v>
      </c>
      <c r="O207" s="4">
        <v>0</v>
      </c>
      <c r="P207" s="3">
        <v>0</v>
      </c>
      <c r="Q207" s="1">
        <v>0</v>
      </c>
      <c r="R207" s="4">
        <v>0</v>
      </c>
      <c r="S207" s="4">
        <v>0</v>
      </c>
      <c r="T207" s="3"/>
      <c r="U207" s="1">
        <v>0</v>
      </c>
      <c r="V207" s="4">
        <v>0</v>
      </c>
      <c r="W207" s="4">
        <v>0</v>
      </c>
    </row>
    <row r="208" spans="1:23" ht="12.75">
      <c r="A208" s="47" t="s">
        <v>28</v>
      </c>
      <c r="B208" s="48" t="s">
        <v>384</v>
      </c>
      <c r="C208" s="49" t="s">
        <v>385</v>
      </c>
      <c r="D208" s="50">
        <v>130136959</v>
      </c>
      <c r="E208" s="1">
        <v>130136959</v>
      </c>
      <c r="F208" s="1">
        <v>15039100</v>
      </c>
      <c r="G208" s="2">
        <f t="shared" si="39"/>
        <v>0.11556363477034991</v>
      </c>
      <c r="H208" s="3">
        <v>3618912</v>
      </c>
      <c r="I208" s="1">
        <v>5403162</v>
      </c>
      <c r="J208" s="4">
        <v>6017026</v>
      </c>
      <c r="K208" s="4">
        <v>15039100</v>
      </c>
      <c r="L208" s="3">
        <v>0</v>
      </c>
      <c r="M208" s="1">
        <v>0</v>
      </c>
      <c r="N208" s="4">
        <v>0</v>
      </c>
      <c r="O208" s="4">
        <v>0</v>
      </c>
      <c r="P208" s="3">
        <v>0</v>
      </c>
      <c r="Q208" s="1">
        <v>0</v>
      </c>
      <c r="R208" s="4">
        <v>0</v>
      </c>
      <c r="S208" s="4">
        <v>0</v>
      </c>
      <c r="T208" s="3"/>
      <c r="U208" s="1">
        <v>0</v>
      </c>
      <c r="V208" s="4">
        <v>0</v>
      </c>
      <c r="W208" s="4">
        <v>0</v>
      </c>
    </row>
    <row r="209" spans="1:23" ht="12.75">
      <c r="A209" s="47" t="s">
        <v>47</v>
      </c>
      <c r="B209" s="48" t="s">
        <v>386</v>
      </c>
      <c r="C209" s="49" t="s">
        <v>387</v>
      </c>
      <c r="D209" s="50">
        <v>325572446</v>
      </c>
      <c r="E209" s="1">
        <v>325572446</v>
      </c>
      <c r="F209" s="1">
        <v>83753739</v>
      </c>
      <c r="G209" s="2">
        <f t="shared" si="39"/>
        <v>0.257250698052009</v>
      </c>
      <c r="H209" s="3">
        <v>19460000</v>
      </c>
      <c r="I209" s="1">
        <v>31237084</v>
      </c>
      <c r="J209" s="4">
        <v>33056655</v>
      </c>
      <c r="K209" s="4">
        <v>83753739</v>
      </c>
      <c r="L209" s="3">
        <v>0</v>
      </c>
      <c r="M209" s="1">
        <v>0</v>
      </c>
      <c r="N209" s="4">
        <v>0</v>
      </c>
      <c r="O209" s="4">
        <v>0</v>
      </c>
      <c r="P209" s="3">
        <v>0</v>
      </c>
      <c r="Q209" s="1">
        <v>0</v>
      </c>
      <c r="R209" s="4">
        <v>0</v>
      </c>
      <c r="S209" s="4">
        <v>0</v>
      </c>
      <c r="T209" s="3"/>
      <c r="U209" s="1">
        <v>0</v>
      </c>
      <c r="V209" s="4">
        <v>0</v>
      </c>
      <c r="W209" s="4">
        <v>0</v>
      </c>
    </row>
    <row r="210" spans="1:23" ht="12.75">
      <c r="A210" s="51"/>
      <c r="B210" s="52" t="s">
        <v>388</v>
      </c>
      <c r="C210" s="53"/>
      <c r="D210" s="54">
        <f>SUM(D204:D209)</f>
        <v>1914313705</v>
      </c>
      <c r="E210" s="5">
        <f>SUM(E204:E209)</f>
        <v>1914313705</v>
      </c>
      <c r="F210" s="5">
        <f>SUM(F204:F209)</f>
        <v>414835078</v>
      </c>
      <c r="G210" s="6">
        <f t="shared" si="39"/>
        <v>0.21670172287671105</v>
      </c>
      <c r="H210" s="7">
        <f aca="true" t="shared" si="42" ref="H210:W210">SUM(H204:H209)</f>
        <v>124403460</v>
      </c>
      <c r="I210" s="5">
        <f t="shared" si="42"/>
        <v>158804151</v>
      </c>
      <c r="J210" s="8">
        <f t="shared" si="42"/>
        <v>131627467</v>
      </c>
      <c r="K210" s="8">
        <f t="shared" si="42"/>
        <v>414835078</v>
      </c>
      <c r="L210" s="7">
        <f t="shared" si="42"/>
        <v>0</v>
      </c>
      <c r="M210" s="5">
        <f t="shared" si="42"/>
        <v>0</v>
      </c>
      <c r="N210" s="8">
        <f t="shared" si="42"/>
        <v>0</v>
      </c>
      <c r="O210" s="8">
        <f t="shared" si="42"/>
        <v>0</v>
      </c>
      <c r="P210" s="7">
        <f t="shared" si="42"/>
        <v>0</v>
      </c>
      <c r="Q210" s="5">
        <f t="shared" si="42"/>
        <v>0</v>
      </c>
      <c r="R210" s="8">
        <f t="shared" si="42"/>
        <v>0</v>
      </c>
      <c r="S210" s="8">
        <f t="shared" si="42"/>
        <v>0</v>
      </c>
      <c r="T210" s="7">
        <f t="shared" si="42"/>
        <v>0</v>
      </c>
      <c r="U210" s="5">
        <f t="shared" si="42"/>
        <v>0</v>
      </c>
      <c r="V210" s="8">
        <f t="shared" si="42"/>
        <v>0</v>
      </c>
      <c r="W210" s="8">
        <f t="shared" si="42"/>
        <v>0</v>
      </c>
    </row>
    <row r="211" spans="1:23" ht="12.75">
      <c r="A211" s="47" t="s">
        <v>28</v>
      </c>
      <c r="B211" s="48" t="s">
        <v>389</v>
      </c>
      <c r="C211" s="49" t="s">
        <v>390</v>
      </c>
      <c r="D211" s="50">
        <v>210213272</v>
      </c>
      <c r="E211" s="1">
        <v>210213272</v>
      </c>
      <c r="F211" s="1">
        <v>24503381</v>
      </c>
      <c r="G211" s="2">
        <f t="shared" si="39"/>
        <v>0.11656438609642117</v>
      </c>
      <c r="H211" s="3">
        <v>7316692</v>
      </c>
      <c r="I211" s="1">
        <v>2192593</v>
      </c>
      <c r="J211" s="4">
        <v>14994096</v>
      </c>
      <c r="K211" s="4">
        <v>24503381</v>
      </c>
      <c r="L211" s="3">
        <v>0</v>
      </c>
      <c r="M211" s="1">
        <v>0</v>
      </c>
      <c r="N211" s="4">
        <v>0</v>
      </c>
      <c r="O211" s="4">
        <v>0</v>
      </c>
      <c r="P211" s="3">
        <v>0</v>
      </c>
      <c r="Q211" s="1">
        <v>0</v>
      </c>
      <c r="R211" s="4">
        <v>0</v>
      </c>
      <c r="S211" s="4">
        <v>0</v>
      </c>
      <c r="T211" s="3"/>
      <c r="U211" s="1">
        <v>0</v>
      </c>
      <c r="V211" s="4">
        <v>0</v>
      </c>
      <c r="W211" s="4">
        <v>0</v>
      </c>
    </row>
    <row r="212" spans="1:23" ht="12.75">
      <c r="A212" s="47" t="s">
        <v>28</v>
      </c>
      <c r="B212" s="48" t="s">
        <v>391</v>
      </c>
      <c r="C212" s="49" t="s">
        <v>392</v>
      </c>
      <c r="D212" s="50">
        <v>0</v>
      </c>
      <c r="E212" s="1">
        <v>0</v>
      </c>
      <c r="F212" s="1">
        <v>60491894</v>
      </c>
      <c r="G212" s="2">
        <f t="shared" si="39"/>
        <v>0</v>
      </c>
      <c r="H212" s="3">
        <v>9735314</v>
      </c>
      <c r="I212" s="1">
        <v>0</v>
      </c>
      <c r="J212" s="4">
        <v>50756580</v>
      </c>
      <c r="K212" s="4">
        <v>60491894</v>
      </c>
      <c r="L212" s="3">
        <v>0</v>
      </c>
      <c r="M212" s="1">
        <v>0</v>
      </c>
      <c r="N212" s="4">
        <v>0</v>
      </c>
      <c r="O212" s="4">
        <v>0</v>
      </c>
      <c r="P212" s="3">
        <v>0</v>
      </c>
      <c r="Q212" s="1">
        <v>0</v>
      </c>
      <c r="R212" s="4">
        <v>0</v>
      </c>
      <c r="S212" s="4">
        <v>0</v>
      </c>
      <c r="T212" s="3"/>
      <c r="U212" s="1">
        <v>0</v>
      </c>
      <c r="V212" s="4">
        <v>0</v>
      </c>
      <c r="W212" s="4">
        <v>0</v>
      </c>
    </row>
    <row r="213" spans="1:23" ht="12.75">
      <c r="A213" s="47" t="s">
        <v>28</v>
      </c>
      <c r="B213" s="48" t="s">
        <v>393</v>
      </c>
      <c r="C213" s="49" t="s">
        <v>394</v>
      </c>
      <c r="D213" s="50">
        <v>92288852</v>
      </c>
      <c r="E213" s="1">
        <v>92288852</v>
      </c>
      <c r="F213" s="1">
        <v>23140149</v>
      </c>
      <c r="G213" s="2">
        <f t="shared" si="39"/>
        <v>0.25073612357860947</v>
      </c>
      <c r="H213" s="3">
        <v>3532269</v>
      </c>
      <c r="I213" s="1">
        <v>10724174</v>
      </c>
      <c r="J213" s="4">
        <v>8883706</v>
      </c>
      <c r="K213" s="4">
        <v>23140149</v>
      </c>
      <c r="L213" s="3">
        <v>0</v>
      </c>
      <c r="M213" s="1">
        <v>0</v>
      </c>
      <c r="N213" s="4">
        <v>0</v>
      </c>
      <c r="O213" s="4">
        <v>0</v>
      </c>
      <c r="P213" s="3">
        <v>0</v>
      </c>
      <c r="Q213" s="1">
        <v>0</v>
      </c>
      <c r="R213" s="4">
        <v>0</v>
      </c>
      <c r="S213" s="4">
        <v>0</v>
      </c>
      <c r="T213" s="3"/>
      <c r="U213" s="1">
        <v>0</v>
      </c>
      <c r="V213" s="4">
        <v>0</v>
      </c>
      <c r="W213" s="4">
        <v>0</v>
      </c>
    </row>
    <row r="214" spans="1:23" ht="12.75">
      <c r="A214" s="47" t="s">
        <v>28</v>
      </c>
      <c r="B214" s="48" t="s">
        <v>395</v>
      </c>
      <c r="C214" s="49" t="s">
        <v>396</v>
      </c>
      <c r="D214" s="50">
        <v>169140073</v>
      </c>
      <c r="E214" s="1">
        <v>169140073</v>
      </c>
      <c r="F214" s="1">
        <v>38604097</v>
      </c>
      <c r="G214" s="2">
        <f t="shared" si="39"/>
        <v>0.22823743844547117</v>
      </c>
      <c r="H214" s="3">
        <v>12605099</v>
      </c>
      <c r="I214" s="1">
        <v>13810368</v>
      </c>
      <c r="J214" s="4">
        <v>12188630</v>
      </c>
      <c r="K214" s="4">
        <v>38604097</v>
      </c>
      <c r="L214" s="3">
        <v>0</v>
      </c>
      <c r="M214" s="1">
        <v>0</v>
      </c>
      <c r="N214" s="4">
        <v>0</v>
      </c>
      <c r="O214" s="4">
        <v>0</v>
      </c>
      <c r="P214" s="3">
        <v>0</v>
      </c>
      <c r="Q214" s="1">
        <v>0</v>
      </c>
      <c r="R214" s="4">
        <v>0</v>
      </c>
      <c r="S214" s="4">
        <v>0</v>
      </c>
      <c r="T214" s="3"/>
      <c r="U214" s="1">
        <v>0</v>
      </c>
      <c r="V214" s="4">
        <v>0</v>
      </c>
      <c r="W214" s="4">
        <v>0</v>
      </c>
    </row>
    <row r="215" spans="1:23" ht="12.75">
      <c r="A215" s="47" t="s">
        <v>28</v>
      </c>
      <c r="B215" s="48" t="s">
        <v>397</v>
      </c>
      <c r="C215" s="49" t="s">
        <v>398</v>
      </c>
      <c r="D215" s="50">
        <v>162111000</v>
      </c>
      <c r="E215" s="1">
        <v>162111000</v>
      </c>
      <c r="F215" s="1">
        <v>24025929</v>
      </c>
      <c r="G215" s="2">
        <f t="shared" si="39"/>
        <v>0.1482066546995577</v>
      </c>
      <c r="H215" s="3">
        <v>10337209</v>
      </c>
      <c r="I215" s="1">
        <v>13688720</v>
      </c>
      <c r="J215" s="4">
        <v>0</v>
      </c>
      <c r="K215" s="4">
        <v>24025929</v>
      </c>
      <c r="L215" s="3">
        <v>0</v>
      </c>
      <c r="M215" s="1">
        <v>0</v>
      </c>
      <c r="N215" s="4">
        <v>0</v>
      </c>
      <c r="O215" s="4">
        <v>0</v>
      </c>
      <c r="P215" s="3">
        <v>0</v>
      </c>
      <c r="Q215" s="1">
        <v>0</v>
      </c>
      <c r="R215" s="4">
        <v>0</v>
      </c>
      <c r="S215" s="4">
        <v>0</v>
      </c>
      <c r="T215" s="3"/>
      <c r="U215" s="1">
        <v>0</v>
      </c>
      <c r="V215" s="4">
        <v>0</v>
      </c>
      <c r="W215" s="4">
        <v>0</v>
      </c>
    </row>
    <row r="216" spans="1:23" ht="12.75">
      <c r="A216" s="47" t="s">
        <v>28</v>
      </c>
      <c r="B216" s="48" t="s">
        <v>399</v>
      </c>
      <c r="C216" s="49" t="s">
        <v>400</v>
      </c>
      <c r="D216" s="50">
        <v>485300233</v>
      </c>
      <c r="E216" s="1">
        <v>485300233</v>
      </c>
      <c r="F216" s="1">
        <v>83374737</v>
      </c>
      <c r="G216" s="2">
        <f t="shared" si="39"/>
        <v>0.17180032345049379</v>
      </c>
      <c r="H216" s="3">
        <v>15651752</v>
      </c>
      <c r="I216" s="1">
        <v>42506533</v>
      </c>
      <c r="J216" s="4">
        <v>25216452</v>
      </c>
      <c r="K216" s="4">
        <v>83374737</v>
      </c>
      <c r="L216" s="3">
        <v>0</v>
      </c>
      <c r="M216" s="1">
        <v>0</v>
      </c>
      <c r="N216" s="4">
        <v>0</v>
      </c>
      <c r="O216" s="4">
        <v>0</v>
      </c>
      <c r="P216" s="3">
        <v>0</v>
      </c>
      <c r="Q216" s="1">
        <v>0</v>
      </c>
      <c r="R216" s="4">
        <v>0</v>
      </c>
      <c r="S216" s="4">
        <v>0</v>
      </c>
      <c r="T216" s="3"/>
      <c r="U216" s="1">
        <v>0</v>
      </c>
      <c r="V216" s="4">
        <v>0</v>
      </c>
      <c r="W216" s="4">
        <v>0</v>
      </c>
    </row>
    <row r="217" spans="1:23" ht="12.75">
      <c r="A217" s="47" t="s">
        <v>47</v>
      </c>
      <c r="B217" s="48" t="s">
        <v>401</v>
      </c>
      <c r="C217" s="49" t="s">
        <v>402</v>
      </c>
      <c r="D217" s="50">
        <v>107606750</v>
      </c>
      <c r="E217" s="1">
        <v>107606750</v>
      </c>
      <c r="F217" s="1">
        <v>14621685</v>
      </c>
      <c r="G217" s="2">
        <f t="shared" si="39"/>
        <v>0.13588074168209707</v>
      </c>
      <c r="H217" s="3">
        <v>3851983</v>
      </c>
      <c r="I217" s="1">
        <v>5875898</v>
      </c>
      <c r="J217" s="4">
        <v>4893804</v>
      </c>
      <c r="K217" s="4">
        <v>14621685</v>
      </c>
      <c r="L217" s="3">
        <v>0</v>
      </c>
      <c r="M217" s="1">
        <v>0</v>
      </c>
      <c r="N217" s="4">
        <v>0</v>
      </c>
      <c r="O217" s="4">
        <v>0</v>
      </c>
      <c r="P217" s="3">
        <v>0</v>
      </c>
      <c r="Q217" s="1">
        <v>0</v>
      </c>
      <c r="R217" s="4">
        <v>0</v>
      </c>
      <c r="S217" s="4">
        <v>0</v>
      </c>
      <c r="T217" s="3"/>
      <c r="U217" s="1">
        <v>0</v>
      </c>
      <c r="V217" s="4">
        <v>0</v>
      </c>
      <c r="W217" s="4">
        <v>0</v>
      </c>
    </row>
    <row r="218" spans="1:23" ht="12.75">
      <c r="A218" s="51"/>
      <c r="B218" s="52" t="s">
        <v>403</v>
      </c>
      <c r="C218" s="53"/>
      <c r="D218" s="54">
        <f>SUM(D211:D217)</f>
        <v>1226660180</v>
      </c>
      <c r="E218" s="5">
        <f>SUM(E211:E217)</f>
        <v>1226660180</v>
      </c>
      <c r="F218" s="5">
        <f>SUM(F211:F217)</f>
        <v>268761872</v>
      </c>
      <c r="G218" s="6">
        <f t="shared" si="39"/>
        <v>0.2191005107869402</v>
      </c>
      <c r="H218" s="7">
        <f aca="true" t="shared" si="43" ref="H218:W218">SUM(H211:H217)</f>
        <v>63030318</v>
      </c>
      <c r="I218" s="5">
        <f t="shared" si="43"/>
        <v>88798286</v>
      </c>
      <c r="J218" s="8">
        <f t="shared" si="43"/>
        <v>116933268</v>
      </c>
      <c r="K218" s="8">
        <f t="shared" si="43"/>
        <v>268761872</v>
      </c>
      <c r="L218" s="7">
        <f t="shared" si="43"/>
        <v>0</v>
      </c>
      <c r="M218" s="5">
        <f t="shared" si="43"/>
        <v>0</v>
      </c>
      <c r="N218" s="8">
        <f t="shared" si="43"/>
        <v>0</v>
      </c>
      <c r="O218" s="8">
        <f t="shared" si="43"/>
        <v>0</v>
      </c>
      <c r="P218" s="7">
        <f t="shared" si="43"/>
        <v>0</v>
      </c>
      <c r="Q218" s="5">
        <f t="shared" si="43"/>
        <v>0</v>
      </c>
      <c r="R218" s="8">
        <f t="shared" si="43"/>
        <v>0</v>
      </c>
      <c r="S218" s="8">
        <f t="shared" si="43"/>
        <v>0</v>
      </c>
      <c r="T218" s="7">
        <f t="shared" si="43"/>
        <v>0</v>
      </c>
      <c r="U218" s="5">
        <f t="shared" si="43"/>
        <v>0</v>
      </c>
      <c r="V218" s="8">
        <f t="shared" si="43"/>
        <v>0</v>
      </c>
      <c r="W218" s="8">
        <f t="shared" si="43"/>
        <v>0</v>
      </c>
    </row>
    <row r="219" spans="1:23" ht="12.75">
      <c r="A219" s="47" t="s">
        <v>28</v>
      </c>
      <c r="B219" s="48" t="s">
        <v>404</v>
      </c>
      <c r="C219" s="49" t="s">
        <v>405</v>
      </c>
      <c r="D219" s="50">
        <v>127036990</v>
      </c>
      <c r="E219" s="1">
        <v>127036990</v>
      </c>
      <c r="F219" s="1">
        <v>19924953</v>
      </c>
      <c r="G219" s="2">
        <f t="shared" si="39"/>
        <v>0.15684371142609724</v>
      </c>
      <c r="H219" s="3">
        <v>4892502</v>
      </c>
      <c r="I219" s="1">
        <v>7476567</v>
      </c>
      <c r="J219" s="4">
        <v>7555884</v>
      </c>
      <c r="K219" s="4">
        <v>19924953</v>
      </c>
      <c r="L219" s="3">
        <v>0</v>
      </c>
      <c r="M219" s="1">
        <v>0</v>
      </c>
      <c r="N219" s="4">
        <v>0</v>
      </c>
      <c r="O219" s="4">
        <v>0</v>
      </c>
      <c r="P219" s="3">
        <v>0</v>
      </c>
      <c r="Q219" s="1">
        <v>0</v>
      </c>
      <c r="R219" s="4">
        <v>0</v>
      </c>
      <c r="S219" s="4">
        <v>0</v>
      </c>
      <c r="T219" s="3"/>
      <c r="U219" s="1">
        <v>0</v>
      </c>
      <c r="V219" s="4">
        <v>0</v>
      </c>
      <c r="W219" s="4">
        <v>0</v>
      </c>
    </row>
    <row r="220" spans="1:23" ht="12.75">
      <c r="A220" s="47" t="s">
        <v>28</v>
      </c>
      <c r="B220" s="48" t="s">
        <v>406</v>
      </c>
      <c r="C220" s="49" t="s">
        <v>407</v>
      </c>
      <c r="D220" s="50">
        <v>233520832</v>
      </c>
      <c r="E220" s="1">
        <v>233520832</v>
      </c>
      <c r="F220" s="1">
        <v>41197480</v>
      </c>
      <c r="G220" s="2">
        <f t="shared" si="39"/>
        <v>0.17641886442062693</v>
      </c>
      <c r="H220" s="3">
        <v>7746747</v>
      </c>
      <c r="I220" s="1">
        <v>12020081</v>
      </c>
      <c r="J220" s="4">
        <v>21430652</v>
      </c>
      <c r="K220" s="4">
        <v>41197480</v>
      </c>
      <c r="L220" s="3">
        <v>0</v>
      </c>
      <c r="M220" s="1">
        <v>0</v>
      </c>
      <c r="N220" s="4">
        <v>0</v>
      </c>
      <c r="O220" s="4">
        <v>0</v>
      </c>
      <c r="P220" s="3">
        <v>0</v>
      </c>
      <c r="Q220" s="1">
        <v>0</v>
      </c>
      <c r="R220" s="4">
        <v>0</v>
      </c>
      <c r="S220" s="4">
        <v>0</v>
      </c>
      <c r="T220" s="3"/>
      <c r="U220" s="1">
        <v>0</v>
      </c>
      <c r="V220" s="4">
        <v>0</v>
      </c>
      <c r="W220" s="4">
        <v>0</v>
      </c>
    </row>
    <row r="221" spans="1:23" ht="12.75">
      <c r="A221" s="47" t="s">
        <v>28</v>
      </c>
      <c r="B221" s="48" t="s">
        <v>408</v>
      </c>
      <c r="C221" s="49" t="s">
        <v>409</v>
      </c>
      <c r="D221" s="50">
        <v>97272266</v>
      </c>
      <c r="E221" s="1">
        <v>97272266</v>
      </c>
      <c r="F221" s="1">
        <v>16091056</v>
      </c>
      <c r="G221" s="2">
        <f t="shared" si="39"/>
        <v>0.16542285547249408</v>
      </c>
      <c r="H221" s="3">
        <v>5367535</v>
      </c>
      <c r="I221" s="1">
        <v>5190931</v>
      </c>
      <c r="J221" s="4">
        <v>5532590</v>
      </c>
      <c r="K221" s="4">
        <v>16091056</v>
      </c>
      <c r="L221" s="3">
        <v>0</v>
      </c>
      <c r="M221" s="1">
        <v>0</v>
      </c>
      <c r="N221" s="4">
        <v>0</v>
      </c>
      <c r="O221" s="4">
        <v>0</v>
      </c>
      <c r="P221" s="3">
        <v>0</v>
      </c>
      <c r="Q221" s="1">
        <v>0</v>
      </c>
      <c r="R221" s="4">
        <v>0</v>
      </c>
      <c r="S221" s="4">
        <v>0</v>
      </c>
      <c r="T221" s="3"/>
      <c r="U221" s="1">
        <v>0</v>
      </c>
      <c r="V221" s="4">
        <v>0</v>
      </c>
      <c r="W221" s="4">
        <v>0</v>
      </c>
    </row>
    <row r="222" spans="1:23" ht="12.75">
      <c r="A222" s="47" t="s">
        <v>28</v>
      </c>
      <c r="B222" s="48" t="s">
        <v>410</v>
      </c>
      <c r="C222" s="49" t="s">
        <v>411</v>
      </c>
      <c r="D222" s="50">
        <v>43299264</v>
      </c>
      <c r="E222" s="1">
        <v>43299264</v>
      </c>
      <c r="F222" s="1">
        <v>10126037</v>
      </c>
      <c r="G222" s="2">
        <f t="shared" si="39"/>
        <v>0.23386164254431668</v>
      </c>
      <c r="H222" s="3">
        <v>3288640</v>
      </c>
      <c r="I222" s="1">
        <v>3268498</v>
      </c>
      <c r="J222" s="4">
        <v>3568899</v>
      </c>
      <c r="K222" s="4">
        <v>10126037</v>
      </c>
      <c r="L222" s="3">
        <v>0</v>
      </c>
      <c r="M222" s="1">
        <v>0</v>
      </c>
      <c r="N222" s="4">
        <v>0</v>
      </c>
      <c r="O222" s="4">
        <v>0</v>
      </c>
      <c r="P222" s="3">
        <v>0</v>
      </c>
      <c r="Q222" s="1">
        <v>0</v>
      </c>
      <c r="R222" s="4">
        <v>0</v>
      </c>
      <c r="S222" s="4">
        <v>0</v>
      </c>
      <c r="T222" s="3"/>
      <c r="U222" s="1">
        <v>0</v>
      </c>
      <c r="V222" s="4">
        <v>0</v>
      </c>
      <c r="W222" s="4">
        <v>0</v>
      </c>
    </row>
    <row r="223" spans="1:23" ht="12.75">
      <c r="A223" s="47" t="s">
        <v>28</v>
      </c>
      <c r="B223" s="48" t="s">
        <v>412</v>
      </c>
      <c r="C223" s="49" t="s">
        <v>413</v>
      </c>
      <c r="D223" s="50">
        <v>0</v>
      </c>
      <c r="E223" s="1">
        <v>0</v>
      </c>
      <c r="F223" s="1">
        <v>35555497</v>
      </c>
      <c r="G223" s="2">
        <f t="shared" si="39"/>
        <v>0</v>
      </c>
      <c r="H223" s="3">
        <v>8967728</v>
      </c>
      <c r="I223" s="1">
        <v>12834260</v>
      </c>
      <c r="J223" s="4">
        <v>13753509</v>
      </c>
      <c r="K223" s="4">
        <v>35555497</v>
      </c>
      <c r="L223" s="3">
        <v>0</v>
      </c>
      <c r="M223" s="1">
        <v>0</v>
      </c>
      <c r="N223" s="4">
        <v>0</v>
      </c>
      <c r="O223" s="4">
        <v>0</v>
      </c>
      <c r="P223" s="3">
        <v>0</v>
      </c>
      <c r="Q223" s="1">
        <v>0</v>
      </c>
      <c r="R223" s="4">
        <v>0</v>
      </c>
      <c r="S223" s="4">
        <v>0</v>
      </c>
      <c r="T223" s="3"/>
      <c r="U223" s="1">
        <v>0</v>
      </c>
      <c r="V223" s="4">
        <v>0</v>
      </c>
      <c r="W223" s="4">
        <v>0</v>
      </c>
    </row>
    <row r="224" spans="1:23" ht="12.75">
      <c r="A224" s="47" t="s">
        <v>47</v>
      </c>
      <c r="B224" s="48" t="s">
        <v>414</v>
      </c>
      <c r="C224" s="49" t="s">
        <v>415</v>
      </c>
      <c r="D224" s="50">
        <v>399255000</v>
      </c>
      <c r="E224" s="1">
        <v>399255000</v>
      </c>
      <c r="F224" s="1">
        <v>60613157</v>
      </c>
      <c r="G224" s="2">
        <f t="shared" si="39"/>
        <v>0.15181564914653542</v>
      </c>
      <c r="H224" s="3">
        <v>15969504</v>
      </c>
      <c r="I224" s="1">
        <v>20007431</v>
      </c>
      <c r="J224" s="4">
        <v>24636222</v>
      </c>
      <c r="K224" s="4">
        <v>60613157</v>
      </c>
      <c r="L224" s="3">
        <v>0</v>
      </c>
      <c r="M224" s="1">
        <v>0</v>
      </c>
      <c r="N224" s="4">
        <v>0</v>
      </c>
      <c r="O224" s="4">
        <v>0</v>
      </c>
      <c r="P224" s="3">
        <v>0</v>
      </c>
      <c r="Q224" s="1">
        <v>0</v>
      </c>
      <c r="R224" s="4">
        <v>0</v>
      </c>
      <c r="S224" s="4">
        <v>0</v>
      </c>
      <c r="T224" s="3"/>
      <c r="U224" s="1">
        <v>0</v>
      </c>
      <c r="V224" s="4">
        <v>0</v>
      </c>
      <c r="W224" s="4">
        <v>0</v>
      </c>
    </row>
    <row r="225" spans="1:23" ht="12.75">
      <c r="A225" s="65"/>
      <c r="B225" s="66" t="s">
        <v>416</v>
      </c>
      <c r="C225" s="67"/>
      <c r="D225" s="68">
        <f>SUM(D219:D224)</f>
        <v>900384352</v>
      </c>
      <c r="E225" s="13">
        <f>SUM(E219:E224)</f>
        <v>900384352</v>
      </c>
      <c r="F225" s="13">
        <f>SUM(F219:F224)</f>
        <v>183508180</v>
      </c>
      <c r="G225" s="14">
        <f t="shared" si="39"/>
        <v>0.20381093873119643</v>
      </c>
      <c r="H225" s="15">
        <f aca="true" t="shared" si="44" ref="H225:W225">SUM(H219:H224)</f>
        <v>46232656</v>
      </c>
      <c r="I225" s="13">
        <f t="shared" si="44"/>
        <v>60797768</v>
      </c>
      <c r="J225" s="16">
        <f t="shared" si="44"/>
        <v>76477756</v>
      </c>
      <c r="K225" s="16">
        <f t="shared" si="44"/>
        <v>183508180</v>
      </c>
      <c r="L225" s="15">
        <f t="shared" si="44"/>
        <v>0</v>
      </c>
      <c r="M225" s="13">
        <f t="shared" si="44"/>
        <v>0</v>
      </c>
      <c r="N225" s="16">
        <f t="shared" si="44"/>
        <v>0</v>
      </c>
      <c r="O225" s="16">
        <f t="shared" si="44"/>
        <v>0</v>
      </c>
      <c r="P225" s="15">
        <f t="shared" si="44"/>
        <v>0</v>
      </c>
      <c r="Q225" s="13">
        <f t="shared" si="44"/>
        <v>0</v>
      </c>
      <c r="R225" s="16">
        <f t="shared" si="44"/>
        <v>0</v>
      </c>
      <c r="S225" s="16">
        <f t="shared" si="44"/>
        <v>0</v>
      </c>
      <c r="T225" s="15">
        <f t="shared" si="44"/>
        <v>0</v>
      </c>
      <c r="U225" s="13">
        <f t="shared" si="44"/>
        <v>0</v>
      </c>
      <c r="V225" s="16">
        <f t="shared" si="44"/>
        <v>0</v>
      </c>
      <c r="W225" s="16">
        <f t="shared" si="44"/>
        <v>0</v>
      </c>
    </row>
    <row r="226" spans="1:23" ht="12.75">
      <c r="A226" s="55"/>
      <c r="B226" s="56" t="s">
        <v>417</v>
      </c>
      <c r="C226" s="57"/>
      <c r="D226" s="58">
        <f>SUM(D191:D196,D198:D202,D204:D209,D211:D217,D219:D224)</f>
        <v>7244442614</v>
      </c>
      <c r="E226" s="9">
        <f>SUM(E191:E196,E198:E202,E204:E209,E211:E217,E219:E224)</f>
        <v>7244442614</v>
      </c>
      <c r="F226" s="9">
        <f>SUM(F191:F196,F198:F202,F204:F209,F211:F217,F219:F224)</f>
        <v>1704491561</v>
      </c>
      <c r="G226" s="10">
        <f t="shared" si="39"/>
        <v>0.23528263688721104</v>
      </c>
      <c r="H226" s="11">
        <f aca="true" t="shared" si="45" ref="H226:W226">SUM(H191:H196,H198:H202,H204:H209,H211:H217,H219:H224)</f>
        <v>411722619</v>
      </c>
      <c r="I226" s="9">
        <f t="shared" si="45"/>
        <v>603150309</v>
      </c>
      <c r="J226" s="12">
        <f t="shared" si="45"/>
        <v>689618633</v>
      </c>
      <c r="K226" s="12">
        <f t="shared" si="45"/>
        <v>1704491561</v>
      </c>
      <c r="L226" s="11">
        <f t="shared" si="45"/>
        <v>0</v>
      </c>
      <c r="M226" s="9">
        <f t="shared" si="45"/>
        <v>0</v>
      </c>
      <c r="N226" s="12">
        <f t="shared" si="45"/>
        <v>0</v>
      </c>
      <c r="O226" s="12">
        <f t="shared" si="45"/>
        <v>0</v>
      </c>
      <c r="P226" s="11">
        <f t="shared" si="45"/>
        <v>0</v>
      </c>
      <c r="Q226" s="9">
        <f t="shared" si="45"/>
        <v>0</v>
      </c>
      <c r="R226" s="12">
        <f t="shared" si="45"/>
        <v>0</v>
      </c>
      <c r="S226" s="12">
        <f t="shared" si="45"/>
        <v>0</v>
      </c>
      <c r="T226" s="11">
        <f t="shared" si="45"/>
        <v>0</v>
      </c>
      <c r="U226" s="9">
        <f t="shared" si="45"/>
        <v>0</v>
      </c>
      <c r="V226" s="12">
        <f t="shared" si="45"/>
        <v>0</v>
      </c>
      <c r="W226" s="12">
        <f t="shared" si="45"/>
        <v>0</v>
      </c>
    </row>
    <row r="227" spans="1:23" ht="12.75">
      <c r="A227" s="39"/>
      <c r="B227" s="59"/>
      <c r="C227" s="60"/>
      <c r="D227" s="61"/>
      <c r="E227" s="62"/>
      <c r="F227" s="62"/>
      <c r="G227" s="44"/>
      <c r="H227" s="3"/>
      <c r="I227" s="1"/>
      <c r="J227" s="4"/>
      <c r="K227" s="4"/>
      <c r="L227" s="3"/>
      <c r="M227" s="1"/>
      <c r="N227" s="4"/>
      <c r="O227" s="4"/>
      <c r="P227" s="3"/>
      <c r="Q227" s="1"/>
      <c r="R227" s="4"/>
      <c r="S227" s="4"/>
      <c r="T227" s="3"/>
      <c r="U227" s="1"/>
      <c r="V227" s="4"/>
      <c r="W227" s="4"/>
    </row>
    <row r="228" spans="1:23" ht="12.75">
      <c r="A228" s="39"/>
      <c r="B228" s="40" t="s">
        <v>418</v>
      </c>
      <c r="C228" s="41"/>
      <c r="D228" s="64"/>
      <c r="E228" s="62"/>
      <c r="F228" s="62"/>
      <c r="G228" s="44"/>
      <c r="H228" s="3"/>
      <c r="I228" s="1"/>
      <c r="J228" s="4"/>
      <c r="K228" s="4"/>
      <c r="L228" s="3"/>
      <c r="M228" s="1"/>
      <c r="N228" s="4"/>
      <c r="O228" s="4"/>
      <c r="P228" s="3"/>
      <c r="Q228" s="1"/>
      <c r="R228" s="4"/>
      <c r="S228" s="4"/>
      <c r="T228" s="3"/>
      <c r="U228" s="1"/>
      <c r="V228" s="4"/>
      <c r="W228" s="4"/>
    </row>
    <row r="229" spans="1:23" ht="12.75">
      <c r="A229" s="47" t="s">
        <v>28</v>
      </c>
      <c r="B229" s="48" t="s">
        <v>419</v>
      </c>
      <c r="C229" s="49" t="s">
        <v>420</v>
      </c>
      <c r="D229" s="50">
        <v>211120317</v>
      </c>
      <c r="E229" s="1">
        <v>211120317</v>
      </c>
      <c r="F229" s="1">
        <v>41257787</v>
      </c>
      <c r="G229" s="2">
        <f aca="true" t="shared" si="46" ref="G229:G253">IF($D229=0,0,$F229/$D229)</f>
        <v>0.19542310084727657</v>
      </c>
      <c r="H229" s="3">
        <v>16055552</v>
      </c>
      <c r="I229" s="1">
        <v>12806657</v>
      </c>
      <c r="J229" s="4">
        <v>12395578</v>
      </c>
      <c r="K229" s="4">
        <v>41257787</v>
      </c>
      <c r="L229" s="3">
        <v>0</v>
      </c>
      <c r="M229" s="1">
        <v>0</v>
      </c>
      <c r="N229" s="4">
        <v>0</v>
      </c>
      <c r="O229" s="4">
        <v>0</v>
      </c>
      <c r="P229" s="3">
        <v>0</v>
      </c>
      <c r="Q229" s="1">
        <v>0</v>
      </c>
      <c r="R229" s="4">
        <v>0</v>
      </c>
      <c r="S229" s="4">
        <v>0</v>
      </c>
      <c r="T229" s="3"/>
      <c r="U229" s="1">
        <v>0</v>
      </c>
      <c r="V229" s="4">
        <v>0</v>
      </c>
      <c r="W229" s="4">
        <v>0</v>
      </c>
    </row>
    <row r="230" spans="1:23" ht="12.75">
      <c r="A230" s="47" t="s">
        <v>28</v>
      </c>
      <c r="B230" s="48" t="s">
        <v>421</v>
      </c>
      <c r="C230" s="49" t="s">
        <v>422</v>
      </c>
      <c r="D230" s="50">
        <v>353321442</v>
      </c>
      <c r="E230" s="1">
        <v>353321442</v>
      </c>
      <c r="F230" s="1">
        <v>0</v>
      </c>
      <c r="G230" s="2">
        <f t="shared" si="46"/>
        <v>0</v>
      </c>
      <c r="H230" s="3">
        <v>0</v>
      </c>
      <c r="I230" s="1">
        <v>0</v>
      </c>
      <c r="J230" s="4">
        <v>0</v>
      </c>
      <c r="K230" s="4">
        <v>0</v>
      </c>
      <c r="L230" s="3">
        <v>0</v>
      </c>
      <c r="M230" s="1">
        <v>0</v>
      </c>
      <c r="N230" s="4">
        <v>0</v>
      </c>
      <c r="O230" s="4">
        <v>0</v>
      </c>
      <c r="P230" s="3">
        <v>0</v>
      </c>
      <c r="Q230" s="1">
        <v>0</v>
      </c>
      <c r="R230" s="4">
        <v>0</v>
      </c>
      <c r="S230" s="4">
        <v>0</v>
      </c>
      <c r="T230" s="3"/>
      <c r="U230" s="1">
        <v>0</v>
      </c>
      <c r="V230" s="4">
        <v>0</v>
      </c>
      <c r="W230" s="4">
        <v>0</v>
      </c>
    </row>
    <row r="231" spans="1:23" ht="12.75">
      <c r="A231" s="47" t="s">
        <v>28</v>
      </c>
      <c r="B231" s="48" t="s">
        <v>423</v>
      </c>
      <c r="C231" s="49" t="s">
        <v>424</v>
      </c>
      <c r="D231" s="50">
        <v>0</v>
      </c>
      <c r="E231" s="1">
        <v>0</v>
      </c>
      <c r="F231" s="1">
        <v>32264332</v>
      </c>
      <c r="G231" s="2">
        <f t="shared" si="46"/>
        <v>0</v>
      </c>
      <c r="H231" s="3">
        <v>9175543</v>
      </c>
      <c r="I231" s="1">
        <v>10427997</v>
      </c>
      <c r="J231" s="4">
        <v>12660792</v>
      </c>
      <c r="K231" s="4">
        <v>32264332</v>
      </c>
      <c r="L231" s="3">
        <v>0</v>
      </c>
      <c r="M231" s="1">
        <v>0</v>
      </c>
      <c r="N231" s="4">
        <v>0</v>
      </c>
      <c r="O231" s="4">
        <v>0</v>
      </c>
      <c r="P231" s="3">
        <v>0</v>
      </c>
      <c r="Q231" s="1">
        <v>0</v>
      </c>
      <c r="R231" s="4">
        <v>0</v>
      </c>
      <c r="S231" s="4">
        <v>0</v>
      </c>
      <c r="T231" s="3"/>
      <c r="U231" s="1">
        <v>0</v>
      </c>
      <c r="V231" s="4">
        <v>0</v>
      </c>
      <c r="W231" s="4">
        <v>0</v>
      </c>
    </row>
    <row r="232" spans="1:23" ht="12.75">
      <c r="A232" s="47" t="s">
        <v>28</v>
      </c>
      <c r="B232" s="48" t="s">
        <v>425</v>
      </c>
      <c r="C232" s="49" t="s">
        <v>426</v>
      </c>
      <c r="D232" s="50">
        <v>0</v>
      </c>
      <c r="E232" s="1">
        <v>0</v>
      </c>
      <c r="F232" s="1">
        <v>0</v>
      </c>
      <c r="G232" s="2">
        <f t="shared" si="46"/>
        <v>0</v>
      </c>
      <c r="H232" s="3">
        <v>0</v>
      </c>
      <c r="I232" s="1">
        <v>0</v>
      </c>
      <c r="J232" s="4">
        <v>0</v>
      </c>
      <c r="K232" s="4">
        <v>0</v>
      </c>
      <c r="L232" s="3">
        <v>0</v>
      </c>
      <c r="M232" s="1">
        <v>0</v>
      </c>
      <c r="N232" s="4">
        <v>0</v>
      </c>
      <c r="O232" s="4">
        <v>0</v>
      </c>
      <c r="P232" s="3">
        <v>0</v>
      </c>
      <c r="Q232" s="1">
        <v>0</v>
      </c>
      <c r="R232" s="4">
        <v>0</v>
      </c>
      <c r="S232" s="4">
        <v>0</v>
      </c>
      <c r="T232" s="3"/>
      <c r="U232" s="1">
        <v>0</v>
      </c>
      <c r="V232" s="4">
        <v>0</v>
      </c>
      <c r="W232" s="4">
        <v>0</v>
      </c>
    </row>
    <row r="233" spans="1:23" ht="12.75">
      <c r="A233" s="47" t="s">
        <v>28</v>
      </c>
      <c r="B233" s="48" t="s">
        <v>427</v>
      </c>
      <c r="C233" s="49" t="s">
        <v>428</v>
      </c>
      <c r="D233" s="50">
        <v>336657000</v>
      </c>
      <c r="E233" s="1">
        <v>336657000</v>
      </c>
      <c r="F233" s="1">
        <v>57190213</v>
      </c>
      <c r="G233" s="2">
        <f t="shared" si="46"/>
        <v>0.16987679745260012</v>
      </c>
      <c r="H233" s="3">
        <v>29962041</v>
      </c>
      <c r="I233" s="1">
        <v>27228172</v>
      </c>
      <c r="J233" s="4">
        <v>0</v>
      </c>
      <c r="K233" s="4">
        <v>57190213</v>
      </c>
      <c r="L233" s="3">
        <v>0</v>
      </c>
      <c r="M233" s="1">
        <v>0</v>
      </c>
      <c r="N233" s="4">
        <v>0</v>
      </c>
      <c r="O233" s="4">
        <v>0</v>
      </c>
      <c r="P233" s="3">
        <v>0</v>
      </c>
      <c r="Q233" s="1">
        <v>0</v>
      </c>
      <c r="R233" s="4">
        <v>0</v>
      </c>
      <c r="S233" s="4">
        <v>0</v>
      </c>
      <c r="T233" s="3"/>
      <c r="U233" s="1">
        <v>0</v>
      </c>
      <c r="V233" s="4">
        <v>0</v>
      </c>
      <c r="W233" s="4">
        <v>0</v>
      </c>
    </row>
    <row r="234" spans="1:23" ht="12.75">
      <c r="A234" s="47" t="s">
        <v>28</v>
      </c>
      <c r="B234" s="48" t="s">
        <v>429</v>
      </c>
      <c r="C234" s="49" t="s">
        <v>430</v>
      </c>
      <c r="D234" s="50">
        <v>84984210</v>
      </c>
      <c r="E234" s="1">
        <v>84984210</v>
      </c>
      <c r="F234" s="1">
        <v>7426050</v>
      </c>
      <c r="G234" s="2">
        <f t="shared" si="46"/>
        <v>0.08738152652122082</v>
      </c>
      <c r="H234" s="3">
        <v>0</v>
      </c>
      <c r="I234" s="1">
        <v>7426050</v>
      </c>
      <c r="J234" s="4">
        <v>0</v>
      </c>
      <c r="K234" s="4">
        <v>7426050</v>
      </c>
      <c r="L234" s="3">
        <v>0</v>
      </c>
      <c r="M234" s="1">
        <v>0</v>
      </c>
      <c r="N234" s="4">
        <v>0</v>
      </c>
      <c r="O234" s="4">
        <v>0</v>
      </c>
      <c r="P234" s="3">
        <v>0</v>
      </c>
      <c r="Q234" s="1">
        <v>0</v>
      </c>
      <c r="R234" s="4">
        <v>0</v>
      </c>
      <c r="S234" s="4">
        <v>0</v>
      </c>
      <c r="T234" s="3"/>
      <c r="U234" s="1">
        <v>0</v>
      </c>
      <c r="V234" s="4">
        <v>0</v>
      </c>
      <c r="W234" s="4">
        <v>0</v>
      </c>
    </row>
    <row r="235" spans="1:23" ht="12.75">
      <c r="A235" s="47" t="s">
        <v>28</v>
      </c>
      <c r="B235" s="48" t="s">
        <v>431</v>
      </c>
      <c r="C235" s="49" t="s">
        <v>432</v>
      </c>
      <c r="D235" s="50">
        <v>945875000</v>
      </c>
      <c r="E235" s="1">
        <v>945875000</v>
      </c>
      <c r="F235" s="1">
        <v>235578695</v>
      </c>
      <c r="G235" s="2">
        <f t="shared" si="46"/>
        <v>0.24905901414034623</v>
      </c>
      <c r="H235" s="3">
        <v>58156116</v>
      </c>
      <c r="I235" s="1">
        <v>88593678</v>
      </c>
      <c r="J235" s="4">
        <v>88828901</v>
      </c>
      <c r="K235" s="4">
        <v>235578695</v>
      </c>
      <c r="L235" s="3">
        <v>0</v>
      </c>
      <c r="M235" s="1">
        <v>0</v>
      </c>
      <c r="N235" s="4">
        <v>0</v>
      </c>
      <c r="O235" s="4">
        <v>0</v>
      </c>
      <c r="P235" s="3">
        <v>0</v>
      </c>
      <c r="Q235" s="1">
        <v>0</v>
      </c>
      <c r="R235" s="4">
        <v>0</v>
      </c>
      <c r="S235" s="4">
        <v>0</v>
      </c>
      <c r="T235" s="3"/>
      <c r="U235" s="1">
        <v>0</v>
      </c>
      <c r="V235" s="4">
        <v>0</v>
      </c>
      <c r="W235" s="4">
        <v>0</v>
      </c>
    </row>
    <row r="236" spans="1:23" ht="12.75">
      <c r="A236" s="47" t="s">
        <v>47</v>
      </c>
      <c r="B236" s="48" t="s">
        <v>433</v>
      </c>
      <c r="C236" s="49" t="s">
        <v>434</v>
      </c>
      <c r="D236" s="50">
        <v>234298565</v>
      </c>
      <c r="E236" s="1">
        <v>234298565</v>
      </c>
      <c r="F236" s="1">
        <v>30225475</v>
      </c>
      <c r="G236" s="2">
        <f t="shared" si="46"/>
        <v>0.12900409782706096</v>
      </c>
      <c r="H236" s="3">
        <v>5737788</v>
      </c>
      <c r="I236" s="1">
        <v>13137742</v>
      </c>
      <c r="J236" s="4">
        <v>11349945</v>
      </c>
      <c r="K236" s="4">
        <v>30225475</v>
      </c>
      <c r="L236" s="3">
        <v>0</v>
      </c>
      <c r="M236" s="1">
        <v>0</v>
      </c>
      <c r="N236" s="4">
        <v>0</v>
      </c>
      <c r="O236" s="4">
        <v>0</v>
      </c>
      <c r="P236" s="3">
        <v>0</v>
      </c>
      <c r="Q236" s="1">
        <v>0</v>
      </c>
      <c r="R236" s="4">
        <v>0</v>
      </c>
      <c r="S236" s="4">
        <v>0</v>
      </c>
      <c r="T236" s="3"/>
      <c r="U236" s="1">
        <v>0</v>
      </c>
      <c r="V236" s="4">
        <v>0</v>
      </c>
      <c r="W236" s="4">
        <v>0</v>
      </c>
    </row>
    <row r="237" spans="1:23" ht="12.75">
      <c r="A237" s="51"/>
      <c r="B237" s="52" t="s">
        <v>435</v>
      </c>
      <c r="C237" s="53"/>
      <c r="D237" s="54">
        <f>SUM(D229:D236)</f>
        <v>2166256534</v>
      </c>
      <c r="E237" s="5">
        <f>SUM(E229:E236)</f>
        <v>2166256534</v>
      </c>
      <c r="F237" s="5">
        <f>SUM(F229:F236)</f>
        <v>403942552</v>
      </c>
      <c r="G237" s="6">
        <f t="shared" si="46"/>
        <v>0.1864703213400671</v>
      </c>
      <c r="H237" s="7">
        <f aca="true" t="shared" si="47" ref="H237:W237">SUM(H229:H236)</f>
        <v>119087040</v>
      </c>
      <c r="I237" s="5">
        <f t="shared" si="47"/>
        <v>159620296</v>
      </c>
      <c r="J237" s="8">
        <f t="shared" si="47"/>
        <v>125235216</v>
      </c>
      <c r="K237" s="8">
        <f t="shared" si="47"/>
        <v>403942552</v>
      </c>
      <c r="L237" s="7">
        <f t="shared" si="47"/>
        <v>0</v>
      </c>
      <c r="M237" s="5">
        <f t="shared" si="47"/>
        <v>0</v>
      </c>
      <c r="N237" s="8">
        <f t="shared" si="47"/>
        <v>0</v>
      </c>
      <c r="O237" s="8">
        <f t="shared" si="47"/>
        <v>0</v>
      </c>
      <c r="P237" s="7">
        <f t="shared" si="47"/>
        <v>0</v>
      </c>
      <c r="Q237" s="5">
        <f t="shared" si="47"/>
        <v>0</v>
      </c>
      <c r="R237" s="8">
        <f t="shared" si="47"/>
        <v>0</v>
      </c>
      <c r="S237" s="8">
        <f t="shared" si="47"/>
        <v>0</v>
      </c>
      <c r="T237" s="7">
        <f t="shared" si="47"/>
        <v>0</v>
      </c>
      <c r="U237" s="5">
        <f t="shared" si="47"/>
        <v>0</v>
      </c>
      <c r="V237" s="8">
        <f t="shared" si="47"/>
        <v>0</v>
      </c>
      <c r="W237" s="8">
        <f t="shared" si="47"/>
        <v>0</v>
      </c>
    </row>
    <row r="238" spans="1:23" ht="12.75">
      <c r="A238" s="47" t="s">
        <v>28</v>
      </c>
      <c r="B238" s="48" t="s">
        <v>436</v>
      </c>
      <c r="C238" s="49" t="s">
        <v>437</v>
      </c>
      <c r="D238" s="50">
        <v>0</v>
      </c>
      <c r="E238" s="1">
        <v>0</v>
      </c>
      <c r="F238" s="1">
        <v>42427319</v>
      </c>
      <c r="G238" s="2">
        <f t="shared" si="46"/>
        <v>0</v>
      </c>
      <c r="H238" s="3">
        <v>10874783</v>
      </c>
      <c r="I238" s="1">
        <v>17315898</v>
      </c>
      <c r="J238" s="4">
        <v>14236638</v>
      </c>
      <c r="K238" s="4">
        <v>42427319</v>
      </c>
      <c r="L238" s="3">
        <v>0</v>
      </c>
      <c r="M238" s="1">
        <v>0</v>
      </c>
      <c r="N238" s="4">
        <v>0</v>
      </c>
      <c r="O238" s="4">
        <v>0</v>
      </c>
      <c r="P238" s="3">
        <v>0</v>
      </c>
      <c r="Q238" s="1">
        <v>0</v>
      </c>
      <c r="R238" s="4">
        <v>0</v>
      </c>
      <c r="S238" s="4">
        <v>0</v>
      </c>
      <c r="T238" s="3"/>
      <c r="U238" s="1">
        <v>0</v>
      </c>
      <c r="V238" s="4">
        <v>0</v>
      </c>
      <c r="W238" s="4">
        <v>0</v>
      </c>
    </row>
    <row r="239" spans="1:23" ht="12.75">
      <c r="A239" s="47" t="s">
        <v>28</v>
      </c>
      <c r="B239" s="48" t="s">
        <v>438</v>
      </c>
      <c r="C239" s="49" t="s">
        <v>439</v>
      </c>
      <c r="D239" s="50">
        <v>1226796723</v>
      </c>
      <c r="E239" s="1">
        <v>1226796723</v>
      </c>
      <c r="F239" s="1">
        <v>267128925</v>
      </c>
      <c r="G239" s="2">
        <f t="shared" si="46"/>
        <v>0.21774505913804923</v>
      </c>
      <c r="H239" s="3">
        <v>55932988</v>
      </c>
      <c r="I239" s="1">
        <v>109273224</v>
      </c>
      <c r="J239" s="4">
        <v>101922713</v>
      </c>
      <c r="K239" s="4">
        <v>267128925</v>
      </c>
      <c r="L239" s="3">
        <v>0</v>
      </c>
      <c r="M239" s="1">
        <v>0</v>
      </c>
      <c r="N239" s="4">
        <v>0</v>
      </c>
      <c r="O239" s="4">
        <v>0</v>
      </c>
      <c r="P239" s="3">
        <v>0</v>
      </c>
      <c r="Q239" s="1">
        <v>0</v>
      </c>
      <c r="R239" s="4">
        <v>0</v>
      </c>
      <c r="S239" s="4">
        <v>0</v>
      </c>
      <c r="T239" s="3"/>
      <c r="U239" s="1">
        <v>0</v>
      </c>
      <c r="V239" s="4">
        <v>0</v>
      </c>
      <c r="W239" s="4">
        <v>0</v>
      </c>
    </row>
    <row r="240" spans="1:23" ht="12.75">
      <c r="A240" s="47" t="s">
        <v>28</v>
      </c>
      <c r="B240" s="48" t="s">
        <v>440</v>
      </c>
      <c r="C240" s="49" t="s">
        <v>441</v>
      </c>
      <c r="D240" s="50">
        <v>821707000</v>
      </c>
      <c r="E240" s="1">
        <v>821707000</v>
      </c>
      <c r="F240" s="1">
        <v>192394709</v>
      </c>
      <c r="G240" s="2">
        <f t="shared" si="46"/>
        <v>0.23414028236342152</v>
      </c>
      <c r="H240" s="3">
        <v>70044699</v>
      </c>
      <c r="I240" s="1">
        <v>70979191</v>
      </c>
      <c r="J240" s="4">
        <v>51370819</v>
      </c>
      <c r="K240" s="4">
        <v>192394709</v>
      </c>
      <c r="L240" s="3">
        <v>0</v>
      </c>
      <c r="M240" s="1">
        <v>0</v>
      </c>
      <c r="N240" s="4">
        <v>0</v>
      </c>
      <c r="O240" s="4">
        <v>0</v>
      </c>
      <c r="P240" s="3">
        <v>0</v>
      </c>
      <c r="Q240" s="1">
        <v>0</v>
      </c>
      <c r="R240" s="4">
        <v>0</v>
      </c>
      <c r="S240" s="4">
        <v>0</v>
      </c>
      <c r="T240" s="3"/>
      <c r="U240" s="1">
        <v>0</v>
      </c>
      <c r="V240" s="4">
        <v>0</v>
      </c>
      <c r="W240" s="4">
        <v>0</v>
      </c>
    </row>
    <row r="241" spans="1:23" ht="12.75">
      <c r="A241" s="47" t="s">
        <v>28</v>
      </c>
      <c r="B241" s="48" t="s">
        <v>442</v>
      </c>
      <c r="C241" s="49" t="s">
        <v>443</v>
      </c>
      <c r="D241" s="50">
        <v>128493525</v>
      </c>
      <c r="E241" s="1">
        <v>128493525</v>
      </c>
      <c r="F241" s="1">
        <v>23378726</v>
      </c>
      <c r="G241" s="2">
        <f t="shared" si="46"/>
        <v>0.18194477892952193</v>
      </c>
      <c r="H241" s="3">
        <v>8043993</v>
      </c>
      <c r="I241" s="1">
        <v>6376142</v>
      </c>
      <c r="J241" s="4">
        <v>8958591</v>
      </c>
      <c r="K241" s="4">
        <v>23378726</v>
      </c>
      <c r="L241" s="3">
        <v>0</v>
      </c>
      <c r="M241" s="1">
        <v>0</v>
      </c>
      <c r="N241" s="4">
        <v>0</v>
      </c>
      <c r="O241" s="4">
        <v>0</v>
      </c>
      <c r="P241" s="3">
        <v>0</v>
      </c>
      <c r="Q241" s="1">
        <v>0</v>
      </c>
      <c r="R241" s="4">
        <v>0</v>
      </c>
      <c r="S241" s="4">
        <v>0</v>
      </c>
      <c r="T241" s="3"/>
      <c r="U241" s="1">
        <v>0</v>
      </c>
      <c r="V241" s="4">
        <v>0</v>
      </c>
      <c r="W241" s="4">
        <v>0</v>
      </c>
    </row>
    <row r="242" spans="1:23" ht="12.75">
      <c r="A242" s="47" t="s">
        <v>28</v>
      </c>
      <c r="B242" s="48" t="s">
        <v>444</v>
      </c>
      <c r="C242" s="49" t="s">
        <v>445</v>
      </c>
      <c r="D242" s="50">
        <v>192278000</v>
      </c>
      <c r="E242" s="1">
        <v>192278000</v>
      </c>
      <c r="F242" s="1">
        <v>77252570</v>
      </c>
      <c r="G242" s="2">
        <f t="shared" si="46"/>
        <v>0.40177539812146995</v>
      </c>
      <c r="H242" s="3">
        <v>17388059</v>
      </c>
      <c r="I242" s="1">
        <v>23479606</v>
      </c>
      <c r="J242" s="4">
        <v>36384905</v>
      </c>
      <c r="K242" s="4">
        <v>77252570</v>
      </c>
      <c r="L242" s="3">
        <v>0</v>
      </c>
      <c r="M242" s="1">
        <v>0</v>
      </c>
      <c r="N242" s="4">
        <v>0</v>
      </c>
      <c r="O242" s="4">
        <v>0</v>
      </c>
      <c r="P242" s="3">
        <v>0</v>
      </c>
      <c r="Q242" s="1">
        <v>0</v>
      </c>
      <c r="R242" s="4">
        <v>0</v>
      </c>
      <c r="S242" s="4">
        <v>0</v>
      </c>
      <c r="T242" s="3"/>
      <c r="U242" s="1">
        <v>0</v>
      </c>
      <c r="V242" s="4">
        <v>0</v>
      </c>
      <c r="W242" s="4">
        <v>0</v>
      </c>
    </row>
    <row r="243" spans="1:23" ht="12.75">
      <c r="A243" s="47" t="s">
        <v>28</v>
      </c>
      <c r="B243" s="48" t="s">
        <v>446</v>
      </c>
      <c r="C243" s="49" t="s">
        <v>447</v>
      </c>
      <c r="D243" s="50">
        <v>273004156</v>
      </c>
      <c r="E243" s="1">
        <v>273004156</v>
      </c>
      <c r="F243" s="1">
        <v>37077333</v>
      </c>
      <c r="G243" s="2">
        <f t="shared" si="46"/>
        <v>0.13581233906197385</v>
      </c>
      <c r="H243" s="3">
        <v>11423524</v>
      </c>
      <c r="I243" s="1">
        <v>13710910</v>
      </c>
      <c r="J243" s="4">
        <v>11942899</v>
      </c>
      <c r="K243" s="4">
        <v>37077333</v>
      </c>
      <c r="L243" s="3">
        <v>0</v>
      </c>
      <c r="M243" s="1">
        <v>0</v>
      </c>
      <c r="N243" s="4">
        <v>0</v>
      </c>
      <c r="O243" s="4">
        <v>0</v>
      </c>
      <c r="P243" s="3">
        <v>0</v>
      </c>
      <c r="Q243" s="1">
        <v>0</v>
      </c>
      <c r="R243" s="4">
        <v>0</v>
      </c>
      <c r="S243" s="4">
        <v>0</v>
      </c>
      <c r="T243" s="3"/>
      <c r="U243" s="1">
        <v>0</v>
      </c>
      <c r="V243" s="4">
        <v>0</v>
      </c>
      <c r="W243" s="4">
        <v>0</v>
      </c>
    </row>
    <row r="244" spans="1:23" ht="12.75">
      <c r="A244" s="47" t="s">
        <v>47</v>
      </c>
      <c r="B244" s="48" t="s">
        <v>448</v>
      </c>
      <c r="C244" s="49" t="s">
        <v>449</v>
      </c>
      <c r="D244" s="50">
        <v>637077576</v>
      </c>
      <c r="E244" s="1">
        <v>637077576</v>
      </c>
      <c r="F244" s="1">
        <v>49603533</v>
      </c>
      <c r="G244" s="2">
        <f t="shared" si="46"/>
        <v>0.07786105628053058</v>
      </c>
      <c r="H244" s="3">
        <v>6214243</v>
      </c>
      <c r="I244" s="1">
        <v>20390209</v>
      </c>
      <c r="J244" s="4">
        <v>22999081</v>
      </c>
      <c r="K244" s="4">
        <v>49603533</v>
      </c>
      <c r="L244" s="3">
        <v>0</v>
      </c>
      <c r="M244" s="1">
        <v>0</v>
      </c>
      <c r="N244" s="4">
        <v>0</v>
      </c>
      <c r="O244" s="4">
        <v>0</v>
      </c>
      <c r="P244" s="3">
        <v>0</v>
      </c>
      <c r="Q244" s="1">
        <v>0</v>
      </c>
      <c r="R244" s="4">
        <v>0</v>
      </c>
      <c r="S244" s="4">
        <v>0</v>
      </c>
      <c r="T244" s="3"/>
      <c r="U244" s="1">
        <v>0</v>
      </c>
      <c r="V244" s="4">
        <v>0</v>
      </c>
      <c r="W244" s="4">
        <v>0</v>
      </c>
    </row>
    <row r="245" spans="1:23" ht="12.75">
      <c r="A245" s="51"/>
      <c r="B245" s="52" t="s">
        <v>450</v>
      </c>
      <c r="C245" s="53"/>
      <c r="D245" s="54">
        <f>SUM(D238:D244)</f>
        <v>3279356980</v>
      </c>
      <c r="E245" s="5">
        <f>SUM(E238:E244)</f>
        <v>3279356980</v>
      </c>
      <c r="F245" s="5">
        <f>SUM(F238:F244)</f>
        <v>689263115</v>
      </c>
      <c r="G245" s="6">
        <f t="shared" si="46"/>
        <v>0.2101823983188314</v>
      </c>
      <c r="H245" s="7">
        <f aca="true" t="shared" si="48" ref="H245:W245">SUM(H238:H244)</f>
        <v>179922289</v>
      </c>
      <c r="I245" s="5">
        <f t="shared" si="48"/>
        <v>261525180</v>
      </c>
      <c r="J245" s="8">
        <f t="shared" si="48"/>
        <v>247815646</v>
      </c>
      <c r="K245" s="8">
        <f t="shared" si="48"/>
        <v>689263115</v>
      </c>
      <c r="L245" s="7">
        <f t="shared" si="48"/>
        <v>0</v>
      </c>
      <c r="M245" s="5">
        <f t="shared" si="48"/>
        <v>0</v>
      </c>
      <c r="N245" s="8">
        <f t="shared" si="48"/>
        <v>0</v>
      </c>
      <c r="O245" s="8">
        <f t="shared" si="48"/>
        <v>0</v>
      </c>
      <c r="P245" s="7">
        <f t="shared" si="48"/>
        <v>0</v>
      </c>
      <c r="Q245" s="5">
        <f t="shared" si="48"/>
        <v>0</v>
      </c>
      <c r="R245" s="8">
        <f t="shared" si="48"/>
        <v>0</v>
      </c>
      <c r="S245" s="8">
        <f t="shared" si="48"/>
        <v>0</v>
      </c>
      <c r="T245" s="7">
        <f t="shared" si="48"/>
        <v>0</v>
      </c>
      <c r="U245" s="5">
        <f t="shared" si="48"/>
        <v>0</v>
      </c>
      <c r="V245" s="8">
        <f t="shared" si="48"/>
        <v>0</v>
      </c>
      <c r="W245" s="8">
        <f t="shared" si="48"/>
        <v>0</v>
      </c>
    </row>
    <row r="246" spans="1:23" ht="12.75">
      <c r="A246" s="47" t="s">
        <v>28</v>
      </c>
      <c r="B246" s="48" t="s">
        <v>451</v>
      </c>
      <c r="C246" s="49" t="s">
        <v>452</v>
      </c>
      <c r="D246" s="50">
        <v>215083860</v>
      </c>
      <c r="E246" s="1">
        <v>215083860</v>
      </c>
      <c r="F246" s="1">
        <v>53216550</v>
      </c>
      <c r="G246" s="2">
        <f t="shared" si="46"/>
        <v>0.24742233099219998</v>
      </c>
      <c r="H246" s="3">
        <v>7051178</v>
      </c>
      <c r="I246" s="1">
        <v>24098895</v>
      </c>
      <c r="J246" s="4">
        <v>22066477</v>
      </c>
      <c r="K246" s="4">
        <v>53216550</v>
      </c>
      <c r="L246" s="3">
        <v>0</v>
      </c>
      <c r="M246" s="1">
        <v>0</v>
      </c>
      <c r="N246" s="4">
        <v>0</v>
      </c>
      <c r="O246" s="4">
        <v>0</v>
      </c>
      <c r="P246" s="3">
        <v>0</v>
      </c>
      <c r="Q246" s="1">
        <v>0</v>
      </c>
      <c r="R246" s="4">
        <v>0</v>
      </c>
      <c r="S246" s="4">
        <v>0</v>
      </c>
      <c r="T246" s="3"/>
      <c r="U246" s="1">
        <v>0</v>
      </c>
      <c r="V246" s="4">
        <v>0</v>
      </c>
      <c r="W246" s="4">
        <v>0</v>
      </c>
    </row>
    <row r="247" spans="1:23" ht="12.75">
      <c r="A247" s="47" t="s">
        <v>28</v>
      </c>
      <c r="B247" s="48" t="s">
        <v>453</v>
      </c>
      <c r="C247" s="49" t="s">
        <v>454</v>
      </c>
      <c r="D247" s="50">
        <v>1103300161</v>
      </c>
      <c r="E247" s="1">
        <v>1103300161</v>
      </c>
      <c r="F247" s="1">
        <v>222205341</v>
      </c>
      <c r="G247" s="2">
        <f t="shared" si="46"/>
        <v>0.20140062410450424</v>
      </c>
      <c r="H247" s="3">
        <v>43647629</v>
      </c>
      <c r="I247" s="1">
        <v>65949328</v>
      </c>
      <c r="J247" s="4">
        <v>112608384</v>
      </c>
      <c r="K247" s="4">
        <v>222205341</v>
      </c>
      <c r="L247" s="3">
        <v>0</v>
      </c>
      <c r="M247" s="1">
        <v>0</v>
      </c>
      <c r="N247" s="4">
        <v>0</v>
      </c>
      <c r="O247" s="4">
        <v>0</v>
      </c>
      <c r="P247" s="3">
        <v>0</v>
      </c>
      <c r="Q247" s="1">
        <v>0</v>
      </c>
      <c r="R247" s="4">
        <v>0</v>
      </c>
      <c r="S247" s="4">
        <v>0</v>
      </c>
      <c r="T247" s="3"/>
      <c r="U247" s="1">
        <v>0</v>
      </c>
      <c r="V247" s="4">
        <v>0</v>
      </c>
      <c r="W247" s="4">
        <v>0</v>
      </c>
    </row>
    <row r="248" spans="1:23" ht="12.75">
      <c r="A248" s="47" t="s">
        <v>28</v>
      </c>
      <c r="B248" s="48" t="s">
        <v>455</v>
      </c>
      <c r="C248" s="49" t="s">
        <v>456</v>
      </c>
      <c r="D248" s="50">
        <v>183284</v>
      </c>
      <c r="E248" s="1">
        <v>183284</v>
      </c>
      <c r="F248" s="1">
        <v>34220355</v>
      </c>
      <c r="G248" s="2">
        <f t="shared" si="46"/>
        <v>186.70672289998035</v>
      </c>
      <c r="H248" s="3">
        <v>8347338</v>
      </c>
      <c r="I248" s="1">
        <v>7002864</v>
      </c>
      <c r="J248" s="4">
        <v>18870153</v>
      </c>
      <c r="K248" s="4">
        <v>34220355</v>
      </c>
      <c r="L248" s="3">
        <v>0</v>
      </c>
      <c r="M248" s="1">
        <v>0</v>
      </c>
      <c r="N248" s="4">
        <v>0</v>
      </c>
      <c r="O248" s="4">
        <v>0</v>
      </c>
      <c r="P248" s="3">
        <v>0</v>
      </c>
      <c r="Q248" s="1">
        <v>0</v>
      </c>
      <c r="R248" s="4">
        <v>0</v>
      </c>
      <c r="S248" s="4">
        <v>0</v>
      </c>
      <c r="T248" s="3"/>
      <c r="U248" s="1">
        <v>0</v>
      </c>
      <c r="V248" s="4">
        <v>0</v>
      </c>
      <c r="W248" s="4">
        <v>0</v>
      </c>
    </row>
    <row r="249" spans="1:23" ht="12.75">
      <c r="A249" s="47" t="s">
        <v>28</v>
      </c>
      <c r="B249" s="48" t="s">
        <v>457</v>
      </c>
      <c r="C249" s="49" t="s">
        <v>458</v>
      </c>
      <c r="D249" s="50">
        <v>341052342</v>
      </c>
      <c r="E249" s="1">
        <v>341052342</v>
      </c>
      <c r="F249" s="1">
        <v>78688201</v>
      </c>
      <c r="G249" s="2">
        <f t="shared" si="46"/>
        <v>0.23072177290604853</v>
      </c>
      <c r="H249" s="3">
        <v>22836884</v>
      </c>
      <c r="I249" s="1">
        <v>29464957</v>
      </c>
      <c r="J249" s="4">
        <v>26386360</v>
      </c>
      <c r="K249" s="4">
        <v>78688201</v>
      </c>
      <c r="L249" s="3">
        <v>0</v>
      </c>
      <c r="M249" s="1">
        <v>0</v>
      </c>
      <c r="N249" s="4">
        <v>0</v>
      </c>
      <c r="O249" s="4">
        <v>0</v>
      </c>
      <c r="P249" s="3">
        <v>0</v>
      </c>
      <c r="Q249" s="1">
        <v>0</v>
      </c>
      <c r="R249" s="4">
        <v>0</v>
      </c>
      <c r="S249" s="4">
        <v>0</v>
      </c>
      <c r="T249" s="3"/>
      <c r="U249" s="1">
        <v>0</v>
      </c>
      <c r="V249" s="4">
        <v>0</v>
      </c>
      <c r="W249" s="4">
        <v>0</v>
      </c>
    </row>
    <row r="250" spans="1:23" ht="12.75">
      <c r="A250" s="47" t="s">
        <v>28</v>
      </c>
      <c r="B250" s="48" t="s">
        <v>459</v>
      </c>
      <c r="C250" s="49" t="s">
        <v>460</v>
      </c>
      <c r="D250" s="50">
        <v>540084000</v>
      </c>
      <c r="E250" s="1">
        <v>540084000</v>
      </c>
      <c r="F250" s="1">
        <v>31804579</v>
      </c>
      <c r="G250" s="2">
        <f t="shared" si="46"/>
        <v>0.058888208130587094</v>
      </c>
      <c r="H250" s="3">
        <v>0</v>
      </c>
      <c r="I250" s="1">
        <v>0</v>
      </c>
      <c r="J250" s="4">
        <v>31804579</v>
      </c>
      <c r="K250" s="4">
        <v>31804579</v>
      </c>
      <c r="L250" s="3">
        <v>0</v>
      </c>
      <c r="M250" s="1">
        <v>0</v>
      </c>
      <c r="N250" s="4">
        <v>0</v>
      </c>
      <c r="O250" s="4">
        <v>0</v>
      </c>
      <c r="P250" s="3">
        <v>0</v>
      </c>
      <c r="Q250" s="1">
        <v>0</v>
      </c>
      <c r="R250" s="4">
        <v>0</v>
      </c>
      <c r="S250" s="4">
        <v>0</v>
      </c>
      <c r="T250" s="3"/>
      <c r="U250" s="1">
        <v>0</v>
      </c>
      <c r="V250" s="4">
        <v>0</v>
      </c>
      <c r="W250" s="4">
        <v>0</v>
      </c>
    </row>
    <row r="251" spans="1:23" ht="12.75">
      <c r="A251" s="47" t="s">
        <v>47</v>
      </c>
      <c r="B251" s="48" t="s">
        <v>461</v>
      </c>
      <c r="C251" s="49" t="s">
        <v>462</v>
      </c>
      <c r="D251" s="50">
        <v>122573154</v>
      </c>
      <c r="E251" s="1">
        <v>122573154</v>
      </c>
      <c r="F251" s="1">
        <v>25080639</v>
      </c>
      <c r="G251" s="2">
        <f t="shared" si="46"/>
        <v>0.20461771751422828</v>
      </c>
      <c r="H251" s="3">
        <v>7798106</v>
      </c>
      <c r="I251" s="1">
        <v>6787470</v>
      </c>
      <c r="J251" s="4">
        <v>10495063</v>
      </c>
      <c r="K251" s="4">
        <v>25080639</v>
      </c>
      <c r="L251" s="3">
        <v>0</v>
      </c>
      <c r="M251" s="1">
        <v>0</v>
      </c>
      <c r="N251" s="4">
        <v>0</v>
      </c>
      <c r="O251" s="4">
        <v>0</v>
      </c>
      <c r="P251" s="3">
        <v>0</v>
      </c>
      <c r="Q251" s="1">
        <v>0</v>
      </c>
      <c r="R251" s="4">
        <v>0</v>
      </c>
      <c r="S251" s="4">
        <v>0</v>
      </c>
      <c r="T251" s="3"/>
      <c r="U251" s="1">
        <v>0</v>
      </c>
      <c r="V251" s="4">
        <v>0</v>
      </c>
      <c r="W251" s="4">
        <v>0</v>
      </c>
    </row>
    <row r="252" spans="1:23" ht="12.75">
      <c r="A252" s="65"/>
      <c r="B252" s="66" t="s">
        <v>463</v>
      </c>
      <c r="C252" s="67"/>
      <c r="D252" s="68">
        <f>SUM(D246:D251)</f>
        <v>2322276801</v>
      </c>
      <c r="E252" s="13">
        <f>SUM(E246:E251)</f>
        <v>2322276801</v>
      </c>
      <c r="F252" s="13">
        <f>SUM(F246:F251)</f>
        <v>445215665</v>
      </c>
      <c r="G252" s="14">
        <f t="shared" si="46"/>
        <v>0.19171515850663662</v>
      </c>
      <c r="H252" s="15">
        <f aca="true" t="shared" si="49" ref="H252:W252">SUM(H246:H251)</f>
        <v>89681135</v>
      </c>
      <c r="I252" s="13">
        <f t="shared" si="49"/>
        <v>133303514</v>
      </c>
      <c r="J252" s="16">
        <f t="shared" si="49"/>
        <v>222231016</v>
      </c>
      <c r="K252" s="16">
        <f t="shared" si="49"/>
        <v>445215665</v>
      </c>
      <c r="L252" s="15">
        <f t="shared" si="49"/>
        <v>0</v>
      </c>
      <c r="M252" s="13">
        <f t="shared" si="49"/>
        <v>0</v>
      </c>
      <c r="N252" s="16">
        <f t="shared" si="49"/>
        <v>0</v>
      </c>
      <c r="O252" s="16">
        <f t="shared" si="49"/>
        <v>0</v>
      </c>
      <c r="P252" s="15">
        <f t="shared" si="49"/>
        <v>0</v>
      </c>
      <c r="Q252" s="13">
        <f t="shared" si="49"/>
        <v>0</v>
      </c>
      <c r="R252" s="16">
        <f t="shared" si="49"/>
        <v>0</v>
      </c>
      <c r="S252" s="16">
        <f t="shared" si="49"/>
        <v>0</v>
      </c>
      <c r="T252" s="15">
        <f t="shared" si="49"/>
        <v>0</v>
      </c>
      <c r="U252" s="13">
        <f t="shared" si="49"/>
        <v>0</v>
      </c>
      <c r="V252" s="16">
        <f t="shared" si="49"/>
        <v>0</v>
      </c>
      <c r="W252" s="16">
        <f t="shared" si="49"/>
        <v>0</v>
      </c>
    </row>
    <row r="253" spans="1:23" ht="12.75">
      <c r="A253" s="55"/>
      <c r="B253" s="56" t="s">
        <v>464</v>
      </c>
      <c r="C253" s="57"/>
      <c r="D253" s="58">
        <f>SUM(D229:D236,D238:D244,D246:D251)</f>
        <v>7767890315</v>
      </c>
      <c r="E253" s="9">
        <f>SUM(E229:E236,E238:E244,E246:E251)</f>
        <v>7767890315</v>
      </c>
      <c r="F253" s="9">
        <f>SUM(F229:F236,F238:F244,F246:F251)</f>
        <v>1538421332</v>
      </c>
      <c r="G253" s="10">
        <f t="shared" si="46"/>
        <v>0.19804879698536268</v>
      </c>
      <c r="H253" s="11">
        <f aca="true" t="shared" si="50" ref="H253:W253">SUM(H229:H236,H238:H244,H246:H251)</f>
        <v>388690464</v>
      </c>
      <c r="I253" s="9">
        <f t="shared" si="50"/>
        <v>554448990</v>
      </c>
      <c r="J253" s="12">
        <f t="shared" si="50"/>
        <v>595281878</v>
      </c>
      <c r="K253" s="12">
        <f t="shared" si="50"/>
        <v>1538421332</v>
      </c>
      <c r="L253" s="11">
        <f t="shared" si="50"/>
        <v>0</v>
      </c>
      <c r="M253" s="9">
        <f t="shared" si="50"/>
        <v>0</v>
      </c>
      <c r="N253" s="12">
        <f t="shared" si="50"/>
        <v>0</v>
      </c>
      <c r="O253" s="12">
        <f t="shared" si="50"/>
        <v>0</v>
      </c>
      <c r="P253" s="11">
        <f t="shared" si="50"/>
        <v>0</v>
      </c>
      <c r="Q253" s="9">
        <f t="shared" si="50"/>
        <v>0</v>
      </c>
      <c r="R253" s="12">
        <f t="shared" si="50"/>
        <v>0</v>
      </c>
      <c r="S253" s="12">
        <f t="shared" si="50"/>
        <v>0</v>
      </c>
      <c r="T253" s="11">
        <f t="shared" si="50"/>
        <v>0</v>
      </c>
      <c r="U253" s="9">
        <f t="shared" si="50"/>
        <v>0</v>
      </c>
      <c r="V253" s="12">
        <f t="shared" si="50"/>
        <v>0</v>
      </c>
      <c r="W253" s="12">
        <f t="shared" si="50"/>
        <v>0</v>
      </c>
    </row>
    <row r="254" spans="1:23" ht="12.75">
      <c r="A254" s="39"/>
      <c r="B254" s="59"/>
      <c r="C254" s="60"/>
      <c r="D254" s="61"/>
      <c r="E254" s="62"/>
      <c r="F254" s="62"/>
      <c r="G254" s="44"/>
      <c r="H254" s="3"/>
      <c r="I254" s="5"/>
      <c r="J254" s="4"/>
      <c r="K254" s="4"/>
      <c r="L254" s="3"/>
      <c r="M254" s="5"/>
      <c r="N254" s="4"/>
      <c r="O254" s="4"/>
      <c r="P254" s="3"/>
      <c r="Q254" s="5"/>
      <c r="R254" s="4"/>
      <c r="S254" s="4"/>
      <c r="T254" s="3"/>
      <c r="U254" s="5"/>
      <c r="V254" s="4"/>
      <c r="W254" s="4"/>
    </row>
    <row r="255" spans="1:23" ht="12.75">
      <c r="A255" s="39"/>
      <c r="B255" s="40" t="s">
        <v>465</v>
      </c>
      <c r="C255" s="41"/>
      <c r="D255" s="64"/>
      <c r="E255" s="62"/>
      <c r="F255" s="62"/>
      <c r="G255" s="44"/>
      <c r="H255" s="3"/>
      <c r="I255" s="1"/>
      <c r="J255" s="4"/>
      <c r="K255" s="4"/>
      <c r="L255" s="3"/>
      <c r="M255" s="1"/>
      <c r="N255" s="4"/>
      <c r="O255" s="4"/>
      <c r="P255" s="3"/>
      <c r="Q255" s="1"/>
      <c r="R255" s="4"/>
      <c r="S255" s="4"/>
      <c r="T255" s="3"/>
      <c r="U255" s="1"/>
      <c r="V255" s="4"/>
      <c r="W255" s="4"/>
    </row>
    <row r="256" spans="1:23" ht="12.75">
      <c r="A256" s="47" t="s">
        <v>28</v>
      </c>
      <c r="B256" s="48" t="s">
        <v>466</v>
      </c>
      <c r="C256" s="49" t="s">
        <v>467</v>
      </c>
      <c r="D256" s="50">
        <v>154318551</v>
      </c>
      <c r="E256" s="1">
        <v>154318551</v>
      </c>
      <c r="F256" s="1">
        <v>20344881</v>
      </c>
      <c r="G256" s="2">
        <f aca="true" t="shared" si="51" ref="G256:G284">IF($D256=0,0,$F256/$D256)</f>
        <v>0.13183691052153543</v>
      </c>
      <c r="H256" s="3">
        <v>4186671</v>
      </c>
      <c r="I256" s="1">
        <v>10649629</v>
      </c>
      <c r="J256" s="4">
        <v>5508581</v>
      </c>
      <c r="K256" s="4">
        <v>20344881</v>
      </c>
      <c r="L256" s="3">
        <v>0</v>
      </c>
      <c r="M256" s="1">
        <v>0</v>
      </c>
      <c r="N256" s="4">
        <v>0</v>
      </c>
      <c r="O256" s="4">
        <v>0</v>
      </c>
      <c r="P256" s="3">
        <v>0</v>
      </c>
      <c r="Q256" s="1">
        <v>0</v>
      </c>
      <c r="R256" s="4">
        <v>0</v>
      </c>
      <c r="S256" s="4">
        <v>0</v>
      </c>
      <c r="T256" s="3"/>
      <c r="U256" s="1">
        <v>0</v>
      </c>
      <c r="V256" s="4">
        <v>0</v>
      </c>
      <c r="W256" s="4">
        <v>0</v>
      </c>
    </row>
    <row r="257" spans="1:23" ht="12.75">
      <c r="A257" s="47" t="s">
        <v>28</v>
      </c>
      <c r="B257" s="48" t="s">
        <v>468</v>
      </c>
      <c r="C257" s="49" t="s">
        <v>469</v>
      </c>
      <c r="D257" s="50">
        <v>811556501</v>
      </c>
      <c r="E257" s="1">
        <v>811556501</v>
      </c>
      <c r="F257" s="1">
        <v>158110650</v>
      </c>
      <c r="G257" s="2">
        <f t="shared" si="51"/>
        <v>0.19482395841223135</v>
      </c>
      <c r="H257" s="3">
        <v>39168073</v>
      </c>
      <c r="I257" s="1">
        <v>56854304</v>
      </c>
      <c r="J257" s="4">
        <v>62088273</v>
      </c>
      <c r="K257" s="4">
        <v>158110650</v>
      </c>
      <c r="L257" s="3">
        <v>0</v>
      </c>
      <c r="M257" s="1">
        <v>0</v>
      </c>
      <c r="N257" s="4">
        <v>0</v>
      </c>
      <c r="O257" s="4">
        <v>0</v>
      </c>
      <c r="P257" s="3">
        <v>0</v>
      </c>
      <c r="Q257" s="1">
        <v>0</v>
      </c>
      <c r="R257" s="4">
        <v>0</v>
      </c>
      <c r="S257" s="4">
        <v>0</v>
      </c>
      <c r="T257" s="3"/>
      <c r="U257" s="1">
        <v>0</v>
      </c>
      <c r="V257" s="4">
        <v>0</v>
      </c>
      <c r="W257" s="4">
        <v>0</v>
      </c>
    </row>
    <row r="258" spans="1:23" ht="12.75">
      <c r="A258" s="47" t="s">
        <v>28</v>
      </c>
      <c r="B258" s="48" t="s">
        <v>470</v>
      </c>
      <c r="C258" s="49" t="s">
        <v>471</v>
      </c>
      <c r="D258" s="50">
        <v>1943353194</v>
      </c>
      <c r="E258" s="1">
        <v>1943353194</v>
      </c>
      <c r="F258" s="1">
        <v>530485979</v>
      </c>
      <c r="G258" s="2">
        <f t="shared" si="51"/>
        <v>0.27297455791250264</v>
      </c>
      <c r="H258" s="3">
        <v>176258021</v>
      </c>
      <c r="I258" s="1">
        <v>185062484</v>
      </c>
      <c r="J258" s="4">
        <v>169165474</v>
      </c>
      <c r="K258" s="4">
        <v>530485979</v>
      </c>
      <c r="L258" s="3">
        <v>0</v>
      </c>
      <c r="M258" s="1">
        <v>0</v>
      </c>
      <c r="N258" s="4">
        <v>0</v>
      </c>
      <c r="O258" s="4">
        <v>0</v>
      </c>
      <c r="P258" s="3">
        <v>0</v>
      </c>
      <c r="Q258" s="1">
        <v>0</v>
      </c>
      <c r="R258" s="4">
        <v>0</v>
      </c>
      <c r="S258" s="4">
        <v>0</v>
      </c>
      <c r="T258" s="3"/>
      <c r="U258" s="1">
        <v>0</v>
      </c>
      <c r="V258" s="4">
        <v>0</v>
      </c>
      <c r="W258" s="4">
        <v>0</v>
      </c>
    </row>
    <row r="259" spans="1:23" ht="12.75">
      <c r="A259" s="47" t="s">
        <v>28</v>
      </c>
      <c r="B259" s="48" t="s">
        <v>472</v>
      </c>
      <c r="C259" s="49" t="s">
        <v>473</v>
      </c>
      <c r="D259" s="50">
        <v>81525003</v>
      </c>
      <c r="E259" s="1">
        <v>81525003</v>
      </c>
      <c r="F259" s="1">
        <v>22554836</v>
      </c>
      <c r="G259" s="2">
        <f t="shared" si="51"/>
        <v>0.2766615782890557</v>
      </c>
      <c r="H259" s="3">
        <v>9518289</v>
      </c>
      <c r="I259" s="1">
        <v>5526543</v>
      </c>
      <c r="J259" s="4">
        <v>7510004</v>
      </c>
      <c r="K259" s="4">
        <v>22554836</v>
      </c>
      <c r="L259" s="3">
        <v>0</v>
      </c>
      <c r="M259" s="1">
        <v>0</v>
      </c>
      <c r="N259" s="4">
        <v>0</v>
      </c>
      <c r="O259" s="4">
        <v>0</v>
      </c>
      <c r="P259" s="3">
        <v>0</v>
      </c>
      <c r="Q259" s="1">
        <v>0</v>
      </c>
      <c r="R259" s="4">
        <v>0</v>
      </c>
      <c r="S259" s="4">
        <v>0</v>
      </c>
      <c r="T259" s="3"/>
      <c r="U259" s="1">
        <v>0</v>
      </c>
      <c r="V259" s="4">
        <v>0</v>
      </c>
      <c r="W259" s="4">
        <v>0</v>
      </c>
    </row>
    <row r="260" spans="1:23" ht="12.75">
      <c r="A260" s="47" t="s">
        <v>28</v>
      </c>
      <c r="B260" s="48" t="s">
        <v>474</v>
      </c>
      <c r="C260" s="49" t="s">
        <v>475</v>
      </c>
      <c r="D260" s="50">
        <v>339539830</v>
      </c>
      <c r="E260" s="1">
        <v>339539830</v>
      </c>
      <c r="F260" s="1">
        <v>42151436</v>
      </c>
      <c r="G260" s="2">
        <f t="shared" si="51"/>
        <v>0.12414283178500737</v>
      </c>
      <c r="H260" s="3">
        <v>10220402</v>
      </c>
      <c r="I260" s="1">
        <v>12739120</v>
      </c>
      <c r="J260" s="4">
        <v>19191914</v>
      </c>
      <c r="K260" s="4">
        <v>42151436</v>
      </c>
      <c r="L260" s="3">
        <v>0</v>
      </c>
      <c r="M260" s="1">
        <v>0</v>
      </c>
      <c r="N260" s="4">
        <v>0</v>
      </c>
      <c r="O260" s="4">
        <v>0</v>
      </c>
      <c r="P260" s="3">
        <v>0</v>
      </c>
      <c r="Q260" s="1">
        <v>0</v>
      </c>
      <c r="R260" s="4">
        <v>0</v>
      </c>
      <c r="S260" s="4">
        <v>0</v>
      </c>
      <c r="T260" s="3"/>
      <c r="U260" s="1">
        <v>0</v>
      </c>
      <c r="V260" s="4">
        <v>0</v>
      </c>
      <c r="W260" s="4">
        <v>0</v>
      </c>
    </row>
    <row r="261" spans="1:23" ht="12.75">
      <c r="A261" s="47" t="s">
        <v>47</v>
      </c>
      <c r="B261" s="48" t="s">
        <v>476</v>
      </c>
      <c r="C261" s="49" t="s">
        <v>477</v>
      </c>
      <c r="D261" s="50">
        <v>173760674</v>
      </c>
      <c r="E261" s="1">
        <v>173760674</v>
      </c>
      <c r="F261" s="1">
        <v>49643467</v>
      </c>
      <c r="G261" s="2">
        <f t="shared" si="51"/>
        <v>0.28570024423362905</v>
      </c>
      <c r="H261" s="3">
        <v>13217646</v>
      </c>
      <c r="I261" s="1">
        <v>16537596</v>
      </c>
      <c r="J261" s="4">
        <v>19888225</v>
      </c>
      <c r="K261" s="4">
        <v>49643467</v>
      </c>
      <c r="L261" s="3">
        <v>0</v>
      </c>
      <c r="M261" s="1">
        <v>0</v>
      </c>
      <c r="N261" s="4">
        <v>0</v>
      </c>
      <c r="O261" s="4">
        <v>0</v>
      </c>
      <c r="P261" s="3">
        <v>0</v>
      </c>
      <c r="Q261" s="1">
        <v>0</v>
      </c>
      <c r="R261" s="4">
        <v>0</v>
      </c>
      <c r="S261" s="4">
        <v>0</v>
      </c>
      <c r="T261" s="3"/>
      <c r="U261" s="1">
        <v>0</v>
      </c>
      <c r="V261" s="4">
        <v>0</v>
      </c>
      <c r="W261" s="4">
        <v>0</v>
      </c>
    </row>
    <row r="262" spans="1:23" ht="12.75">
      <c r="A262" s="51"/>
      <c r="B262" s="52" t="s">
        <v>478</v>
      </c>
      <c r="C262" s="53"/>
      <c r="D262" s="54">
        <f>SUM(D256:D261)</f>
        <v>3504053753</v>
      </c>
      <c r="E262" s="5">
        <f>SUM(E256:E261)</f>
        <v>3504053753</v>
      </c>
      <c r="F262" s="5">
        <f>SUM(F256:F261)</f>
        <v>823291249</v>
      </c>
      <c r="G262" s="6">
        <f t="shared" si="51"/>
        <v>0.23495394392712673</v>
      </c>
      <c r="H262" s="7">
        <f aca="true" t="shared" si="52" ref="H262:W262">SUM(H256:H261)</f>
        <v>252569102</v>
      </c>
      <c r="I262" s="5">
        <f t="shared" si="52"/>
        <v>287369676</v>
      </c>
      <c r="J262" s="8">
        <f t="shared" si="52"/>
        <v>283352471</v>
      </c>
      <c r="K262" s="8">
        <f t="shared" si="52"/>
        <v>823291249</v>
      </c>
      <c r="L262" s="7">
        <f t="shared" si="52"/>
        <v>0</v>
      </c>
      <c r="M262" s="5">
        <f t="shared" si="52"/>
        <v>0</v>
      </c>
      <c r="N262" s="8">
        <f t="shared" si="52"/>
        <v>0</v>
      </c>
      <c r="O262" s="8">
        <f t="shared" si="52"/>
        <v>0</v>
      </c>
      <c r="P262" s="7">
        <f t="shared" si="52"/>
        <v>0</v>
      </c>
      <c r="Q262" s="5">
        <f t="shared" si="52"/>
        <v>0</v>
      </c>
      <c r="R262" s="8">
        <f t="shared" si="52"/>
        <v>0</v>
      </c>
      <c r="S262" s="8">
        <f t="shared" si="52"/>
        <v>0</v>
      </c>
      <c r="T262" s="7">
        <f t="shared" si="52"/>
        <v>0</v>
      </c>
      <c r="U262" s="5">
        <f t="shared" si="52"/>
        <v>0</v>
      </c>
      <c r="V262" s="8">
        <f t="shared" si="52"/>
        <v>0</v>
      </c>
      <c r="W262" s="8">
        <f t="shared" si="52"/>
        <v>0</v>
      </c>
    </row>
    <row r="263" spans="1:23" ht="12.75">
      <c r="A263" s="47" t="s">
        <v>28</v>
      </c>
      <c r="B263" s="48" t="s">
        <v>479</v>
      </c>
      <c r="C263" s="49" t="s">
        <v>480</v>
      </c>
      <c r="D263" s="50">
        <v>54315000</v>
      </c>
      <c r="E263" s="1">
        <v>54315000</v>
      </c>
      <c r="F263" s="1">
        <v>7052376</v>
      </c>
      <c r="G263" s="2">
        <f t="shared" si="51"/>
        <v>0.12984214305440486</v>
      </c>
      <c r="H263" s="3">
        <v>0</v>
      </c>
      <c r="I263" s="1">
        <v>3182569</v>
      </c>
      <c r="J263" s="4">
        <v>3869807</v>
      </c>
      <c r="K263" s="4">
        <v>7052376</v>
      </c>
      <c r="L263" s="3">
        <v>0</v>
      </c>
      <c r="M263" s="1">
        <v>0</v>
      </c>
      <c r="N263" s="4">
        <v>0</v>
      </c>
      <c r="O263" s="4">
        <v>0</v>
      </c>
      <c r="P263" s="3">
        <v>0</v>
      </c>
      <c r="Q263" s="1">
        <v>0</v>
      </c>
      <c r="R263" s="4">
        <v>0</v>
      </c>
      <c r="S263" s="4">
        <v>0</v>
      </c>
      <c r="T263" s="3"/>
      <c r="U263" s="1">
        <v>0</v>
      </c>
      <c r="V263" s="4">
        <v>0</v>
      </c>
      <c r="W263" s="4">
        <v>0</v>
      </c>
    </row>
    <row r="264" spans="1:23" ht="12.75">
      <c r="A264" s="47" t="s">
        <v>28</v>
      </c>
      <c r="B264" s="48" t="s">
        <v>481</v>
      </c>
      <c r="C264" s="49" t="s">
        <v>482</v>
      </c>
      <c r="D264" s="50">
        <v>95144738</v>
      </c>
      <c r="E264" s="1">
        <v>95144738</v>
      </c>
      <c r="F264" s="1">
        <v>21041875</v>
      </c>
      <c r="G264" s="2">
        <f t="shared" si="51"/>
        <v>0.22115647635710553</v>
      </c>
      <c r="H264" s="3">
        <v>7609411</v>
      </c>
      <c r="I264" s="1">
        <v>13432464</v>
      </c>
      <c r="J264" s="4">
        <v>0</v>
      </c>
      <c r="K264" s="4">
        <v>21041875</v>
      </c>
      <c r="L264" s="3">
        <v>0</v>
      </c>
      <c r="M264" s="1">
        <v>0</v>
      </c>
      <c r="N264" s="4">
        <v>0</v>
      </c>
      <c r="O264" s="4">
        <v>0</v>
      </c>
      <c r="P264" s="3">
        <v>0</v>
      </c>
      <c r="Q264" s="1">
        <v>0</v>
      </c>
      <c r="R264" s="4">
        <v>0</v>
      </c>
      <c r="S264" s="4">
        <v>0</v>
      </c>
      <c r="T264" s="3"/>
      <c r="U264" s="1">
        <v>0</v>
      </c>
      <c r="V264" s="4">
        <v>0</v>
      </c>
      <c r="W264" s="4">
        <v>0</v>
      </c>
    </row>
    <row r="265" spans="1:23" ht="12.75">
      <c r="A265" s="47" t="s">
        <v>28</v>
      </c>
      <c r="B265" s="48" t="s">
        <v>483</v>
      </c>
      <c r="C265" s="49" t="s">
        <v>484</v>
      </c>
      <c r="D265" s="50">
        <v>422236000</v>
      </c>
      <c r="E265" s="1">
        <v>422236000</v>
      </c>
      <c r="F265" s="1">
        <v>63648105</v>
      </c>
      <c r="G265" s="2">
        <f t="shared" si="51"/>
        <v>0.15074059293854622</v>
      </c>
      <c r="H265" s="3">
        <v>10650139</v>
      </c>
      <c r="I265" s="1">
        <v>32883156</v>
      </c>
      <c r="J265" s="4">
        <v>20114810</v>
      </c>
      <c r="K265" s="4">
        <v>63648105</v>
      </c>
      <c r="L265" s="3">
        <v>0</v>
      </c>
      <c r="M265" s="1">
        <v>0</v>
      </c>
      <c r="N265" s="4">
        <v>0</v>
      </c>
      <c r="O265" s="4">
        <v>0</v>
      </c>
      <c r="P265" s="3">
        <v>0</v>
      </c>
      <c r="Q265" s="1">
        <v>0</v>
      </c>
      <c r="R265" s="4">
        <v>0</v>
      </c>
      <c r="S265" s="4">
        <v>0</v>
      </c>
      <c r="T265" s="3"/>
      <c r="U265" s="1">
        <v>0</v>
      </c>
      <c r="V265" s="4">
        <v>0</v>
      </c>
      <c r="W265" s="4">
        <v>0</v>
      </c>
    </row>
    <row r="266" spans="1:23" ht="12.75">
      <c r="A266" s="47" t="s">
        <v>28</v>
      </c>
      <c r="B266" s="48" t="s">
        <v>485</v>
      </c>
      <c r="C266" s="49" t="s">
        <v>486</v>
      </c>
      <c r="D266" s="50">
        <v>250546000</v>
      </c>
      <c r="E266" s="1">
        <v>250546000</v>
      </c>
      <c r="F266" s="1">
        <v>45090619</v>
      </c>
      <c r="G266" s="2">
        <f t="shared" si="51"/>
        <v>0.17996942278064706</v>
      </c>
      <c r="H266" s="3">
        <v>9879870</v>
      </c>
      <c r="I266" s="1">
        <v>18476913</v>
      </c>
      <c r="J266" s="4">
        <v>16733836</v>
      </c>
      <c r="K266" s="4">
        <v>45090619</v>
      </c>
      <c r="L266" s="3">
        <v>0</v>
      </c>
      <c r="M266" s="1">
        <v>0</v>
      </c>
      <c r="N266" s="4">
        <v>0</v>
      </c>
      <c r="O266" s="4">
        <v>0</v>
      </c>
      <c r="P266" s="3">
        <v>0</v>
      </c>
      <c r="Q266" s="1">
        <v>0</v>
      </c>
      <c r="R266" s="4">
        <v>0</v>
      </c>
      <c r="S266" s="4">
        <v>0</v>
      </c>
      <c r="T266" s="3"/>
      <c r="U266" s="1">
        <v>0</v>
      </c>
      <c r="V266" s="4">
        <v>0</v>
      </c>
      <c r="W266" s="4">
        <v>0</v>
      </c>
    </row>
    <row r="267" spans="1:23" ht="12.75">
      <c r="A267" s="47" t="s">
        <v>28</v>
      </c>
      <c r="B267" s="48" t="s">
        <v>487</v>
      </c>
      <c r="C267" s="49" t="s">
        <v>488</v>
      </c>
      <c r="D267" s="50">
        <v>123274886</v>
      </c>
      <c r="E267" s="1">
        <v>123274886</v>
      </c>
      <c r="F267" s="1">
        <v>0</v>
      </c>
      <c r="G267" s="2">
        <f t="shared" si="51"/>
        <v>0</v>
      </c>
      <c r="H267" s="3">
        <v>0</v>
      </c>
      <c r="I267" s="1">
        <v>0</v>
      </c>
      <c r="J267" s="4">
        <v>0</v>
      </c>
      <c r="K267" s="4">
        <v>0</v>
      </c>
      <c r="L267" s="3">
        <v>0</v>
      </c>
      <c r="M267" s="1">
        <v>0</v>
      </c>
      <c r="N267" s="4">
        <v>0</v>
      </c>
      <c r="O267" s="4">
        <v>0</v>
      </c>
      <c r="P267" s="3">
        <v>0</v>
      </c>
      <c r="Q267" s="1">
        <v>0</v>
      </c>
      <c r="R267" s="4">
        <v>0</v>
      </c>
      <c r="S267" s="4">
        <v>0</v>
      </c>
      <c r="T267" s="3"/>
      <c r="U267" s="1">
        <v>0</v>
      </c>
      <c r="V267" s="4">
        <v>0</v>
      </c>
      <c r="W267" s="4">
        <v>0</v>
      </c>
    </row>
    <row r="268" spans="1:23" ht="12.75">
      <c r="A268" s="47" t="s">
        <v>47</v>
      </c>
      <c r="B268" s="48" t="s">
        <v>489</v>
      </c>
      <c r="C268" s="49" t="s">
        <v>490</v>
      </c>
      <c r="D268" s="50">
        <v>332896354</v>
      </c>
      <c r="E268" s="1">
        <v>332896354</v>
      </c>
      <c r="F268" s="1">
        <v>36869851</v>
      </c>
      <c r="G268" s="2">
        <f t="shared" si="51"/>
        <v>0.11075474560469352</v>
      </c>
      <c r="H268" s="3">
        <v>10106762</v>
      </c>
      <c r="I268" s="1">
        <v>11590192</v>
      </c>
      <c r="J268" s="4">
        <v>15172897</v>
      </c>
      <c r="K268" s="4">
        <v>36869851</v>
      </c>
      <c r="L268" s="3">
        <v>0</v>
      </c>
      <c r="M268" s="1">
        <v>0</v>
      </c>
      <c r="N268" s="4">
        <v>0</v>
      </c>
      <c r="O268" s="4">
        <v>0</v>
      </c>
      <c r="P268" s="3">
        <v>0</v>
      </c>
      <c r="Q268" s="1">
        <v>0</v>
      </c>
      <c r="R268" s="4">
        <v>0</v>
      </c>
      <c r="S268" s="4">
        <v>0</v>
      </c>
      <c r="T268" s="3"/>
      <c r="U268" s="1">
        <v>0</v>
      </c>
      <c r="V268" s="4">
        <v>0</v>
      </c>
      <c r="W268" s="4">
        <v>0</v>
      </c>
    </row>
    <row r="269" spans="1:23" ht="12.75">
      <c r="A269" s="51"/>
      <c r="B269" s="52" t="s">
        <v>491</v>
      </c>
      <c r="C269" s="53"/>
      <c r="D269" s="54">
        <f>SUM(D263:D268)</f>
        <v>1278412978</v>
      </c>
      <c r="E269" s="5">
        <f>SUM(E263:E268)</f>
        <v>1278412978</v>
      </c>
      <c r="F269" s="5">
        <f>SUM(F263:F268)</f>
        <v>173702826</v>
      </c>
      <c r="G269" s="6">
        <f t="shared" si="51"/>
        <v>0.13587379742635872</v>
      </c>
      <c r="H269" s="7">
        <f aca="true" t="shared" si="53" ref="H269:W269">SUM(H263:H268)</f>
        <v>38246182</v>
      </c>
      <c r="I269" s="5">
        <f t="shared" si="53"/>
        <v>79565294</v>
      </c>
      <c r="J269" s="8">
        <f t="shared" si="53"/>
        <v>55891350</v>
      </c>
      <c r="K269" s="8">
        <f t="shared" si="53"/>
        <v>173702826</v>
      </c>
      <c r="L269" s="7">
        <f t="shared" si="53"/>
        <v>0</v>
      </c>
      <c r="M269" s="5">
        <f t="shared" si="53"/>
        <v>0</v>
      </c>
      <c r="N269" s="8">
        <f t="shared" si="53"/>
        <v>0</v>
      </c>
      <c r="O269" s="8">
        <f t="shared" si="53"/>
        <v>0</v>
      </c>
      <c r="P269" s="7">
        <f t="shared" si="53"/>
        <v>0</v>
      </c>
      <c r="Q269" s="5">
        <f t="shared" si="53"/>
        <v>0</v>
      </c>
      <c r="R269" s="8">
        <f t="shared" si="53"/>
        <v>0</v>
      </c>
      <c r="S269" s="8">
        <f t="shared" si="53"/>
        <v>0</v>
      </c>
      <c r="T269" s="7">
        <f t="shared" si="53"/>
        <v>0</v>
      </c>
      <c r="U269" s="5">
        <f t="shared" si="53"/>
        <v>0</v>
      </c>
      <c r="V269" s="8">
        <f t="shared" si="53"/>
        <v>0</v>
      </c>
      <c r="W269" s="8">
        <f t="shared" si="53"/>
        <v>0</v>
      </c>
    </row>
    <row r="270" spans="1:23" ht="12.75">
      <c r="A270" s="47" t="s">
        <v>28</v>
      </c>
      <c r="B270" s="48" t="s">
        <v>492</v>
      </c>
      <c r="C270" s="49" t="s">
        <v>493</v>
      </c>
      <c r="D270" s="50">
        <v>41016000</v>
      </c>
      <c r="E270" s="1">
        <v>41016000</v>
      </c>
      <c r="F270" s="1">
        <v>0</v>
      </c>
      <c r="G270" s="2">
        <f t="shared" si="51"/>
        <v>0</v>
      </c>
      <c r="H270" s="3">
        <v>0</v>
      </c>
      <c r="I270" s="1">
        <v>0</v>
      </c>
      <c r="J270" s="4">
        <v>0</v>
      </c>
      <c r="K270" s="4">
        <v>0</v>
      </c>
      <c r="L270" s="3">
        <v>0</v>
      </c>
      <c r="M270" s="1">
        <v>0</v>
      </c>
      <c r="N270" s="4">
        <v>0</v>
      </c>
      <c r="O270" s="4">
        <v>0</v>
      </c>
      <c r="P270" s="3">
        <v>0</v>
      </c>
      <c r="Q270" s="1">
        <v>0</v>
      </c>
      <c r="R270" s="4">
        <v>0</v>
      </c>
      <c r="S270" s="4">
        <v>0</v>
      </c>
      <c r="T270" s="3"/>
      <c r="U270" s="1">
        <v>0</v>
      </c>
      <c r="V270" s="4">
        <v>0</v>
      </c>
      <c r="W270" s="4">
        <v>0</v>
      </c>
    </row>
    <row r="271" spans="1:23" ht="12.75">
      <c r="A271" s="47" t="s">
        <v>28</v>
      </c>
      <c r="B271" s="48" t="s">
        <v>494</v>
      </c>
      <c r="C271" s="49" t="s">
        <v>495</v>
      </c>
      <c r="D271" s="50">
        <v>227811577</v>
      </c>
      <c r="E271" s="1">
        <v>227811577</v>
      </c>
      <c r="F271" s="1">
        <v>1991032</v>
      </c>
      <c r="G271" s="2">
        <f t="shared" si="51"/>
        <v>0.008739819223498023</v>
      </c>
      <c r="H271" s="3">
        <v>238206</v>
      </c>
      <c r="I271" s="1">
        <v>1752826</v>
      </c>
      <c r="J271" s="4">
        <v>0</v>
      </c>
      <c r="K271" s="4">
        <v>1991032</v>
      </c>
      <c r="L271" s="3">
        <v>0</v>
      </c>
      <c r="M271" s="1">
        <v>0</v>
      </c>
      <c r="N271" s="4">
        <v>0</v>
      </c>
      <c r="O271" s="4">
        <v>0</v>
      </c>
      <c r="P271" s="3">
        <v>0</v>
      </c>
      <c r="Q271" s="1">
        <v>0</v>
      </c>
      <c r="R271" s="4">
        <v>0</v>
      </c>
      <c r="S271" s="4">
        <v>0</v>
      </c>
      <c r="T271" s="3"/>
      <c r="U271" s="1">
        <v>0</v>
      </c>
      <c r="V271" s="4">
        <v>0</v>
      </c>
      <c r="W271" s="4">
        <v>0</v>
      </c>
    </row>
    <row r="272" spans="1:23" ht="12.75">
      <c r="A272" s="47" t="s">
        <v>28</v>
      </c>
      <c r="B272" s="48" t="s">
        <v>496</v>
      </c>
      <c r="C272" s="49" t="s">
        <v>497</v>
      </c>
      <c r="D272" s="50">
        <v>77997518</v>
      </c>
      <c r="E272" s="1">
        <v>77997518</v>
      </c>
      <c r="F272" s="1">
        <v>8538839</v>
      </c>
      <c r="G272" s="2">
        <f t="shared" si="51"/>
        <v>0.10947577844720649</v>
      </c>
      <c r="H272" s="3">
        <v>3139583</v>
      </c>
      <c r="I272" s="1">
        <v>5399256</v>
      </c>
      <c r="J272" s="4">
        <v>0</v>
      </c>
      <c r="K272" s="4">
        <v>8538839</v>
      </c>
      <c r="L272" s="3">
        <v>0</v>
      </c>
      <c r="M272" s="1">
        <v>0</v>
      </c>
      <c r="N272" s="4">
        <v>0</v>
      </c>
      <c r="O272" s="4">
        <v>0</v>
      </c>
      <c r="P272" s="3">
        <v>0</v>
      </c>
      <c r="Q272" s="1">
        <v>0</v>
      </c>
      <c r="R272" s="4">
        <v>0</v>
      </c>
      <c r="S272" s="4">
        <v>0</v>
      </c>
      <c r="T272" s="3"/>
      <c r="U272" s="1">
        <v>0</v>
      </c>
      <c r="V272" s="4">
        <v>0</v>
      </c>
      <c r="W272" s="4">
        <v>0</v>
      </c>
    </row>
    <row r="273" spans="1:23" ht="12.75">
      <c r="A273" s="47" t="s">
        <v>28</v>
      </c>
      <c r="B273" s="48" t="s">
        <v>498</v>
      </c>
      <c r="C273" s="49" t="s">
        <v>499</v>
      </c>
      <c r="D273" s="50">
        <v>85942974</v>
      </c>
      <c r="E273" s="1">
        <v>85942974</v>
      </c>
      <c r="F273" s="1">
        <v>19990157</v>
      </c>
      <c r="G273" s="2">
        <f t="shared" si="51"/>
        <v>0.23259792010455677</v>
      </c>
      <c r="H273" s="3">
        <v>4946559</v>
      </c>
      <c r="I273" s="1">
        <v>8757455</v>
      </c>
      <c r="J273" s="4">
        <v>6286143</v>
      </c>
      <c r="K273" s="4">
        <v>19990157</v>
      </c>
      <c r="L273" s="3">
        <v>0</v>
      </c>
      <c r="M273" s="1">
        <v>0</v>
      </c>
      <c r="N273" s="4">
        <v>0</v>
      </c>
      <c r="O273" s="4">
        <v>0</v>
      </c>
      <c r="P273" s="3">
        <v>0</v>
      </c>
      <c r="Q273" s="1">
        <v>0</v>
      </c>
      <c r="R273" s="4">
        <v>0</v>
      </c>
      <c r="S273" s="4">
        <v>0</v>
      </c>
      <c r="T273" s="3"/>
      <c r="U273" s="1">
        <v>0</v>
      </c>
      <c r="V273" s="4">
        <v>0</v>
      </c>
      <c r="W273" s="4">
        <v>0</v>
      </c>
    </row>
    <row r="274" spans="1:23" ht="12.75">
      <c r="A274" s="47" t="s">
        <v>28</v>
      </c>
      <c r="B274" s="48" t="s">
        <v>500</v>
      </c>
      <c r="C274" s="49" t="s">
        <v>501</v>
      </c>
      <c r="D274" s="50">
        <v>13334018</v>
      </c>
      <c r="E274" s="1">
        <v>13334018</v>
      </c>
      <c r="F274" s="1">
        <v>0</v>
      </c>
      <c r="G274" s="2">
        <f t="shared" si="51"/>
        <v>0</v>
      </c>
      <c r="H274" s="3">
        <v>0</v>
      </c>
      <c r="I274" s="1">
        <v>0</v>
      </c>
      <c r="J274" s="4">
        <v>0</v>
      </c>
      <c r="K274" s="4">
        <v>0</v>
      </c>
      <c r="L274" s="3">
        <v>0</v>
      </c>
      <c r="M274" s="1">
        <v>0</v>
      </c>
      <c r="N274" s="4">
        <v>0</v>
      </c>
      <c r="O274" s="4">
        <v>0</v>
      </c>
      <c r="P274" s="3">
        <v>0</v>
      </c>
      <c r="Q274" s="1">
        <v>0</v>
      </c>
      <c r="R274" s="4">
        <v>0</v>
      </c>
      <c r="S274" s="4">
        <v>0</v>
      </c>
      <c r="T274" s="3"/>
      <c r="U274" s="1">
        <v>0</v>
      </c>
      <c r="V274" s="4">
        <v>0</v>
      </c>
      <c r="W274" s="4">
        <v>0</v>
      </c>
    </row>
    <row r="275" spans="1:23" ht="12.75">
      <c r="A275" s="47" t="s">
        <v>28</v>
      </c>
      <c r="B275" s="48" t="s">
        <v>502</v>
      </c>
      <c r="C275" s="49" t="s">
        <v>503</v>
      </c>
      <c r="D275" s="50">
        <v>141392053</v>
      </c>
      <c r="E275" s="1">
        <v>127660553</v>
      </c>
      <c r="F275" s="1">
        <v>26910549</v>
      </c>
      <c r="G275" s="2">
        <f t="shared" si="51"/>
        <v>0.19032575331514565</v>
      </c>
      <c r="H275" s="3">
        <v>10256388</v>
      </c>
      <c r="I275" s="1">
        <v>7162390</v>
      </c>
      <c r="J275" s="4">
        <v>9491771</v>
      </c>
      <c r="K275" s="4">
        <v>26910549</v>
      </c>
      <c r="L275" s="3">
        <v>0</v>
      </c>
      <c r="M275" s="1">
        <v>0</v>
      </c>
      <c r="N275" s="4">
        <v>0</v>
      </c>
      <c r="O275" s="4">
        <v>0</v>
      </c>
      <c r="P275" s="3">
        <v>0</v>
      </c>
      <c r="Q275" s="1">
        <v>0</v>
      </c>
      <c r="R275" s="4">
        <v>0</v>
      </c>
      <c r="S275" s="4">
        <v>0</v>
      </c>
      <c r="T275" s="3"/>
      <c r="U275" s="1">
        <v>0</v>
      </c>
      <c r="V275" s="4">
        <v>0</v>
      </c>
      <c r="W275" s="4">
        <v>0</v>
      </c>
    </row>
    <row r="276" spans="1:23" ht="12.75">
      <c r="A276" s="47" t="s">
        <v>47</v>
      </c>
      <c r="B276" s="48" t="s">
        <v>504</v>
      </c>
      <c r="C276" s="49" t="s">
        <v>505</v>
      </c>
      <c r="D276" s="50">
        <v>185066882</v>
      </c>
      <c r="E276" s="1">
        <v>185066882</v>
      </c>
      <c r="F276" s="1">
        <v>0</v>
      </c>
      <c r="G276" s="2">
        <f t="shared" si="51"/>
        <v>0</v>
      </c>
      <c r="H276" s="3">
        <v>0</v>
      </c>
      <c r="I276" s="1">
        <v>0</v>
      </c>
      <c r="J276" s="4">
        <v>0</v>
      </c>
      <c r="K276" s="4">
        <v>0</v>
      </c>
      <c r="L276" s="3">
        <v>0</v>
      </c>
      <c r="M276" s="1">
        <v>0</v>
      </c>
      <c r="N276" s="4">
        <v>0</v>
      </c>
      <c r="O276" s="4">
        <v>0</v>
      </c>
      <c r="P276" s="3">
        <v>0</v>
      </c>
      <c r="Q276" s="1">
        <v>0</v>
      </c>
      <c r="R276" s="4">
        <v>0</v>
      </c>
      <c r="S276" s="4">
        <v>0</v>
      </c>
      <c r="T276" s="3"/>
      <c r="U276" s="1">
        <v>0</v>
      </c>
      <c r="V276" s="4">
        <v>0</v>
      </c>
      <c r="W276" s="4">
        <v>0</v>
      </c>
    </row>
    <row r="277" spans="1:23" ht="12.75">
      <c r="A277" s="51"/>
      <c r="B277" s="52" t="s">
        <v>506</v>
      </c>
      <c r="C277" s="53"/>
      <c r="D277" s="54">
        <f>SUM(D270:D276)</f>
        <v>772561022</v>
      </c>
      <c r="E277" s="5">
        <f>SUM(E270:E276)</f>
        <v>758829522</v>
      </c>
      <c r="F277" s="5">
        <f>SUM(F270:F276)</f>
        <v>57430577</v>
      </c>
      <c r="G277" s="6">
        <f t="shared" si="51"/>
        <v>0.07433791683060086</v>
      </c>
      <c r="H277" s="7">
        <f aca="true" t="shared" si="54" ref="H277:W277">SUM(H270:H276)</f>
        <v>18580736</v>
      </c>
      <c r="I277" s="5">
        <f t="shared" si="54"/>
        <v>23071927</v>
      </c>
      <c r="J277" s="8">
        <f t="shared" si="54"/>
        <v>15777914</v>
      </c>
      <c r="K277" s="8">
        <f t="shared" si="54"/>
        <v>57430577</v>
      </c>
      <c r="L277" s="7">
        <f t="shared" si="54"/>
        <v>0</v>
      </c>
      <c r="M277" s="5">
        <f t="shared" si="54"/>
        <v>0</v>
      </c>
      <c r="N277" s="8">
        <f t="shared" si="54"/>
        <v>0</v>
      </c>
      <c r="O277" s="8">
        <f t="shared" si="54"/>
        <v>0</v>
      </c>
      <c r="P277" s="7">
        <f t="shared" si="54"/>
        <v>0</v>
      </c>
      <c r="Q277" s="5">
        <f t="shared" si="54"/>
        <v>0</v>
      </c>
      <c r="R277" s="8">
        <f t="shared" si="54"/>
        <v>0</v>
      </c>
      <c r="S277" s="8">
        <f t="shared" si="54"/>
        <v>0</v>
      </c>
      <c r="T277" s="7">
        <f t="shared" si="54"/>
        <v>0</v>
      </c>
      <c r="U277" s="5">
        <f t="shared" si="54"/>
        <v>0</v>
      </c>
      <c r="V277" s="8">
        <f t="shared" si="54"/>
        <v>0</v>
      </c>
      <c r="W277" s="8">
        <f t="shared" si="54"/>
        <v>0</v>
      </c>
    </row>
    <row r="278" spans="1:23" ht="12.75">
      <c r="A278" s="47" t="s">
        <v>28</v>
      </c>
      <c r="B278" s="48" t="s">
        <v>507</v>
      </c>
      <c r="C278" s="49" t="s">
        <v>508</v>
      </c>
      <c r="D278" s="50">
        <v>91437915</v>
      </c>
      <c r="E278" s="1">
        <v>91437915</v>
      </c>
      <c r="F278" s="1">
        <v>20170088</v>
      </c>
      <c r="G278" s="2">
        <f t="shared" si="51"/>
        <v>0.22058779446141133</v>
      </c>
      <c r="H278" s="3">
        <v>3760346</v>
      </c>
      <c r="I278" s="1">
        <v>7961460</v>
      </c>
      <c r="J278" s="4">
        <v>8448282</v>
      </c>
      <c r="K278" s="4">
        <v>20170088</v>
      </c>
      <c r="L278" s="3">
        <v>0</v>
      </c>
      <c r="M278" s="1">
        <v>0</v>
      </c>
      <c r="N278" s="4">
        <v>0</v>
      </c>
      <c r="O278" s="4">
        <v>0</v>
      </c>
      <c r="P278" s="3">
        <v>0</v>
      </c>
      <c r="Q278" s="1">
        <v>0</v>
      </c>
      <c r="R278" s="4">
        <v>0</v>
      </c>
      <c r="S278" s="4">
        <v>0</v>
      </c>
      <c r="T278" s="3"/>
      <c r="U278" s="1">
        <v>0</v>
      </c>
      <c r="V278" s="4">
        <v>0</v>
      </c>
      <c r="W278" s="4">
        <v>0</v>
      </c>
    </row>
    <row r="279" spans="1:23" ht="12.75">
      <c r="A279" s="47" t="s">
        <v>28</v>
      </c>
      <c r="B279" s="48" t="s">
        <v>509</v>
      </c>
      <c r="C279" s="49" t="s">
        <v>510</v>
      </c>
      <c r="D279" s="50">
        <v>669779332</v>
      </c>
      <c r="E279" s="1">
        <v>669779332</v>
      </c>
      <c r="F279" s="1">
        <v>146137132</v>
      </c>
      <c r="G279" s="2">
        <f t="shared" si="51"/>
        <v>0.21818698341082882</v>
      </c>
      <c r="H279" s="3">
        <v>59066990</v>
      </c>
      <c r="I279" s="1">
        <v>57664870</v>
      </c>
      <c r="J279" s="4">
        <v>29405272</v>
      </c>
      <c r="K279" s="4">
        <v>146137132</v>
      </c>
      <c r="L279" s="3">
        <v>0</v>
      </c>
      <c r="M279" s="1">
        <v>0</v>
      </c>
      <c r="N279" s="4">
        <v>0</v>
      </c>
      <c r="O279" s="4">
        <v>0</v>
      </c>
      <c r="P279" s="3">
        <v>0</v>
      </c>
      <c r="Q279" s="1">
        <v>0</v>
      </c>
      <c r="R279" s="4">
        <v>0</v>
      </c>
      <c r="S279" s="4">
        <v>0</v>
      </c>
      <c r="T279" s="3"/>
      <c r="U279" s="1">
        <v>0</v>
      </c>
      <c r="V279" s="4">
        <v>0</v>
      </c>
      <c r="W279" s="4">
        <v>0</v>
      </c>
    </row>
    <row r="280" spans="1:23" ht="12.75">
      <c r="A280" s="47" t="s">
        <v>28</v>
      </c>
      <c r="B280" s="48" t="s">
        <v>511</v>
      </c>
      <c r="C280" s="49" t="s">
        <v>512</v>
      </c>
      <c r="D280" s="50">
        <v>1415858728</v>
      </c>
      <c r="E280" s="1">
        <v>1415858728</v>
      </c>
      <c r="F280" s="1">
        <v>304543436</v>
      </c>
      <c r="G280" s="2">
        <f t="shared" si="51"/>
        <v>0.2150945076492123</v>
      </c>
      <c r="H280" s="3">
        <v>117301576</v>
      </c>
      <c r="I280" s="1">
        <v>70514294</v>
      </c>
      <c r="J280" s="4">
        <v>116727566</v>
      </c>
      <c r="K280" s="4">
        <v>304543436</v>
      </c>
      <c r="L280" s="3">
        <v>0</v>
      </c>
      <c r="M280" s="1">
        <v>0</v>
      </c>
      <c r="N280" s="4">
        <v>0</v>
      </c>
      <c r="O280" s="4">
        <v>0</v>
      </c>
      <c r="P280" s="3">
        <v>0</v>
      </c>
      <c r="Q280" s="1">
        <v>0</v>
      </c>
      <c r="R280" s="4">
        <v>0</v>
      </c>
      <c r="S280" s="4">
        <v>0</v>
      </c>
      <c r="T280" s="3"/>
      <c r="U280" s="1">
        <v>0</v>
      </c>
      <c r="V280" s="4">
        <v>0</v>
      </c>
      <c r="W280" s="4">
        <v>0</v>
      </c>
    </row>
    <row r="281" spans="1:23" ht="12.75">
      <c r="A281" s="47" t="s">
        <v>28</v>
      </c>
      <c r="B281" s="48" t="s">
        <v>513</v>
      </c>
      <c r="C281" s="49" t="s">
        <v>514</v>
      </c>
      <c r="D281" s="50">
        <v>195458772</v>
      </c>
      <c r="E281" s="1">
        <v>195458772</v>
      </c>
      <c r="F281" s="1">
        <v>21822974</v>
      </c>
      <c r="G281" s="2">
        <f t="shared" si="51"/>
        <v>0.11165001077567396</v>
      </c>
      <c r="H281" s="3">
        <v>6697997</v>
      </c>
      <c r="I281" s="1">
        <v>7099574</v>
      </c>
      <c r="J281" s="4">
        <v>8025403</v>
      </c>
      <c r="K281" s="4">
        <v>21822974</v>
      </c>
      <c r="L281" s="3">
        <v>0</v>
      </c>
      <c r="M281" s="1">
        <v>0</v>
      </c>
      <c r="N281" s="4">
        <v>0</v>
      </c>
      <c r="O281" s="4">
        <v>0</v>
      </c>
      <c r="P281" s="3">
        <v>0</v>
      </c>
      <c r="Q281" s="1">
        <v>0</v>
      </c>
      <c r="R281" s="4">
        <v>0</v>
      </c>
      <c r="S281" s="4">
        <v>0</v>
      </c>
      <c r="T281" s="3"/>
      <c r="U281" s="1">
        <v>0</v>
      </c>
      <c r="V281" s="4">
        <v>0</v>
      </c>
      <c r="W281" s="4">
        <v>0</v>
      </c>
    </row>
    <row r="282" spans="1:23" ht="12.75">
      <c r="A282" s="47" t="s">
        <v>47</v>
      </c>
      <c r="B282" s="48" t="s">
        <v>515</v>
      </c>
      <c r="C282" s="49" t="s">
        <v>516</v>
      </c>
      <c r="D282" s="50">
        <v>142988522</v>
      </c>
      <c r="E282" s="1">
        <v>142988522</v>
      </c>
      <c r="F282" s="1">
        <v>17710576</v>
      </c>
      <c r="G282" s="2">
        <f t="shared" si="51"/>
        <v>0.12386012354194416</v>
      </c>
      <c r="H282" s="3">
        <v>6228607</v>
      </c>
      <c r="I282" s="1">
        <v>6771971</v>
      </c>
      <c r="J282" s="4">
        <v>4709998</v>
      </c>
      <c r="K282" s="4">
        <v>17710576</v>
      </c>
      <c r="L282" s="3">
        <v>0</v>
      </c>
      <c r="M282" s="1">
        <v>0</v>
      </c>
      <c r="N282" s="4">
        <v>0</v>
      </c>
      <c r="O282" s="4">
        <v>0</v>
      </c>
      <c r="P282" s="3">
        <v>0</v>
      </c>
      <c r="Q282" s="1">
        <v>0</v>
      </c>
      <c r="R282" s="4">
        <v>0</v>
      </c>
      <c r="S282" s="4">
        <v>0</v>
      </c>
      <c r="T282" s="3"/>
      <c r="U282" s="1">
        <v>0</v>
      </c>
      <c r="V282" s="4">
        <v>0</v>
      </c>
      <c r="W282" s="4">
        <v>0</v>
      </c>
    </row>
    <row r="283" spans="1:23" ht="12.75">
      <c r="A283" s="65"/>
      <c r="B283" s="66" t="s">
        <v>517</v>
      </c>
      <c r="C283" s="67"/>
      <c r="D283" s="68">
        <f>SUM(D278:D282)</f>
        <v>2515523269</v>
      </c>
      <c r="E283" s="13">
        <f>SUM(E278:E282)</f>
        <v>2515523269</v>
      </c>
      <c r="F283" s="13">
        <f>SUM(F278:F282)</f>
        <v>510384206</v>
      </c>
      <c r="G283" s="14">
        <f t="shared" si="51"/>
        <v>0.20289385206239569</v>
      </c>
      <c r="H283" s="15">
        <f aca="true" t="shared" si="55" ref="H283:W283">SUM(H278:H282)</f>
        <v>193055516</v>
      </c>
      <c r="I283" s="13">
        <f t="shared" si="55"/>
        <v>150012169</v>
      </c>
      <c r="J283" s="16">
        <f t="shared" si="55"/>
        <v>167316521</v>
      </c>
      <c r="K283" s="16">
        <f t="shared" si="55"/>
        <v>510384206</v>
      </c>
      <c r="L283" s="15">
        <f t="shared" si="55"/>
        <v>0</v>
      </c>
      <c r="M283" s="13">
        <f t="shared" si="55"/>
        <v>0</v>
      </c>
      <c r="N283" s="16">
        <f t="shared" si="55"/>
        <v>0</v>
      </c>
      <c r="O283" s="16">
        <f t="shared" si="55"/>
        <v>0</v>
      </c>
      <c r="P283" s="15">
        <f t="shared" si="55"/>
        <v>0</v>
      </c>
      <c r="Q283" s="13">
        <f t="shared" si="55"/>
        <v>0</v>
      </c>
      <c r="R283" s="16">
        <f t="shared" si="55"/>
        <v>0</v>
      </c>
      <c r="S283" s="16">
        <f t="shared" si="55"/>
        <v>0</v>
      </c>
      <c r="T283" s="15">
        <f t="shared" si="55"/>
        <v>0</v>
      </c>
      <c r="U283" s="13">
        <f t="shared" si="55"/>
        <v>0</v>
      </c>
      <c r="V283" s="16">
        <f t="shared" si="55"/>
        <v>0</v>
      </c>
      <c r="W283" s="16">
        <f t="shared" si="55"/>
        <v>0</v>
      </c>
    </row>
    <row r="284" spans="1:23" ht="12.75">
      <c r="A284" s="55"/>
      <c r="B284" s="56" t="s">
        <v>518</v>
      </c>
      <c r="C284" s="57"/>
      <c r="D284" s="58">
        <f>SUM(D256:D261,D263:D268,D270:D276,D278:D282)</f>
        <v>8070551022</v>
      </c>
      <c r="E284" s="9">
        <f>SUM(E256:E261,E263:E268,E270:E276,E278:E282)</f>
        <v>8056819522</v>
      </c>
      <c r="F284" s="9">
        <f>SUM(F256:F261,F263:F268,F270:F276,F278:F282)</f>
        <v>1564808858</v>
      </c>
      <c r="G284" s="10">
        <f t="shared" si="51"/>
        <v>0.19389120442140734</v>
      </c>
      <c r="H284" s="11">
        <f aca="true" t="shared" si="56" ref="H284:W284">SUM(H256:H261,H263:H268,H270:H276,H278:H282)</f>
        <v>502451536</v>
      </c>
      <c r="I284" s="9">
        <f t="shared" si="56"/>
        <v>540019066</v>
      </c>
      <c r="J284" s="12">
        <f t="shared" si="56"/>
        <v>522338256</v>
      </c>
      <c r="K284" s="12">
        <f t="shared" si="56"/>
        <v>1564808858</v>
      </c>
      <c r="L284" s="11">
        <f t="shared" si="56"/>
        <v>0</v>
      </c>
      <c r="M284" s="9">
        <f t="shared" si="56"/>
        <v>0</v>
      </c>
      <c r="N284" s="12">
        <f t="shared" si="56"/>
        <v>0</v>
      </c>
      <c r="O284" s="12">
        <f t="shared" si="56"/>
        <v>0</v>
      </c>
      <c r="P284" s="11">
        <f t="shared" si="56"/>
        <v>0</v>
      </c>
      <c r="Q284" s="9">
        <f t="shared" si="56"/>
        <v>0</v>
      </c>
      <c r="R284" s="12">
        <f t="shared" si="56"/>
        <v>0</v>
      </c>
      <c r="S284" s="12">
        <f t="shared" si="56"/>
        <v>0</v>
      </c>
      <c r="T284" s="11">
        <f t="shared" si="56"/>
        <v>0</v>
      </c>
      <c r="U284" s="9">
        <f t="shared" si="56"/>
        <v>0</v>
      </c>
      <c r="V284" s="12">
        <f t="shared" si="56"/>
        <v>0</v>
      </c>
      <c r="W284" s="12">
        <f t="shared" si="56"/>
        <v>0</v>
      </c>
    </row>
    <row r="285" spans="1:23" ht="12.75">
      <c r="A285" s="39"/>
      <c r="B285" s="59"/>
      <c r="C285" s="60"/>
      <c r="D285" s="61"/>
      <c r="E285" s="62"/>
      <c r="F285" s="62"/>
      <c r="G285" s="44"/>
      <c r="H285" s="3"/>
      <c r="I285" s="1"/>
      <c r="J285" s="4"/>
      <c r="K285" s="4"/>
      <c r="L285" s="3"/>
      <c r="M285" s="1"/>
      <c r="N285" s="4"/>
      <c r="O285" s="4"/>
      <c r="P285" s="3"/>
      <c r="Q285" s="1"/>
      <c r="R285" s="4"/>
      <c r="S285" s="4"/>
      <c r="T285" s="3"/>
      <c r="U285" s="1"/>
      <c r="V285" s="4"/>
      <c r="W285" s="4"/>
    </row>
    <row r="286" spans="1:23" ht="12.75">
      <c r="A286" s="39"/>
      <c r="B286" s="40" t="s">
        <v>519</v>
      </c>
      <c r="C286" s="41"/>
      <c r="D286" s="64"/>
      <c r="E286" s="62"/>
      <c r="F286" s="62"/>
      <c r="G286" s="44"/>
      <c r="H286" s="3"/>
      <c r="I286" s="1"/>
      <c r="J286" s="4"/>
      <c r="K286" s="4"/>
      <c r="L286" s="3"/>
      <c r="M286" s="1"/>
      <c r="N286" s="4"/>
      <c r="O286" s="4"/>
      <c r="P286" s="3"/>
      <c r="Q286" s="1"/>
      <c r="R286" s="4"/>
      <c r="S286" s="4"/>
      <c r="T286" s="3"/>
      <c r="U286" s="1"/>
      <c r="V286" s="4"/>
      <c r="W286" s="4"/>
    </row>
    <row r="287" spans="1:23" ht="12.75">
      <c r="A287" s="47" t="s">
        <v>28</v>
      </c>
      <c r="B287" s="48" t="s">
        <v>520</v>
      </c>
      <c r="C287" s="49" t="s">
        <v>521</v>
      </c>
      <c r="D287" s="50">
        <v>55462186</v>
      </c>
      <c r="E287" s="1">
        <v>55462186</v>
      </c>
      <c r="F287" s="1">
        <v>5652915</v>
      </c>
      <c r="G287" s="2">
        <f aca="true" t="shared" si="57" ref="G287:G324">IF($D287=0,0,$F287/$D287)</f>
        <v>0.10192376838518409</v>
      </c>
      <c r="H287" s="3">
        <v>5652915</v>
      </c>
      <c r="I287" s="1">
        <v>0</v>
      </c>
      <c r="J287" s="4">
        <v>0</v>
      </c>
      <c r="K287" s="4">
        <v>5652915</v>
      </c>
      <c r="L287" s="3">
        <v>0</v>
      </c>
      <c r="M287" s="1">
        <v>0</v>
      </c>
      <c r="N287" s="4">
        <v>0</v>
      </c>
      <c r="O287" s="4">
        <v>0</v>
      </c>
      <c r="P287" s="3">
        <v>0</v>
      </c>
      <c r="Q287" s="1">
        <v>0</v>
      </c>
      <c r="R287" s="4">
        <v>0</v>
      </c>
      <c r="S287" s="4">
        <v>0</v>
      </c>
      <c r="T287" s="3"/>
      <c r="U287" s="1">
        <v>0</v>
      </c>
      <c r="V287" s="4">
        <v>0</v>
      </c>
      <c r="W287" s="4">
        <v>0</v>
      </c>
    </row>
    <row r="288" spans="1:23" ht="12.75">
      <c r="A288" s="47" t="s">
        <v>28</v>
      </c>
      <c r="B288" s="48" t="s">
        <v>522</v>
      </c>
      <c r="C288" s="49" t="s">
        <v>523</v>
      </c>
      <c r="D288" s="50">
        <v>147669079</v>
      </c>
      <c r="E288" s="1">
        <v>147669079</v>
      </c>
      <c r="F288" s="1">
        <v>33130455</v>
      </c>
      <c r="G288" s="2">
        <f t="shared" si="57"/>
        <v>0.22435607524849532</v>
      </c>
      <c r="H288" s="3">
        <v>9762554</v>
      </c>
      <c r="I288" s="1">
        <v>10502592</v>
      </c>
      <c r="J288" s="4">
        <v>12865309</v>
      </c>
      <c r="K288" s="4">
        <v>33130455</v>
      </c>
      <c r="L288" s="3">
        <v>0</v>
      </c>
      <c r="M288" s="1">
        <v>0</v>
      </c>
      <c r="N288" s="4">
        <v>0</v>
      </c>
      <c r="O288" s="4">
        <v>0</v>
      </c>
      <c r="P288" s="3">
        <v>0</v>
      </c>
      <c r="Q288" s="1">
        <v>0</v>
      </c>
      <c r="R288" s="4">
        <v>0</v>
      </c>
      <c r="S288" s="4">
        <v>0</v>
      </c>
      <c r="T288" s="3"/>
      <c r="U288" s="1">
        <v>0</v>
      </c>
      <c r="V288" s="4">
        <v>0</v>
      </c>
      <c r="W288" s="4">
        <v>0</v>
      </c>
    </row>
    <row r="289" spans="1:23" ht="12.75">
      <c r="A289" s="47" t="s">
        <v>28</v>
      </c>
      <c r="B289" s="48" t="s">
        <v>524</v>
      </c>
      <c r="C289" s="49" t="s">
        <v>525</v>
      </c>
      <c r="D289" s="50">
        <v>139346454</v>
      </c>
      <c r="E289" s="1">
        <v>139346454</v>
      </c>
      <c r="F289" s="1">
        <v>37342201</v>
      </c>
      <c r="G289" s="2">
        <f t="shared" si="57"/>
        <v>0.2679809921822625</v>
      </c>
      <c r="H289" s="3">
        <v>16000782</v>
      </c>
      <c r="I289" s="1">
        <v>10027635</v>
      </c>
      <c r="J289" s="4">
        <v>11313784</v>
      </c>
      <c r="K289" s="4">
        <v>37342201</v>
      </c>
      <c r="L289" s="3">
        <v>0</v>
      </c>
      <c r="M289" s="1">
        <v>0</v>
      </c>
      <c r="N289" s="4">
        <v>0</v>
      </c>
      <c r="O289" s="4">
        <v>0</v>
      </c>
      <c r="P289" s="3">
        <v>0</v>
      </c>
      <c r="Q289" s="1">
        <v>0</v>
      </c>
      <c r="R289" s="4">
        <v>0</v>
      </c>
      <c r="S289" s="4">
        <v>0</v>
      </c>
      <c r="T289" s="3"/>
      <c r="U289" s="1">
        <v>0</v>
      </c>
      <c r="V289" s="4">
        <v>0</v>
      </c>
      <c r="W289" s="4">
        <v>0</v>
      </c>
    </row>
    <row r="290" spans="1:23" ht="12.75">
      <c r="A290" s="47" t="s">
        <v>47</v>
      </c>
      <c r="B290" s="48" t="s">
        <v>526</v>
      </c>
      <c r="C290" s="49" t="s">
        <v>527</v>
      </c>
      <c r="D290" s="50">
        <v>111030479</v>
      </c>
      <c r="E290" s="1">
        <v>111030479</v>
      </c>
      <c r="F290" s="1">
        <v>30156388</v>
      </c>
      <c r="G290" s="2">
        <f t="shared" si="57"/>
        <v>0.2716045924651014</v>
      </c>
      <c r="H290" s="3">
        <v>10899860</v>
      </c>
      <c r="I290" s="1">
        <v>10224023</v>
      </c>
      <c r="J290" s="4">
        <v>9032505</v>
      </c>
      <c r="K290" s="4">
        <v>30156388</v>
      </c>
      <c r="L290" s="3">
        <v>0</v>
      </c>
      <c r="M290" s="1">
        <v>0</v>
      </c>
      <c r="N290" s="4">
        <v>0</v>
      </c>
      <c r="O290" s="4">
        <v>0</v>
      </c>
      <c r="P290" s="3">
        <v>0</v>
      </c>
      <c r="Q290" s="1">
        <v>0</v>
      </c>
      <c r="R290" s="4">
        <v>0</v>
      </c>
      <c r="S290" s="4">
        <v>0</v>
      </c>
      <c r="T290" s="3"/>
      <c r="U290" s="1">
        <v>0</v>
      </c>
      <c r="V290" s="4">
        <v>0</v>
      </c>
      <c r="W290" s="4">
        <v>0</v>
      </c>
    </row>
    <row r="291" spans="1:23" ht="12.75">
      <c r="A291" s="51"/>
      <c r="B291" s="52" t="s">
        <v>528</v>
      </c>
      <c r="C291" s="53"/>
      <c r="D291" s="54">
        <f>SUM(D287:D290)</f>
        <v>453508198</v>
      </c>
      <c r="E291" s="5">
        <f>SUM(E287:E290)</f>
        <v>453508198</v>
      </c>
      <c r="F291" s="5">
        <f>SUM(F287:F290)</f>
        <v>106281959</v>
      </c>
      <c r="G291" s="6">
        <f t="shared" si="57"/>
        <v>0.23435509979468994</v>
      </c>
      <c r="H291" s="7">
        <f aca="true" t="shared" si="58" ref="H291:W291">SUM(H287:H290)</f>
        <v>42316111</v>
      </c>
      <c r="I291" s="5">
        <f t="shared" si="58"/>
        <v>30754250</v>
      </c>
      <c r="J291" s="8">
        <f t="shared" si="58"/>
        <v>33211598</v>
      </c>
      <c r="K291" s="8">
        <f t="shared" si="58"/>
        <v>106281959</v>
      </c>
      <c r="L291" s="7">
        <f t="shared" si="58"/>
        <v>0</v>
      </c>
      <c r="M291" s="5">
        <f t="shared" si="58"/>
        <v>0</v>
      </c>
      <c r="N291" s="8">
        <f t="shared" si="58"/>
        <v>0</v>
      </c>
      <c r="O291" s="8">
        <f t="shared" si="58"/>
        <v>0</v>
      </c>
      <c r="P291" s="7">
        <f t="shared" si="58"/>
        <v>0</v>
      </c>
      <c r="Q291" s="5">
        <f t="shared" si="58"/>
        <v>0</v>
      </c>
      <c r="R291" s="8">
        <f t="shared" si="58"/>
        <v>0</v>
      </c>
      <c r="S291" s="8">
        <f t="shared" si="58"/>
        <v>0</v>
      </c>
      <c r="T291" s="7">
        <f t="shared" si="58"/>
        <v>0</v>
      </c>
      <c r="U291" s="5">
        <f t="shared" si="58"/>
        <v>0</v>
      </c>
      <c r="V291" s="8">
        <f t="shared" si="58"/>
        <v>0</v>
      </c>
      <c r="W291" s="8">
        <f t="shared" si="58"/>
        <v>0</v>
      </c>
    </row>
    <row r="292" spans="1:23" ht="12.75">
      <c r="A292" s="47" t="s">
        <v>28</v>
      </c>
      <c r="B292" s="48" t="s">
        <v>529</v>
      </c>
      <c r="C292" s="49" t="s">
        <v>530</v>
      </c>
      <c r="D292" s="50">
        <v>51796653</v>
      </c>
      <c r="E292" s="1">
        <v>51796653</v>
      </c>
      <c r="F292" s="1">
        <v>7399507</v>
      </c>
      <c r="G292" s="2">
        <f t="shared" si="57"/>
        <v>0.1428568560211796</v>
      </c>
      <c r="H292" s="3">
        <v>2479295</v>
      </c>
      <c r="I292" s="1">
        <v>2314338</v>
      </c>
      <c r="J292" s="4">
        <v>2605874</v>
      </c>
      <c r="K292" s="4">
        <v>7399507</v>
      </c>
      <c r="L292" s="3">
        <v>0</v>
      </c>
      <c r="M292" s="1">
        <v>0</v>
      </c>
      <c r="N292" s="4">
        <v>0</v>
      </c>
      <c r="O292" s="4">
        <v>0</v>
      </c>
      <c r="P292" s="3">
        <v>0</v>
      </c>
      <c r="Q292" s="1">
        <v>0</v>
      </c>
      <c r="R292" s="4">
        <v>0</v>
      </c>
      <c r="S292" s="4">
        <v>0</v>
      </c>
      <c r="T292" s="3"/>
      <c r="U292" s="1">
        <v>0</v>
      </c>
      <c r="V292" s="4">
        <v>0</v>
      </c>
      <c r="W292" s="4">
        <v>0</v>
      </c>
    </row>
    <row r="293" spans="1:23" ht="12.75">
      <c r="A293" s="47" t="s">
        <v>28</v>
      </c>
      <c r="B293" s="48" t="s">
        <v>531</v>
      </c>
      <c r="C293" s="49" t="s">
        <v>532</v>
      </c>
      <c r="D293" s="50">
        <v>123704725</v>
      </c>
      <c r="E293" s="1">
        <v>123704725</v>
      </c>
      <c r="F293" s="1">
        <v>22344322</v>
      </c>
      <c r="G293" s="2">
        <f t="shared" si="57"/>
        <v>0.18062626144635946</v>
      </c>
      <c r="H293" s="3">
        <v>9552926</v>
      </c>
      <c r="I293" s="1">
        <v>4917000</v>
      </c>
      <c r="J293" s="4">
        <v>7874396</v>
      </c>
      <c r="K293" s="4">
        <v>22344322</v>
      </c>
      <c r="L293" s="3">
        <v>0</v>
      </c>
      <c r="M293" s="1">
        <v>0</v>
      </c>
      <c r="N293" s="4">
        <v>0</v>
      </c>
      <c r="O293" s="4">
        <v>0</v>
      </c>
      <c r="P293" s="3">
        <v>0</v>
      </c>
      <c r="Q293" s="1">
        <v>0</v>
      </c>
      <c r="R293" s="4">
        <v>0</v>
      </c>
      <c r="S293" s="4">
        <v>0</v>
      </c>
      <c r="T293" s="3"/>
      <c r="U293" s="1">
        <v>0</v>
      </c>
      <c r="V293" s="4">
        <v>0</v>
      </c>
      <c r="W293" s="4">
        <v>0</v>
      </c>
    </row>
    <row r="294" spans="1:23" ht="12.75">
      <c r="A294" s="47" t="s">
        <v>28</v>
      </c>
      <c r="B294" s="48" t="s">
        <v>533</v>
      </c>
      <c r="C294" s="49" t="s">
        <v>534</v>
      </c>
      <c r="D294" s="50">
        <v>31693601</v>
      </c>
      <c r="E294" s="1">
        <v>31693601</v>
      </c>
      <c r="F294" s="1">
        <v>5746197</v>
      </c>
      <c r="G294" s="2">
        <f t="shared" si="57"/>
        <v>0.18130464253651707</v>
      </c>
      <c r="H294" s="3">
        <v>1619860</v>
      </c>
      <c r="I294" s="1">
        <v>2128206</v>
      </c>
      <c r="J294" s="4">
        <v>1998131</v>
      </c>
      <c r="K294" s="4">
        <v>5746197</v>
      </c>
      <c r="L294" s="3">
        <v>0</v>
      </c>
      <c r="M294" s="1">
        <v>0</v>
      </c>
      <c r="N294" s="4">
        <v>0</v>
      </c>
      <c r="O294" s="4">
        <v>0</v>
      </c>
      <c r="P294" s="3">
        <v>0</v>
      </c>
      <c r="Q294" s="1">
        <v>0</v>
      </c>
      <c r="R294" s="4">
        <v>0</v>
      </c>
      <c r="S294" s="4">
        <v>0</v>
      </c>
      <c r="T294" s="3"/>
      <c r="U294" s="1">
        <v>0</v>
      </c>
      <c r="V294" s="4">
        <v>0</v>
      </c>
      <c r="W294" s="4">
        <v>0</v>
      </c>
    </row>
    <row r="295" spans="1:23" ht="12.75">
      <c r="A295" s="47" t="s">
        <v>28</v>
      </c>
      <c r="B295" s="48" t="s">
        <v>535</v>
      </c>
      <c r="C295" s="49" t="s">
        <v>536</v>
      </c>
      <c r="D295" s="50">
        <v>53522573</v>
      </c>
      <c r="E295" s="1">
        <v>53522573</v>
      </c>
      <c r="F295" s="1">
        <v>10718946</v>
      </c>
      <c r="G295" s="2">
        <f t="shared" si="57"/>
        <v>0.20026963202983533</v>
      </c>
      <c r="H295" s="3">
        <v>2324800</v>
      </c>
      <c r="I295" s="1">
        <v>3794438</v>
      </c>
      <c r="J295" s="4">
        <v>4599708</v>
      </c>
      <c r="K295" s="4">
        <v>10718946</v>
      </c>
      <c r="L295" s="3">
        <v>0</v>
      </c>
      <c r="M295" s="1">
        <v>0</v>
      </c>
      <c r="N295" s="4">
        <v>0</v>
      </c>
      <c r="O295" s="4">
        <v>0</v>
      </c>
      <c r="P295" s="3">
        <v>0</v>
      </c>
      <c r="Q295" s="1">
        <v>0</v>
      </c>
      <c r="R295" s="4">
        <v>0</v>
      </c>
      <c r="S295" s="4">
        <v>0</v>
      </c>
      <c r="T295" s="3"/>
      <c r="U295" s="1">
        <v>0</v>
      </c>
      <c r="V295" s="4">
        <v>0</v>
      </c>
      <c r="W295" s="4">
        <v>0</v>
      </c>
    </row>
    <row r="296" spans="1:23" ht="12.75">
      <c r="A296" s="47" t="s">
        <v>28</v>
      </c>
      <c r="B296" s="48" t="s">
        <v>537</v>
      </c>
      <c r="C296" s="49" t="s">
        <v>538</v>
      </c>
      <c r="D296" s="50">
        <v>36199528</v>
      </c>
      <c r="E296" s="1">
        <v>36199528</v>
      </c>
      <c r="F296" s="1">
        <v>8041228</v>
      </c>
      <c r="G296" s="2">
        <f t="shared" si="57"/>
        <v>0.22213626652811605</v>
      </c>
      <c r="H296" s="3">
        <v>2922395</v>
      </c>
      <c r="I296" s="1">
        <v>2308854</v>
      </c>
      <c r="J296" s="4">
        <v>2809979</v>
      </c>
      <c r="K296" s="4">
        <v>8041228</v>
      </c>
      <c r="L296" s="3">
        <v>0</v>
      </c>
      <c r="M296" s="1">
        <v>0</v>
      </c>
      <c r="N296" s="4">
        <v>0</v>
      </c>
      <c r="O296" s="4">
        <v>0</v>
      </c>
      <c r="P296" s="3">
        <v>0</v>
      </c>
      <c r="Q296" s="1">
        <v>0</v>
      </c>
      <c r="R296" s="4">
        <v>0</v>
      </c>
      <c r="S296" s="4">
        <v>0</v>
      </c>
      <c r="T296" s="3"/>
      <c r="U296" s="1">
        <v>0</v>
      </c>
      <c r="V296" s="4">
        <v>0</v>
      </c>
      <c r="W296" s="4">
        <v>0</v>
      </c>
    </row>
    <row r="297" spans="1:23" ht="12.75">
      <c r="A297" s="47" t="s">
        <v>28</v>
      </c>
      <c r="B297" s="48" t="s">
        <v>539</v>
      </c>
      <c r="C297" s="49" t="s">
        <v>540</v>
      </c>
      <c r="D297" s="50">
        <v>35372230</v>
      </c>
      <c r="E297" s="1">
        <v>35372230</v>
      </c>
      <c r="F297" s="1">
        <v>4432183</v>
      </c>
      <c r="G297" s="2">
        <f t="shared" si="57"/>
        <v>0.12530120379744222</v>
      </c>
      <c r="H297" s="3">
        <v>916753</v>
      </c>
      <c r="I297" s="1">
        <v>1599987</v>
      </c>
      <c r="J297" s="4">
        <v>1915443</v>
      </c>
      <c r="K297" s="4">
        <v>4432183</v>
      </c>
      <c r="L297" s="3">
        <v>0</v>
      </c>
      <c r="M297" s="1">
        <v>0</v>
      </c>
      <c r="N297" s="4">
        <v>0</v>
      </c>
      <c r="O297" s="4">
        <v>0</v>
      </c>
      <c r="P297" s="3">
        <v>0</v>
      </c>
      <c r="Q297" s="1">
        <v>0</v>
      </c>
      <c r="R297" s="4">
        <v>0</v>
      </c>
      <c r="S297" s="4">
        <v>0</v>
      </c>
      <c r="T297" s="3"/>
      <c r="U297" s="1">
        <v>0</v>
      </c>
      <c r="V297" s="4">
        <v>0</v>
      </c>
      <c r="W297" s="4">
        <v>0</v>
      </c>
    </row>
    <row r="298" spans="1:23" ht="12.75">
      <c r="A298" s="47" t="s">
        <v>47</v>
      </c>
      <c r="B298" s="48" t="s">
        <v>541</v>
      </c>
      <c r="C298" s="49" t="s">
        <v>542</v>
      </c>
      <c r="D298" s="50">
        <v>105626522</v>
      </c>
      <c r="E298" s="1">
        <v>105626522</v>
      </c>
      <c r="F298" s="1">
        <v>13410244</v>
      </c>
      <c r="G298" s="2">
        <f t="shared" si="57"/>
        <v>0.12695906052837752</v>
      </c>
      <c r="H298" s="3">
        <v>3688854</v>
      </c>
      <c r="I298" s="1">
        <v>4980746</v>
      </c>
      <c r="J298" s="4">
        <v>4740644</v>
      </c>
      <c r="K298" s="4">
        <v>13410244</v>
      </c>
      <c r="L298" s="3">
        <v>0</v>
      </c>
      <c r="M298" s="1">
        <v>0</v>
      </c>
      <c r="N298" s="4">
        <v>0</v>
      </c>
      <c r="O298" s="4">
        <v>0</v>
      </c>
      <c r="P298" s="3">
        <v>0</v>
      </c>
      <c r="Q298" s="1">
        <v>0</v>
      </c>
      <c r="R298" s="4">
        <v>0</v>
      </c>
      <c r="S298" s="4">
        <v>0</v>
      </c>
      <c r="T298" s="3"/>
      <c r="U298" s="1">
        <v>0</v>
      </c>
      <c r="V298" s="4">
        <v>0</v>
      </c>
      <c r="W298" s="4">
        <v>0</v>
      </c>
    </row>
    <row r="299" spans="1:23" ht="12.75">
      <c r="A299" s="51"/>
      <c r="B299" s="52" t="s">
        <v>543</v>
      </c>
      <c r="C299" s="53"/>
      <c r="D299" s="54">
        <f>SUM(D292:D298)</f>
        <v>437915832</v>
      </c>
      <c r="E299" s="5">
        <f>SUM(E292:E298)</f>
        <v>437915832</v>
      </c>
      <c r="F299" s="5">
        <f>SUM(F292:F298)</f>
        <v>72092627</v>
      </c>
      <c r="G299" s="6">
        <f t="shared" si="57"/>
        <v>0.1646266741961501</v>
      </c>
      <c r="H299" s="7">
        <f aca="true" t="shared" si="59" ref="H299:W299">SUM(H292:H298)</f>
        <v>23504883</v>
      </c>
      <c r="I299" s="5">
        <f t="shared" si="59"/>
        <v>22043569</v>
      </c>
      <c r="J299" s="8">
        <f t="shared" si="59"/>
        <v>26544175</v>
      </c>
      <c r="K299" s="8">
        <f t="shared" si="59"/>
        <v>72092627</v>
      </c>
      <c r="L299" s="7">
        <f t="shared" si="59"/>
        <v>0</v>
      </c>
      <c r="M299" s="5">
        <f t="shared" si="59"/>
        <v>0</v>
      </c>
      <c r="N299" s="8">
        <f t="shared" si="59"/>
        <v>0</v>
      </c>
      <c r="O299" s="8">
        <f t="shared" si="59"/>
        <v>0</v>
      </c>
      <c r="P299" s="7">
        <f t="shared" si="59"/>
        <v>0</v>
      </c>
      <c r="Q299" s="5">
        <f t="shared" si="59"/>
        <v>0</v>
      </c>
      <c r="R299" s="8">
        <f t="shared" si="59"/>
        <v>0</v>
      </c>
      <c r="S299" s="8">
        <f t="shared" si="59"/>
        <v>0</v>
      </c>
      <c r="T299" s="7">
        <f t="shared" si="59"/>
        <v>0</v>
      </c>
      <c r="U299" s="5">
        <f t="shared" si="59"/>
        <v>0</v>
      </c>
      <c r="V299" s="8">
        <f t="shared" si="59"/>
        <v>0</v>
      </c>
      <c r="W299" s="8">
        <f t="shared" si="59"/>
        <v>0</v>
      </c>
    </row>
    <row r="300" spans="1:23" ht="12.75">
      <c r="A300" s="47" t="s">
        <v>28</v>
      </c>
      <c r="B300" s="48" t="s">
        <v>544</v>
      </c>
      <c r="C300" s="49" t="s">
        <v>545</v>
      </c>
      <c r="D300" s="50">
        <v>0</v>
      </c>
      <c r="E300" s="1">
        <v>0</v>
      </c>
      <c r="F300" s="1">
        <v>9529572</v>
      </c>
      <c r="G300" s="2">
        <f t="shared" si="57"/>
        <v>0</v>
      </c>
      <c r="H300" s="3">
        <v>4122671</v>
      </c>
      <c r="I300" s="1">
        <v>1827838</v>
      </c>
      <c r="J300" s="4">
        <v>3579063</v>
      </c>
      <c r="K300" s="4">
        <v>9529572</v>
      </c>
      <c r="L300" s="3">
        <v>0</v>
      </c>
      <c r="M300" s="1">
        <v>0</v>
      </c>
      <c r="N300" s="4">
        <v>0</v>
      </c>
      <c r="O300" s="4">
        <v>0</v>
      </c>
      <c r="P300" s="3">
        <v>0</v>
      </c>
      <c r="Q300" s="1">
        <v>0</v>
      </c>
      <c r="R300" s="4">
        <v>0</v>
      </c>
      <c r="S300" s="4">
        <v>0</v>
      </c>
      <c r="T300" s="3"/>
      <c r="U300" s="1">
        <v>0</v>
      </c>
      <c r="V300" s="4">
        <v>0</v>
      </c>
      <c r="W300" s="4">
        <v>0</v>
      </c>
    </row>
    <row r="301" spans="1:23" ht="12.75">
      <c r="A301" s="47" t="s">
        <v>28</v>
      </c>
      <c r="B301" s="48" t="s">
        <v>546</v>
      </c>
      <c r="C301" s="49" t="s">
        <v>547</v>
      </c>
      <c r="D301" s="50">
        <v>65145984</v>
      </c>
      <c r="E301" s="1">
        <v>65145984</v>
      </c>
      <c r="F301" s="1">
        <v>14957822</v>
      </c>
      <c r="G301" s="2">
        <f t="shared" si="57"/>
        <v>0.22960466757244774</v>
      </c>
      <c r="H301" s="3">
        <v>3351069</v>
      </c>
      <c r="I301" s="1">
        <v>6019395</v>
      </c>
      <c r="J301" s="4">
        <v>5587358</v>
      </c>
      <c r="K301" s="4">
        <v>14957822</v>
      </c>
      <c r="L301" s="3">
        <v>0</v>
      </c>
      <c r="M301" s="1">
        <v>0</v>
      </c>
      <c r="N301" s="4">
        <v>0</v>
      </c>
      <c r="O301" s="4">
        <v>0</v>
      </c>
      <c r="P301" s="3">
        <v>0</v>
      </c>
      <c r="Q301" s="1">
        <v>0</v>
      </c>
      <c r="R301" s="4">
        <v>0</v>
      </c>
      <c r="S301" s="4">
        <v>0</v>
      </c>
      <c r="T301" s="3"/>
      <c r="U301" s="1">
        <v>0</v>
      </c>
      <c r="V301" s="4">
        <v>0</v>
      </c>
      <c r="W301" s="4">
        <v>0</v>
      </c>
    </row>
    <row r="302" spans="1:23" ht="12.75">
      <c r="A302" s="47" t="s">
        <v>28</v>
      </c>
      <c r="B302" s="48" t="s">
        <v>548</v>
      </c>
      <c r="C302" s="49" t="s">
        <v>549</v>
      </c>
      <c r="D302" s="50">
        <v>0</v>
      </c>
      <c r="E302" s="1">
        <v>0</v>
      </c>
      <c r="F302" s="1">
        <v>30783813</v>
      </c>
      <c r="G302" s="2">
        <f t="shared" si="57"/>
        <v>0</v>
      </c>
      <c r="H302" s="3">
        <v>10732067</v>
      </c>
      <c r="I302" s="1">
        <v>9844784</v>
      </c>
      <c r="J302" s="4">
        <v>10206962</v>
      </c>
      <c r="K302" s="4">
        <v>30783813</v>
      </c>
      <c r="L302" s="3">
        <v>0</v>
      </c>
      <c r="M302" s="1">
        <v>0</v>
      </c>
      <c r="N302" s="4">
        <v>0</v>
      </c>
      <c r="O302" s="4">
        <v>0</v>
      </c>
      <c r="P302" s="3">
        <v>0</v>
      </c>
      <c r="Q302" s="1">
        <v>0</v>
      </c>
      <c r="R302" s="4">
        <v>0</v>
      </c>
      <c r="S302" s="4">
        <v>0</v>
      </c>
      <c r="T302" s="3"/>
      <c r="U302" s="1">
        <v>0</v>
      </c>
      <c r="V302" s="4">
        <v>0</v>
      </c>
      <c r="W302" s="4">
        <v>0</v>
      </c>
    </row>
    <row r="303" spans="1:23" ht="12.75">
      <c r="A303" s="47" t="s">
        <v>28</v>
      </c>
      <c r="B303" s="48" t="s">
        <v>550</v>
      </c>
      <c r="C303" s="49" t="s">
        <v>551</v>
      </c>
      <c r="D303" s="50">
        <v>37379016</v>
      </c>
      <c r="E303" s="1">
        <v>37379016</v>
      </c>
      <c r="F303" s="1">
        <v>9003907</v>
      </c>
      <c r="G303" s="2">
        <f t="shared" si="57"/>
        <v>0.24088132764115566</v>
      </c>
      <c r="H303" s="3">
        <v>1600243</v>
      </c>
      <c r="I303" s="1">
        <v>5509464</v>
      </c>
      <c r="J303" s="4">
        <v>1894200</v>
      </c>
      <c r="K303" s="4">
        <v>9003907</v>
      </c>
      <c r="L303" s="3">
        <v>0</v>
      </c>
      <c r="M303" s="1">
        <v>0</v>
      </c>
      <c r="N303" s="4">
        <v>0</v>
      </c>
      <c r="O303" s="4">
        <v>0</v>
      </c>
      <c r="P303" s="3">
        <v>0</v>
      </c>
      <c r="Q303" s="1">
        <v>0</v>
      </c>
      <c r="R303" s="4">
        <v>0</v>
      </c>
      <c r="S303" s="4">
        <v>0</v>
      </c>
      <c r="T303" s="3"/>
      <c r="U303" s="1">
        <v>0</v>
      </c>
      <c r="V303" s="4">
        <v>0</v>
      </c>
      <c r="W303" s="4">
        <v>0</v>
      </c>
    </row>
    <row r="304" spans="1:23" ht="12.75">
      <c r="A304" s="47" t="s">
        <v>28</v>
      </c>
      <c r="B304" s="48" t="s">
        <v>552</v>
      </c>
      <c r="C304" s="49" t="s">
        <v>553</v>
      </c>
      <c r="D304" s="50">
        <v>30328842</v>
      </c>
      <c r="E304" s="1">
        <v>30328842</v>
      </c>
      <c r="F304" s="1">
        <v>16113145</v>
      </c>
      <c r="G304" s="2">
        <f t="shared" si="57"/>
        <v>0.5312812470716818</v>
      </c>
      <c r="H304" s="3">
        <v>1246325</v>
      </c>
      <c r="I304" s="1">
        <v>5258309</v>
      </c>
      <c r="J304" s="4">
        <v>9608511</v>
      </c>
      <c r="K304" s="4">
        <v>16113145</v>
      </c>
      <c r="L304" s="3">
        <v>0</v>
      </c>
      <c r="M304" s="1">
        <v>0</v>
      </c>
      <c r="N304" s="4">
        <v>0</v>
      </c>
      <c r="O304" s="4">
        <v>0</v>
      </c>
      <c r="P304" s="3">
        <v>0</v>
      </c>
      <c r="Q304" s="1">
        <v>0</v>
      </c>
      <c r="R304" s="4">
        <v>0</v>
      </c>
      <c r="S304" s="4">
        <v>0</v>
      </c>
      <c r="T304" s="3"/>
      <c r="U304" s="1">
        <v>0</v>
      </c>
      <c r="V304" s="4">
        <v>0</v>
      </c>
      <c r="W304" s="4">
        <v>0</v>
      </c>
    </row>
    <row r="305" spans="1:23" ht="12.75">
      <c r="A305" s="47" t="s">
        <v>28</v>
      </c>
      <c r="B305" s="48" t="s">
        <v>554</v>
      </c>
      <c r="C305" s="49" t="s">
        <v>555</v>
      </c>
      <c r="D305" s="50">
        <v>34562055</v>
      </c>
      <c r="E305" s="1">
        <v>34562055</v>
      </c>
      <c r="F305" s="1">
        <v>6196442</v>
      </c>
      <c r="G305" s="2">
        <f t="shared" si="57"/>
        <v>0.17928453617703</v>
      </c>
      <c r="H305" s="3">
        <v>1846527</v>
      </c>
      <c r="I305" s="1">
        <v>2425687</v>
      </c>
      <c r="J305" s="4">
        <v>1924228</v>
      </c>
      <c r="K305" s="4">
        <v>6196442</v>
      </c>
      <c r="L305" s="3">
        <v>0</v>
      </c>
      <c r="M305" s="1">
        <v>0</v>
      </c>
      <c r="N305" s="4">
        <v>0</v>
      </c>
      <c r="O305" s="4">
        <v>0</v>
      </c>
      <c r="P305" s="3">
        <v>0</v>
      </c>
      <c r="Q305" s="1">
        <v>0</v>
      </c>
      <c r="R305" s="4">
        <v>0</v>
      </c>
      <c r="S305" s="4">
        <v>0</v>
      </c>
      <c r="T305" s="3"/>
      <c r="U305" s="1">
        <v>0</v>
      </c>
      <c r="V305" s="4">
        <v>0</v>
      </c>
      <c r="W305" s="4">
        <v>0</v>
      </c>
    </row>
    <row r="306" spans="1:23" ht="12.75">
      <c r="A306" s="47" t="s">
        <v>28</v>
      </c>
      <c r="B306" s="48" t="s">
        <v>556</v>
      </c>
      <c r="C306" s="49" t="s">
        <v>557</v>
      </c>
      <c r="D306" s="50">
        <v>46948957</v>
      </c>
      <c r="E306" s="1">
        <v>46948957</v>
      </c>
      <c r="F306" s="1">
        <v>12462820</v>
      </c>
      <c r="G306" s="2">
        <f t="shared" si="57"/>
        <v>0.2654546724009226</v>
      </c>
      <c r="H306" s="3">
        <v>4144309</v>
      </c>
      <c r="I306" s="1">
        <v>3666517</v>
      </c>
      <c r="J306" s="4">
        <v>4651994</v>
      </c>
      <c r="K306" s="4">
        <v>12462820</v>
      </c>
      <c r="L306" s="3">
        <v>0</v>
      </c>
      <c r="M306" s="1">
        <v>0</v>
      </c>
      <c r="N306" s="4">
        <v>0</v>
      </c>
      <c r="O306" s="4">
        <v>0</v>
      </c>
      <c r="P306" s="3">
        <v>0</v>
      </c>
      <c r="Q306" s="1">
        <v>0</v>
      </c>
      <c r="R306" s="4">
        <v>0</v>
      </c>
      <c r="S306" s="4">
        <v>0</v>
      </c>
      <c r="T306" s="3"/>
      <c r="U306" s="1">
        <v>0</v>
      </c>
      <c r="V306" s="4">
        <v>0</v>
      </c>
      <c r="W306" s="4">
        <v>0</v>
      </c>
    </row>
    <row r="307" spans="1:23" ht="12.75">
      <c r="A307" s="47" t="s">
        <v>28</v>
      </c>
      <c r="B307" s="48" t="s">
        <v>558</v>
      </c>
      <c r="C307" s="49" t="s">
        <v>559</v>
      </c>
      <c r="D307" s="50">
        <v>0</v>
      </c>
      <c r="E307" s="1">
        <v>0</v>
      </c>
      <c r="F307" s="1">
        <v>13807087</v>
      </c>
      <c r="G307" s="2">
        <f t="shared" si="57"/>
        <v>0</v>
      </c>
      <c r="H307" s="3">
        <v>6068868</v>
      </c>
      <c r="I307" s="1">
        <v>3069898</v>
      </c>
      <c r="J307" s="4">
        <v>4668321</v>
      </c>
      <c r="K307" s="4">
        <v>13807087</v>
      </c>
      <c r="L307" s="3">
        <v>0</v>
      </c>
      <c r="M307" s="1">
        <v>0</v>
      </c>
      <c r="N307" s="4">
        <v>0</v>
      </c>
      <c r="O307" s="4">
        <v>0</v>
      </c>
      <c r="P307" s="3">
        <v>0</v>
      </c>
      <c r="Q307" s="1">
        <v>0</v>
      </c>
      <c r="R307" s="4">
        <v>0</v>
      </c>
      <c r="S307" s="4">
        <v>0</v>
      </c>
      <c r="T307" s="3"/>
      <c r="U307" s="1">
        <v>0</v>
      </c>
      <c r="V307" s="4">
        <v>0</v>
      </c>
      <c r="W307" s="4">
        <v>0</v>
      </c>
    </row>
    <row r="308" spans="1:23" ht="12.75">
      <c r="A308" s="47" t="s">
        <v>47</v>
      </c>
      <c r="B308" s="48" t="s">
        <v>560</v>
      </c>
      <c r="C308" s="49" t="s">
        <v>561</v>
      </c>
      <c r="D308" s="50">
        <v>53026300</v>
      </c>
      <c r="E308" s="1">
        <v>53026300</v>
      </c>
      <c r="F308" s="1">
        <v>20122483</v>
      </c>
      <c r="G308" s="2">
        <f t="shared" si="57"/>
        <v>0.3794811819795083</v>
      </c>
      <c r="H308" s="3">
        <v>6453354</v>
      </c>
      <c r="I308" s="1">
        <v>8306571</v>
      </c>
      <c r="J308" s="4">
        <v>5362558</v>
      </c>
      <c r="K308" s="4">
        <v>20122483</v>
      </c>
      <c r="L308" s="3">
        <v>0</v>
      </c>
      <c r="M308" s="1">
        <v>0</v>
      </c>
      <c r="N308" s="4">
        <v>0</v>
      </c>
      <c r="O308" s="4">
        <v>0</v>
      </c>
      <c r="P308" s="3">
        <v>0</v>
      </c>
      <c r="Q308" s="1">
        <v>0</v>
      </c>
      <c r="R308" s="4">
        <v>0</v>
      </c>
      <c r="S308" s="4">
        <v>0</v>
      </c>
      <c r="T308" s="3"/>
      <c r="U308" s="1">
        <v>0</v>
      </c>
      <c r="V308" s="4">
        <v>0</v>
      </c>
      <c r="W308" s="4">
        <v>0</v>
      </c>
    </row>
    <row r="309" spans="1:23" ht="12.75">
      <c r="A309" s="51"/>
      <c r="B309" s="52" t="s">
        <v>562</v>
      </c>
      <c r="C309" s="53"/>
      <c r="D309" s="54">
        <f>SUM(D300:D308)</f>
        <v>267391154</v>
      </c>
      <c r="E309" s="5">
        <f>SUM(E300:E308)</f>
        <v>267391154</v>
      </c>
      <c r="F309" s="5">
        <f>SUM(F300:F308)</f>
        <v>132977091</v>
      </c>
      <c r="G309" s="6">
        <f t="shared" si="57"/>
        <v>0.4973129776761426</v>
      </c>
      <c r="H309" s="7">
        <f aca="true" t="shared" si="60" ref="H309:W309">SUM(H300:H308)</f>
        <v>39565433</v>
      </c>
      <c r="I309" s="5">
        <f t="shared" si="60"/>
        <v>45928463</v>
      </c>
      <c r="J309" s="8">
        <f t="shared" si="60"/>
        <v>47483195</v>
      </c>
      <c r="K309" s="8">
        <f t="shared" si="60"/>
        <v>132977091</v>
      </c>
      <c r="L309" s="7">
        <f t="shared" si="60"/>
        <v>0</v>
      </c>
      <c r="M309" s="5">
        <f t="shared" si="60"/>
        <v>0</v>
      </c>
      <c r="N309" s="8">
        <f t="shared" si="60"/>
        <v>0</v>
      </c>
      <c r="O309" s="8">
        <f t="shared" si="60"/>
        <v>0</v>
      </c>
      <c r="P309" s="7">
        <f t="shared" si="60"/>
        <v>0</v>
      </c>
      <c r="Q309" s="5">
        <f t="shared" si="60"/>
        <v>0</v>
      </c>
      <c r="R309" s="8">
        <f t="shared" si="60"/>
        <v>0</v>
      </c>
      <c r="S309" s="8">
        <f t="shared" si="60"/>
        <v>0</v>
      </c>
      <c r="T309" s="7">
        <f t="shared" si="60"/>
        <v>0</v>
      </c>
      <c r="U309" s="5">
        <f t="shared" si="60"/>
        <v>0</v>
      </c>
      <c r="V309" s="8">
        <f t="shared" si="60"/>
        <v>0</v>
      </c>
      <c r="W309" s="8">
        <f t="shared" si="60"/>
        <v>0</v>
      </c>
    </row>
    <row r="310" spans="1:23" ht="12.75">
      <c r="A310" s="47" t="s">
        <v>28</v>
      </c>
      <c r="B310" s="48" t="s">
        <v>563</v>
      </c>
      <c r="C310" s="49" t="s">
        <v>564</v>
      </c>
      <c r="D310" s="50">
        <v>14001605</v>
      </c>
      <c r="E310" s="1">
        <v>14001605</v>
      </c>
      <c r="F310" s="1">
        <v>3325315</v>
      </c>
      <c r="G310" s="2">
        <f t="shared" si="57"/>
        <v>0.23749527286336103</v>
      </c>
      <c r="H310" s="3">
        <v>1434521</v>
      </c>
      <c r="I310" s="1">
        <v>918173</v>
      </c>
      <c r="J310" s="4">
        <v>972621</v>
      </c>
      <c r="K310" s="4">
        <v>3325315</v>
      </c>
      <c r="L310" s="3">
        <v>0</v>
      </c>
      <c r="M310" s="1">
        <v>0</v>
      </c>
      <c r="N310" s="4">
        <v>0</v>
      </c>
      <c r="O310" s="4">
        <v>0</v>
      </c>
      <c r="P310" s="3">
        <v>0</v>
      </c>
      <c r="Q310" s="1">
        <v>0</v>
      </c>
      <c r="R310" s="4">
        <v>0</v>
      </c>
      <c r="S310" s="4">
        <v>0</v>
      </c>
      <c r="T310" s="3"/>
      <c r="U310" s="1">
        <v>0</v>
      </c>
      <c r="V310" s="4">
        <v>0</v>
      </c>
      <c r="W310" s="4">
        <v>0</v>
      </c>
    </row>
    <row r="311" spans="1:23" ht="12.75">
      <c r="A311" s="47" t="s">
        <v>28</v>
      </c>
      <c r="B311" s="48" t="s">
        <v>565</v>
      </c>
      <c r="C311" s="49" t="s">
        <v>566</v>
      </c>
      <c r="D311" s="50">
        <v>123591000</v>
      </c>
      <c r="E311" s="1">
        <v>123591000</v>
      </c>
      <c r="F311" s="1">
        <v>28541761</v>
      </c>
      <c r="G311" s="2">
        <f t="shared" si="57"/>
        <v>0.2309372122565559</v>
      </c>
      <c r="H311" s="3">
        <v>10556886</v>
      </c>
      <c r="I311" s="1">
        <v>7760842</v>
      </c>
      <c r="J311" s="4">
        <v>10224033</v>
      </c>
      <c r="K311" s="4">
        <v>28541761</v>
      </c>
      <c r="L311" s="3">
        <v>0</v>
      </c>
      <c r="M311" s="1">
        <v>0</v>
      </c>
      <c r="N311" s="4">
        <v>0</v>
      </c>
      <c r="O311" s="4">
        <v>0</v>
      </c>
      <c r="P311" s="3">
        <v>0</v>
      </c>
      <c r="Q311" s="1">
        <v>0</v>
      </c>
      <c r="R311" s="4">
        <v>0</v>
      </c>
      <c r="S311" s="4">
        <v>0</v>
      </c>
      <c r="T311" s="3"/>
      <c r="U311" s="1">
        <v>0</v>
      </c>
      <c r="V311" s="4">
        <v>0</v>
      </c>
      <c r="W311" s="4">
        <v>0</v>
      </c>
    </row>
    <row r="312" spans="1:23" ht="12.75">
      <c r="A312" s="47" t="s">
        <v>28</v>
      </c>
      <c r="B312" s="48" t="s">
        <v>567</v>
      </c>
      <c r="C312" s="49" t="s">
        <v>568</v>
      </c>
      <c r="D312" s="50">
        <v>346854270</v>
      </c>
      <c r="E312" s="1">
        <v>346854270</v>
      </c>
      <c r="F312" s="1">
        <v>90657159</v>
      </c>
      <c r="G312" s="2">
        <f t="shared" si="57"/>
        <v>0.2613695919038275</v>
      </c>
      <c r="H312" s="3">
        <v>22883523</v>
      </c>
      <c r="I312" s="1">
        <v>34158230</v>
      </c>
      <c r="J312" s="4">
        <v>33615406</v>
      </c>
      <c r="K312" s="4">
        <v>90657159</v>
      </c>
      <c r="L312" s="3">
        <v>0</v>
      </c>
      <c r="M312" s="1">
        <v>0</v>
      </c>
      <c r="N312" s="4">
        <v>0</v>
      </c>
      <c r="O312" s="4">
        <v>0</v>
      </c>
      <c r="P312" s="3">
        <v>0</v>
      </c>
      <c r="Q312" s="1">
        <v>0</v>
      </c>
      <c r="R312" s="4">
        <v>0</v>
      </c>
      <c r="S312" s="4">
        <v>0</v>
      </c>
      <c r="T312" s="3"/>
      <c r="U312" s="1">
        <v>0</v>
      </c>
      <c r="V312" s="4">
        <v>0</v>
      </c>
      <c r="W312" s="4">
        <v>0</v>
      </c>
    </row>
    <row r="313" spans="1:23" ht="12.75">
      <c r="A313" s="47" t="s">
        <v>28</v>
      </c>
      <c r="B313" s="48" t="s">
        <v>569</v>
      </c>
      <c r="C313" s="49" t="s">
        <v>570</v>
      </c>
      <c r="D313" s="50">
        <v>21269274</v>
      </c>
      <c r="E313" s="1">
        <v>21269274</v>
      </c>
      <c r="F313" s="1">
        <v>5190133</v>
      </c>
      <c r="G313" s="2">
        <f t="shared" si="57"/>
        <v>0.24402022372742954</v>
      </c>
      <c r="H313" s="3">
        <v>2500956</v>
      </c>
      <c r="I313" s="1">
        <v>1066915</v>
      </c>
      <c r="J313" s="4">
        <v>1622262</v>
      </c>
      <c r="K313" s="4">
        <v>5190133</v>
      </c>
      <c r="L313" s="3">
        <v>0</v>
      </c>
      <c r="M313" s="1">
        <v>0</v>
      </c>
      <c r="N313" s="4">
        <v>0</v>
      </c>
      <c r="O313" s="4">
        <v>0</v>
      </c>
      <c r="P313" s="3">
        <v>0</v>
      </c>
      <c r="Q313" s="1">
        <v>0</v>
      </c>
      <c r="R313" s="4">
        <v>0</v>
      </c>
      <c r="S313" s="4">
        <v>0</v>
      </c>
      <c r="T313" s="3"/>
      <c r="U313" s="1">
        <v>0</v>
      </c>
      <c r="V313" s="4">
        <v>0</v>
      </c>
      <c r="W313" s="4">
        <v>0</v>
      </c>
    </row>
    <row r="314" spans="1:23" ht="12.75">
      <c r="A314" s="47" t="s">
        <v>28</v>
      </c>
      <c r="B314" s="48" t="s">
        <v>571</v>
      </c>
      <c r="C314" s="49" t="s">
        <v>572</v>
      </c>
      <c r="D314" s="50">
        <v>115481486</v>
      </c>
      <c r="E314" s="1">
        <v>115481486</v>
      </c>
      <c r="F314" s="1">
        <v>18356269</v>
      </c>
      <c r="G314" s="2">
        <f t="shared" si="57"/>
        <v>0.15895421539691654</v>
      </c>
      <c r="H314" s="3">
        <v>6049836</v>
      </c>
      <c r="I314" s="1">
        <v>0</v>
      </c>
      <c r="J314" s="4">
        <v>12306433</v>
      </c>
      <c r="K314" s="4">
        <v>18356269</v>
      </c>
      <c r="L314" s="3">
        <v>0</v>
      </c>
      <c r="M314" s="1">
        <v>0</v>
      </c>
      <c r="N314" s="4">
        <v>0</v>
      </c>
      <c r="O314" s="4">
        <v>0</v>
      </c>
      <c r="P314" s="3">
        <v>0</v>
      </c>
      <c r="Q314" s="1">
        <v>0</v>
      </c>
      <c r="R314" s="4">
        <v>0</v>
      </c>
      <c r="S314" s="4">
        <v>0</v>
      </c>
      <c r="T314" s="3"/>
      <c r="U314" s="1">
        <v>0</v>
      </c>
      <c r="V314" s="4">
        <v>0</v>
      </c>
      <c r="W314" s="4">
        <v>0</v>
      </c>
    </row>
    <row r="315" spans="1:23" ht="12.75">
      <c r="A315" s="47" t="s">
        <v>28</v>
      </c>
      <c r="B315" s="48" t="s">
        <v>573</v>
      </c>
      <c r="C315" s="49" t="s">
        <v>574</v>
      </c>
      <c r="D315" s="50">
        <v>43648022</v>
      </c>
      <c r="E315" s="1">
        <v>43648022</v>
      </c>
      <c r="F315" s="1">
        <v>12730840</v>
      </c>
      <c r="G315" s="2">
        <f t="shared" si="57"/>
        <v>0.29167049081857593</v>
      </c>
      <c r="H315" s="3">
        <v>7387424</v>
      </c>
      <c r="I315" s="1">
        <v>2920942</v>
      </c>
      <c r="J315" s="4">
        <v>2422474</v>
      </c>
      <c r="K315" s="4">
        <v>12730840</v>
      </c>
      <c r="L315" s="3">
        <v>0</v>
      </c>
      <c r="M315" s="1">
        <v>0</v>
      </c>
      <c r="N315" s="4">
        <v>0</v>
      </c>
      <c r="O315" s="4">
        <v>0</v>
      </c>
      <c r="P315" s="3">
        <v>0</v>
      </c>
      <c r="Q315" s="1">
        <v>0</v>
      </c>
      <c r="R315" s="4">
        <v>0</v>
      </c>
      <c r="S315" s="4">
        <v>0</v>
      </c>
      <c r="T315" s="3"/>
      <c r="U315" s="1">
        <v>0</v>
      </c>
      <c r="V315" s="4">
        <v>0</v>
      </c>
      <c r="W315" s="4">
        <v>0</v>
      </c>
    </row>
    <row r="316" spans="1:23" ht="12.75">
      <c r="A316" s="47" t="s">
        <v>47</v>
      </c>
      <c r="B316" s="48" t="s">
        <v>575</v>
      </c>
      <c r="C316" s="49" t="s">
        <v>576</v>
      </c>
      <c r="D316" s="50">
        <v>102884260</v>
      </c>
      <c r="E316" s="1">
        <v>102884260</v>
      </c>
      <c r="F316" s="1">
        <v>11791951</v>
      </c>
      <c r="G316" s="2">
        <f t="shared" si="57"/>
        <v>0.11461375141348151</v>
      </c>
      <c r="H316" s="3">
        <v>4216716</v>
      </c>
      <c r="I316" s="1">
        <v>3431942</v>
      </c>
      <c r="J316" s="4">
        <v>4143293</v>
      </c>
      <c r="K316" s="4">
        <v>11791951</v>
      </c>
      <c r="L316" s="3">
        <v>0</v>
      </c>
      <c r="M316" s="1">
        <v>0</v>
      </c>
      <c r="N316" s="4">
        <v>0</v>
      </c>
      <c r="O316" s="4">
        <v>0</v>
      </c>
      <c r="P316" s="3">
        <v>0</v>
      </c>
      <c r="Q316" s="1">
        <v>0</v>
      </c>
      <c r="R316" s="4">
        <v>0</v>
      </c>
      <c r="S316" s="4">
        <v>0</v>
      </c>
      <c r="T316" s="3"/>
      <c r="U316" s="1">
        <v>0</v>
      </c>
      <c r="V316" s="4">
        <v>0</v>
      </c>
      <c r="W316" s="4">
        <v>0</v>
      </c>
    </row>
    <row r="317" spans="1:23" ht="12.75">
      <c r="A317" s="51"/>
      <c r="B317" s="52" t="s">
        <v>577</v>
      </c>
      <c r="C317" s="53"/>
      <c r="D317" s="54">
        <f>SUM(D310:D316)</f>
        <v>767729917</v>
      </c>
      <c r="E317" s="5">
        <f>SUM(E310:E316)</f>
        <v>767729917</v>
      </c>
      <c r="F317" s="5">
        <f>SUM(F310:F316)</f>
        <v>170593428</v>
      </c>
      <c r="G317" s="6">
        <f t="shared" si="57"/>
        <v>0.22220500233547627</v>
      </c>
      <c r="H317" s="7">
        <f aca="true" t="shared" si="61" ref="H317:W317">SUM(H310:H316)</f>
        <v>55029862</v>
      </c>
      <c r="I317" s="5">
        <f t="shared" si="61"/>
        <v>50257044</v>
      </c>
      <c r="J317" s="8">
        <f t="shared" si="61"/>
        <v>65306522</v>
      </c>
      <c r="K317" s="8">
        <f t="shared" si="61"/>
        <v>170593428</v>
      </c>
      <c r="L317" s="7">
        <f t="shared" si="61"/>
        <v>0</v>
      </c>
      <c r="M317" s="5">
        <f t="shared" si="61"/>
        <v>0</v>
      </c>
      <c r="N317" s="8">
        <f t="shared" si="61"/>
        <v>0</v>
      </c>
      <c r="O317" s="8">
        <f t="shared" si="61"/>
        <v>0</v>
      </c>
      <c r="P317" s="7">
        <f t="shared" si="61"/>
        <v>0</v>
      </c>
      <c r="Q317" s="5">
        <f t="shared" si="61"/>
        <v>0</v>
      </c>
      <c r="R317" s="8">
        <f t="shared" si="61"/>
        <v>0</v>
      </c>
      <c r="S317" s="8">
        <f t="shared" si="61"/>
        <v>0</v>
      </c>
      <c r="T317" s="7">
        <f t="shared" si="61"/>
        <v>0</v>
      </c>
      <c r="U317" s="5">
        <f t="shared" si="61"/>
        <v>0</v>
      </c>
      <c r="V317" s="8">
        <f t="shared" si="61"/>
        <v>0</v>
      </c>
      <c r="W317" s="8">
        <f t="shared" si="61"/>
        <v>0</v>
      </c>
    </row>
    <row r="318" spans="1:23" ht="12.75">
      <c r="A318" s="47" t="s">
        <v>28</v>
      </c>
      <c r="B318" s="48" t="s">
        <v>578</v>
      </c>
      <c r="C318" s="49" t="s">
        <v>579</v>
      </c>
      <c r="D318" s="50">
        <v>1018429956</v>
      </c>
      <c r="E318" s="1">
        <v>1018429956</v>
      </c>
      <c r="F318" s="1">
        <v>349660756</v>
      </c>
      <c r="G318" s="2">
        <f t="shared" si="57"/>
        <v>0.34333314131227305</v>
      </c>
      <c r="H318" s="3">
        <v>42846278</v>
      </c>
      <c r="I318" s="1">
        <v>208538241</v>
      </c>
      <c r="J318" s="4">
        <v>98276237</v>
      </c>
      <c r="K318" s="4">
        <v>349660756</v>
      </c>
      <c r="L318" s="3">
        <v>0</v>
      </c>
      <c r="M318" s="1">
        <v>0</v>
      </c>
      <c r="N318" s="4">
        <v>0</v>
      </c>
      <c r="O318" s="4">
        <v>0</v>
      </c>
      <c r="P318" s="3">
        <v>0</v>
      </c>
      <c r="Q318" s="1">
        <v>0</v>
      </c>
      <c r="R318" s="4">
        <v>0</v>
      </c>
      <c r="S318" s="4">
        <v>0</v>
      </c>
      <c r="T318" s="3"/>
      <c r="U318" s="1">
        <v>0</v>
      </c>
      <c r="V318" s="4">
        <v>0</v>
      </c>
      <c r="W318" s="4">
        <v>0</v>
      </c>
    </row>
    <row r="319" spans="1:23" ht="12.75">
      <c r="A319" s="47" t="s">
        <v>28</v>
      </c>
      <c r="B319" s="48" t="s">
        <v>580</v>
      </c>
      <c r="C319" s="49" t="s">
        <v>581</v>
      </c>
      <c r="D319" s="50">
        <v>0</v>
      </c>
      <c r="E319" s="1">
        <v>0</v>
      </c>
      <c r="F319" s="1">
        <v>3674307</v>
      </c>
      <c r="G319" s="2">
        <f t="shared" si="57"/>
        <v>0</v>
      </c>
      <c r="H319" s="3">
        <v>0</v>
      </c>
      <c r="I319" s="1">
        <v>0</v>
      </c>
      <c r="J319" s="4">
        <v>3674307</v>
      </c>
      <c r="K319" s="4">
        <v>3674307</v>
      </c>
      <c r="L319" s="3">
        <v>0</v>
      </c>
      <c r="M319" s="1">
        <v>0</v>
      </c>
      <c r="N319" s="4">
        <v>0</v>
      </c>
      <c r="O319" s="4">
        <v>0</v>
      </c>
      <c r="P319" s="3">
        <v>0</v>
      </c>
      <c r="Q319" s="1">
        <v>0</v>
      </c>
      <c r="R319" s="4">
        <v>0</v>
      </c>
      <c r="S319" s="4">
        <v>0</v>
      </c>
      <c r="T319" s="3"/>
      <c r="U319" s="1">
        <v>0</v>
      </c>
      <c r="V319" s="4">
        <v>0</v>
      </c>
      <c r="W319" s="4">
        <v>0</v>
      </c>
    </row>
    <row r="320" spans="1:23" ht="12.75">
      <c r="A320" s="47" t="s">
        <v>28</v>
      </c>
      <c r="B320" s="48" t="s">
        <v>582</v>
      </c>
      <c r="C320" s="49" t="s">
        <v>583</v>
      </c>
      <c r="D320" s="50">
        <v>75489720</v>
      </c>
      <c r="E320" s="1">
        <v>75489720</v>
      </c>
      <c r="F320" s="1">
        <v>16350550</v>
      </c>
      <c r="G320" s="2">
        <f t="shared" si="57"/>
        <v>0.2165930672414734</v>
      </c>
      <c r="H320" s="3">
        <v>4407622</v>
      </c>
      <c r="I320" s="1">
        <v>4921035</v>
      </c>
      <c r="J320" s="4">
        <v>7021893</v>
      </c>
      <c r="K320" s="4">
        <v>16350550</v>
      </c>
      <c r="L320" s="3">
        <v>0</v>
      </c>
      <c r="M320" s="1">
        <v>0</v>
      </c>
      <c r="N320" s="4">
        <v>0</v>
      </c>
      <c r="O320" s="4">
        <v>0</v>
      </c>
      <c r="P320" s="3">
        <v>0</v>
      </c>
      <c r="Q320" s="1">
        <v>0</v>
      </c>
      <c r="R320" s="4">
        <v>0</v>
      </c>
      <c r="S320" s="4">
        <v>0</v>
      </c>
      <c r="T320" s="3"/>
      <c r="U320" s="1">
        <v>0</v>
      </c>
      <c r="V320" s="4">
        <v>0</v>
      </c>
      <c r="W320" s="4">
        <v>0</v>
      </c>
    </row>
    <row r="321" spans="1:23" ht="12.75">
      <c r="A321" s="47" t="s">
        <v>28</v>
      </c>
      <c r="B321" s="48" t="s">
        <v>584</v>
      </c>
      <c r="C321" s="49" t="s">
        <v>585</v>
      </c>
      <c r="D321" s="50">
        <v>0</v>
      </c>
      <c r="E321" s="1">
        <v>0</v>
      </c>
      <c r="F321" s="1">
        <v>13517064</v>
      </c>
      <c r="G321" s="2">
        <f t="shared" si="57"/>
        <v>0</v>
      </c>
      <c r="H321" s="3">
        <v>4469375</v>
      </c>
      <c r="I321" s="1">
        <v>5506478</v>
      </c>
      <c r="J321" s="4">
        <v>3541211</v>
      </c>
      <c r="K321" s="4">
        <v>13517064</v>
      </c>
      <c r="L321" s="3">
        <v>0</v>
      </c>
      <c r="M321" s="1">
        <v>0</v>
      </c>
      <c r="N321" s="4">
        <v>0</v>
      </c>
      <c r="O321" s="4">
        <v>0</v>
      </c>
      <c r="P321" s="3">
        <v>0</v>
      </c>
      <c r="Q321" s="1">
        <v>0</v>
      </c>
      <c r="R321" s="4">
        <v>0</v>
      </c>
      <c r="S321" s="4">
        <v>0</v>
      </c>
      <c r="T321" s="3"/>
      <c r="U321" s="1">
        <v>0</v>
      </c>
      <c r="V321" s="4">
        <v>0</v>
      </c>
      <c r="W321" s="4">
        <v>0</v>
      </c>
    </row>
    <row r="322" spans="1:23" ht="12.75">
      <c r="A322" s="47" t="s">
        <v>47</v>
      </c>
      <c r="B322" s="48" t="s">
        <v>586</v>
      </c>
      <c r="C322" s="49" t="s">
        <v>587</v>
      </c>
      <c r="D322" s="50">
        <v>111551580</v>
      </c>
      <c r="E322" s="1">
        <v>111551580</v>
      </c>
      <c r="F322" s="1">
        <v>15904978</v>
      </c>
      <c r="G322" s="2">
        <f t="shared" si="57"/>
        <v>0.1425795851569292</v>
      </c>
      <c r="H322" s="3">
        <v>4642384</v>
      </c>
      <c r="I322" s="1">
        <v>6135241</v>
      </c>
      <c r="J322" s="4">
        <v>5127353</v>
      </c>
      <c r="K322" s="4">
        <v>15904978</v>
      </c>
      <c r="L322" s="3">
        <v>0</v>
      </c>
      <c r="M322" s="1">
        <v>0</v>
      </c>
      <c r="N322" s="4">
        <v>0</v>
      </c>
      <c r="O322" s="4">
        <v>0</v>
      </c>
      <c r="P322" s="3">
        <v>0</v>
      </c>
      <c r="Q322" s="1">
        <v>0</v>
      </c>
      <c r="R322" s="4">
        <v>0</v>
      </c>
      <c r="S322" s="4">
        <v>0</v>
      </c>
      <c r="T322" s="3"/>
      <c r="U322" s="1">
        <v>0</v>
      </c>
      <c r="V322" s="4">
        <v>0</v>
      </c>
      <c r="W322" s="4">
        <v>0</v>
      </c>
    </row>
    <row r="323" spans="1:23" ht="12.75">
      <c r="A323" s="65"/>
      <c r="B323" s="66" t="s">
        <v>588</v>
      </c>
      <c r="C323" s="67"/>
      <c r="D323" s="68">
        <f>SUM(D318:D322)</f>
        <v>1205471256</v>
      </c>
      <c r="E323" s="13">
        <f>SUM(E318:E322)</f>
        <v>1205471256</v>
      </c>
      <c r="F323" s="13">
        <f>SUM(F318:F322)</f>
        <v>399107655</v>
      </c>
      <c r="G323" s="14">
        <f t="shared" si="57"/>
        <v>0.3310801920937715</v>
      </c>
      <c r="H323" s="15">
        <f aca="true" t="shared" si="62" ref="H323:W323">SUM(H318:H322)</f>
        <v>56365659</v>
      </c>
      <c r="I323" s="13">
        <f t="shared" si="62"/>
        <v>225100995</v>
      </c>
      <c r="J323" s="16">
        <f t="shared" si="62"/>
        <v>117641001</v>
      </c>
      <c r="K323" s="16">
        <f t="shared" si="62"/>
        <v>399107655</v>
      </c>
      <c r="L323" s="15">
        <f t="shared" si="62"/>
        <v>0</v>
      </c>
      <c r="M323" s="13">
        <f t="shared" si="62"/>
        <v>0</v>
      </c>
      <c r="N323" s="16">
        <f t="shared" si="62"/>
        <v>0</v>
      </c>
      <c r="O323" s="16">
        <f t="shared" si="62"/>
        <v>0</v>
      </c>
      <c r="P323" s="15">
        <f t="shared" si="62"/>
        <v>0</v>
      </c>
      <c r="Q323" s="13">
        <f t="shared" si="62"/>
        <v>0</v>
      </c>
      <c r="R323" s="16">
        <f t="shared" si="62"/>
        <v>0</v>
      </c>
      <c r="S323" s="16">
        <f t="shared" si="62"/>
        <v>0</v>
      </c>
      <c r="T323" s="15">
        <f t="shared" si="62"/>
        <v>0</v>
      </c>
      <c r="U323" s="13">
        <f t="shared" si="62"/>
        <v>0</v>
      </c>
      <c r="V323" s="16">
        <f t="shared" si="62"/>
        <v>0</v>
      </c>
      <c r="W323" s="16">
        <f t="shared" si="62"/>
        <v>0</v>
      </c>
    </row>
    <row r="324" spans="1:23" ht="12.75">
      <c r="A324" s="55"/>
      <c r="B324" s="56" t="s">
        <v>589</v>
      </c>
      <c r="C324" s="57"/>
      <c r="D324" s="58">
        <f>SUM(D287:D290,D292:D298,D300:D308,D310:D316,D318:D322)</f>
        <v>3132016357</v>
      </c>
      <c r="E324" s="9">
        <f>SUM(E287:E290,E292:E298,E300:E308,E310:E316,E318:E322)</f>
        <v>3132016357</v>
      </c>
      <c r="F324" s="9">
        <f>SUM(F287:F290,F292:F298,F300:F308,F310:F316,F318:F322)</f>
        <v>881052760</v>
      </c>
      <c r="G324" s="10">
        <f t="shared" si="57"/>
        <v>0.28130528693787404</v>
      </c>
      <c r="H324" s="11">
        <f aca="true" t="shared" si="63" ref="H324:W324">SUM(H287:H290,H292:H298,H300:H308,H310:H316,H318:H322)</f>
        <v>216781948</v>
      </c>
      <c r="I324" s="9">
        <f t="shared" si="63"/>
        <v>374084321</v>
      </c>
      <c r="J324" s="12">
        <f t="shared" si="63"/>
        <v>290186491</v>
      </c>
      <c r="K324" s="12">
        <f t="shared" si="63"/>
        <v>881052760</v>
      </c>
      <c r="L324" s="11">
        <f t="shared" si="63"/>
        <v>0</v>
      </c>
      <c r="M324" s="9">
        <f t="shared" si="63"/>
        <v>0</v>
      </c>
      <c r="N324" s="12">
        <f t="shared" si="63"/>
        <v>0</v>
      </c>
      <c r="O324" s="12">
        <f t="shared" si="63"/>
        <v>0</v>
      </c>
      <c r="P324" s="11">
        <f t="shared" si="63"/>
        <v>0</v>
      </c>
      <c r="Q324" s="9">
        <f t="shared" si="63"/>
        <v>0</v>
      </c>
      <c r="R324" s="12">
        <f t="shared" si="63"/>
        <v>0</v>
      </c>
      <c r="S324" s="12">
        <f t="shared" si="63"/>
        <v>0</v>
      </c>
      <c r="T324" s="11">
        <f t="shared" si="63"/>
        <v>0</v>
      </c>
      <c r="U324" s="9">
        <f t="shared" si="63"/>
        <v>0</v>
      </c>
      <c r="V324" s="12">
        <f t="shared" si="63"/>
        <v>0</v>
      </c>
      <c r="W324" s="12">
        <f t="shared" si="63"/>
        <v>0</v>
      </c>
    </row>
    <row r="325" spans="1:23" ht="12.75">
      <c r="A325" s="39"/>
      <c r="B325" s="59"/>
      <c r="C325" s="60"/>
      <c r="D325" s="61"/>
      <c r="E325" s="62"/>
      <c r="F325" s="62"/>
      <c r="G325" s="44"/>
      <c r="H325" s="3"/>
      <c r="I325" s="1"/>
      <c r="J325" s="4"/>
      <c r="K325" s="4"/>
      <c r="L325" s="3"/>
      <c r="M325" s="1"/>
      <c r="N325" s="4"/>
      <c r="O325" s="4"/>
      <c r="P325" s="3"/>
      <c r="Q325" s="1"/>
      <c r="R325" s="4"/>
      <c r="S325" s="4"/>
      <c r="T325" s="3"/>
      <c r="U325" s="1"/>
      <c r="V325" s="4"/>
      <c r="W325" s="4"/>
    </row>
    <row r="326" spans="1:23" ht="12.75">
      <c r="A326" s="39"/>
      <c r="B326" s="40" t="s">
        <v>590</v>
      </c>
      <c r="C326" s="41"/>
      <c r="D326" s="64"/>
      <c r="E326" s="62"/>
      <c r="F326" s="62"/>
      <c r="G326" s="44"/>
      <c r="H326" s="3"/>
      <c r="I326" s="1"/>
      <c r="J326" s="4"/>
      <c r="K326" s="4"/>
      <c r="L326" s="3"/>
      <c r="M326" s="1"/>
      <c r="N326" s="4"/>
      <c r="O326" s="4"/>
      <c r="P326" s="3"/>
      <c r="Q326" s="1"/>
      <c r="R326" s="4"/>
      <c r="S326" s="4"/>
      <c r="T326" s="3"/>
      <c r="U326" s="1"/>
      <c r="V326" s="4"/>
      <c r="W326" s="4"/>
    </row>
    <row r="327" spans="1:23" ht="12.75">
      <c r="A327" s="47" t="s">
        <v>24</v>
      </c>
      <c r="B327" s="48" t="s">
        <v>591</v>
      </c>
      <c r="C327" s="49" t="s">
        <v>592</v>
      </c>
      <c r="D327" s="50">
        <v>26976064326</v>
      </c>
      <c r="E327" s="1">
        <v>27071981784</v>
      </c>
      <c r="F327" s="1">
        <v>5891316547</v>
      </c>
      <c r="G327" s="2">
        <f aca="true" t="shared" si="64" ref="G327:G364">IF($D327=0,0,$F327/$D327)</f>
        <v>0.2183905137459895</v>
      </c>
      <c r="H327" s="3">
        <v>1425748306</v>
      </c>
      <c r="I327" s="1">
        <v>2275410670</v>
      </c>
      <c r="J327" s="4">
        <v>2190157571</v>
      </c>
      <c r="K327" s="4">
        <v>5891316547</v>
      </c>
      <c r="L327" s="3">
        <v>0</v>
      </c>
      <c r="M327" s="1">
        <v>0</v>
      </c>
      <c r="N327" s="4">
        <v>0</v>
      </c>
      <c r="O327" s="4">
        <v>0</v>
      </c>
      <c r="P327" s="3">
        <v>0</v>
      </c>
      <c r="Q327" s="1">
        <v>0</v>
      </c>
      <c r="R327" s="4">
        <v>0</v>
      </c>
      <c r="S327" s="4">
        <v>0</v>
      </c>
      <c r="T327" s="3"/>
      <c r="U327" s="1">
        <v>0</v>
      </c>
      <c r="V327" s="4">
        <v>0</v>
      </c>
      <c r="W327" s="4">
        <v>0</v>
      </c>
    </row>
    <row r="328" spans="1:23" ht="12.75">
      <c r="A328" s="51"/>
      <c r="B328" s="52" t="s">
        <v>27</v>
      </c>
      <c r="C328" s="53"/>
      <c r="D328" s="54">
        <f>D327</f>
        <v>26976064326</v>
      </c>
      <c r="E328" s="5">
        <f>E327</f>
        <v>27071981784</v>
      </c>
      <c r="F328" s="5">
        <f>F327</f>
        <v>5891316547</v>
      </c>
      <c r="G328" s="6">
        <f t="shared" si="64"/>
        <v>0.2183905137459895</v>
      </c>
      <c r="H328" s="7">
        <f aca="true" t="shared" si="65" ref="H328:W328">H327</f>
        <v>1425748306</v>
      </c>
      <c r="I328" s="5">
        <f t="shared" si="65"/>
        <v>2275410670</v>
      </c>
      <c r="J328" s="8">
        <f t="shared" si="65"/>
        <v>2190157571</v>
      </c>
      <c r="K328" s="8">
        <f t="shared" si="65"/>
        <v>5891316547</v>
      </c>
      <c r="L328" s="7">
        <f t="shared" si="65"/>
        <v>0</v>
      </c>
      <c r="M328" s="5">
        <f t="shared" si="65"/>
        <v>0</v>
      </c>
      <c r="N328" s="8">
        <f t="shared" si="65"/>
        <v>0</v>
      </c>
      <c r="O328" s="8">
        <f t="shared" si="65"/>
        <v>0</v>
      </c>
      <c r="P328" s="7">
        <f t="shared" si="65"/>
        <v>0</v>
      </c>
      <c r="Q328" s="5">
        <f t="shared" si="65"/>
        <v>0</v>
      </c>
      <c r="R328" s="8">
        <f t="shared" si="65"/>
        <v>0</v>
      </c>
      <c r="S328" s="8">
        <f t="shared" si="65"/>
        <v>0</v>
      </c>
      <c r="T328" s="7">
        <f t="shared" si="65"/>
        <v>0</v>
      </c>
      <c r="U328" s="5">
        <f t="shared" si="65"/>
        <v>0</v>
      </c>
      <c r="V328" s="8">
        <f t="shared" si="65"/>
        <v>0</v>
      </c>
      <c r="W328" s="8">
        <f t="shared" si="65"/>
        <v>0</v>
      </c>
    </row>
    <row r="329" spans="1:23" ht="12.75">
      <c r="A329" s="47" t="s">
        <v>28</v>
      </c>
      <c r="B329" s="48" t="s">
        <v>593</v>
      </c>
      <c r="C329" s="49" t="s">
        <v>594</v>
      </c>
      <c r="D329" s="50">
        <v>143954944</v>
      </c>
      <c r="E329" s="1">
        <v>143954944</v>
      </c>
      <c r="F329" s="1">
        <v>30915143</v>
      </c>
      <c r="G329" s="2">
        <f t="shared" si="64"/>
        <v>0.2147556877240701</v>
      </c>
      <c r="H329" s="3">
        <v>9085715</v>
      </c>
      <c r="I329" s="1">
        <v>10768966</v>
      </c>
      <c r="J329" s="4">
        <v>11060462</v>
      </c>
      <c r="K329" s="4">
        <v>30915143</v>
      </c>
      <c r="L329" s="3">
        <v>0</v>
      </c>
      <c r="M329" s="1">
        <v>0</v>
      </c>
      <c r="N329" s="4">
        <v>0</v>
      </c>
      <c r="O329" s="4">
        <v>0</v>
      </c>
      <c r="P329" s="3">
        <v>0</v>
      </c>
      <c r="Q329" s="1">
        <v>0</v>
      </c>
      <c r="R329" s="4">
        <v>0</v>
      </c>
      <c r="S329" s="4">
        <v>0</v>
      </c>
      <c r="T329" s="3"/>
      <c r="U329" s="1">
        <v>0</v>
      </c>
      <c r="V329" s="4">
        <v>0</v>
      </c>
      <c r="W329" s="4">
        <v>0</v>
      </c>
    </row>
    <row r="330" spans="1:23" ht="12.75">
      <c r="A330" s="47" t="s">
        <v>28</v>
      </c>
      <c r="B330" s="48" t="s">
        <v>595</v>
      </c>
      <c r="C330" s="49" t="s">
        <v>596</v>
      </c>
      <c r="D330" s="50">
        <v>127419936</v>
      </c>
      <c r="E330" s="1">
        <v>127419936</v>
      </c>
      <c r="F330" s="1">
        <v>30741127</v>
      </c>
      <c r="G330" s="2">
        <f t="shared" si="64"/>
        <v>0.24125837733900604</v>
      </c>
      <c r="H330" s="3">
        <v>10702021</v>
      </c>
      <c r="I330" s="1">
        <v>10783299</v>
      </c>
      <c r="J330" s="4">
        <v>9255807</v>
      </c>
      <c r="K330" s="4">
        <v>30741127</v>
      </c>
      <c r="L330" s="3">
        <v>0</v>
      </c>
      <c r="M330" s="1">
        <v>0</v>
      </c>
      <c r="N330" s="4">
        <v>0</v>
      </c>
      <c r="O330" s="4">
        <v>0</v>
      </c>
      <c r="P330" s="3">
        <v>0</v>
      </c>
      <c r="Q330" s="1">
        <v>0</v>
      </c>
      <c r="R330" s="4">
        <v>0</v>
      </c>
      <c r="S330" s="4">
        <v>0</v>
      </c>
      <c r="T330" s="3"/>
      <c r="U330" s="1">
        <v>0</v>
      </c>
      <c r="V330" s="4">
        <v>0</v>
      </c>
      <c r="W330" s="4">
        <v>0</v>
      </c>
    </row>
    <row r="331" spans="1:23" ht="12.75">
      <c r="A331" s="47" t="s">
        <v>28</v>
      </c>
      <c r="B331" s="48" t="s">
        <v>597</v>
      </c>
      <c r="C331" s="49" t="s">
        <v>598</v>
      </c>
      <c r="D331" s="50">
        <v>147813070</v>
      </c>
      <c r="E331" s="1">
        <v>147813070</v>
      </c>
      <c r="F331" s="1">
        <v>36862878</v>
      </c>
      <c r="G331" s="2">
        <f t="shared" si="64"/>
        <v>0.2493884877703981</v>
      </c>
      <c r="H331" s="3">
        <v>7506462</v>
      </c>
      <c r="I331" s="1">
        <v>13194491</v>
      </c>
      <c r="J331" s="4">
        <v>16161925</v>
      </c>
      <c r="K331" s="4">
        <v>36862878</v>
      </c>
      <c r="L331" s="3">
        <v>0</v>
      </c>
      <c r="M331" s="1">
        <v>0</v>
      </c>
      <c r="N331" s="4">
        <v>0</v>
      </c>
      <c r="O331" s="4">
        <v>0</v>
      </c>
      <c r="P331" s="3">
        <v>0</v>
      </c>
      <c r="Q331" s="1">
        <v>0</v>
      </c>
      <c r="R331" s="4">
        <v>0</v>
      </c>
      <c r="S331" s="4">
        <v>0</v>
      </c>
      <c r="T331" s="3"/>
      <c r="U331" s="1">
        <v>0</v>
      </c>
      <c r="V331" s="4">
        <v>0</v>
      </c>
      <c r="W331" s="4">
        <v>0</v>
      </c>
    </row>
    <row r="332" spans="1:23" ht="12.75">
      <c r="A332" s="47" t="s">
        <v>28</v>
      </c>
      <c r="B332" s="48" t="s">
        <v>599</v>
      </c>
      <c r="C332" s="49" t="s">
        <v>600</v>
      </c>
      <c r="D332" s="50">
        <v>541913903</v>
      </c>
      <c r="E332" s="1">
        <v>541913903</v>
      </c>
      <c r="F332" s="1">
        <v>85388985</v>
      </c>
      <c r="G332" s="2">
        <f t="shared" si="64"/>
        <v>0.15756928273530565</v>
      </c>
      <c r="H332" s="3">
        <v>34948498</v>
      </c>
      <c r="I332" s="1">
        <v>19365891</v>
      </c>
      <c r="J332" s="4">
        <v>31074596</v>
      </c>
      <c r="K332" s="4">
        <v>85388985</v>
      </c>
      <c r="L332" s="3">
        <v>0</v>
      </c>
      <c r="M332" s="1">
        <v>0</v>
      </c>
      <c r="N332" s="4">
        <v>0</v>
      </c>
      <c r="O332" s="4">
        <v>0</v>
      </c>
      <c r="P332" s="3">
        <v>0</v>
      </c>
      <c r="Q332" s="1">
        <v>0</v>
      </c>
      <c r="R332" s="4">
        <v>0</v>
      </c>
      <c r="S332" s="4">
        <v>0</v>
      </c>
      <c r="T332" s="3"/>
      <c r="U332" s="1">
        <v>0</v>
      </c>
      <c r="V332" s="4">
        <v>0</v>
      </c>
      <c r="W332" s="4">
        <v>0</v>
      </c>
    </row>
    <row r="333" spans="1:23" ht="12.75">
      <c r="A333" s="47" t="s">
        <v>28</v>
      </c>
      <c r="B333" s="48" t="s">
        <v>601</v>
      </c>
      <c r="C333" s="49" t="s">
        <v>602</v>
      </c>
      <c r="D333" s="50">
        <v>322499900</v>
      </c>
      <c r="E333" s="1">
        <v>322499900</v>
      </c>
      <c r="F333" s="1">
        <v>76010512</v>
      </c>
      <c r="G333" s="2">
        <f t="shared" si="64"/>
        <v>0.23569158316018082</v>
      </c>
      <c r="H333" s="3">
        <v>9694760</v>
      </c>
      <c r="I333" s="1">
        <v>22783450</v>
      </c>
      <c r="J333" s="4">
        <v>43532302</v>
      </c>
      <c r="K333" s="4">
        <v>76010512</v>
      </c>
      <c r="L333" s="3">
        <v>0</v>
      </c>
      <c r="M333" s="1">
        <v>0</v>
      </c>
      <c r="N333" s="4">
        <v>0</v>
      </c>
      <c r="O333" s="4">
        <v>0</v>
      </c>
      <c r="P333" s="3">
        <v>0</v>
      </c>
      <c r="Q333" s="1">
        <v>0</v>
      </c>
      <c r="R333" s="4">
        <v>0</v>
      </c>
      <c r="S333" s="4">
        <v>0</v>
      </c>
      <c r="T333" s="3"/>
      <c r="U333" s="1">
        <v>0</v>
      </c>
      <c r="V333" s="4">
        <v>0</v>
      </c>
      <c r="W333" s="4">
        <v>0</v>
      </c>
    </row>
    <row r="334" spans="1:23" ht="12.75">
      <c r="A334" s="47" t="s">
        <v>47</v>
      </c>
      <c r="B334" s="48" t="s">
        <v>603</v>
      </c>
      <c r="C334" s="49" t="s">
        <v>604</v>
      </c>
      <c r="D334" s="50">
        <v>237882010</v>
      </c>
      <c r="E334" s="1">
        <v>237882010</v>
      </c>
      <c r="F334" s="1">
        <v>32366856</v>
      </c>
      <c r="G334" s="2">
        <f t="shared" si="64"/>
        <v>0.13606264719219416</v>
      </c>
      <c r="H334" s="3">
        <v>10015956</v>
      </c>
      <c r="I334" s="1">
        <v>11676717</v>
      </c>
      <c r="J334" s="4">
        <v>10674183</v>
      </c>
      <c r="K334" s="4">
        <v>32366856</v>
      </c>
      <c r="L334" s="3">
        <v>0</v>
      </c>
      <c r="M334" s="1">
        <v>0</v>
      </c>
      <c r="N334" s="4">
        <v>0</v>
      </c>
      <c r="O334" s="4">
        <v>0</v>
      </c>
      <c r="P334" s="3">
        <v>0</v>
      </c>
      <c r="Q334" s="1">
        <v>0</v>
      </c>
      <c r="R334" s="4">
        <v>0</v>
      </c>
      <c r="S334" s="4">
        <v>0</v>
      </c>
      <c r="T334" s="3"/>
      <c r="U334" s="1">
        <v>0</v>
      </c>
      <c r="V334" s="4">
        <v>0</v>
      </c>
      <c r="W334" s="4">
        <v>0</v>
      </c>
    </row>
    <row r="335" spans="1:23" ht="12.75">
      <c r="A335" s="51"/>
      <c r="B335" s="52" t="s">
        <v>605</v>
      </c>
      <c r="C335" s="53"/>
      <c r="D335" s="54">
        <f>SUM(D329:D334)</f>
        <v>1521483763</v>
      </c>
      <c r="E335" s="5">
        <f>SUM(E329:E334)</f>
        <v>1521483763</v>
      </c>
      <c r="F335" s="5">
        <f>SUM(F329:F334)</f>
        <v>292285501</v>
      </c>
      <c r="G335" s="6">
        <f t="shared" si="64"/>
        <v>0.19210556701813453</v>
      </c>
      <c r="H335" s="7">
        <f aca="true" t="shared" si="66" ref="H335:W335">SUM(H329:H334)</f>
        <v>81953412</v>
      </c>
      <c r="I335" s="5">
        <f t="shared" si="66"/>
        <v>88572814</v>
      </c>
      <c r="J335" s="8">
        <f t="shared" si="66"/>
        <v>121759275</v>
      </c>
      <c r="K335" s="8">
        <f t="shared" si="66"/>
        <v>292285501</v>
      </c>
      <c r="L335" s="7">
        <f t="shared" si="66"/>
        <v>0</v>
      </c>
      <c r="M335" s="5">
        <f t="shared" si="66"/>
        <v>0</v>
      </c>
      <c r="N335" s="8">
        <f t="shared" si="66"/>
        <v>0</v>
      </c>
      <c r="O335" s="8">
        <f t="shared" si="66"/>
        <v>0</v>
      </c>
      <c r="P335" s="7">
        <f t="shared" si="66"/>
        <v>0</v>
      </c>
      <c r="Q335" s="5">
        <f t="shared" si="66"/>
        <v>0</v>
      </c>
      <c r="R335" s="8">
        <f t="shared" si="66"/>
        <v>0</v>
      </c>
      <c r="S335" s="8">
        <f t="shared" si="66"/>
        <v>0</v>
      </c>
      <c r="T335" s="7">
        <f t="shared" si="66"/>
        <v>0</v>
      </c>
      <c r="U335" s="5">
        <f t="shared" si="66"/>
        <v>0</v>
      </c>
      <c r="V335" s="8">
        <f t="shared" si="66"/>
        <v>0</v>
      </c>
      <c r="W335" s="8">
        <f t="shared" si="66"/>
        <v>0</v>
      </c>
    </row>
    <row r="336" spans="1:23" ht="12.75">
      <c r="A336" s="47" t="s">
        <v>28</v>
      </c>
      <c r="B336" s="48" t="s">
        <v>606</v>
      </c>
      <c r="C336" s="49" t="s">
        <v>607</v>
      </c>
      <c r="D336" s="50">
        <v>256996966</v>
      </c>
      <c r="E336" s="1">
        <v>256996966</v>
      </c>
      <c r="F336" s="1">
        <v>59319584</v>
      </c>
      <c r="G336" s="2">
        <f t="shared" si="64"/>
        <v>0.23081822685797776</v>
      </c>
      <c r="H336" s="3">
        <v>17689494</v>
      </c>
      <c r="I336" s="1">
        <v>19608742</v>
      </c>
      <c r="J336" s="4">
        <v>22021348</v>
      </c>
      <c r="K336" s="4">
        <v>59319584</v>
      </c>
      <c r="L336" s="3">
        <v>0</v>
      </c>
      <c r="M336" s="1">
        <v>0</v>
      </c>
      <c r="N336" s="4">
        <v>0</v>
      </c>
      <c r="O336" s="4">
        <v>0</v>
      </c>
      <c r="P336" s="3">
        <v>0</v>
      </c>
      <c r="Q336" s="1">
        <v>0</v>
      </c>
      <c r="R336" s="4">
        <v>0</v>
      </c>
      <c r="S336" s="4">
        <v>0</v>
      </c>
      <c r="T336" s="3"/>
      <c r="U336" s="1">
        <v>0</v>
      </c>
      <c r="V336" s="4">
        <v>0</v>
      </c>
      <c r="W336" s="4">
        <v>0</v>
      </c>
    </row>
    <row r="337" spans="1:23" ht="12.75">
      <c r="A337" s="47" t="s">
        <v>28</v>
      </c>
      <c r="B337" s="48" t="s">
        <v>608</v>
      </c>
      <c r="C337" s="49" t="s">
        <v>609</v>
      </c>
      <c r="D337" s="50">
        <v>1109347981</v>
      </c>
      <c r="E337" s="1">
        <v>1109347981</v>
      </c>
      <c r="F337" s="1">
        <v>239365926</v>
      </c>
      <c r="G337" s="2">
        <f t="shared" si="64"/>
        <v>0.21577172366080144</v>
      </c>
      <c r="H337" s="3">
        <v>30183151</v>
      </c>
      <c r="I337" s="1">
        <v>44073150</v>
      </c>
      <c r="J337" s="4">
        <v>165109625</v>
      </c>
      <c r="K337" s="4">
        <v>239365926</v>
      </c>
      <c r="L337" s="3">
        <v>0</v>
      </c>
      <c r="M337" s="1">
        <v>0</v>
      </c>
      <c r="N337" s="4">
        <v>0</v>
      </c>
      <c r="O337" s="4">
        <v>0</v>
      </c>
      <c r="P337" s="3">
        <v>0</v>
      </c>
      <c r="Q337" s="1">
        <v>0</v>
      </c>
      <c r="R337" s="4">
        <v>0</v>
      </c>
      <c r="S337" s="4">
        <v>0</v>
      </c>
      <c r="T337" s="3"/>
      <c r="U337" s="1">
        <v>0</v>
      </c>
      <c r="V337" s="4">
        <v>0</v>
      </c>
      <c r="W337" s="4">
        <v>0</v>
      </c>
    </row>
    <row r="338" spans="1:23" ht="12.75">
      <c r="A338" s="47" t="s">
        <v>28</v>
      </c>
      <c r="B338" s="48" t="s">
        <v>610</v>
      </c>
      <c r="C338" s="49" t="s">
        <v>611</v>
      </c>
      <c r="D338" s="50">
        <v>688699100</v>
      </c>
      <c r="E338" s="1">
        <v>689451175</v>
      </c>
      <c r="F338" s="1">
        <v>117067935</v>
      </c>
      <c r="G338" s="2">
        <f t="shared" si="64"/>
        <v>0.1699841556348774</v>
      </c>
      <c r="H338" s="3">
        <v>26653448</v>
      </c>
      <c r="I338" s="1">
        <v>45180878</v>
      </c>
      <c r="J338" s="4">
        <v>45233609</v>
      </c>
      <c r="K338" s="4">
        <v>117067935</v>
      </c>
      <c r="L338" s="3">
        <v>0</v>
      </c>
      <c r="M338" s="1">
        <v>0</v>
      </c>
      <c r="N338" s="4">
        <v>0</v>
      </c>
      <c r="O338" s="4">
        <v>0</v>
      </c>
      <c r="P338" s="3">
        <v>0</v>
      </c>
      <c r="Q338" s="1">
        <v>0</v>
      </c>
      <c r="R338" s="4">
        <v>0</v>
      </c>
      <c r="S338" s="4">
        <v>0</v>
      </c>
      <c r="T338" s="3"/>
      <c r="U338" s="1">
        <v>0</v>
      </c>
      <c r="V338" s="4">
        <v>0</v>
      </c>
      <c r="W338" s="4">
        <v>0</v>
      </c>
    </row>
    <row r="339" spans="1:23" ht="12.75">
      <c r="A339" s="47" t="s">
        <v>28</v>
      </c>
      <c r="B339" s="48" t="s">
        <v>612</v>
      </c>
      <c r="C339" s="49" t="s">
        <v>613</v>
      </c>
      <c r="D339" s="50">
        <v>553058669</v>
      </c>
      <c r="E339" s="1">
        <v>555671664</v>
      </c>
      <c r="F339" s="1">
        <v>126090090</v>
      </c>
      <c r="G339" s="2">
        <f t="shared" si="64"/>
        <v>0.22798682502886505</v>
      </c>
      <c r="H339" s="3">
        <v>27766878</v>
      </c>
      <c r="I339" s="1">
        <v>41257029</v>
      </c>
      <c r="J339" s="4">
        <v>57066183</v>
      </c>
      <c r="K339" s="4">
        <v>126090090</v>
      </c>
      <c r="L339" s="3">
        <v>0</v>
      </c>
      <c r="M339" s="1">
        <v>0</v>
      </c>
      <c r="N339" s="4">
        <v>0</v>
      </c>
      <c r="O339" s="4">
        <v>0</v>
      </c>
      <c r="P339" s="3">
        <v>0</v>
      </c>
      <c r="Q339" s="1">
        <v>0</v>
      </c>
      <c r="R339" s="4">
        <v>0</v>
      </c>
      <c r="S339" s="4">
        <v>0</v>
      </c>
      <c r="T339" s="3"/>
      <c r="U339" s="1">
        <v>0</v>
      </c>
      <c r="V339" s="4">
        <v>0</v>
      </c>
      <c r="W339" s="4">
        <v>0</v>
      </c>
    </row>
    <row r="340" spans="1:23" ht="12.75">
      <c r="A340" s="47" t="s">
        <v>28</v>
      </c>
      <c r="B340" s="48" t="s">
        <v>614</v>
      </c>
      <c r="C340" s="49" t="s">
        <v>615</v>
      </c>
      <c r="D340" s="50">
        <v>354079545</v>
      </c>
      <c r="E340" s="1">
        <v>354079545</v>
      </c>
      <c r="F340" s="1">
        <v>83293580</v>
      </c>
      <c r="G340" s="2">
        <f t="shared" si="64"/>
        <v>0.23523973970312237</v>
      </c>
      <c r="H340" s="3">
        <v>28061389</v>
      </c>
      <c r="I340" s="1">
        <v>30078360</v>
      </c>
      <c r="J340" s="4">
        <v>25153831</v>
      </c>
      <c r="K340" s="4">
        <v>83293580</v>
      </c>
      <c r="L340" s="3">
        <v>0</v>
      </c>
      <c r="M340" s="1">
        <v>0</v>
      </c>
      <c r="N340" s="4">
        <v>0</v>
      </c>
      <c r="O340" s="4">
        <v>0</v>
      </c>
      <c r="P340" s="3">
        <v>0</v>
      </c>
      <c r="Q340" s="1">
        <v>0</v>
      </c>
      <c r="R340" s="4">
        <v>0</v>
      </c>
      <c r="S340" s="4">
        <v>0</v>
      </c>
      <c r="T340" s="3"/>
      <c r="U340" s="1">
        <v>0</v>
      </c>
      <c r="V340" s="4">
        <v>0</v>
      </c>
      <c r="W340" s="4">
        <v>0</v>
      </c>
    </row>
    <row r="341" spans="1:23" ht="12.75">
      <c r="A341" s="47" t="s">
        <v>47</v>
      </c>
      <c r="B341" s="48" t="s">
        <v>616</v>
      </c>
      <c r="C341" s="49" t="s">
        <v>617</v>
      </c>
      <c r="D341" s="50">
        <v>454346851</v>
      </c>
      <c r="E341" s="1">
        <v>474569575</v>
      </c>
      <c r="F341" s="1">
        <v>72550152</v>
      </c>
      <c r="G341" s="2">
        <f t="shared" si="64"/>
        <v>0.15968010307614083</v>
      </c>
      <c r="H341" s="3">
        <v>21448723</v>
      </c>
      <c r="I341" s="1">
        <v>22054812</v>
      </c>
      <c r="J341" s="4">
        <v>29046617</v>
      </c>
      <c r="K341" s="4">
        <v>72550152</v>
      </c>
      <c r="L341" s="3">
        <v>0</v>
      </c>
      <c r="M341" s="1">
        <v>0</v>
      </c>
      <c r="N341" s="4">
        <v>0</v>
      </c>
      <c r="O341" s="4">
        <v>0</v>
      </c>
      <c r="P341" s="3">
        <v>0</v>
      </c>
      <c r="Q341" s="1">
        <v>0</v>
      </c>
      <c r="R341" s="4">
        <v>0</v>
      </c>
      <c r="S341" s="4">
        <v>0</v>
      </c>
      <c r="T341" s="3"/>
      <c r="U341" s="1">
        <v>0</v>
      </c>
      <c r="V341" s="4">
        <v>0</v>
      </c>
      <c r="W341" s="4">
        <v>0</v>
      </c>
    </row>
    <row r="342" spans="1:23" ht="12.75">
      <c r="A342" s="51"/>
      <c r="B342" s="52" t="s">
        <v>618</v>
      </c>
      <c r="C342" s="53"/>
      <c r="D342" s="54">
        <f>SUM(D336:D341)</f>
        <v>3416529112</v>
      </c>
      <c r="E342" s="5">
        <f>SUM(E336:E341)</f>
        <v>3440116906</v>
      </c>
      <c r="F342" s="5">
        <f>SUM(F336:F341)</f>
        <v>697687267</v>
      </c>
      <c r="G342" s="6">
        <f t="shared" si="64"/>
        <v>0.2042093727664979</v>
      </c>
      <c r="H342" s="7">
        <f aca="true" t="shared" si="67" ref="H342:W342">SUM(H336:H341)</f>
        <v>151803083</v>
      </c>
      <c r="I342" s="5">
        <f t="shared" si="67"/>
        <v>202252971</v>
      </c>
      <c r="J342" s="8">
        <f t="shared" si="67"/>
        <v>343631213</v>
      </c>
      <c r="K342" s="8">
        <f t="shared" si="67"/>
        <v>697687267</v>
      </c>
      <c r="L342" s="7">
        <f t="shared" si="67"/>
        <v>0</v>
      </c>
      <c r="M342" s="5">
        <f t="shared" si="67"/>
        <v>0</v>
      </c>
      <c r="N342" s="8">
        <f t="shared" si="67"/>
        <v>0</v>
      </c>
      <c r="O342" s="8">
        <f t="shared" si="67"/>
        <v>0</v>
      </c>
      <c r="P342" s="7">
        <f t="shared" si="67"/>
        <v>0</v>
      </c>
      <c r="Q342" s="5">
        <f t="shared" si="67"/>
        <v>0</v>
      </c>
      <c r="R342" s="8">
        <f t="shared" si="67"/>
        <v>0</v>
      </c>
      <c r="S342" s="8">
        <f t="shared" si="67"/>
        <v>0</v>
      </c>
      <c r="T342" s="7">
        <f t="shared" si="67"/>
        <v>0</v>
      </c>
      <c r="U342" s="5">
        <f t="shared" si="67"/>
        <v>0</v>
      </c>
      <c r="V342" s="8">
        <f t="shared" si="67"/>
        <v>0</v>
      </c>
      <c r="W342" s="8">
        <f t="shared" si="67"/>
        <v>0</v>
      </c>
    </row>
    <row r="343" spans="1:23" ht="12.75">
      <c r="A343" s="47" t="s">
        <v>28</v>
      </c>
      <c r="B343" s="48" t="s">
        <v>619</v>
      </c>
      <c r="C343" s="49" t="s">
        <v>620</v>
      </c>
      <c r="D343" s="50">
        <v>235677316</v>
      </c>
      <c r="E343" s="1">
        <v>235677316</v>
      </c>
      <c r="F343" s="1">
        <v>46283491</v>
      </c>
      <c r="G343" s="2">
        <f t="shared" si="64"/>
        <v>0.19638500550473004</v>
      </c>
      <c r="H343" s="3">
        <v>10931521</v>
      </c>
      <c r="I343" s="1">
        <v>16718969</v>
      </c>
      <c r="J343" s="4">
        <v>18633001</v>
      </c>
      <c r="K343" s="4">
        <v>46283491</v>
      </c>
      <c r="L343" s="3">
        <v>0</v>
      </c>
      <c r="M343" s="1">
        <v>0</v>
      </c>
      <c r="N343" s="4">
        <v>0</v>
      </c>
      <c r="O343" s="4">
        <v>0</v>
      </c>
      <c r="P343" s="3">
        <v>0</v>
      </c>
      <c r="Q343" s="1">
        <v>0</v>
      </c>
      <c r="R343" s="4">
        <v>0</v>
      </c>
      <c r="S343" s="4">
        <v>0</v>
      </c>
      <c r="T343" s="3"/>
      <c r="U343" s="1">
        <v>0</v>
      </c>
      <c r="V343" s="4">
        <v>0</v>
      </c>
      <c r="W343" s="4">
        <v>0</v>
      </c>
    </row>
    <row r="344" spans="1:23" ht="12.75">
      <c r="A344" s="47" t="s">
        <v>28</v>
      </c>
      <c r="B344" s="48" t="s">
        <v>621</v>
      </c>
      <c r="C344" s="49" t="s">
        <v>622</v>
      </c>
      <c r="D344" s="50">
        <v>708004860</v>
      </c>
      <c r="E344" s="1">
        <v>708004860</v>
      </c>
      <c r="F344" s="1">
        <v>148247494</v>
      </c>
      <c r="G344" s="2">
        <f t="shared" si="64"/>
        <v>0.20938767849700918</v>
      </c>
      <c r="H344" s="3">
        <v>37692548</v>
      </c>
      <c r="I344" s="1">
        <v>53564047</v>
      </c>
      <c r="J344" s="4">
        <v>56990899</v>
      </c>
      <c r="K344" s="4">
        <v>148247494</v>
      </c>
      <c r="L344" s="3">
        <v>0</v>
      </c>
      <c r="M344" s="1">
        <v>0</v>
      </c>
      <c r="N344" s="4">
        <v>0</v>
      </c>
      <c r="O344" s="4">
        <v>0</v>
      </c>
      <c r="P344" s="3">
        <v>0</v>
      </c>
      <c r="Q344" s="1">
        <v>0</v>
      </c>
      <c r="R344" s="4">
        <v>0</v>
      </c>
      <c r="S344" s="4">
        <v>0</v>
      </c>
      <c r="T344" s="3"/>
      <c r="U344" s="1">
        <v>0</v>
      </c>
      <c r="V344" s="4">
        <v>0</v>
      </c>
      <c r="W344" s="4">
        <v>0</v>
      </c>
    </row>
    <row r="345" spans="1:23" ht="12.75">
      <c r="A345" s="47" t="s">
        <v>28</v>
      </c>
      <c r="B345" s="48" t="s">
        <v>623</v>
      </c>
      <c r="C345" s="49" t="s">
        <v>624</v>
      </c>
      <c r="D345" s="50">
        <v>148735948</v>
      </c>
      <c r="E345" s="1">
        <v>148735948</v>
      </c>
      <c r="F345" s="1">
        <v>29817951</v>
      </c>
      <c r="G345" s="2">
        <f t="shared" si="64"/>
        <v>0.20047575183371272</v>
      </c>
      <c r="H345" s="3">
        <v>6831891</v>
      </c>
      <c r="I345" s="1">
        <v>13414491</v>
      </c>
      <c r="J345" s="4">
        <v>9571569</v>
      </c>
      <c r="K345" s="4">
        <v>29817951</v>
      </c>
      <c r="L345" s="3">
        <v>0</v>
      </c>
      <c r="M345" s="1">
        <v>0</v>
      </c>
      <c r="N345" s="4">
        <v>0</v>
      </c>
      <c r="O345" s="4">
        <v>0</v>
      </c>
      <c r="P345" s="3">
        <v>0</v>
      </c>
      <c r="Q345" s="1">
        <v>0</v>
      </c>
      <c r="R345" s="4">
        <v>0</v>
      </c>
      <c r="S345" s="4">
        <v>0</v>
      </c>
      <c r="T345" s="3"/>
      <c r="U345" s="1">
        <v>0</v>
      </c>
      <c r="V345" s="4">
        <v>0</v>
      </c>
      <c r="W345" s="4">
        <v>0</v>
      </c>
    </row>
    <row r="346" spans="1:23" ht="12.75">
      <c r="A346" s="47" t="s">
        <v>28</v>
      </c>
      <c r="B346" s="48" t="s">
        <v>625</v>
      </c>
      <c r="C346" s="49" t="s">
        <v>626</v>
      </c>
      <c r="D346" s="50">
        <v>112563462</v>
      </c>
      <c r="E346" s="1">
        <v>112563462</v>
      </c>
      <c r="F346" s="1">
        <v>15853485</v>
      </c>
      <c r="G346" s="2">
        <f t="shared" si="64"/>
        <v>0.14084041764813524</v>
      </c>
      <c r="H346" s="3">
        <v>3983690</v>
      </c>
      <c r="I346" s="1">
        <v>6201060</v>
      </c>
      <c r="J346" s="4">
        <v>5668735</v>
      </c>
      <c r="K346" s="4">
        <v>15853485</v>
      </c>
      <c r="L346" s="3">
        <v>0</v>
      </c>
      <c r="M346" s="1">
        <v>0</v>
      </c>
      <c r="N346" s="4">
        <v>0</v>
      </c>
      <c r="O346" s="4">
        <v>0</v>
      </c>
      <c r="P346" s="3">
        <v>0</v>
      </c>
      <c r="Q346" s="1">
        <v>0</v>
      </c>
      <c r="R346" s="4">
        <v>0</v>
      </c>
      <c r="S346" s="4">
        <v>0</v>
      </c>
      <c r="T346" s="3"/>
      <c r="U346" s="1">
        <v>0</v>
      </c>
      <c r="V346" s="4">
        <v>0</v>
      </c>
      <c r="W346" s="4">
        <v>0</v>
      </c>
    </row>
    <row r="347" spans="1:23" ht="12.75">
      <c r="A347" s="47" t="s">
        <v>47</v>
      </c>
      <c r="B347" s="48" t="s">
        <v>627</v>
      </c>
      <c r="C347" s="49" t="s">
        <v>628</v>
      </c>
      <c r="D347" s="50">
        <v>109406509</v>
      </c>
      <c r="E347" s="1">
        <v>109406509</v>
      </c>
      <c r="F347" s="1">
        <v>21066794</v>
      </c>
      <c r="G347" s="2">
        <f t="shared" si="64"/>
        <v>0.19255521625317557</v>
      </c>
      <c r="H347" s="3">
        <v>5970880</v>
      </c>
      <c r="I347" s="1">
        <v>7928197</v>
      </c>
      <c r="J347" s="4">
        <v>7167717</v>
      </c>
      <c r="K347" s="4">
        <v>21066794</v>
      </c>
      <c r="L347" s="3">
        <v>0</v>
      </c>
      <c r="M347" s="1">
        <v>0</v>
      </c>
      <c r="N347" s="4">
        <v>0</v>
      </c>
      <c r="O347" s="4">
        <v>0</v>
      </c>
      <c r="P347" s="3">
        <v>0</v>
      </c>
      <c r="Q347" s="1">
        <v>0</v>
      </c>
      <c r="R347" s="4">
        <v>0</v>
      </c>
      <c r="S347" s="4">
        <v>0</v>
      </c>
      <c r="T347" s="3"/>
      <c r="U347" s="1">
        <v>0</v>
      </c>
      <c r="V347" s="4">
        <v>0</v>
      </c>
      <c r="W347" s="4">
        <v>0</v>
      </c>
    </row>
    <row r="348" spans="1:23" ht="12.75">
      <c r="A348" s="51"/>
      <c r="B348" s="52" t="s">
        <v>629</v>
      </c>
      <c r="C348" s="53"/>
      <c r="D348" s="54">
        <f>SUM(D343:D347)</f>
        <v>1314388095</v>
      </c>
      <c r="E348" s="5">
        <f>SUM(E343:E347)</f>
        <v>1314388095</v>
      </c>
      <c r="F348" s="5">
        <f>SUM(F343:F347)</f>
        <v>261269215</v>
      </c>
      <c r="G348" s="6">
        <f t="shared" si="64"/>
        <v>0.19877630967130755</v>
      </c>
      <c r="H348" s="7">
        <f aca="true" t="shared" si="68" ref="H348:W348">SUM(H343:H347)</f>
        <v>65410530</v>
      </c>
      <c r="I348" s="5">
        <f t="shared" si="68"/>
        <v>97826764</v>
      </c>
      <c r="J348" s="8">
        <f t="shared" si="68"/>
        <v>98031921</v>
      </c>
      <c r="K348" s="8">
        <f t="shared" si="68"/>
        <v>261269215</v>
      </c>
      <c r="L348" s="7">
        <f t="shared" si="68"/>
        <v>0</v>
      </c>
      <c r="M348" s="5">
        <f t="shared" si="68"/>
        <v>0</v>
      </c>
      <c r="N348" s="8">
        <f t="shared" si="68"/>
        <v>0</v>
      </c>
      <c r="O348" s="8">
        <f t="shared" si="68"/>
        <v>0</v>
      </c>
      <c r="P348" s="7">
        <f t="shared" si="68"/>
        <v>0</v>
      </c>
      <c r="Q348" s="5">
        <f t="shared" si="68"/>
        <v>0</v>
      </c>
      <c r="R348" s="8">
        <f t="shared" si="68"/>
        <v>0</v>
      </c>
      <c r="S348" s="8">
        <f t="shared" si="68"/>
        <v>0</v>
      </c>
      <c r="T348" s="7">
        <f t="shared" si="68"/>
        <v>0</v>
      </c>
      <c r="U348" s="5">
        <f t="shared" si="68"/>
        <v>0</v>
      </c>
      <c r="V348" s="8">
        <f t="shared" si="68"/>
        <v>0</v>
      </c>
      <c r="W348" s="8">
        <f t="shared" si="68"/>
        <v>0</v>
      </c>
    </row>
    <row r="349" spans="1:23" ht="12.75">
      <c r="A349" s="47" t="s">
        <v>28</v>
      </c>
      <c r="B349" s="48" t="s">
        <v>630</v>
      </c>
      <c r="C349" s="49" t="s">
        <v>631</v>
      </c>
      <c r="D349" s="50">
        <v>66238642</v>
      </c>
      <c r="E349" s="1">
        <v>66238642</v>
      </c>
      <c r="F349" s="1">
        <v>17665179</v>
      </c>
      <c r="G349" s="2">
        <f t="shared" si="64"/>
        <v>0.2666899330454269</v>
      </c>
      <c r="H349" s="3">
        <v>4602800</v>
      </c>
      <c r="I349" s="1">
        <v>6167355</v>
      </c>
      <c r="J349" s="4">
        <v>6895024</v>
      </c>
      <c r="K349" s="4">
        <v>17665179</v>
      </c>
      <c r="L349" s="3">
        <v>0</v>
      </c>
      <c r="M349" s="1">
        <v>0</v>
      </c>
      <c r="N349" s="4">
        <v>0</v>
      </c>
      <c r="O349" s="4">
        <v>0</v>
      </c>
      <c r="P349" s="3">
        <v>0</v>
      </c>
      <c r="Q349" s="1">
        <v>0</v>
      </c>
      <c r="R349" s="4">
        <v>0</v>
      </c>
      <c r="S349" s="4">
        <v>0</v>
      </c>
      <c r="T349" s="3"/>
      <c r="U349" s="1">
        <v>0</v>
      </c>
      <c r="V349" s="4">
        <v>0</v>
      </c>
      <c r="W349" s="4">
        <v>0</v>
      </c>
    </row>
    <row r="350" spans="1:23" ht="12.75">
      <c r="A350" s="47" t="s">
        <v>28</v>
      </c>
      <c r="B350" s="48" t="s">
        <v>632</v>
      </c>
      <c r="C350" s="49" t="s">
        <v>633</v>
      </c>
      <c r="D350" s="50">
        <v>258412705</v>
      </c>
      <c r="E350" s="1">
        <v>258412705</v>
      </c>
      <c r="F350" s="1">
        <v>46405974</v>
      </c>
      <c r="G350" s="2">
        <f t="shared" si="64"/>
        <v>0.17958085303894017</v>
      </c>
      <c r="H350" s="3">
        <v>15307976</v>
      </c>
      <c r="I350" s="1">
        <v>14712317</v>
      </c>
      <c r="J350" s="4">
        <v>16385681</v>
      </c>
      <c r="K350" s="4">
        <v>46405974</v>
      </c>
      <c r="L350" s="3">
        <v>0</v>
      </c>
      <c r="M350" s="1">
        <v>0</v>
      </c>
      <c r="N350" s="4">
        <v>0</v>
      </c>
      <c r="O350" s="4">
        <v>0</v>
      </c>
      <c r="P350" s="3">
        <v>0</v>
      </c>
      <c r="Q350" s="1">
        <v>0</v>
      </c>
      <c r="R350" s="4">
        <v>0</v>
      </c>
      <c r="S350" s="4">
        <v>0</v>
      </c>
      <c r="T350" s="3"/>
      <c r="U350" s="1">
        <v>0</v>
      </c>
      <c r="V350" s="4">
        <v>0</v>
      </c>
      <c r="W350" s="4">
        <v>0</v>
      </c>
    </row>
    <row r="351" spans="1:23" ht="12.75">
      <c r="A351" s="47" t="s">
        <v>28</v>
      </c>
      <c r="B351" s="48" t="s">
        <v>634</v>
      </c>
      <c r="C351" s="49" t="s">
        <v>635</v>
      </c>
      <c r="D351" s="50">
        <v>552202835</v>
      </c>
      <c r="E351" s="1">
        <v>568187304</v>
      </c>
      <c r="F351" s="1">
        <v>95607512</v>
      </c>
      <c r="G351" s="2">
        <f t="shared" si="64"/>
        <v>0.1731383939743808</v>
      </c>
      <c r="H351" s="3">
        <v>16770939</v>
      </c>
      <c r="I351" s="1">
        <v>36543924</v>
      </c>
      <c r="J351" s="4">
        <v>42292649</v>
      </c>
      <c r="K351" s="4">
        <v>95607512</v>
      </c>
      <c r="L351" s="3">
        <v>0</v>
      </c>
      <c r="M351" s="1">
        <v>0</v>
      </c>
      <c r="N351" s="4">
        <v>0</v>
      </c>
      <c r="O351" s="4">
        <v>0</v>
      </c>
      <c r="P351" s="3">
        <v>0</v>
      </c>
      <c r="Q351" s="1">
        <v>0</v>
      </c>
      <c r="R351" s="4">
        <v>0</v>
      </c>
      <c r="S351" s="4">
        <v>0</v>
      </c>
      <c r="T351" s="3"/>
      <c r="U351" s="1">
        <v>0</v>
      </c>
      <c r="V351" s="4">
        <v>0</v>
      </c>
      <c r="W351" s="4">
        <v>0</v>
      </c>
    </row>
    <row r="352" spans="1:23" ht="12.75">
      <c r="A352" s="47" t="s">
        <v>28</v>
      </c>
      <c r="B352" s="48" t="s">
        <v>636</v>
      </c>
      <c r="C352" s="49" t="s">
        <v>637</v>
      </c>
      <c r="D352" s="50">
        <v>1008524513</v>
      </c>
      <c r="E352" s="1">
        <v>1062216017</v>
      </c>
      <c r="F352" s="1">
        <v>153887475</v>
      </c>
      <c r="G352" s="2">
        <f t="shared" si="64"/>
        <v>0.1525867472891063</v>
      </c>
      <c r="H352" s="3">
        <v>28849635</v>
      </c>
      <c r="I352" s="1">
        <v>60958755</v>
      </c>
      <c r="J352" s="4">
        <v>64079085</v>
      </c>
      <c r="K352" s="4">
        <v>153887475</v>
      </c>
      <c r="L352" s="3">
        <v>0</v>
      </c>
      <c r="M352" s="1">
        <v>0</v>
      </c>
      <c r="N352" s="4">
        <v>0</v>
      </c>
      <c r="O352" s="4">
        <v>0</v>
      </c>
      <c r="P352" s="3">
        <v>0</v>
      </c>
      <c r="Q352" s="1">
        <v>0</v>
      </c>
      <c r="R352" s="4">
        <v>0</v>
      </c>
      <c r="S352" s="4">
        <v>0</v>
      </c>
      <c r="T352" s="3"/>
      <c r="U352" s="1">
        <v>0</v>
      </c>
      <c r="V352" s="4">
        <v>0</v>
      </c>
      <c r="W352" s="4">
        <v>0</v>
      </c>
    </row>
    <row r="353" spans="1:23" ht="12.75">
      <c r="A353" s="47" t="s">
        <v>28</v>
      </c>
      <c r="B353" s="48" t="s">
        <v>638</v>
      </c>
      <c r="C353" s="49" t="s">
        <v>639</v>
      </c>
      <c r="D353" s="50">
        <v>342719741</v>
      </c>
      <c r="E353" s="1">
        <v>342719741</v>
      </c>
      <c r="F353" s="1">
        <v>58870636</v>
      </c>
      <c r="G353" s="2">
        <f t="shared" si="64"/>
        <v>0.17177486137280898</v>
      </c>
      <c r="H353" s="3">
        <v>16493845</v>
      </c>
      <c r="I353" s="1">
        <v>15988395</v>
      </c>
      <c r="J353" s="4">
        <v>26388396</v>
      </c>
      <c r="K353" s="4">
        <v>58870636</v>
      </c>
      <c r="L353" s="3">
        <v>0</v>
      </c>
      <c r="M353" s="1">
        <v>0</v>
      </c>
      <c r="N353" s="4">
        <v>0</v>
      </c>
      <c r="O353" s="4">
        <v>0</v>
      </c>
      <c r="P353" s="3">
        <v>0</v>
      </c>
      <c r="Q353" s="1">
        <v>0</v>
      </c>
      <c r="R353" s="4">
        <v>0</v>
      </c>
      <c r="S353" s="4">
        <v>0</v>
      </c>
      <c r="T353" s="3"/>
      <c r="U353" s="1">
        <v>0</v>
      </c>
      <c r="V353" s="4">
        <v>0</v>
      </c>
      <c r="W353" s="4">
        <v>0</v>
      </c>
    </row>
    <row r="354" spans="1:23" ht="12.75">
      <c r="A354" s="47" t="s">
        <v>28</v>
      </c>
      <c r="B354" s="48" t="s">
        <v>640</v>
      </c>
      <c r="C354" s="49" t="s">
        <v>641</v>
      </c>
      <c r="D354" s="50">
        <v>279444696</v>
      </c>
      <c r="E354" s="1">
        <v>279444696</v>
      </c>
      <c r="F354" s="1">
        <v>66565591</v>
      </c>
      <c r="G354" s="2">
        <f t="shared" si="64"/>
        <v>0.2382066718489443</v>
      </c>
      <c r="H354" s="3">
        <v>16413434</v>
      </c>
      <c r="I354" s="1">
        <v>21592485</v>
      </c>
      <c r="J354" s="4">
        <v>28559672</v>
      </c>
      <c r="K354" s="4">
        <v>66565591</v>
      </c>
      <c r="L354" s="3">
        <v>0</v>
      </c>
      <c r="M354" s="1">
        <v>0</v>
      </c>
      <c r="N354" s="4">
        <v>0</v>
      </c>
      <c r="O354" s="4">
        <v>0</v>
      </c>
      <c r="P354" s="3">
        <v>0</v>
      </c>
      <c r="Q354" s="1">
        <v>0</v>
      </c>
      <c r="R354" s="4">
        <v>0</v>
      </c>
      <c r="S354" s="4">
        <v>0</v>
      </c>
      <c r="T354" s="3"/>
      <c r="U354" s="1">
        <v>0</v>
      </c>
      <c r="V354" s="4">
        <v>0</v>
      </c>
      <c r="W354" s="4">
        <v>0</v>
      </c>
    </row>
    <row r="355" spans="1:23" ht="12.75">
      <c r="A355" s="47" t="s">
        <v>28</v>
      </c>
      <c r="B355" s="48" t="s">
        <v>642</v>
      </c>
      <c r="C355" s="49" t="s">
        <v>643</v>
      </c>
      <c r="D355" s="50">
        <v>472627990</v>
      </c>
      <c r="E355" s="1">
        <v>472627990</v>
      </c>
      <c r="F355" s="1">
        <v>100535784</v>
      </c>
      <c r="G355" s="2">
        <f t="shared" si="64"/>
        <v>0.21271652573940872</v>
      </c>
      <c r="H355" s="3">
        <v>27048656</v>
      </c>
      <c r="I355" s="1">
        <v>31528994</v>
      </c>
      <c r="J355" s="4">
        <v>41958134</v>
      </c>
      <c r="K355" s="4">
        <v>100535784</v>
      </c>
      <c r="L355" s="3">
        <v>0</v>
      </c>
      <c r="M355" s="1">
        <v>0</v>
      </c>
      <c r="N355" s="4">
        <v>0</v>
      </c>
      <c r="O355" s="4">
        <v>0</v>
      </c>
      <c r="P355" s="3">
        <v>0</v>
      </c>
      <c r="Q355" s="1">
        <v>0</v>
      </c>
      <c r="R355" s="4">
        <v>0</v>
      </c>
      <c r="S355" s="4">
        <v>0</v>
      </c>
      <c r="T355" s="3"/>
      <c r="U355" s="1">
        <v>0</v>
      </c>
      <c r="V355" s="4">
        <v>0</v>
      </c>
      <c r="W355" s="4">
        <v>0</v>
      </c>
    </row>
    <row r="356" spans="1:23" ht="12.75">
      <c r="A356" s="47" t="s">
        <v>47</v>
      </c>
      <c r="B356" s="48" t="s">
        <v>644</v>
      </c>
      <c r="C356" s="49" t="s">
        <v>645</v>
      </c>
      <c r="D356" s="50">
        <v>210348286</v>
      </c>
      <c r="E356" s="1">
        <v>232519727</v>
      </c>
      <c r="F356" s="1">
        <v>45643689</v>
      </c>
      <c r="G356" s="2">
        <f t="shared" si="64"/>
        <v>0.21699101936109905</v>
      </c>
      <c r="H356" s="3">
        <v>15641373</v>
      </c>
      <c r="I356" s="1">
        <v>15641373</v>
      </c>
      <c r="J356" s="4">
        <v>14360943</v>
      </c>
      <c r="K356" s="4">
        <v>45643689</v>
      </c>
      <c r="L356" s="3">
        <v>0</v>
      </c>
      <c r="M356" s="1">
        <v>0</v>
      </c>
      <c r="N356" s="4">
        <v>0</v>
      </c>
      <c r="O356" s="4">
        <v>0</v>
      </c>
      <c r="P356" s="3">
        <v>0</v>
      </c>
      <c r="Q356" s="1">
        <v>0</v>
      </c>
      <c r="R356" s="4">
        <v>0</v>
      </c>
      <c r="S356" s="4">
        <v>0</v>
      </c>
      <c r="T356" s="3"/>
      <c r="U356" s="1">
        <v>0</v>
      </c>
      <c r="V356" s="4">
        <v>0</v>
      </c>
      <c r="W356" s="4">
        <v>0</v>
      </c>
    </row>
    <row r="357" spans="1:23" ht="12.75">
      <c r="A357" s="51"/>
      <c r="B357" s="52" t="s">
        <v>646</v>
      </c>
      <c r="C357" s="53"/>
      <c r="D357" s="54">
        <f>SUM(D349:D356)</f>
        <v>3190519408</v>
      </c>
      <c r="E357" s="5">
        <f>SUM(E349:E356)</f>
        <v>3282366822</v>
      </c>
      <c r="F357" s="5">
        <f>SUM(F349:F356)</f>
        <v>585181840</v>
      </c>
      <c r="G357" s="6">
        <f t="shared" si="64"/>
        <v>0.18341271911172152</v>
      </c>
      <c r="H357" s="7">
        <f aca="true" t="shared" si="69" ref="H357:W357">SUM(H349:H356)</f>
        <v>141128658</v>
      </c>
      <c r="I357" s="5">
        <f t="shared" si="69"/>
        <v>203133598</v>
      </c>
      <c r="J357" s="8">
        <f t="shared" si="69"/>
        <v>240919584</v>
      </c>
      <c r="K357" s="8">
        <f t="shared" si="69"/>
        <v>585181840</v>
      </c>
      <c r="L357" s="7">
        <f t="shared" si="69"/>
        <v>0</v>
      </c>
      <c r="M357" s="5">
        <f t="shared" si="69"/>
        <v>0</v>
      </c>
      <c r="N357" s="8">
        <f t="shared" si="69"/>
        <v>0</v>
      </c>
      <c r="O357" s="8">
        <f t="shared" si="69"/>
        <v>0</v>
      </c>
      <c r="P357" s="7">
        <f t="shared" si="69"/>
        <v>0</v>
      </c>
      <c r="Q357" s="5">
        <f t="shared" si="69"/>
        <v>0</v>
      </c>
      <c r="R357" s="8">
        <f t="shared" si="69"/>
        <v>0</v>
      </c>
      <c r="S357" s="8">
        <f t="shared" si="69"/>
        <v>0</v>
      </c>
      <c r="T357" s="7">
        <f t="shared" si="69"/>
        <v>0</v>
      </c>
      <c r="U357" s="5">
        <f t="shared" si="69"/>
        <v>0</v>
      </c>
      <c r="V357" s="8">
        <f t="shared" si="69"/>
        <v>0</v>
      </c>
      <c r="W357" s="8">
        <f t="shared" si="69"/>
        <v>0</v>
      </c>
    </row>
    <row r="358" spans="1:23" ht="12.75">
      <c r="A358" s="47" t="s">
        <v>28</v>
      </c>
      <c r="B358" s="48" t="s">
        <v>647</v>
      </c>
      <c r="C358" s="49" t="s">
        <v>648</v>
      </c>
      <c r="D358" s="50">
        <v>32777260</v>
      </c>
      <c r="E358" s="1">
        <v>32777260</v>
      </c>
      <c r="F358" s="1">
        <v>4023260</v>
      </c>
      <c r="G358" s="2">
        <f t="shared" si="64"/>
        <v>0.12274546438597979</v>
      </c>
      <c r="H358" s="3">
        <v>1384386</v>
      </c>
      <c r="I358" s="1">
        <v>1367797</v>
      </c>
      <c r="J358" s="4">
        <v>1271077</v>
      </c>
      <c r="K358" s="4">
        <v>4023260</v>
      </c>
      <c r="L358" s="3">
        <v>0</v>
      </c>
      <c r="M358" s="1">
        <v>0</v>
      </c>
      <c r="N358" s="4">
        <v>0</v>
      </c>
      <c r="O358" s="4">
        <v>0</v>
      </c>
      <c r="P358" s="3">
        <v>0</v>
      </c>
      <c r="Q358" s="1">
        <v>0</v>
      </c>
      <c r="R358" s="4">
        <v>0</v>
      </c>
      <c r="S358" s="4">
        <v>0</v>
      </c>
      <c r="T358" s="3"/>
      <c r="U358" s="1">
        <v>0</v>
      </c>
      <c r="V358" s="4">
        <v>0</v>
      </c>
      <c r="W358" s="4">
        <v>0</v>
      </c>
    </row>
    <row r="359" spans="1:23" ht="12.75">
      <c r="A359" s="47" t="s">
        <v>28</v>
      </c>
      <c r="B359" s="48" t="s">
        <v>649</v>
      </c>
      <c r="C359" s="49" t="s">
        <v>650</v>
      </c>
      <c r="D359" s="50">
        <v>25980432</v>
      </c>
      <c r="E359" s="1">
        <v>25980432</v>
      </c>
      <c r="F359" s="1">
        <v>8126139</v>
      </c>
      <c r="G359" s="2">
        <f t="shared" si="64"/>
        <v>0.31277921013784526</v>
      </c>
      <c r="H359" s="3">
        <v>1395188</v>
      </c>
      <c r="I359" s="1">
        <v>2505828</v>
      </c>
      <c r="J359" s="4">
        <v>4225123</v>
      </c>
      <c r="K359" s="4">
        <v>8126139</v>
      </c>
      <c r="L359" s="3">
        <v>0</v>
      </c>
      <c r="M359" s="1">
        <v>0</v>
      </c>
      <c r="N359" s="4">
        <v>0</v>
      </c>
      <c r="O359" s="4">
        <v>0</v>
      </c>
      <c r="P359" s="3">
        <v>0</v>
      </c>
      <c r="Q359" s="1">
        <v>0</v>
      </c>
      <c r="R359" s="4">
        <v>0</v>
      </c>
      <c r="S359" s="4">
        <v>0</v>
      </c>
      <c r="T359" s="3"/>
      <c r="U359" s="1">
        <v>0</v>
      </c>
      <c r="V359" s="4">
        <v>0</v>
      </c>
      <c r="W359" s="4">
        <v>0</v>
      </c>
    </row>
    <row r="360" spans="1:23" ht="12.75">
      <c r="A360" s="47" t="s">
        <v>28</v>
      </c>
      <c r="B360" s="48" t="s">
        <v>651</v>
      </c>
      <c r="C360" s="49" t="s">
        <v>652</v>
      </c>
      <c r="D360" s="50">
        <v>166967428</v>
      </c>
      <c r="E360" s="1">
        <v>166967428</v>
      </c>
      <c r="F360" s="1">
        <v>25817499</v>
      </c>
      <c r="G360" s="2">
        <f t="shared" si="64"/>
        <v>0.15462596093892036</v>
      </c>
      <c r="H360" s="3">
        <v>5995159</v>
      </c>
      <c r="I360" s="1">
        <v>8783053</v>
      </c>
      <c r="J360" s="4">
        <v>11039287</v>
      </c>
      <c r="K360" s="4">
        <v>25817499</v>
      </c>
      <c r="L360" s="3">
        <v>0</v>
      </c>
      <c r="M360" s="1">
        <v>0</v>
      </c>
      <c r="N360" s="4">
        <v>0</v>
      </c>
      <c r="O360" s="4">
        <v>0</v>
      </c>
      <c r="P360" s="3">
        <v>0</v>
      </c>
      <c r="Q360" s="1">
        <v>0</v>
      </c>
      <c r="R360" s="4">
        <v>0</v>
      </c>
      <c r="S360" s="4">
        <v>0</v>
      </c>
      <c r="T360" s="3"/>
      <c r="U360" s="1">
        <v>0</v>
      </c>
      <c r="V360" s="4">
        <v>0</v>
      </c>
      <c r="W360" s="4">
        <v>0</v>
      </c>
    </row>
    <row r="361" spans="1:23" ht="12.75">
      <c r="A361" s="47" t="s">
        <v>47</v>
      </c>
      <c r="B361" s="48" t="s">
        <v>653</v>
      </c>
      <c r="C361" s="49" t="s">
        <v>654</v>
      </c>
      <c r="D361" s="50">
        <v>55206082</v>
      </c>
      <c r="E361" s="1">
        <v>55206082</v>
      </c>
      <c r="F361" s="1">
        <v>13937161</v>
      </c>
      <c r="G361" s="2">
        <f t="shared" si="64"/>
        <v>0.25245698472135736</v>
      </c>
      <c r="H361" s="3">
        <v>4254932</v>
      </c>
      <c r="I361" s="1">
        <v>4368908</v>
      </c>
      <c r="J361" s="4">
        <v>5313321</v>
      </c>
      <c r="K361" s="4">
        <v>13937161</v>
      </c>
      <c r="L361" s="3">
        <v>0</v>
      </c>
      <c r="M361" s="1">
        <v>0</v>
      </c>
      <c r="N361" s="4">
        <v>0</v>
      </c>
      <c r="O361" s="4">
        <v>0</v>
      </c>
      <c r="P361" s="3">
        <v>0</v>
      </c>
      <c r="Q361" s="1">
        <v>0</v>
      </c>
      <c r="R361" s="4">
        <v>0</v>
      </c>
      <c r="S361" s="4">
        <v>0</v>
      </c>
      <c r="T361" s="3"/>
      <c r="U361" s="1">
        <v>0</v>
      </c>
      <c r="V361" s="4">
        <v>0</v>
      </c>
      <c r="W361" s="4">
        <v>0</v>
      </c>
    </row>
    <row r="362" spans="1:23" ht="12.75">
      <c r="A362" s="65"/>
      <c r="B362" s="66" t="s">
        <v>655</v>
      </c>
      <c r="C362" s="67"/>
      <c r="D362" s="68">
        <f>SUM(D358:D361)</f>
        <v>280931202</v>
      </c>
      <c r="E362" s="13">
        <f>SUM(E358:E361)</f>
        <v>280931202</v>
      </c>
      <c r="F362" s="13">
        <f>SUM(F358:F361)</f>
        <v>51904059</v>
      </c>
      <c r="G362" s="14">
        <f t="shared" si="64"/>
        <v>0.18475718834535154</v>
      </c>
      <c r="H362" s="15">
        <f aca="true" t="shared" si="70" ref="H362:W362">SUM(H358:H361)</f>
        <v>13029665</v>
      </c>
      <c r="I362" s="13">
        <f t="shared" si="70"/>
        <v>17025586</v>
      </c>
      <c r="J362" s="16">
        <f t="shared" si="70"/>
        <v>21848808</v>
      </c>
      <c r="K362" s="16">
        <f t="shared" si="70"/>
        <v>51904059</v>
      </c>
      <c r="L362" s="15">
        <f t="shared" si="70"/>
        <v>0</v>
      </c>
      <c r="M362" s="13">
        <f t="shared" si="70"/>
        <v>0</v>
      </c>
      <c r="N362" s="16">
        <f t="shared" si="70"/>
        <v>0</v>
      </c>
      <c r="O362" s="16">
        <f t="shared" si="70"/>
        <v>0</v>
      </c>
      <c r="P362" s="15">
        <f t="shared" si="70"/>
        <v>0</v>
      </c>
      <c r="Q362" s="13">
        <f t="shared" si="70"/>
        <v>0</v>
      </c>
      <c r="R362" s="16">
        <f t="shared" si="70"/>
        <v>0</v>
      </c>
      <c r="S362" s="16">
        <f t="shared" si="70"/>
        <v>0</v>
      </c>
      <c r="T362" s="15">
        <f t="shared" si="70"/>
        <v>0</v>
      </c>
      <c r="U362" s="13">
        <f t="shared" si="70"/>
        <v>0</v>
      </c>
      <c r="V362" s="16">
        <f t="shared" si="70"/>
        <v>0</v>
      </c>
      <c r="W362" s="16">
        <f t="shared" si="70"/>
        <v>0</v>
      </c>
    </row>
    <row r="363" spans="1:23" ht="12.75">
      <c r="A363" s="69"/>
      <c r="B363" s="70" t="s">
        <v>656</v>
      </c>
      <c r="C363" s="71"/>
      <c r="D363" s="72">
        <f>SUM(D327,D329:D334,D336:D341,D343:D347,D349:D356,D358:D361)</f>
        <v>36699915906</v>
      </c>
      <c r="E363" s="17">
        <f>SUM(E327,E329:E334,E336:E341,E343:E347,E349:E356,E358:E361)</f>
        <v>36911268572</v>
      </c>
      <c r="F363" s="17">
        <f>SUM(F327,F329:F334,F336:F341,F343:F347,F349:F356,F358:F361)</f>
        <v>7779644429</v>
      </c>
      <c r="G363" s="18">
        <f t="shared" si="64"/>
        <v>0.21197989796287572</v>
      </c>
      <c r="H363" s="19">
        <f aca="true" t="shared" si="71" ref="H363:W363">SUM(H327,H329:H334,H336:H341,H343:H347,H349:H356,H358:H361)</f>
        <v>1879073654</v>
      </c>
      <c r="I363" s="17">
        <f t="shared" si="71"/>
        <v>2884222403</v>
      </c>
      <c r="J363" s="20">
        <f t="shared" si="71"/>
        <v>3016348372</v>
      </c>
      <c r="K363" s="20">
        <f t="shared" si="71"/>
        <v>7779644429</v>
      </c>
      <c r="L363" s="19">
        <f t="shared" si="71"/>
        <v>0</v>
      </c>
      <c r="M363" s="17">
        <f t="shared" si="71"/>
        <v>0</v>
      </c>
      <c r="N363" s="20">
        <f t="shared" si="71"/>
        <v>0</v>
      </c>
      <c r="O363" s="20">
        <f t="shared" si="71"/>
        <v>0</v>
      </c>
      <c r="P363" s="19">
        <f t="shared" si="71"/>
        <v>0</v>
      </c>
      <c r="Q363" s="17">
        <f t="shared" si="71"/>
        <v>0</v>
      </c>
      <c r="R363" s="20">
        <f t="shared" si="71"/>
        <v>0</v>
      </c>
      <c r="S363" s="20">
        <f t="shared" si="71"/>
        <v>0</v>
      </c>
      <c r="T363" s="19">
        <f t="shared" si="71"/>
        <v>0</v>
      </c>
      <c r="U363" s="17">
        <f t="shared" si="71"/>
        <v>0</v>
      </c>
      <c r="V363" s="20">
        <f t="shared" si="71"/>
        <v>0</v>
      </c>
      <c r="W363" s="20">
        <f t="shared" si="71"/>
        <v>0</v>
      </c>
    </row>
    <row r="364" spans="1:23" ht="12.75">
      <c r="A364" s="73"/>
      <c r="B364" s="74" t="s">
        <v>657</v>
      </c>
      <c r="C364" s="75"/>
      <c r="D364" s="76">
        <f>SUM(SUM(D6,D8:D17,D19:D27,D29:D37,D39:D43,D45:D52,D54:D56,D61:D64,D66:D69,D71:D76,D78:D83,D85:D89,D94:D96,D98:D101,D103:D105,D107:D111,D116,D118:D124,D126:D133,D135:D140,D142:D146,D148:D151,D153:D158,D160:D165,D167:D173,D175:D179,D181:D186,D191:D196,D198:D202,D204:D209),SUM(D211:D217,D219:D224,D229:D236,D238:D244,D246:D251,D256:D261,D263:D268,D270:D276,D278:D282,D287:D290,D292:D298,D300:D308,D310:D316,D318:D322,D327,D329:D334,D336:D341,D343:D347,D349:D356,D358:D361))</f>
        <v>191441226312</v>
      </c>
      <c r="E364" s="77">
        <f>SUM(SUM(E6,E8:E17,E19:E27,E29:E37,E39:E43,E45:E52,E54:E56,E61:E64,E66:E69,E71:E76,E78:E83,E85:E89,E94:E96,E98:E101,E103:E105,E107:E111,E116,E118:E124,E126:E133,E135:E140,E142:E146,E148:E151,E153:E158,E160:E165,E167:E173,E175:E179,E181:E186,E191:E196,E198:E202,E204:E209),SUM(E211:E217,E219:E224,E229:E236,E238:E244,E246:E251,E256:E261,E263:E268,E270:E276,E278:E282,E287:E290,E292:E298,E300:E308,E310:E316,E318:E322,E327,E329:E334,E336:E341,E343:E347,E349:E356,E358:E361))</f>
        <v>191251732798</v>
      </c>
      <c r="F364" s="77">
        <f>SUM(SUM(F6,F8:F17,F19:F27,F29:F37,F39:F43,F45:F52,F54:F56,F61:F64,F66:F69,F71:F76,F78:F83,F85:F89,F94:F96,F98:F101,F103:F105,F107:F111,F116,F118:F124,F126:F133,F135:F140,F142:F146,F148:F151,F153:F158,F160:F165,F167:F173,F175:F179,F181:F186,F191:F196,F198:F202,F204:F209),SUM(F211:F217,F219:F224,F229:F236,F238:F244,F246:F251,F256:F261,F263:F268,F270:F276,F278:F282,F287:F290,F292:F298,F300:F308,F310:F316,F318:F322,F327,F329:F334,F336:F341,F343:F347,F349:F356,F358:F361))</f>
        <v>41722903930</v>
      </c>
      <c r="G364" s="78">
        <f t="shared" si="64"/>
        <v>0.21794106073057842</v>
      </c>
      <c r="H364" s="21">
        <f aca="true" t="shared" si="72" ref="H364:W364">SUM(SUM(H6,H8:H17,H19:H27,H29:H37,H39:H43,H45:H52,H54:H56,H61:H64,H66:H69,H71:H76,H78:H83,H85:H89,H94:H96,H98:H101,H103:H105,H107:H111,H116,H118:H124,H126:H133,H135:H140,H142:H146,H148:H151,H153:H158,H160:H165,H167:H173,H175:H179,H181:H186,H191:H196,H198:H202,H204:H209),SUM(H211:H217,H219:H224,H229:H236,H238:H244,H246:H251,H256:H261,H263:H268,H270:H276,H278:H282,H287:H290,H292:H298,H300:H308,H310:H316,H318:H322,H327,H329:H334,H336:H341,H343:H347,H349:H356,H358:H361))</f>
        <v>11710391862</v>
      </c>
      <c r="I364" s="22">
        <f t="shared" si="72"/>
        <v>15221110106</v>
      </c>
      <c r="J364" s="23">
        <f t="shared" si="72"/>
        <v>14791401962</v>
      </c>
      <c r="K364" s="23">
        <f t="shared" si="72"/>
        <v>41722903930</v>
      </c>
      <c r="L364" s="21">
        <f t="shared" si="72"/>
        <v>0</v>
      </c>
      <c r="M364" s="22">
        <f t="shared" si="72"/>
        <v>0</v>
      </c>
      <c r="N364" s="23">
        <f t="shared" si="72"/>
        <v>0</v>
      </c>
      <c r="O364" s="23">
        <f t="shared" si="72"/>
        <v>0</v>
      </c>
      <c r="P364" s="21">
        <f t="shared" si="72"/>
        <v>0</v>
      </c>
      <c r="Q364" s="22">
        <f t="shared" si="72"/>
        <v>0</v>
      </c>
      <c r="R364" s="23">
        <f t="shared" si="72"/>
        <v>0</v>
      </c>
      <c r="S364" s="23">
        <f t="shared" si="72"/>
        <v>0</v>
      </c>
      <c r="T364" s="21">
        <f t="shared" si="72"/>
        <v>0</v>
      </c>
      <c r="U364" s="22">
        <f t="shared" si="72"/>
        <v>0</v>
      </c>
      <c r="V364" s="23">
        <f t="shared" si="72"/>
        <v>0</v>
      </c>
      <c r="W364" s="23">
        <f t="shared" si="72"/>
        <v>0</v>
      </c>
    </row>
  </sheetData>
  <sheetProtection password="F954" sheet="1" objects="1" scenarios="1"/>
  <mergeCells count="1">
    <mergeCell ref="B1:W1"/>
  </mergeCells>
  <printOptions horizontalCentered="1"/>
  <pageMargins left="0.05" right="0.05" top="0.42" bottom="0.43" header="0.31496062992126" footer="0.31496062992126"/>
  <pageSetup horizontalDpi="300" verticalDpi="300" orientation="landscape" paperSize="9" scale="60" r:id="rId1"/>
  <rowBreaks count="6" manualBreakCount="6">
    <brk id="58" max="22" man="1"/>
    <brk id="113" max="22" man="1"/>
    <brk id="174" max="22" man="1"/>
    <brk id="226" max="22" man="1"/>
    <brk id="284" max="22" man="1"/>
    <brk id="32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79" customWidth="1"/>
    <col min="2" max="2" width="23.28125" style="79" customWidth="1"/>
    <col min="3" max="3" width="6.7109375" style="79" customWidth="1"/>
    <col min="4" max="6" width="11.7109375" style="79" customWidth="1"/>
    <col min="7" max="7" width="7.28125" style="79" customWidth="1"/>
    <col min="8" max="11" width="10.7109375" style="79" customWidth="1"/>
    <col min="12" max="23" width="10.7109375" style="79" hidden="1" customWidth="1"/>
    <col min="24" max="16384" width="9.140625" style="25" customWidth="1"/>
  </cols>
  <sheetData>
    <row r="1" spans="1:23" ht="12.75">
      <c r="A1" s="24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80" customFormat="1" ht="15.75" customHeight="1">
      <c r="A2" s="82" t="s">
        <v>658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48" customHeight="1">
      <c r="A3" s="26"/>
      <c r="B3" s="27" t="s">
        <v>1</v>
      </c>
      <c r="C3" s="28" t="s">
        <v>2</v>
      </c>
      <c r="D3" s="29" t="s">
        <v>3</v>
      </c>
      <c r="E3" s="30" t="s">
        <v>4</v>
      </c>
      <c r="F3" s="30" t="s">
        <v>5</v>
      </c>
      <c r="G3" s="31" t="s">
        <v>6</v>
      </c>
      <c r="H3" s="29" t="s">
        <v>7</v>
      </c>
      <c r="I3" s="30" t="s">
        <v>8</v>
      </c>
      <c r="J3" s="31" t="s">
        <v>9</v>
      </c>
      <c r="K3" s="31" t="s">
        <v>10</v>
      </c>
      <c r="L3" s="29" t="s">
        <v>11</v>
      </c>
      <c r="M3" s="30" t="s">
        <v>12</v>
      </c>
      <c r="N3" s="31" t="s">
        <v>13</v>
      </c>
      <c r="O3" s="31" t="s">
        <v>14</v>
      </c>
      <c r="P3" s="29" t="s">
        <v>15</v>
      </c>
      <c r="Q3" s="30" t="s">
        <v>16</v>
      </c>
      <c r="R3" s="31" t="s">
        <v>17</v>
      </c>
      <c r="S3" s="31" t="s">
        <v>18</v>
      </c>
      <c r="T3" s="29" t="s">
        <v>19</v>
      </c>
      <c r="U3" s="30" t="s">
        <v>20</v>
      </c>
      <c r="V3" s="31" t="s">
        <v>21</v>
      </c>
      <c r="W3" s="31" t="s">
        <v>22</v>
      </c>
    </row>
    <row r="4" spans="1:23" ht="12.75">
      <c r="A4" s="32"/>
      <c r="B4" s="33"/>
      <c r="C4" s="34"/>
      <c r="D4" s="35"/>
      <c r="E4" s="36"/>
      <c r="F4" s="36"/>
      <c r="G4" s="37"/>
      <c r="H4" s="35"/>
      <c r="I4" s="36"/>
      <c r="J4" s="38"/>
      <c r="K4" s="38"/>
      <c r="L4" s="35"/>
      <c r="M4" s="36"/>
      <c r="N4" s="38"/>
      <c r="O4" s="38"/>
      <c r="P4" s="35"/>
      <c r="Q4" s="36"/>
      <c r="R4" s="38"/>
      <c r="S4" s="38"/>
      <c r="T4" s="35"/>
      <c r="U4" s="36"/>
      <c r="V4" s="38"/>
      <c r="W4" s="38"/>
    </row>
    <row r="5" spans="1:23" ht="12.75">
      <c r="A5" s="39"/>
      <c r="B5" s="40" t="s">
        <v>23</v>
      </c>
      <c r="C5" s="41"/>
      <c r="D5" s="42"/>
      <c r="E5" s="43"/>
      <c r="F5" s="43"/>
      <c r="G5" s="44"/>
      <c r="H5" s="45"/>
      <c r="I5" s="43"/>
      <c r="J5" s="46"/>
      <c r="K5" s="46"/>
      <c r="L5" s="45"/>
      <c r="M5" s="43"/>
      <c r="N5" s="46"/>
      <c r="O5" s="46"/>
      <c r="P5" s="45"/>
      <c r="Q5" s="43"/>
      <c r="R5" s="46"/>
      <c r="S5" s="46"/>
      <c r="T5" s="45"/>
      <c r="U5" s="43"/>
      <c r="V5" s="46"/>
      <c r="W5" s="46"/>
    </row>
    <row r="6" spans="1:23" ht="12.75">
      <c r="A6" s="47" t="s">
        <v>24</v>
      </c>
      <c r="B6" s="48" t="s">
        <v>25</v>
      </c>
      <c r="C6" s="49" t="s">
        <v>26</v>
      </c>
      <c r="D6" s="50">
        <v>2183122880</v>
      </c>
      <c r="E6" s="1">
        <v>1626634050</v>
      </c>
      <c r="F6" s="1">
        <v>328701479</v>
      </c>
      <c r="G6" s="2">
        <f>IF($D6=0,0,$F6/$D6)</f>
        <v>0.15056480879353892</v>
      </c>
      <c r="H6" s="3">
        <v>25152691</v>
      </c>
      <c r="I6" s="1">
        <v>122532540</v>
      </c>
      <c r="J6" s="4">
        <v>181016248</v>
      </c>
      <c r="K6" s="4">
        <v>328701479</v>
      </c>
      <c r="L6" s="3">
        <v>0</v>
      </c>
      <c r="M6" s="1">
        <v>0</v>
      </c>
      <c r="N6" s="4">
        <v>0</v>
      </c>
      <c r="O6" s="4">
        <v>0</v>
      </c>
      <c r="P6" s="3">
        <v>0</v>
      </c>
      <c r="Q6" s="1">
        <v>0</v>
      </c>
      <c r="R6" s="4">
        <v>0</v>
      </c>
      <c r="S6" s="4">
        <v>0</v>
      </c>
      <c r="T6" s="3"/>
      <c r="U6" s="1">
        <v>0</v>
      </c>
      <c r="V6" s="4">
        <v>0</v>
      </c>
      <c r="W6" s="4">
        <v>0</v>
      </c>
    </row>
    <row r="7" spans="1:23" ht="12.75">
      <c r="A7" s="51"/>
      <c r="B7" s="52" t="s">
        <v>27</v>
      </c>
      <c r="C7" s="53"/>
      <c r="D7" s="54">
        <f>D6</f>
        <v>2183122880</v>
      </c>
      <c r="E7" s="5">
        <f>E6</f>
        <v>1626634050</v>
      </c>
      <c r="F7" s="5">
        <f>F6</f>
        <v>328701479</v>
      </c>
      <c r="G7" s="6">
        <f>IF($D7=0,0,$F7/$D7)</f>
        <v>0.15056480879353892</v>
      </c>
      <c r="H7" s="7">
        <f aca="true" t="shared" si="0" ref="H7:W7">H6</f>
        <v>25152691</v>
      </c>
      <c r="I7" s="5">
        <f t="shared" si="0"/>
        <v>122532540</v>
      </c>
      <c r="J7" s="8">
        <f t="shared" si="0"/>
        <v>181016248</v>
      </c>
      <c r="K7" s="8">
        <f t="shared" si="0"/>
        <v>328701479</v>
      </c>
      <c r="L7" s="7">
        <f t="shared" si="0"/>
        <v>0</v>
      </c>
      <c r="M7" s="5">
        <f t="shared" si="0"/>
        <v>0</v>
      </c>
      <c r="N7" s="8">
        <f t="shared" si="0"/>
        <v>0</v>
      </c>
      <c r="O7" s="8">
        <f t="shared" si="0"/>
        <v>0</v>
      </c>
      <c r="P7" s="7">
        <f t="shared" si="0"/>
        <v>0</v>
      </c>
      <c r="Q7" s="5">
        <f t="shared" si="0"/>
        <v>0</v>
      </c>
      <c r="R7" s="8">
        <f t="shared" si="0"/>
        <v>0</v>
      </c>
      <c r="S7" s="8">
        <f t="shared" si="0"/>
        <v>0</v>
      </c>
      <c r="T7" s="7">
        <f t="shared" si="0"/>
        <v>0</v>
      </c>
      <c r="U7" s="5">
        <f t="shared" si="0"/>
        <v>0</v>
      </c>
      <c r="V7" s="8">
        <f t="shared" si="0"/>
        <v>0</v>
      </c>
      <c r="W7" s="8">
        <f t="shared" si="0"/>
        <v>0</v>
      </c>
    </row>
    <row r="8" spans="1:23" ht="12.75">
      <c r="A8" s="47" t="s">
        <v>28</v>
      </c>
      <c r="B8" s="48" t="s">
        <v>29</v>
      </c>
      <c r="C8" s="49" t="s">
        <v>30</v>
      </c>
      <c r="D8" s="50">
        <v>47966544</v>
      </c>
      <c r="E8" s="1">
        <v>47966544</v>
      </c>
      <c r="F8" s="1">
        <v>319692</v>
      </c>
      <c r="G8" s="2">
        <f>IF($D8=0,0,$F8/$D8)</f>
        <v>0.006664895432116185</v>
      </c>
      <c r="H8" s="3">
        <v>8558</v>
      </c>
      <c r="I8" s="1">
        <v>198284</v>
      </c>
      <c r="J8" s="4">
        <v>112850</v>
      </c>
      <c r="K8" s="4">
        <v>319692</v>
      </c>
      <c r="L8" s="3">
        <v>0</v>
      </c>
      <c r="M8" s="1">
        <v>0</v>
      </c>
      <c r="N8" s="4">
        <v>0</v>
      </c>
      <c r="O8" s="4">
        <v>0</v>
      </c>
      <c r="P8" s="3">
        <v>0</v>
      </c>
      <c r="Q8" s="1">
        <v>0</v>
      </c>
      <c r="R8" s="4">
        <v>0</v>
      </c>
      <c r="S8" s="4">
        <v>0</v>
      </c>
      <c r="T8" s="3"/>
      <c r="U8" s="1">
        <v>0</v>
      </c>
      <c r="V8" s="4">
        <v>0</v>
      </c>
      <c r="W8" s="4">
        <v>0</v>
      </c>
    </row>
    <row r="9" spans="1:23" ht="12.75">
      <c r="A9" s="47" t="s">
        <v>28</v>
      </c>
      <c r="B9" s="48" t="s">
        <v>31</v>
      </c>
      <c r="C9" s="49" t="s">
        <v>32</v>
      </c>
      <c r="D9" s="50">
        <v>17834702</v>
      </c>
      <c r="E9" s="1">
        <v>17834702</v>
      </c>
      <c r="F9" s="1">
        <v>837748</v>
      </c>
      <c r="G9" s="2">
        <f>IF($D9=0,0,$F9/$D9)</f>
        <v>0.04697291830275605</v>
      </c>
      <c r="H9" s="3">
        <v>3867</v>
      </c>
      <c r="I9" s="1">
        <v>68956</v>
      </c>
      <c r="J9" s="4">
        <v>764925</v>
      </c>
      <c r="K9" s="4">
        <v>837748</v>
      </c>
      <c r="L9" s="3">
        <v>0</v>
      </c>
      <c r="M9" s="1">
        <v>0</v>
      </c>
      <c r="N9" s="4">
        <v>0</v>
      </c>
      <c r="O9" s="4">
        <v>0</v>
      </c>
      <c r="P9" s="3">
        <v>0</v>
      </c>
      <c r="Q9" s="1">
        <v>0</v>
      </c>
      <c r="R9" s="4">
        <v>0</v>
      </c>
      <c r="S9" s="4">
        <v>0</v>
      </c>
      <c r="T9" s="3"/>
      <c r="U9" s="1">
        <v>0</v>
      </c>
      <c r="V9" s="4">
        <v>0</v>
      </c>
      <c r="W9" s="4">
        <v>0</v>
      </c>
    </row>
    <row r="10" spans="1:23" ht="12.75">
      <c r="A10" s="47" t="s">
        <v>28</v>
      </c>
      <c r="B10" s="48" t="s">
        <v>33</v>
      </c>
      <c r="C10" s="49" t="s">
        <v>34</v>
      </c>
      <c r="D10" s="50">
        <v>0</v>
      </c>
      <c r="E10" s="1">
        <v>0</v>
      </c>
      <c r="F10" s="1">
        <v>1273640</v>
      </c>
      <c r="G10" s="2">
        <f aca="true" t="shared" si="1" ref="G10:G41">IF($D10=0,0,$F10/$D10)</f>
        <v>0</v>
      </c>
      <c r="H10" s="3">
        <v>162384</v>
      </c>
      <c r="I10" s="1">
        <v>1111256</v>
      </c>
      <c r="J10" s="4">
        <v>0</v>
      </c>
      <c r="K10" s="4">
        <v>1273640</v>
      </c>
      <c r="L10" s="3">
        <v>0</v>
      </c>
      <c r="M10" s="1">
        <v>0</v>
      </c>
      <c r="N10" s="4">
        <v>0</v>
      </c>
      <c r="O10" s="4">
        <v>0</v>
      </c>
      <c r="P10" s="3">
        <v>0</v>
      </c>
      <c r="Q10" s="1">
        <v>0</v>
      </c>
      <c r="R10" s="4">
        <v>0</v>
      </c>
      <c r="S10" s="4">
        <v>0</v>
      </c>
      <c r="T10" s="3"/>
      <c r="U10" s="1">
        <v>0</v>
      </c>
      <c r="V10" s="4">
        <v>0</v>
      </c>
      <c r="W10" s="4">
        <v>0</v>
      </c>
    </row>
    <row r="11" spans="1:23" ht="12.75">
      <c r="A11" s="47" t="s">
        <v>28</v>
      </c>
      <c r="B11" s="48" t="s">
        <v>35</v>
      </c>
      <c r="C11" s="49" t="s">
        <v>36</v>
      </c>
      <c r="D11" s="50">
        <v>60911920</v>
      </c>
      <c r="E11" s="1">
        <v>60911920</v>
      </c>
      <c r="F11" s="1">
        <v>3101722</v>
      </c>
      <c r="G11" s="2">
        <f t="shared" si="1"/>
        <v>0.05092142884348416</v>
      </c>
      <c r="H11" s="3">
        <v>43559</v>
      </c>
      <c r="I11" s="1">
        <v>0</v>
      </c>
      <c r="J11" s="4">
        <v>3058163</v>
      </c>
      <c r="K11" s="4">
        <v>3101722</v>
      </c>
      <c r="L11" s="3">
        <v>0</v>
      </c>
      <c r="M11" s="1">
        <v>0</v>
      </c>
      <c r="N11" s="4">
        <v>0</v>
      </c>
      <c r="O11" s="4">
        <v>0</v>
      </c>
      <c r="P11" s="3">
        <v>0</v>
      </c>
      <c r="Q11" s="1">
        <v>0</v>
      </c>
      <c r="R11" s="4">
        <v>0</v>
      </c>
      <c r="S11" s="4">
        <v>0</v>
      </c>
      <c r="T11" s="3"/>
      <c r="U11" s="1">
        <v>0</v>
      </c>
      <c r="V11" s="4">
        <v>0</v>
      </c>
      <c r="W11" s="4">
        <v>0</v>
      </c>
    </row>
    <row r="12" spans="1:23" ht="12.75">
      <c r="A12" s="47" t="s">
        <v>28</v>
      </c>
      <c r="B12" s="48" t="s">
        <v>37</v>
      </c>
      <c r="C12" s="49" t="s">
        <v>38</v>
      </c>
      <c r="D12" s="50">
        <v>12174430</v>
      </c>
      <c r="E12" s="1">
        <v>12174430</v>
      </c>
      <c r="F12" s="1">
        <v>4279664</v>
      </c>
      <c r="G12" s="2">
        <f t="shared" si="1"/>
        <v>0.3515289011477334</v>
      </c>
      <c r="H12" s="3">
        <v>585764</v>
      </c>
      <c r="I12" s="1">
        <v>921853</v>
      </c>
      <c r="J12" s="4">
        <v>2772047</v>
      </c>
      <c r="K12" s="4">
        <v>4279664</v>
      </c>
      <c r="L12" s="3">
        <v>0</v>
      </c>
      <c r="M12" s="1">
        <v>0</v>
      </c>
      <c r="N12" s="4">
        <v>0</v>
      </c>
      <c r="O12" s="4">
        <v>0</v>
      </c>
      <c r="P12" s="3">
        <v>0</v>
      </c>
      <c r="Q12" s="1">
        <v>0</v>
      </c>
      <c r="R12" s="4">
        <v>0</v>
      </c>
      <c r="S12" s="4">
        <v>0</v>
      </c>
      <c r="T12" s="3"/>
      <c r="U12" s="1">
        <v>0</v>
      </c>
      <c r="V12" s="4">
        <v>0</v>
      </c>
      <c r="W12" s="4">
        <v>0</v>
      </c>
    </row>
    <row r="13" spans="1:23" ht="12.75">
      <c r="A13" s="47" t="s">
        <v>28</v>
      </c>
      <c r="B13" s="48" t="s">
        <v>39</v>
      </c>
      <c r="C13" s="49" t="s">
        <v>40</v>
      </c>
      <c r="D13" s="50">
        <v>14457700</v>
      </c>
      <c r="E13" s="1">
        <v>14457700</v>
      </c>
      <c r="F13" s="1">
        <v>1749215</v>
      </c>
      <c r="G13" s="2">
        <f t="shared" si="1"/>
        <v>0.12098846981193412</v>
      </c>
      <c r="H13" s="3">
        <v>0</v>
      </c>
      <c r="I13" s="1">
        <v>1439524</v>
      </c>
      <c r="J13" s="4">
        <v>309691</v>
      </c>
      <c r="K13" s="4">
        <v>1749215</v>
      </c>
      <c r="L13" s="3">
        <v>0</v>
      </c>
      <c r="M13" s="1">
        <v>0</v>
      </c>
      <c r="N13" s="4">
        <v>0</v>
      </c>
      <c r="O13" s="4">
        <v>0</v>
      </c>
      <c r="P13" s="3">
        <v>0</v>
      </c>
      <c r="Q13" s="1">
        <v>0</v>
      </c>
      <c r="R13" s="4">
        <v>0</v>
      </c>
      <c r="S13" s="4">
        <v>0</v>
      </c>
      <c r="T13" s="3"/>
      <c r="U13" s="1">
        <v>0</v>
      </c>
      <c r="V13" s="4">
        <v>0</v>
      </c>
      <c r="W13" s="4">
        <v>0</v>
      </c>
    </row>
    <row r="14" spans="1:23" ht="12.75">
      <c r="A14" s="47" t="s">
        <v>28</v>
      </c>
      <c r="B14" s="48" t="s">
        <v>41</v>
      </c>
      <c r="C14" s="49" t="s">
        <v>42</v>
      </c>
      <c r="D14" s="50">
        <v>0</v>
      </c>
      <c r="E14" s="1">
        <v>0</v>
      </c>
      <c r="F14" s="1">
        <v>4912586</v>
      </c>
      <c r="G14" s="2">
        <f t="shared" si="1"/>
        <v>0</v>
      </c>
      <c r="H14" s="3">
        <v>1614314</v>
      </c>
      <c r="I14" s="1">
        <v>2041460</v>
      </c>
      <c r="J14" s="4">
        <v>1256812</v>
      </c>
      <c r="K14" s="4">
        <v>4912586</v>
      </c>
      <c r="L14" s="3">
        <v>0</v>
      </c>
      <c r="M14" s="1">
        <v>0</v>
      </c>
      <c r="N14" s="4">
        <v>0</v>
      </c>
      <c r="O14" s="4">
        <v>0</v>
      </c>
      <c r="P14" s="3">
        <v>0</v>
      </c>
      <c r="Q14" s="1">
        <v>0</v>
      </c>
      <c r="R14" s="4">
        <v>0</v>
      </c>
      <c r="S14" s="4">
        <v>0</v>
      </c>
      <c r="T14" s="3"/>
      <c r="U14" s="1">
        <v>0</v>
      </c>
      <c r="V14" s="4">
        <v>0</v>
      </c>
      <c r="W14" s="4">
        <v>0</v>
      </c>
    </row>
    <row r="15" spans="1:23" ht="12.75">
      <c r="A15" s="47" t="s">
        <v>28</v>
      </c>
      <c r="B15" s="48" t="s">
        <v>43</v>
      </c>
      <c r="C15" s="49" t="s">
        <v>44</v>
      </c>
      <c r="D15" s="50">
        <v>39867800</v>
      </c>
      <c r="E15" s="1">
        <v>39867800</v>
      </c>
      <c r="F15" s="1">
        <v>3462811</v>
      </c>
      <c r="G15" s="2">
        <f t="shared" si="1"/>
        <v>0.0868573385037549</v>
      </c>
      <c r="H15" s="3">
        <v>0</v>
      </c>
      <c r="I15" s="1">
        <v>294897</v>
      </c>
      <c r="J15" s="4">
        <v>3167914</v>
      </c>
      <c r="K15" s="4">
        <v>3462811</v>
      </c>
      <c r="L15" s="3">
        <v>0</v>
      </c>
      <c r="M15" s="1">
        <v>0</v>
      </c>
      <c r="N15" s="4">
        <v>0</v>
      </c>
      <c r="O15" s="4">
        <v>0</v>
      </c>
      <c r="P15" s="3">
        <v>0</v>
      </c>
      <c r="Q15" s="1">
        <v>0</v>
      </c>
      <c r="R15" s="4">
        <v>0</v>
      </c>
      <c r="S15" s="4">
        <v>0</v>
      </c>
      <c r="T15" s="3"/>
      <c r="U15" s="1">
        <v>0</v>
      </c>
      <c r="V15" s="4">
        <v>0</v>
      </c>
      <c r="W15" s="4">
        <v>0</v>
      </c>
    </row>
    <row r="16" spans="1:23" ht="12.75">
      <c r="A16" s="47" t="s">
        <v>28</v>
      </c>
      <c r="B16" s="48" t="s">
        <v>45</v>
      </c>
      <c r="C16" s="49" t="s">
        <v>46</v>
      </c>
      <c r="D16" s="50">
        <v>0</v>
      </c>
      <c r="E16" s="1">
        <v>0</v>
      </c>
      <c r="F16" s="1">
        <v>0</v>
      </c>
      <c r="G16" s="2">
        <f t="shared" si="1"/>
        <v>0</v>
      </c>
      <c r="H16" s="3">
        <v>0</v>
      </c>
      <c r="I16" s="1">
        <v>0</v>
      </c>
      <c r="J16" s="4">
        <v>0</v>
      </c>
      <c r="K16" s="4">
        <v>0</v>
      </c>
      <c r="L16" s="3">
        <v>0</v>
      </c>
      <c r="M16" s="1">
        <v>0</v>
      </c>
      <c r="N16" s="4">
        <v>0</v>
      </c>
      <c r="O16" s="4">
        <v>0</v>
      </c>
      <c r="P16" s="3">
        <v>0</v>
      </c>
      <c r="Q16" s="1">
        <v>0</v>
      </c>
      <c r="R16" s="4">
        <v>0</v>
      </c>
      <c r="S16" s="4">
        <v>0</v>
      </c>
      <c r="T16" s="3"/>
      <c r="U16" s="1">
        <v>0</v>
      </c>
      <c r="V16" s="4">
        <v>0</v>
      </c>
      <c r="W16" s="4">
        <v>0</v>
      </c>
    </row>
    <row r="17" spans="1:23" ht="12.75">
      <c r="A17" s="47" t="s">
        <v>47</v>
      </c>
      <c r="B17" s="48" t="s">
        <v>48</v>
      </c>
      <c r="C17" s="49" t="s">
        <v>49</v>
      </c>
      <c r="D17" s="50">
        <v>6176000</v>
      </c>
      <c r="E17" s="1">
        <v>6176000</v>
      </c>
      <c r="F17" s="1">
        <v>173020</v>
      </c>
      <c r="G17" s="2">
        <f t="shared" si="1"/>
        <v>0.028014896373056996</v>
      </c>
      <c r="H17" s="3">
        <v>0</v>
      </c>
      <c r="I17" s="1">
        <v>173020</v>
      </c>
      <c r="J17" s="4">
        <v>0</v>
      </c>
      <c r="K17" s="4">
        <v>173020</v>
      </c>
      <c r="L17" s="3">
        <v>0</v>
      </c>
      <c r="M17" s="1">
        <v>0</v>
      </c>
      <c r="N17" s="4">
        <v>0</v>
      </c>
      <c r="O17" s="4">
        <v>0</v>
      </c>
      <c r="P17" s="3">
        <v>0</v>
      </c>
      <c r="Q17" s="1">
        <v>0</v>
      </c>
      <c r="R17" s="4">
        <v>0</v>
      </c>
      <c r="S17" s="4">
        <v>0</v>
      </c>
      <c r="T17" s="3"/>
      <c r="U17" s="1">
        <v>0</v>
      </c>
      <c r="V17" s="4">
        <v>0</v>
      </c>
      <c r="W17" s="4">
        <v>0</v>
      </c>
    </row>
    <row r="18" spans="1:23" ht="12.75">
      <c r="A18" s="51"/>
      <c r="B18" s="52" t="s">
        <v>50</v>
      </c>
      <c r="C18" s="53"/>
      <c r="D18" s="54">
        <f>SUM(D8:D17)</f>
        <v>199389096</v>
      </c>
      <c r="E18" s="5">
        <f>SUM(E8:E17)</f>
        <v>199389096</v>
      </c>
      <c r="F18" s="5">
        <f>SUM(F8:F17)</f>
        <v>20110098</v>
      </c>
      <c r="G18" s="6">
        <f t="shared" si="1"/>
        <v>0.100858564502444</v>
      </c>
      <c r="H18" s="7">
        <f aca="true" t="shared" si="2" ref="H18:W18">SUM(H8:H17)</f>
        <v>2418446</v>
      </c>
      <c r="I18" s="5">
        <f t="shared" si="2"/>
        <v>6249250</v>
      </c>
      <c r="J18" s="8">
        <f t="shared" si="2"/>
        <v>11442402</v>
      </c>
      <c r="K18" s="8">
        <f t="shared" si="2"/>
        <v>20110098</v>
      </c>
      <c r="L18" s="7">
        <f t="shared" si="2"/>
        <v>0</v>
      </c>
      <c r="M18" s="5">
        <f t="shared" si="2"/>
        <v>0</v>
      </c>
      <c r="N18" s="8">
        <f t="shared" si="2"/>
        <v>0</v>
      </c>
      <c r="O18" s="8">
        <f t="shared" si="2"/>
        <v>0</v>
      </c>
      <c r="P18" s="7">
        <f t="shared" si="2"/>
        <v>0</v>
      </c>
      <c r="Q18" s="5">
        <f t="shared" si="2"/>
        <v>0</v>
      </c>
      <c r="R18" s="8">
        <f t="shared" si="2"/>
        <v>0</v>
      </c>
      <c r="S18" s="8">
        <f t="shared" si="2"/>
        <v>0</v>
      </c>
      <c r="T18" s="7">
        <f t="shared" si="2"/>
        <v>0</v>
      </c>
      <c r="U18" s="5">
        <f t="shared" si="2"/>
        <v>0</v>
      </c>
      <c r="V18" s="8">
        <f t="shared" si="2"/>
        <v>0</v>
      </c>
      <c r="W18" s="8">
        <f t="shared" si="2"/>
        <v>0</v>
      </c>
    </row>
    <row r="19" spans="1:23" ht="12.75">
      <c r="A19" s="47" t="s">
        <v>28</v>
      </c>
      <c r="B19" s="48" t="s">
        <v>51</v>
      </c>
      <c r="C19" s="49" t="s">
        <v>52</v>
      </c>
      <c r="D19" s="50">
        <v>41327000</v>
      </c>
      <c r="E19" s="1">
        <v>41327000</v>
      </c>
      <c r="F19" s="1">
        <v>10808317</v>
      </c>
      <c r="G19" s="2">
        <f t="shared" si="1"/>
        <v>0.2615316137150047</v>
      </c>
      <c r="H19" s="3">
        <v>1420894</v>
      </c>
      <c r="I19" s="1">
        <v>5955994</v>
      </c>
      <c r="J19" s="4">
        <v>3431429</v>
      </c>
      <c r="K19" s="4">
        <v>10808317</v>
      </c>
      <c r="L19" s="3">
        <v>0</v>
      </c>
      <c r="M19" s="1">
        <v>0</v>
      </c>
      <c r="N19" s="4">
        <v>0</v>
      </c>
      <c r="O19" s="4">
        <v>0</v>
      </c>
      <c r="P19" s="3">
        <v>0</v>
      </c>
      <c r="Q19" s="1">
        <v>0</v>
      </c>
      <c r="R19" s="4">
        <v>0</v>
      </c>
      <c r="S19" s="4">
        <v>0</v>
      </c>
      <c r="T19" s="3"/>
      <c r="U19" s="1">
        <v>0</v>
      </c>
      <c r="V19" s="4">
        <v>0</v>
      </c>
      <c r="W19" s="4">
        <v>0</v>
      </c>
    </row>
    <row r="20" spans="1:23" ht="12.75">
      <c r="A20" s="47" t="s">
        <v>28</v>
      </c>
      <c r="B20" s="48" t="s">
        <v>53</v>
      </c>
      <c r="C20" s="49" t="s">
        <v>54</v>
      </c>
      <c r="D20" s="50">
        <v>45059100</v>
      </c>
      <c r="E20" s="1">
        <v>45059100</v>
      </c>
      <c r="F20" s="1">
        <v>4538903</v>
      </c>
      <c r="G20" s="2">
        <f t="shared" si="1"/>
        <v>0.10073221613392189</v>
      </c>
      <c r="H20" s="3">
        <v>3532058</v>
      </c>
      <c r="I20" s="1">
        <v>450777</v>
      </c>
      <c r="J20" s="4">
        <v>556068</v>
      </c>
      <c r="K20" s="4">
        <v>4538903</v>
      </c>
      <c r="L20" s="3">
        <v>0</v>
      </c>
      <c r="M20" s="1">
        <v>0</v>
      </c>
      <c r="N20" s="4">
        <v>0</v>
      </c>
      <c r="O20" s="4">
        <v>0</v>
      </c>
      <c r="P20" s="3">
        <v>0</v>
      </c>
      <c r="Q20" s="1">
        <v>0</v>
      </c>
      <c r="R20" s="4">
        <v>0</v>
      </c>
      <c r="S20" s="4">
        <v>0</v>
      </c>
      <c r="T20" s="3"/>
      <c r="U20" s="1">
        <v>0</v>
      </c>
      <c r="V20" s="4">
        <v>0</v>
      </c>
      <c r="W20" s="4">
        <v>0</v>
      </c>
    </row>
    <row r="21" spans="1:23" ht="12.75">
      <c r="A21" s="47" t="s">
        <v>28</v>
      </c>
      <c r="B21" s="48" t="s">
        <v>55</v>
      </c>
      <c r="C21" s="49" t="s">
        <v>56</v>
      </c>
      <c r="D21" s="50">
        <v>12172000</v>
      </c>
      <c r="E21" s="1">
        <v>12172000</v>
      </c>
      <c r="F21" s="1">
        <v>1908552</v>
      </c>
      <c r="G21" s="2">
        <f t="shared" si="1"/>
        <v>0.1567985540584949</v>
      </c>
      <c r="H21" s="3">
        <v>82863</v>
      </c>
      <c r="I21" s="1">
        <v>938207</v>
      </c>
      <c r="J21" s="4">
        <v>887482</v>
      </c>
      <c r="K21" s="4">
        <v>1908552</v>
      </c>
      <c r="L21" s="3">
        <v>0</v>
      </c>
      <c r="M21" s="1">
        <v>0</v>
      </c>
      <c r="N21" s="4">
        <v>0</v>
      </c>
      <c r="O21" s="4">
        <v>0</v>
      </c>
      <c r="P21" s="3">
        <v>0</v>
      </c>
      <c r="Q21" s="1">
        <v>0</v>
      </c>
      <c r="R21" s="4">
        <v>0</v>
      </c>
      <c r="S21" s="4">
        <v>0</v>
      </c>
      <c r="T21" s="3"/>
      <c r="U21" s="1">
        <v>0</v>
      </c>
      <c r="V21" s="4">
        <v>0</v>
      </c>
      <c r="W21" s="4">
        <v>0</v>
      </c>
    </row>
    <row r="22" spans="1:23" ht="12.75">
      <c r="A22" s="47" t="s">
        <v>28</v>
      </c>
      <c r="B22" s="48" t="s">
        <v>57</v>
      </c>
      <c r="C22" s="49" t="s">
        <v>58</v>
      </c>
      <c r="D22" s="50">
        <v>7732512</v>
      </c>
      <c r="E22" s="1">
        <v>7732512</v>
      </c>
      <c r="F22" s="1">
        <v>3064247</v>
      </c>
      <c r="G22" s="2">
        <f t="shared" si="1"/>
        <v>0.3962809239739945</v>
      </c>
      <c r="H22" s="3">
        <v>386251</v>
      </c>
      <c r="I22" s="1">
        <v>2677996</v>
      </c>
      <c r="J22" s="4">
        <v>0</v>
      </c>
      <c r="K22" s="4">
        <v>3064247</v>
      </c>
      <c r="L22" s="3">
        <v>0</v>
      </c>
      <c r="M22" s="1">
        <v>0</v>
      </c>
      <c r="N22" s="4">
        <v>0</v>
      </c>
      <c r="O22" s="4">
        <v>0</v>
      </c>
      <c r="P22" s="3">
        <v>0</v>
      </c>
      <c r="Q22" s="1">
        <v>0</v>
      </c>
      <c r="R22" s="4">
        <v>0</v>
      </c>
      <c r="S22" s="4">
        <v>0</v>
      </c>
      <c r="T22" s="3"/>
      <c r="U22" s="1">
        <v>0</v>
      </c>
      <c r="V22" s="4">
        <v>0</v>
      </c>
      <c r="W22" s="4">
        <v>0</v>
      </c>
    </row>
    <row r="23" spans="1:23" ht="12.75">
      <c r="A23" s="47" t="s">
        <v>28</v>
      </c>
      <c r="B23" s="48" t="s">
        <v>59</v>
      </c>
      <c r="C23" s="49" t="s">
        <v>60</v>
      </c>
      <c r="D23" s="50">
        <v>480112356</v>
      </c>
      <c r="E23" s="1">
        <v>480112356</v>
      </c>
      <c r="F23" s="1">
        <v>38980166</v>
      </c>
      <c r="G23" s="2">
        <f t="shared" si="1"/>
        <v>0.08118967469356277</v>
      </c>
      <c r="H23" s="3">
        <v>87630</v>
      </c>
      <c r="I23" s="1">
        <v>18576660</v>
      </c>
      <c r="J23" s="4">
        <v>20315876</v>
      </c>
      <c r="K23" s="4">
        <v>38980166</v>
      </c>
      <c r="L23" s="3">
        <v>0</v>
      </c>
      <c r="M23" s="1">
        <v>0</v>
      </c>
      <c r="N23" s="4">
        <v>0</v>
      </c>
      <c r="O23" s="4">
        <v>0</v>
      </c>
      <c r="P23" s="3">
        <v>0</v>
      </c>
      <c r="Q23" s="1">
        <v>0</v>
      </c>
      <c r="R23" s="4">
        <v>0</v>
      </c>
      <c r="S23" s="4">
        <v>0</v>
      </c>
      <c r="T23" s="3"/>
      <c r="U23" s="1">
        <v>0</v>
      </c>
      <c r="V23" s="4">
        <v>0</v>
      </c>
      <c r="W23" s="4">
        <v>0</v>
      </c>
    </row>
    <row r="24" spans="1:23" ht="12.75">
      <c r="A24" s="47" t="s">
        <v>28</v>
      </c>
      <c r="B24" s="48" t="s">
        <v>61</v>
      </c>
      <c r="C24" s="49" t="s">
        <v>62</v>
      </c>
      <c r="D24" s="50">
        <v>0</v>
      </c>
      <c r="E24" s="1">
        <v>0</v>
      </c>
      <c r="F24" s="1">
        <v>246335</v>
      </c>
      <c r="G24" s="2">
        <f t="shared" si="1"/>
        <v>0</v>
      </c>
      <c r="H24" s="3">
        <v>9965</v>
      </c>
      <c r="I24" s="1">
        <v>236370</v>
      </c>
      <c r="J24" s="4">
        <v>0</v>
      </c>
      <c r="K24" s="4">
        <v>246335</v>
      </c>
      <c r="L24" s="3">
        <v>0</v>
      </c>
      <c r="M24" s="1">
        <v>0</v>
      </c>
      <c r="N24" s="4">
        <v>0</v>
      </c>
      <c r="O24" s="4">
        <v>0</v>
      </c>
      <c r="P24" s="3">
        <v>0</v>
      </c>
      <c r="Q24" s="1">
        <v>0</v>
      </c>
      <c r="R24" s="4">
        <v>0</v>
      </c>
      <c r="S24" s="4">
        <v>0</v>
      </c>
      <c r="T24" s="3"/>
      <c r="U24" s="1">
        <v>0</v>
      </c>
      <c r="V24" s="4">
        <v>0</v>
      </c>
      <c r="W24" s="4">
        <v>0</v>
      </c>
    </row>
    <row r="25" spans="1:23" ht="12.75">
      <c r="A25" s="47" t="s">
        <v>28</v>
      </c>
      <c r="B25" s="48" t="s">
        <v>63</v>
      </c>
      <c r="C25" s="49" t="s">
        <v>64</v>
      </c>
      <c r="D25" s="50">
        <v>0</v>
      </c>
      <c r="E25" s="1">
        <v>0</v>
      </c>
      <c r="F25" s="1">
        <v>1188935</v>
      </c>
      <c r="G25" s="2">
        <f t="shared" si="1"/>
        <v>0</v>
      </c>
      <c r="H25" s="3">
        <v>1188935</v>
      </c>
      <c r="I25" s="1">
        <v>0</v>
      </c>
      <c r="J25" s="4">
        <v>0</v>
      </c>
      <c r="K25" s="4">
        <v>1188935</v>
      </c>
      <c r="L25" s="3">
        <v>0</v>
      </c>
      <c r="M25" s="1">
        <v>0</v>
      </c>
      <c r="N25" s="4">
        <v>0</v>
      </c>
      <c r="O25" s="4">
        <v>0</v>
      </c>
      <c r="P25" s="3">
        <v>0</v>
      </c>
      <c r="Q25" s="1">
        <v>0</v>
      </c>
      <c r="R25" s="4">
        <v>0</v>
      </c>
      <c r="S25" s="4">
        <v>0</v>
      </c>
      <c r="T25" s="3"/>
      <c r="U25" s="1">
        <v>0</v>
      </c>
      <c r="V25" s="4">
        <v>0</v>
      </c>
      <c r="W25" s="4">
        <v>0</v>
      </c>
    </row>
    <row r="26" spans="1:23" ht="12.75">
      <c r="A26" s="47" t="s">
        <v>28</v>
      </c>
      <c r="B26" s="48" t="s">
        <v>65</v>
      </c>
      <c r="C26" s="49" t="s">
        <v>66</v>
      </c>
      <c r="D26" s="50">
        <v>9629000</v>
      </c>
      <c r="E26" s="1">
        <v>9629000</v>
      </c>
      <c r="F26" s="1">
        <v>850463</v>
      </c>
      <c r="G26" s="2">
        <f t="shared" si="1"/>
        <v>0.08832308650950255</v>
      </c>
      <c r="H26" s="3">
        <v>334149</v>
      </c>
      <c r="I26" s="1">
        <v>412766</v>
      </c>
      <c r="J26" s="4">
        <v>103548</v>
      </c>
      <c r="K26" s="4">
        <v>850463</v>
      </c>
      <c r="L26" s="3">
        <v>0</v>
      </c>
      <c r="M26" s="1">
        <v>0</v>
      </c>
      <c r="N26" s="4">
        <v>0</v>
      </c>
      <c r="O26" s="4">
        <v>0</v>
      </c>
      <c r="P26" s="3">
        <v>0</v>
      </c>
      <c r="Q26" s="1">
        <v>0</v>
      </c>
      <c r="R26" s="4">
        <v>0</v>
      </c>
      <c r="S26" s="4">
        <v>0</v>
      </c>
      <c r="T26" s="3"/>
      <c r="U26" s="1">
        <v>0</v>
      </c>
      <c r="V26" s="4">
        <v>0</v>
      </c>
      <c r="W26" s="4">
        <v>0</v>
      </c>
    </row>
    <row r="27" spans="1:23" ht="12.75">
      <c r="A27" s="47" t="s">
        <v>47</v>
      </c>
      <c r="B27" s="48" t="s">
        <v>67</v>
      </c>
      <c r="C27" s="49" t="s">
        <v>68</v>
      </c>
      <c r="D27" s="50">
        <v>324136374</v>
      </c>
      <c r="E27" s="1">
        <v>324136374</v>
      </c>
      <c r="F27" s="1">
        <v>49916450</v>
      </c>
      <c r="G27" s="2">
        <f t="shared" si="1"/>
        <v>0.15399829825948508</v>
      </c>
      <c r="H27" s="3">
        <v>6685404</v>
      </c>
      <c r="I27" s="1">
        <v>15063761</v>
      </c>
      <c r="J27" s="4">
        <v>28167285</v>
      </c>
      <c r="K27" s="4">
        <v>49916450</v>
      </c>
      <c r="L27" s="3">
        <v>0</v>
      </c>
      <c r="M27" s="1">
        <v>0</v>
      </c>
      <c r="N27" s="4">
        <v>0</v>
      </c>
      <c r="O27" s="4">
        <v>0</v>
      </c>
      <c r="P27" s="3">
        <v>0</v>
      </c>
      <c r="Q27" s="1">
        <v>0</v>
      </c>
      <c r="R27" s="4">
        <v>0</v>
      </c>
      <c r="S27" s="4">
        <v>0</v>
      </c>
      <c r="T27" s="3"/>
      <c r="U27" s="1">
        <v>0</v>
      </c>
      <c r="V27" s="4">
        <v>0</v>
      </c>
      <c r="W27" s="4">
        <v>0</v>
      </c>
    </row>
    <row r="28" spans="1:23" ht="12.75">
      <c r="A28" s="51"/>
      <c r="B28" s="52" t="s">
        <v>69</v>
      </c>
      <c r="C28" s="53"/>
      <c r="D28" s="54">
        <f>SUM(D19:D27)</f>
        <v>920168342</v>
      </c>
      <c r="E28" s="5">
        <f>SUM(E19:E27)</f>
        <v>920168342</v>
      </c>
      <c r="F28" s="5">
        <f>SUM(F19:F27)</f>
        <v>111502368</v>
      </c>
      <c r="G28" s="6">
        <f t="shared" si="1"/>
        <v>0.12117605324004942</v>
      </c>
      <c r="H28" s="7">
        <f aca="true" t="shared" si="3" ref="H28:W28">SUM(H19:H27)</f>
        <v>13728149</v>
      </c>
      <c r="I28" s="5">
        <f t="shared" si="3"/>
        <v>44312531</v>
      </c>
      <c r="J28" s="8">
        <f t="shared" si="3"/>
        <v>53461688</v>
      </c>
      <c r="K28" s="8">
        <f t="shared" si="3"/>
        <v>111502368</v>
      </c>
      <c r="L28" s="7">
        <f t="shared" si="3"/>
        <v>0</v>
      </c>
      <c r="M28" s="5">
        <f t="shared" si="3"/>
        <v>0</v>
      </c>
      <c r="N28" s="8">
        <f t="shared" si="3"/>
        <v>0</v>
      </c>
      <c r="O28" s="8">
        <f t="shared" si="3"/>
        <v>0</v>
      </c>
      <c r="P28" s="7">
        <f t="shared" si="3"/>
        <v>0</v>
      </c>
      <c r="Q28" s="5">
        <f t="shared" si="3"/>
        <v>0</v>
      </c>
      <c r="R28" s="8">
        <f t="shared" si="3"/>
        <v>0</v>
      </c>
      <c r="S28" s="8">
        <f t="shared" si="3"/>
        <v>0</v>
      </c>
      <c r="T28" s="7">
        <f t="shared" si="3"/>
        <v>0</v>
      </c>
      <c r="U28" s="5">
        <f t="shared" si="3"/>
        <v>0</v>
      </c>
      <c r="V28" s="8">
        <f t="shared" si="3"/>
        <v>0</v>
      </c>
      <c r="W28" s="8">
        <f t="shared" si="3"/>
        <v>0</v>
      </c>
    </row>
    <row r="29" spans="1:23" ht="12.75">
      <c r="A29" s="47" t="s">
        <v>28</v>
      </c>
      <c r="B29" s="48" t="s">
        <v>70</v>
      </c>
      <c r="C29" s="49" t="s">
        <v>71</v>
      </c>
      <c r="D29" s="50">
        <v>0</v>
      </c>
      <c r="E29" s="1">
        <v>0</v>
      </c>
      <c r="F29" s="1">
        <v>0</v>
      </c>
      <c r="G29" s="2">
        <f t="shared" si="1"/>
        <v>0</v>
      </c>
      <c r="H29" s="3">
        <v>0</v>
      </c>
      <c r="I29" s="1">
        <v>0</v>
      </c>
      <c r="J29" s="4">
        <v>0</v>
      </c>
      <c r="K29" s="4">
        <v>0</v>
      </c>
      <c r="L29" s="3">
        <v>0</v>
      </c>
      <c r="M29" s="1">
        <v>0</v>
      </c>
      <c r="N29" s="4">
        <v>0</v>
      </c>
      <c r="O29" s="4">
        <v>0</v>
      </c>
      <c r="P29" s="3">
        <v>0</v>
      </c>
      <c r="Q29" s="1">
        <v>0</v>
      </c>
      <c r="R29" s="4">
        <v>0</v>
      </c>
      <c r="S29" s="4">
        <v>0</v>
      </c>
      <c r="T29" s="3"/>
      <c r="U29" s="1">
        <v>0</v>
      </c>
      <c r="V29" s="4">
        <v>0</v>
      </c>
      <c r="W29" s="4">
        <v>0</v>
      </c>
    </row>
    <row r="30" spans="1:23" ht="12.75">
      <c r="A30" s="47" t="s">
        <v>28</v>
      </c>
      <c r="B30" s="48" t="s">
        <v>72</v>
      </c>
      <c r="C30" s="49" t="s">
        <v>73</v>
      </c>
      <c r="D30" s="50">
        <v>12707060</v>
      </c>
      <c r="E30" s="1">
        <v>12707060</v>
      </c>
      <c r="F30" s="1">
        <v>0</v>
      </c>
      <c r="G30" s="2">
        <f t="shared" si="1"/>
        <v>0</v>
      </c>
      <c r="H30" s="3">
        <v>0</v>
      </c>
      <c r="I30" s="1">
        <v>0</v>
      </c>
      <c r="J30" s="4">
        <v>0</v>
      </c>
      <c r="K30" s="4">
        <v>0</v>
      </c>
      <c r="L30" s="3">
        <v>0</v>
      </c>
      <c r="M30" s="1">
        <v>0</v>
      </c>
      <c r="N30" s="4">
        <v>0</v>
      </c>
      <c r="O30" s="4">
        <v>0</v>
      </c>
      <c r="P30" s="3">
        <v>0</v>
      </c>
      <c r="Q30" s="1">
        <v>0</v>
      </c>
      <c r="R30" s="4">
        <v>0</v>
      </c>
      <c r="S30" s="4">
        <v>0</v>
      </c>
      <c r="T30" s="3"/>
      <c r="U30" s="1">
        <v>0</v>
      </c>
      <c r="V30" s="4">
        <v>0</v>
      </c>
      <c r="W30" s="4">
        <v>0</v>
      </c>
    </row>
    <row r="31" spans="1:23" ht="12.75">
      <c r="A31" s="47" t="s">
        <v>28</v>
      </c>
      <c r="B31" s="48" t="s">
        <v>74</v>
      </c>
      <c r="C31" s="49" t="s">
        <v>75</v>
      </c>
      <c r="D31" s="50">
        <v>7539044</v>
      </c>
      <c r="E31" s="1">
        <v>7539044</v>
      </c>
      <c r="F31" s="1">
        <v>275521</v>
      </c>
      <c r="G31" s="2">
        <f t="shared" si="1"/>
        <v>0.03654588035299967</v>
      </c>
      <c r="H31" s="3">
        <v>0</v>
      </c>
      <c r="I31" s="1">
        <v>0</v>
      </c>
      <c r="J31" s="4">
        <v>275521</v>
      </c>
      <c r="K31" s="4">
        <v>275521</v>
      </c>
      <c r="L31" s="3">
        <v>0</v>
      </c>
      <c r="M31" s="1">
        <v>0</v>
      </c>
      <c r="N31" s="4">
        <v>0</v>
      </c>
      <c r="O31" s="4">
        <v>0</v>
      </c>
      <c r="P31" s="3">
        <v>0</v>
      </c>
      <c r="Q31" s="1">
        <v>0</v>
      </c>
      <c r="R31" s="4">
        <v>0</v>
      </c>
      <c r="S31" s="4">
        <v>0</v>
      </c>
      <c r="T31" s="3"/>
      <c r="U31" s="1">
        <v>0</v>
      </c>
      <c r="V31" s="4">
        <v>0</v>
      </c>
      <c r="W31" s="4">
        <v>0</v>
      </c>
    </row>
    <row r="32" spans="1:23" ht="12.75">
      <c r="A32" s="47" t="s">
        <v>28</v>
      </c>
      <c r="B32" s="48" t="s">
        <v>76</v>
      </c>
      <c r="C32" s="49" t="s">
        <v>77</v>
      </c>
      <c r="D32" s="50">
        <v>43285543</v>
      </c>
      <c r="E32" s="1">
        <v>43285543</v>
      </c>
      <c r="F32" s="1">
        <v>6872005</v>
      </c>
      <c r="G32" s="2">
        <f t="shared" si="1"/>
        <v>0.15875981964694308</v>
      </c>
      <c r="H32" s="3">
        <v>2513829</v>
      </c>
      <c r="I32" s="1">
        <v>4358176</v>
      </c>
      <c r="J32" s="4">
        <v>0</v>
      </c>
      <c r="K32" s="4">
        <v>6872005</v>
      </c>
      <c r="L32" s="3">
        <v>0</v>
      </c>
      <c r="M32" s="1">
        <v>0</v>
      </c>
      <c r="N32" s="4">
        <v>0</v>
      </c>
      <c r="O32" s="4">
        <v>0</v>
      </c>
      <c r="P32" s="3">
        <v>0</v>
      </c>
      <c r="Q32" s="1">
        <v>0</v>
      </c>
      <c r="R32" s="4">
        <v>0</v>
      </c>
      <c r="S32" s="4">
        <v>0</v>
      </c>
      <c r="T32" s="3"/>
      <c r="U32" s="1">
        <v>0</v>
      </c>
      <c r="V32" s="4">
        <v>0</v>
      </c>
      <c r="W32" s="4">
        <v>0</v>
      </c>
    </row>
    <row r="33" spans="1:23" ht="12.75">
      <c r="A33" s="47" t="s">
        <v>28</v>
      </c>
      <c r="B33" s="48" t="s">
        <v>78</v>
      </c>
      <c r="C33" s="49" t="s">
        <v>79</v>
      </c>
      <c r="D33" s="50">
        <v>22795705</v>
      </c>
      <c r="E33" s="1">
        <v>22795705</v>
      </c>
      <c r="F33" s="1">
        <v>0</v>
      </c>
      <c r="G33" s="2">
        <f t="shared" si="1"/>
        <v>0</v>
      </c>
      <c r="H33" s="3">
        <v>0</v>
      </c>
      <c r="I33" s="1">
        <v>0</v>
      </c>
      <c r="J33" s="4">
        <v>0</v>
      </c>
      <c r="K33" s="4">
        <v>0</v>
      </c>
      <c r="L33" s="3">
        <v>0</v>
      </c>
      <c r="M33" s="1">
        <v>0</v>
      </c>
      <c r="N33" s="4">
        <v>0</v>
      </c>
      <c r="O33" s="4">
        <v>0</v>
      </c>
      <c r="P33" s="3">
        <v>0</v>
      </c>
      <c r="Q33" s="1">
        <v>0</v>
      </c>
      <c r="R33" s="4">
        <v>0</v>
      </c>
      <c r="S33" s="4">
        <v>0</v>
      </c>
      <c r="T33" s="3"/>
      <c r="U33" s="1">
        <v>0</v>
      </c>
      <c r="V33" s="4">
        <v>0</v>
      </c>
      <c r="W33" s="4">
        <v>0</v>
      </c>
    </row>
    <row r="34" spans="1:23" ht="12.75">
      <c r="A34" s="47" t="s">
        <v>28</v>
      </c>
      <c r="B34" s="48" t="s">
        <v>80</v>
      </c>
      <c r="C34" s="49" t="s">
        <v>81</v>
      </c>
      <c r="D34" s="50">
        <v>27850000</v>
      </c>
      <c r="E34" s="1">
        <v>27850000</v>
      </c>
      <c r="F34" s="1">
        <v>6024366</v>
      </c>
      <c r="G34" s="2">
        <f t="shared" si="1"/>
        <v>0.21631475763016159</v>
      </c>
      <c r="H34" s="3">
        <v>1991269</v>
      </c>
      <c r="I34" s="1">
        <v>3016422</v>
      </c>
      <c r="J34" s="4">
        <v>1016675</v>
      </c>
      <c r="K34" s="4">
        <v>6024366</v>
      </c>
      <c r="L34" s="3">
        <v>0</v>
      </c>
      <c r="M34" s="1">
        <v>0</v>
      </c>
      <c r="N34" s="4">
        <v>0</v>
      </c>
      <c r="O34" s="4">
        <v>0</v>
      </c>
      <c r="P34" s="3">
        <v>0</v>
      </c>
      <c r="Q34" s="1">
        <v>0</v>
      </c>
      <c r="R34" s="4">
        <v>0</v>
      </c>
      <c r="S34" s="4">
        <v>0</v>
      </c>
      <c r="T34" s="3"/>
      <c r="U34" s="1">
        <v>0</v>
      </c>
      <c r="V34" s="4">
        <v>0</v>
      </c>
      <c r="W34" s="4">
        <v>0</v>
      </c>
    </row>
    <row r="35" spans="1:23" ht="12.75">
      <c r="A35" s="47" t="s">
        <v>28</v>
      </c>
      <c r="B35" s="48" t="s">
        <v>82</v>
      </c>
      <c r="C35" s="49" t="s">
        <v>83</v>
      </c>
      <c r="D35" s="50">
        <v>0</v>
      </c>
      <c r="E35" s="1">
        <v>0</v>
      </c>
      <c r="F35" s="1">
        <v>1917742</v>
      </c>
      <c r="G35" s="2">
        <f t="shared" si="1"/>
        <v>0</v>
      </c>
      <c r="H35" s="3">
        <v>93854</v>
      </c>
      <c r="I35" s="1">
        <v>1525370</v>
      </c>
      <c r="J35" s="4">
        <v>298518</v>
      </c>
      <c r="K35" s="4">
        <v>1917742</v>
      </c>
      <c r="L35" s="3">
        <v>0</v>
      </c>
      <c r="M35" s="1">
        <v>0</v>
      </c>
      <c r="N35" s="4">
        <v>0</v>
      </c>
      <c r="O35" s="4">
        <v>0</v>
      </c>
      <c r="P35" s="3">
        <v>0</v>
      </c>
      <c r="Q35" s="1">
        <v>0</v>
      </c>
      <c r="R35" s="4">
        <v>0</v>
      </c>
      <c r="S35" s="4">
        <v>0</v>
      </c>
      <c r="T35" s="3"/>
      <c r="U35" s="1">
        <v>0</v>
      </c>
      <c r="V35" s="4">
        <v>0</v>
      </c>
      <c r="W35" s="4">
        <v>0</v>
      </c>
    </row>
    <row r="36" spans="1:23" ht="12.75">
      <c r="A36" s="47" t="s">
        <v>28</v>
      </c>
      <c r="B36" s="48" t="s">
        <v>84</v>
      </c>
      <c r="C36" s="49" t="s">
        <v>85</v>
      </c>
      <c r="D36" s="50">
        <v>18521000</v>
      </c>
      <c r="E36" s="1">
        <v>18521000</v>
      </c>
      <c r="F36" s="1">
        <v>105790</v>
      </c>
      <c r="G36" s="2">
        <f t="shared" si="1"/>
        <v>0.00571189460612278</v>
      </c>
      <c r="H36" s="3">
        <v>105790</v>
      </c>
      <c r="I36" s="1">
        <v>0</v>
      </c>
      <c r="J36" s="4">
        <v>0</v>
      </c>
      <c r="K36" s="4">
        <v>105790</v>
      </c>
      <c r="L36" s="3">
        <v>0</v>
      </c>
      <c r="M36" s="1">
        <v>0</v>
      </c>
      <c r="N36" s="4">
        <v>0</v>
      </c>
      <c r="O36" s="4">
        <v>0</v>
      </c>
      <c r="P36" s="3">
        <v>0</v>
      </c>
      <c r="Q36" s="1">
        <v>0</v>
      </c>
      <c r="R36" s="4">
        <v>0</v>
      </c>
      <c r="S36" s="4">
        <v>0</v>
      </c>
      <c r="T36" s="3"/>
      <c r="U36" s="1">
        <v>0</v>
      </c>
      <c r="V36" s="4">
        <v>0</v>
      </c>
      <c r="W36" s="4">
        <v>0</v>
      </c>
    </row>
    <row r="37" spans="1:23" ht="12.75">
      <c r="A37" s="47" t="s">
        <v>47</v>
      </c>
      <c r="B37" s="48" t="s">
        <v>86</v>
      </c>
      <c r="C37" s="49" t="s">
        <v>87</v>
      </c>
      <c r="D37" s="50">
        <v>0</v>
      </c>
      <c r="E37" s="1">
        <v>0</v>
      </c>
      <c r="F37" s="1">
        <v>0</v>
      </c>
      <c r="G37" s="2">
        <f t="shared" si="1"/>
        <v>0</v>
      </c>
      <c r="H37" s="3">
        <v>0</v>
      </c>
      <c r="I37" s="1">
        <v>0</v>
      </c>
      <c r="J37" s="4">
        <v>0</v>
      </c>
      <c r="K37" s="4">
        <v>0</v>
      </c>
      <c r="L37" s="3">
        <v>0</v>
      </c>
      <c r="M37" s="1">
        <v>0</v>
      </c>
      <c r="N37" s="4">
        <v>0</v>
      </c>
      <c r="O37" s="4">
        <v>0</v>
      </c>
      <c r="P37" s="3">
        <v>0</v>
      </c>
      <c r="Q37" s="1">
        <v>0</v>
      </c>
      <c r="R37" s="4">
        <v>0</v>
      </c>
      <c r="S37" s="4">
        <v>0</v>
      </c>
      <c r="T37" s="3"/>
      <c r="U37" s="1">
        <v>0</v>
      </c>
      <c r="V37" s="4">
        <v>0</v>
      </c>
      <c r="W37" s="4">
        <v>0</v>
      </c>
    </row>
    <row r="38" spans="1:23" ht="12.75">
      <c r="A38" s="51"/>
      <c r="B38" s="52" t="s">
        <v>88</v>
      </c>
      <c r="C38" s="53"/>
      <c r="D38" s="54">
        <f>SUM(D29:D37)</f>
        <v>132698352</v>
      </c>
      <c r="E38" s="5">
        <f>SUM(E29:E37)</f>
        <v>132698352</v>
      </c>
      <c r="F38" s="5">
        <f>SUM(F29:F37)</f>
        <v>15195424</v>
      </c>
      <c r="G38" s="6">
        <f t="shared" si="1"/>
        <v>0.11451102271413288</v>
      </c>
      <c r="H38" s="7">
        <f aca="true" t="shared" si="4" ref="H38:W38">SUM(H29:H37)</f>
        <v>4704742</v>
      </c>
      <c r="I38" s="5">
        <f t="shared" si="4"/>
        <v>8899968</v>
      </c>
      <c r="J38" s="8">
        <f t="shared" si="4"/>
        <v>1590714</v>
      </c>
      <c r="K38" s="8">
        <f t="shared" si="4"/>
        <v>15195424</v>
      </c>
      <c r="L38" s="7">
        <f t="shared" si="4"/>
        <v>0</v>
      </c>
      <c r="M38" s="5">
        <f t="shared" si="4"/>
        <v>0</v>
      </c>
      <c r="N38" s="8">
        <f t="shared" si="4"/>
        <v>0</v>
      </c>
      <c r="O38" s="8">
        <f t="shared" si="4"/>
        <v>0</v>
      </c>
      <c r="P38" s="7">
        <f t="shared" si="4"/>
        <v>0</v>
      </c>
      <c r="Q38" s="5">
        <f t="shared" si="4"/>
        <v>0</v>
      </c>
      <c r="R38" s="8">
        <f t="shared" si="4"/>
        <v>0</v>
      </c>
      <c r="S38" s="8">
        <f t="shared" si="4"/>
        <v>0</v>
      </c>
      <c r="T38" s="7">
        <f t="shared" si="4"/>
        <v>0</v>
      </c>
      <c r="U38" s="5">
        <f t="shared" si="4"/>
        <v>0</v>
      </c>
      <c r="V38" s="8">
        <f t="shared" si="4"/>
        <v>0</v>
      </c>
      <c r="W38" s="8">
        <f t="shared" si="4"/>
        <v>0</v>
      </c>
    </row>
    <row r="39" spans="1:23" ht="12.75">
      <c r="A39" s="47" t="s">
        <v>28</v>
      </c>
      <c r="B39" s="48" t="s">
        <v>89</v>
      </c>
      <c r="C39" s="49" t="s">
        <v>90</v>
      </c>
      <c r="D39" s="50">
        <v>29754168</v>
      </c>
      <c r="E39" s="1">
        <v>29754168</v>
      </c>
      <c r="F39" s="1">
        <v>10192152</v>
      </c>
      <c r="G39" s="2">
        <f t="shared" si="1"/>
        <v>0.3425453536459161</v>
      </c>
      <c r="H39" s="3">
        <v>244610</v>
      </c>
      <c r="I39" s="1">
        <v>286249</v>
      </c>
      <c r="J39" s="4">
        <v>9661293</v>
      </c>
      <c r="K39" s="4">
        <v>10192152</v>
      </c>
      <c r="L39" s="3">
        <v>0</v>
      </c>
      <c r="M39" s="1">
        <v>0</v>
      </c>
      <c r="N39" s="4">
        <v>0</v>
      </c>
      <c r="O39" s="4">
        <v>0</v>
      </c>
      <c r="P39" s="3">
        <v>0</v>
      </c>
      <c r="Q39" s="1">
        <v>0</v>
      </c>
      <c r="R39" s="4">
        <v>0</v>
      </c>
      <c r="S39" s="4">
        <v>0</v>
      </c>
      <c r="T39" s="3"/>
      <c r="U39" s="1">
        <v>0</v>
      </c>
      <c r="V39" s="4">
        <v>0</v>
      </c>
      <c r="W39" s="4">
        <v>0</v>
      </c>
    </row>
    <row r="40" spans="1:23" ht="12.75">
      <c r="A40" s="47" t="s">
        <v>28</v>
      </c>
      <c r="B40" s="48" t="s">
        <v>91</v>
      </c>
      <c r="C40" s="49" t="s">
        <v>92</v>
      </c>
      <c r="D40" s="50">
        <v>60624230</v>
      </c>
      <c r="E40" s="1">
        <v>60624230</v>
      </c>
      <c r="F40" s="1">
        <v>16479578</v>
      </c>
      <c r="G40" s="2">
        <f t="shared" si="1"/>
        <v>0.2718315432624876</v>
      </c>
      <c r="H40" s="3">
        <v>2304482</v>
      </c>
      <c r="I40" s="1">
        <v>10381813</v>
      </c>
      <c r="J40" s="4">
        <v>3793283</v>
      </c>
      <c r="K40" s="4">
        <v>16479578</v>
      </c>
      <c r="L40" s="3">
        <v>0</v>
      </c>
      <c r="M40" s="1">
        <v>0</v>
      </c>
      <c r="N40" s="4">
        <v>0</v>
      </c>
      <c r="O40" s="4">
        <v>0</v>
      </c>
      <c r="P40" s="3">
        <v>0</v>
      </c>
      <c r="Q40" s="1">
        <v>0</v>
      </c>
      <c r="R40" s="4">
        <v>0</v>
      </c>
      <c r="S40" s="4">
        <v>0</v>
      </c>
      <c r="T40" s="3"/>
      <c r="U40" s="1">
        <v>0</v>
      </c>
      <c r="V40" s="4">
        <v>0</v>
      </c>
      <c r="W40" s="4">
        <v>0</v>
      </c>
    </row>
    <row r="41" spans="1:23" ht="12.75">
      <c r="A41" s="47" t="s">
        <v>28</v>
      </c>
      <c r="B41" s="48" t="s">
        <v>93</v>
      </c>
      <c r="C41" s="49" t="s">
        <v>94</v>
      </c>
      <c r="D41" s="50">
        <v>27190256</v>
      </c>
      <c r="E41" s="1">
        <v>27190256</v>
      </c>
      <c r="F41" s="1">
        <v>5973168</v>
      </c>
      <c r="G41" s="2">
        <f t="shared" si="1"/>
        <v>0.2196804620007991</v>
      </c>
      <c r="H41" s="3">
        <v>0</v>
      </c>
      <c r="I41" s="1">
        <v>4593161</v>
      </c>
      <c r="J41" s="4">
        <v>1380007</v>
      </c>
      <c r="K41" s="4">
        <v>5973168</v>
      </c>
      <c r="L41" s="3">
        <v>0</v>
      </c>
      <c r="M41" s="1">
        <v>0</v>
      </c>
      <c r="N41" s="4">
        <v>0</v>
      </c>
      <c r="O41" s="4">
        <v>0</v>
      </c>
      <c r="P41" s="3">
        <v>0</v>
      </c>
      <c r="Q41" s="1">
        <v>0</v>
      </c>
      <c r="R41" s="4">
        <v>0</v>
      </c>
      <c r="S41" s="4">
        <v>0</v>
      </c>
      <c r="T41" s="3"/>
      <c r="U41" s="1">
        <v>0</v>
      </c>
      <c r="V41" s="4">
        <v>0</v>
      </c>
      <c r="W41" s="4">
        <v>0</v>
      </c>
    </row>
    <row r="42" spans="1:23" ht="12.75">
      <c r="A42" s="47" t="s">
        <v>28</v>
      </c>
      <c r="B42" s="48" t="s">
        <v>95</v>
      </c>
      <c r="C42" s="49" t="s">
        <v>96</v>
      </c>
      <c r="D42" s="50">
        <v>22088000</v>
      </c>
      <c r="E42" s="1">
        <v>22088000</v>
      </c>
      <c r="F42" s="1">
        <v>4430342</v>
      </c>
      <c r="G42" s="2">
        <f aca="true" t="shared" si="5" ref="G42:G58">IF($D42=0,0,$F42/$D42)</f>
        <v>0.2005768743208982</v>
      </c>
      <c r="H42" s="3">
        <v>3064906</v>
      </c>
      <c r="I42" s="1">
        <v>181812</v>
      </c>
      <c r="J42" s="4">
        <v>1183624</v>
      </c>
      <c r="K42" s="4">
        <v>4430342</v>
      </c>
      <c r="L42" s="3">
        <v>0</v>
      </c>
      <c r="M42" s="1">
        <v>0</v>
      </c>
      <c r="N42" s="4">
        <v>0</v>
      </c>
      <c r="O42" s="4">
        <v>0</v>
      </c>
      <c r="P42" s="3">
        <v>0</v>
      </c>
      <c r="Q42" s="1">
        <v>0</v>
      </c>
      <c r="R42" s="4">
        <v>0</v>
      </c>
      <c r="S42" s="4">
        <v>0</v>
      </c>
      <c r="T42" s="3"/>
      <c r="U42" s="1">
        <v>0</v>
      </c>
      <c r="V42" s="4">
        <v>0</v>
      </c>
      <c r="W42" s="4">
        <v>0</v>
      </c>
    </row>
    <row r="43" spans="1:23" ht="12.75">
      <c r="A43" s="47" t="s">
        <v>47</v>
      </c>
      <c r="B43" s="48" t="s">
        <v>97</v>
      </c>
      <c r="C43" s="49" t="s">
        <v>98</v>
      </c>
      <c r="D43" s="50">
        <v>166991496</v>
      </c>
      <c r="E43" s="1">
        <v>166991496</v>
      </c>
      <c r="F43" s="1">
        <v>2294261</v>
      </c>
      <c r="G43" s="2">
        <f t="shared" si="5"/>
        <v>0.013738789429133565</v>
      </c>
      <c r="H43" s="3">
        <v>695362</v>
      </c>
      <c r="I43" s="1">
        <v>1598899</v>
      </c>
      <c r="J43" s="4">
        <v>0</v>
      </c>
      <c r="K43" s="4">
        <v>2294261</v>
      </c>
      <c r="L43" s="3">
        <v>0</v>
      </c>
      <c r="M43" s="1">
        <v>0</v>
      </c>
      <c r="N43" s="4">
        <v>0</v>
      </c>
      <c r="O43" s="4">
        <v>0</v>
      </c>
      <c r="P43" s="3">
        <v>0</v>
      </c>
      <c r="Q43" s="1">
        <v>0</v>
      </c>
      <c r="R43" s="4">
        <v>0</v>
      </c>
      <c r="S43" s="4">
        <v>0</v>
      </c>
      <c r="T43" s="3"/>
      <c r="U43" s="1">
        <v>0</v>
      </c>
      <c r="V43" s="4">
        <v>0</v>
      </c>
      <c r="W43" s="4">
        <v>0</v>
      </c>
    </row>
    <row r="44" spans="1:23" ht="12.75">
      <c r="A44" s="51"/>
      <c r="B44" s="52" t="s">
        <v>99</v>
      </c>
      <c r="C44" s="53"/>
      <c r="D44" s="54">
        <f>SUM(D39:D43)</f>
        <v>306648150</v>
      </c>
      <c r="E44" s="5">
        <f>SUM(E39:E43)</f>
        <v>306648150</v>
      </c>
      <c r="F44" s="5">
        <f>SUM(F39:F43)</f>
        <v>39369501</v>
      </c>
      <c r="G44" s="6">
        <f t="shared" si="5"/>
        <v>0.12838655964498727</v>
      </c>
      <c r="H44" s="7">
        <f aca="true" t="shared" si="6" ref="H44:W44">SUM(H39:H43)</f>
        <v>6309360</v>
      </c>
      <c r="I44" s="5">
        <f t="shared" si="6"/>
        <v>17041934</v>
      </c>
      <c r="J44" s="8">
        <f t="shared" si="6"/>
        <v>16018207</v>
      </c>
      <c r="K44" s="8">
        <f t="shared" si="6"/>
        <v>39369501</v>
      </c>
      <c r="L44" s="7">
        <f t="shared" si="6"/>
        <v>0</v>
      </c>
      <c r="M44" s="5">
        <f t="shared" si="6"/>
        <v>0</v>
      </c>
      <c r="N44" s="8">
        <f t="shared" si="6"/>
        <v>0</v>
      </c>
      <c r="O44" s="8">
        <f t="shared" si="6"/>
        <v>0</v>
      </c>
      <c r="P44" s="7">
        <f t="shared" si="6"/>
        <v>0</v>
      </c>
      <c r="Q44" s="5">
        <f t="shared" si="6"/>
        <v>0</v>
      </c>
      <c r="R44" s="8">
        <f t="shared" si="6"/>
        <v>0</v>
      </c>
      <c r="S44" s="8">
        <f t="shared" si="6"/>
        <v>0</v>
      </c>
      <c r="T44" s="7">
        <f t="shared" si="6"/>
        <v>0</v>
      </c>
      <c r="U44" s="5">
        <f t="shared" si="6"/>
        <v>0</v>
      </c>
      <c r="V44" s="8">
        <f t="shared" si="6"/>
        <v>0</v>
      </c>
      <c r="W44" s="8">
        <f t="shared" si="6"/>
        <v>0</v>
      </c>
    </row>
    <row r="45" spans="1:23" ht="12.75">
      <c r="A45" s="47" t="s">
        <v>28</v>
      </c>
      <c r="B45" s="48" t="s">
        <v>100</v>
      </c>
      <c r="C45" s="49" t="s">
        <v>101</v>
      </c>
      <c r="D45" s="50">
        <v>0</v>
      </c>
      <c r="E45" s="1">
        <v>0</v>
      </c>
      <c r="F45" s="1">
        <v>3971864</v>
      </c>
      <c r="G45" s="2">
        <f t="shared" si="5"/>
        <v>0</v>
      </c>
      <c r="H45" s="3">
        <v>1075088</v>
      </c>
      <c r="I45" s="1">
        <v>2271828</v>
      </c>
      <c r="J45" s="4">
        <v>624948</v>
      </c>
      <c r="K45" s="4">
        <v>3971864</v>
      </c>
      <c r="L45" s="3">
        <v>0</v>
      </c>
      <c r="M45" s="1">
        <v>0</v>
      </c>
      <c r="N45" s="4">
        <v>0</v>
      </c>
      <c r="O45" s="4">
        <v>0</v>
      </c>
      <c r="P45" s="3">
        <v>0</v>
      </c>
      <c r="Q45" s="1">
        <v>0</v>
      </c>
      <c r="R45" s="4">
        <v>0</v>
      </c>
      <c r="S45" s="4">
        <v>0</v>
      </c>
      <c r="T45" s="3"/>
      <c r="U45" s="1">
        <v>0</v>
      </c>
      <c r="V45" s="4">
        <v>0</v>
      </c>
      <c r="W45" s="4">
        <v>0</v>
      </c>
    </row>
    <row r="46" spans="1:23" ht="12.75">
      <c r="A46" s="47" t="s">
        <v>28</v>
      </c>
      <c r="B46" s="48" t="s">
        <v>102</v>
      </c>
      <c r="C46" s="49" t="s">
        <v>103</v>
      </c>
      <c r="D46" s="50">
        <v>25470000</v>
      </c>
      <c r="E46" s="1">
        <v>25470000</v>
      </c>
      <c r="F46" s="1">
        <v>28422100</v>
      </c>
      <c r="G46" s="2">
        <f t="shared" si="5"/>
        <v>1.1159049862583432</v>
      </c>
      <c r="H46" s="3">
        <v>1073772</v>
      </c>
      <c r="I46" s="1">
        <v>70826</v>
      </c>
      <c r="J46" s="4">
        <v>27277502</v>
      </c>
      <c r="K46" s="4">
        <v>28422100</v>
      </c>
      <c r="L46" s="3">
        <v>0</v>
      </c>
      <c r="M46" s="1">
        <v>0</v>
      </c>
      <c r="N46" s="4">
        <v>0</v>
      </c>
      <c r="O46" s="4">
        <v>0</v>
      </c>
      <c r="P46" s="3">
        <v>0</v>
      </c>
      <c r="Q46" s="1">
        <v>0</v>
      </c>
      <c r="R46" s="4">
        <v>0</v>
      </c>
      <c r="S46" s="4">
        <v>0</v>
      </c>
      <c r="T46" s="3"/>
      <c r="U46" s="1">
        <v>0</v>
      </c>
      <c r="V46" s="4">
        <v>0</v>
      </c>
      <c r="W46" s="4">
        <v>0</v>
      </c>
    </row>
    <row r="47" spans="1:23" ht="12.75">
      <c r="A47" s="47" t="s">
        <v>28</v>
      </c>
      <c r="B47" s="48" t="s">
        <v>104</v>
      </c>
      <c r="C47" s="49" t="s">
        <v>105</v>
      </c>
      <c r="D47" s="50">
        <v>64542809</v>
      </c>
      <c r="E47" s="1">
        <v>64542809</v>
      </c>
      <c r="F47" s="1">
        <v>5937660</v>
      </c>
      <c r="G47" s="2">
        <f t="shared" si="5"/>
        <v>0.0919956861499474</v>
      </c>
      <c r="H47" s="3">
        <v>1231385</v>
      </c>
      <c r="I47" s="1">
        <v>2143296</v>
      </c>
      <c r="J47" s="4">
        <v>2562979</v>
      </c>
      <c r="K47" s="4">
        <v>5937660</v>
      </c>
      <c r="L47" s="3">
        <v>0</v>
      </c>
      <c r="M47" s="1">
        <v>0</v>
      </c>
      <c r="N47" s="4">
        <v>0</v>
      </c>
      <c r="O47" s="4">
        <v>0</v>
      </c>
      <c r="P47" s="3">
        <v>0</v>
      </c>
      <c r="Q47" s="1">
        <v>0</v>
      </c>
      <c r="R47" s="4">
        <v>0</v>
      </c>
      <c r="S47" s="4">
        <v>0</v>
      </c>
      <c r="T47" s="3"/>
      <c r="U47" s="1">
        <v>0</v>
      </c>
      <c r="V47" s="4">
        <v>0</v>
      </c>
      <c r="W47" s="4">
        <v>0</v>
      </c>
    </row>
    <row r="48" spans="1:23" ht="12.75">
      <c r="A48" s="47" t="s">
        <v>28</v>
      </c>
      <c r="B48" s="48" t="s">
        <v>106</v>
      </c>
      <c r="C48" s="49" t="s">
        <v>107</v>
      </c>
      <c r="D48" s="50">
        <v>27457850</v>
      </c>
      <c r="E48" s="1">
        <v>27457850</v>
      </c>
      <c r="F48" s="1">
        <v>7531483</v>
      </c>
      <c r="G48" s="2">
        <f t="shared" si="5"/>
        <v>0.2742925247242592</v>
      </c>
      <c r="H48" s="3">
        <v>2647943</v>
      </c>
      <c r="I48" s="1">
        <v>4883540</v>
      </c>
      <c r="J48" s="4">
        <v>0</v>
      </c>
      <c r="K48" s="4">
        <v>7531483</v>
      </c>
      <c r="L48" s="3">
        <v>0</v>
      </c>
      <c r="M48" s="1">
        <v>0</v>
      </c>
      <c r="N48" s="4">
        <v>0</v>
      </c>
      <c r="O48" s="4">
        <v>0</v>
      </c>
      <c r="P48" s="3">
        <v>0</v>
      </c>
      <c r="Q48" s="1">
        <v>0</v>
      </c>
      <c r="R48" s="4">
        <v>0</v>
      </c>
      <c r="S48" s="4">
        <v>0</v>
      </c>
      <c r="T48" s="3"/>
      <c r="U48" s="1">
        <v>0</v>
      </c>
      <c r="V48" s="4">
        <v>0</v>
      </c>
      <c r="W48" s="4">
        <v>0</v>
      </c>
    </row>
    <row r="49" spans="1:23" ht="12.75">
      <c r="A49" s="47" t="s">
        <v>28</v>
      </c>
      <c r="B49" s="48" t="s">
        <v>108</v>
      </c>
      <c r="C49" s="49" t="s">
        <v>109</v>
      </c>
      <c r="D49" s="50">
        <v>34014650</v>
      </c>
      <c r="E49" s="1">
        <v>34014650</v>
      </c>
      <c r="F49" s="1">
        <v>4482680</v>
      </c>
      <c r="G49" s="2">
        <f t="shared" si="5"/>
        <v>0.1317867448290663</v>
      </c>
      <c r="H49" s="3">
        <v>2692689</v>
      </c>
      <c r="I49" s="1">
        <v>641714</v>
      </c>
      <c r="J49" s="4">
        <v>1148277</v>
      </c>
      <c r="K49" s="4">
        <v>4482680</v>
      </c>
      <c r="L49" s="3">
        <v>0</v>
      </c>
      <c r="M49" s="1">
        <v>0</v>
      </c>
      <c r="N49" s="4">
        <v>0</v>
      </c>
      <c r="O49" s="4">
        <v>0</v>
      </c>
      <c r="P49" s="3">
        <v>0</v>
      </c>
      <c r="Q49" s="1">
        <v>0</v>
      </c>
      <c r="R49" s="4">
        <v>0</v>
      </c>
      <c r="S49" s="4">
        <v>0</v>
      </c>
      <c r="T49" s="3"/>
      <c r="U49" s="1">
        <v>0</v>
      </c>
      <c r="V49" s="4">
        <v>0</v>
      </c>
      <c r="W49" s="4">
        <v>0</v>
      </c>
    </row>
    <row r="50" spans="1:23" ht="12.75">
      <c r="A50" s="47" t="s">
        <v>28</v>
      </c>
      <c r="B50" s="48" t="s">
        <v>110</v>
      </c>
      <c r="C50" s="49" t="s">
        <v>111</v>
      </c>
      <c r="D50" s="50">
        <v>0</v>
      </c>
      <c r="E50" s="1">
        <v>0</v>
      </c>
      <c r="F50" s="1">
        <v>17987782</v>
      </c>
      <c r="G50" s="2">
        <f t="shared" si="5"/>
        <v>0</v>
      </c>
      <c r="H50" s="3">
        <v>12605188</v>
      </c>
      <c r="I50" s="1">
        <v>3300603</v>
      </c>
      <c r="J50" s="4">
        <v>2081991</v>
      </c>
      <c r="K50" s="4">
        <v>17987782</v>
      </c>
      <c r="L50" s="3">
        <v>0</v>
      </c>
      <c r="M50" s="1">
        <v>0</v>
      </c>
      <c r="N50" s="4">
        <v>0</v>
      </c>
      <c r="O50" s="4">
        <v>0</v>
      </c>
      <c r="P50" s="3">
        <v>0</v>
      </c>
      <c r="Q50" s="1">
        <v>0</v>
      </c>
      <c r="R50" s="4">
        <v>0</v>
      </c>
      <c r="S50" s="4">
        <v>0</v>
      </c>
      <c r="T50" s="3"/>
      <c r="U50" s="1">
        <v>0</v>
      </c>
      <c r="V50" s="4">
        <v>0</v>
      </c>
      <c r="W50" s="4">
        <v>0</v>
      </c>
    </row>
    <row r="51" spans="1:23" ht="12.75">
      <c r="A51" s="47" t="s">
        <v>28</v>
      </c>
      <c r="B51" s="48" t="s">
        <v>112</v>
      </c>
      <c r="C51" s="49" t="s">
        <v>113</v>
      </c>
      <c r="D51" s="50">
        <v>292565306</v>
      </c>
      <c r="E51" s="1">
        <v>292565306</v>
      </c>
      <c r="F51" s="1">
        <v>14808971</v>
      </c>
      <c r="G51" s="2">
        <f t="shared" si="5"/>
        <v>0.05061765936115473</v>
      </c>
      <c r="H51" s="3">
        <v>0</v>
      </c>
      <c r="I51" s="1">
        <v>9254374</v>
      </c>
      <c r="J51" s="4">
        <v>5554597</v>
      </c>
      <c r="K51" s="4">
        <v>14808971</v>
      </c>
      <c r="L51" s="3">
        <v>0</v>
      </c>
      <c r="M51" s="1">
        <v>0</v>
      </c>
      <c r="N51" s="4">
        <v>0</v>
      </c>
      <c r="O51" s="4">
        <v>0</v>
      </c>
      <c r="P51" s="3">
        <v>0</v>
      </c>
      <c r="Q51" s="1">
        <v>0</v>
      </c>
      <c r="R51" s="4">
        <v>0</v>
      </c>
      <c r="S51" s="4">
        <v>0</v>
      </c>
      <c r="T51" s="3"/>
      <c r="U51" s="1">
        <v>0</v>
      </c>
      <c r="V51" s="4">
        <v>0</v>
      </c>
      <c r="W51" s="4">
        <v>0</v>
      </c>
    </row>
    <row r="52" spans="1:23" ht="12.75">
      <c r="A52" s="47" t="s">
        <v>47</v>
      </c>
      <c r="B52" s="48" t="s">
        <v>114</v>
      </c>
      <c r="C52" s="49" t="s">
        <v>115</v>
      </c>
      <c r="D52" s="50">
        <v>617108140</v>
      </c>
      <c r="E52" s="1">
        <v>617108140</v>
      </c>
      <c r="F52" s="1">
        <v>61176790</v>
      </c>
      <c r="G52" s="2">
        <f t="shared" si="5"/>
        <v>0.09913463465252621</v>
      </c>
      <c r="H52" s="3">
        <v>8239976</v>
      </c>
      <c r="I52" s="1">
        <v>18035668</v>
      </c>
      <c r="J52" s="4">
        <v>34901146</v>
      </c>
      <c r="K52" s="4">
        <v>61176790</v>
      </c>
      <c r="L52" s="3">
        <v>0</v>
      </c>
      <c r="M52" s="1">
        <v>0</v>
      </c>
      <c r="N52" s="4">
        <v>0</v>
      </c>
      <c r="O52" s="4">
        <v>0</v>
      </c>
      <c r="P52" s="3">
        <v>0</v>
      </c>
      <c r="Q52" s="1">
        <v>0</v>
      </c>
      <c r="R52" s="4">
        <v>0</v>
      </c>
      <c r="S52" s="4">
        <v>0</v>
      </c>
      <c r="T52" s="3"/>
      <c r="U52" s="1">
        <v>0</v>
      </c>
      <c r="V52" s="4">
        <v>0</v>
      </c>
      <c r="W52" s="4">
        <v>0</v>
      </c>
    </row>
    <row r="53" spans="1:23" ht="12.75">
      <c r="A53" s="51"/>
      <c r="B53" s="52" t="s">
        <v>116</v>
      </c>
      <c r="C53" s="53"/>
      <c r="D53" s="54">
        <f>SUM(D45:D52)</f>
        <v>1061158755</v>
      </c>
      <c r="E53" s="5">
        <f>SUM(E45:E52)</f>
        <v>1061158755</v>
      </c>
      <c r="F53" s="5">
        <f>SUM(F45:F52)</f>
        <v>144319330</v>
      </c>
      <c r="G53" s="6">
        <f t="shared" si="5"/>
        <v>0.1360016390761437</v>
      </c>
      <c r="H53" s="7">
        <f aca="true" t="shared" si="7" ref="H53:W53">SUM(H45:H52)</f>
        <v>29566041</v>
      </c>
      <c r="I53" s="5">
        <f t="shared" si="7"/>
        <v>40601849</v>
      </c>
      <c r="J53" s="8">
        <f t="shared" si="7"/>
        <v>74151440</v>
      </c>
      <c r="K53" s="8">
        <f t="shared" si="7"/>
        <v>144319330</v>
      </c>
      <c r="L53" s="7">
        <f t="shared" si="7"/>
        <v>0</v>
      </c>
      <c r="M53" s="5">
        <f t="shared" si="7"/>
        <v>0</v>
      </c>
      <c r="N53" s="8">
        <f t="shared" si="7"/>
        <v>0</v>
      </c>
      <c r="O53" s="8">
        <f t="shared" si="7"/>
        <v>0</v>
      </c>
      <c r="P53" s="7">
        <f t="shared" si="7"/>
        <v>0</v>
      </c>
      <c r="Q53" s="5">
        <f t="shared" si="7"/>
        <v>0</v>
      </c>
      <c r="R53" s="8">
        <f t="shared" si="7"/>
        <v>0</v>
      </c>
      <c r="S53" s="8">
        <f t="shared" si="7"/>
        <v>0</v>
      </c>
      <c r="T53" s="7">
        <f t="shared" si="7"/>
        <v>0</v>
      </c>
      <c r="U53" s="5">
        <f t="shared" si="7"/>
        <v>0</v>
      </c>
      <c r="V53" s="8">
        <f t="shared" si="7"/>
        <v>0</v>
      </c>
      <c r="W53" s="8">
        <f t="shared" si="7"/>
        <v>0</v>
      </c>
    </row>
    <row r="54" spans="1:23" ht="12.75">
      <c r="A54" s="47" t="s">
        <v>28</v>
      </c>
      <c r="B54" s="48" t="s">
        <v>117</v>
      </c>
      <c r="C54" s="49" t="s">
        <v>118</v>
      </c>
      <c r="D54" s="50">
        <v>121930000</v>
      </c>
      <c r="E54" s="1">
        <v>121930000</v>
      </c>
      <c r="F54" s="1">
        <v>3944124</v>
      </c>
      <c r="G54" s="2">
        <f t="shared" si="5"/>
        <v>0.03234744525547445</v>
      </c>
      <c r="H54" s="3">
        <v>495892</v>
      </c>
      <c r="I54" s="1">
        <v>1298144</v>
      </c>
      <c r="J54" s="4">
        <v>2150088</v>
      </c>
      <c r="K54" s="4">
        <v>3944124</v>
      </c>
      <c r="L54" s="3">
        <v>0</v>
      </c>
      <c r="M54" s="1">
        <v>0</v>
      </c>
      <c r="N54" s="4">
        <v>0</v>
      </c>
      <c r="O54" s="4">
        <v>0</v>
      </c>
      <c r="P54" s="3">
        <v>0</v>
      </c>
      <c r="Q54" s="1">
        <v>0</v>
      </c>
      <c r="R54" s="4">
        <v>0</v>
      </c>
      <c r="S54" s="4">
        <v>0</v>
      </c>
      <c r="T54" s="3"/>
      <c r="U54" s="1">
        <v>0</v>
      </c>
      <c r="V54" s="4">
        <v>0</v>
      </c>
      <c r="W54" s="4">
        <v>0</v>
      </c>
    </row>
    <row r="55" spans="1:23" ht="12.75">
      <c r="A55" s="47" t="s">
        <v>28</v>
      </c>
      <c r="B55" s="48" t="s">
        <v>119</v>
      </c>
      <c r="C55" s="49" t="s">
        <v>120</v>
      </c>
      <c r="D55" s="50">
        <v>59614000</v>
      </c>
      <c r="E55" s="1">
        <v>59614000</v>
      </c>
      <c r="F55" s="1">
        <v>12340766</v>
      </c>
      <c r="G55" s="2">
        <f t="shared" si="5"/>
        <v>0.20701120542154527</v>
      </c>
      <c r="H55" s="3">
        <v>6079045</v>
      </c>
      <c r="I55" s="1">
        <v>4684989</v>
      </c>
      <c r="J55" s="4">
        <v>1576732</v>
      </c>
      <c r="K55" s="4">
        <v>12340766</v>
      </c>
      <c r="L55" s="3">
        <v>0</v>
      </c>
      <c r="M55" s="1">
        <v>0</v>
      </c>
      <c r="N55" s="4">
        <v>0</v>
      </c>
      <c r="O55" s="4">
        <v>0</v>
      </c>
      <c r="P55" s="3">
        <v>0</v>
      </c>
      <c r="Q55" s="1">
        <v>0</v>
      </c>
      <c r="R55" s="4">
        <v>0</v>
      </c>
      <c r="S55" s="4">
        <v>0</v>
      </c>
      <c r="T55" s="3"/>
      <c r="U55" s="1">
        <v>0</v>
      </c>
      <c r="V55" s="4">
        <v>0</v>
      </c>
      <c r="W55" s="4">
        <v>0</v>
      </c>
    </row>
    <row r="56" spans="1:23" ht="12.75">
      <c r="A56" s="47" t="s">
        <v>47</v>
      </c>
      <c r="B56" s="48" t="s">
        <v>121</v>
      </c>
      <c r="C56" s="49" t="s">
        <v>122</v>
      </c>
      <c r="D56" s="50">
        <v>201635269</v>
      </c>
      <c r="E56" s="1">
        <v>201635269</v>
      </c>
      <c r="F56" s="1">
        <v>37875978</v>
      </c>
      <c r="G56" s="2">
        <f t="shared" si="5"/>
        <v>0.18784401254722952</v>
      </c>
      <c r="H56" s="3">
        <v>0</v>
      </c>
      <c r="I56" s="1">
        <v>37485918</v>
      </c>
      <c r="J56" s="4">
        <v>390060</v>
      </c>
      <c r="K56" s="4">
        <v>37875978</v>
      </c>
      <c r="L56" s="3">
        <v>0</v>
      </c>
      <c r="M56" s="1">
        <v>0</v>
      </c>
      <c r="N56" s="4">
        <v>0</v>
      </c>
      <c r="O56" s="4">
        <v>0</v>
      </c>
      <c r="P56" s="3">
        <v>0</v>
      </c>
      <c r="Q56" s="1">
        <v>0</v>
      </c>
      <c r="R56" s="4">
        <v>0</v>
      </c>
      <c r="S56" s="4">
        <v>0</v>
      </c>
      <c r="T56" s="3"/>
      <c r="U56" s="1">
        <v>0</v>
      </c>
      <c r="V56" s="4">
        <v>0</v>
      </c>
      <c r="W56" s="4">
        <v>0</v>
      </c>
    </row>
    <row r="57" spans="1:23" ht="12.75">
      <c r="A57" s="51"/>
      <c r="B57" s="52" t="s">
        <v>123</v>
      </c>
      <c r="C57" s="53"/>
      <c r="D57" s="54">
        <f>SUM(D54:D56)</f>
        <v>383179269</v>
      </c>
      <c r="E57" s="5">
        <f>SUM(E54:E56)</f>
        <v>383179269</v>
      </c>
      <c r="F57" s="5">
        <f>SUM(F54:F56)</f>
        <v>54160868</v>
      </c>
      <c r="G57" s="6">
        <f t="shared" si="5"/>
        <v>0.14134602882182543</v>
      </c>
      <c r="H57" s="7">
        <f aca="true" t="shared" si="8" ref="H57:W57">SUM(H54:H56)</f>
        <v>6574937</v>
      </c>
      <c r="I57" s="5">
        <f t="shared" si="8"/>
        <v>43469051</v>
      </c>
      <c r="J57" s="8">
        <f t="shared" si="8"/>
        <v>4116880</v>
      </c>
      <c r="K57" s="8">
        <f t="shared" si="8"/>
        <v>54160868</v>
      </c>
      <c r="L57" s="7">
        <f t="shared" si="8"/>
        <v>0</v>
      </c>
      <c r="M57" s="5">
        <f t="shared" si="8"/>
        <v>0</v>
      </c>
      <c r="N57" s="8">
        <f t="shared" si="8"/>
        <v>0</v>
      </c>
      <c r="O57" s="8">
        <f t="shared" si="8"/>
        <v>0</v>
      </c>
      <c r="P57" s="7">
        <f t="shared" si="8"/>
        <v>0</v>
      </c>
      <c r="Q57" s="5">
        <f t="shared" si="8"/>
        <v>0</v>
      </c>
      <c r="R57" s="8">
        <f t="shared" si="8"/>
        <v>0</v>
      </c>
      <c r="S57" s="8">
        <f t="shared" si="8"/>
        <v>0</v>
      </c>
      <c r="T57" s="7">
        <f t="shared" si="8"/>
        <v>0</v>
      </c>
      <c r="U57" s="5">
        <f t="shared" si="8"/>
        <v>0</v>
      </c>
      <c r="V57" s="8">
        <f t="shared" si="8"/>
        <v>0</v>
      </c>
      <c r="W57" s="8">
        <f t="shared" si="8"/>
        <v>0</v>
      </c>
    </row>
    <row r="58" spans="1:23" ht="12.75">
      <c r="A58" s="55"/>
      <c r="B58" s="56" t="s">
        <v>124</v>
      </c>
      <c r="C58" s="57"/>
      <c r="D58" s="58">
        <f>SUM(D6,D8:D17,D19:D27,D29:D37,D39:D43,D45:D52,D54:D56)</f>
        <v>5186364844</v>
      </c>
      <c r="E58" s="9">
        <f>SUM(E6,E8:E17,E19:E27,E29:E37,E39:E43,E45:E52,E54:E56)</f>
        <v>4629876014</v>
      </c>
      <c r="F58" s="9">
        <f>SUM(F6,F8:F17,F19:F27,F29:F37,F39:F43,F45:F52,F54:F56)</f>
        <v>713359068</v>
      </c>
      <c r="G58" s="10">
        <f t="shared" si="5"/>
        <v>0.13754509940141804</v>
      </c>
      <c r="H58" s="11">
        <f aca="true" t="shared" si="9" ref="H58:W58">SUM(H6,H8:H17,H19:H27,H29:H37,H39:H43,H45:H52,H54:H56)</f>
        <v>88454366</v>
      </c>
      <c r="I58" s="9">
        <f t="shared" si="9"/>
        <v>283107123</v>
      </c>
      <c r="J58" s="12">
        <f t="shared" si="9"/>
        <v>341797579</v>
      </c>
      <c r="K58" s="12">
        <f t="shared" si="9"/>
        <v>713359068</v>
      </c>
      <c r="L58" s="11">
        <f t="shared" si="9"/>
        <v>0</v>
      </c>
      <c r="M58" s="9">
        <f t="shared" si="9"/>
        <v>0</v>
      </c>
      <c r="N58" s="12">
        <f t="shared" si="9"/>
        <v>0</v>
      </c>
      <c r="O58" s="12">
        <f t="shared" si="9"/>
        <v>0</v>
      </c>
      <c r="P58" s="11">
        <f t="shared" si="9"/>
        <v>0</v>
      </c>
      <c r="Q58" s="9">
        <f t="shared" si="9"/>
        <v>0</v>
      </c>
      <c r="R58" s="12">
        <f t="shared" si="9"/>
        <v>0</v>
      </c>
      <c r="S58" s="12">
        <f t="shared" si="9"/>
        <v>0</v>
      </c>
      <c r="T58" s="11">
        <f t="shared" si="9"/>
        <v>0</v>
      </c>
      <c r="U58" s="9">
        <f t="shared" si="9"/>
        <v>0</v>
      </c>
      <c r="V58" s="12">
        <f t="shared" si="9"/>
        <v>0</v>
      </c>
      <c r="W58" s="12">
        <f t="shared" si="9"/>
        <v>0</v>
      </c>
    </row>
    <row r="59" spans="1:23" ht="12.75">
      <c r="A59" s="39"/>
      <c r="B59" s="59"/>
      <c r="C59" s="60"/>
      <c r="D59" s="61"/>
      <c r="E59" s="62"/>
      <c r="F59" s="62"/>
      <c r="G59" s="44"/>
      <c r="H59" s="3"/>
      <c r="I59" s="1"/>
      <c r="J59" s="63"/>
      <c r="K59" s="63"/>
      <c r="L59" s="3"/>
      <c r="M59" s="1"/>
      <c r="N59" s="63"/>
      <c r="O59" s="63"/>
      <c r="P59" s="3"/>
      <c r="Q59" s="1"/>
      <c r="R59" s="63"/>
      <c r="S59" s="63"/>
      <c r="T59" s="3"/>
      <c r="U59" s="1"/>
      <c r="V59" s="63"/>
      <c r="W59" s="63"/>
    </row>
    <row r="60" spans="1:23" ht="12.75">
      <c r="A60" s="39"/>
      <c r="B60" s="40" t="s">
        <v>125</v>
      </c>
      <c r="C60" s="41"/>
      <c r="D60" s="64"/>
      <c r="E60" s="62"/>
      <c r="F60" s="62"/>
      <c r="G60" s="44"/>
      <c r="H60" s="3"/>
      <c r="I60" s="1"/>
      <c r="J60" s="63"/>
      <c r="K60" s="63"/>
      <c r="L60" s="3"/>
      <c r="M60" s="1"/>
      <c r="N60" s="63"/>
      <c r="O60" s="63"/>
      <c r="P60" s="3"/>
      <c r="Q60" s="1"/>
      <c r="R60" s="63"/>
      <c r="S60" s="63"/>
      <c r="T60" s="3"/>
      <c r="U60" s="1"/>
      <c r="V60" s="63"/>
      <c r="W60" s="63"/>
    </row>
    <row r="61" spans="1:23" ht="12.75">
      <c r="A61" s="47" t="s">
        <v>28</v>
      </c>
      <c r="B61" s="48" t="s">
        <v>126</v>
      </c>
      <c r="C61" s="49" t="s">
        <v>127</v>
      </c>
      <c r="D61" s="50">
        <v>15141001</v>
      </c>
      <c r="E61" s="1">
        <v>15141001</v>
      </c>
      <c r="F61" s="1">
        <v>3356438</v>
      </c>
      <c r="G61" s="2">
        <f aca="true" t="shared" si="10" ref="G61:G91">IF($D61=0,0,$F61/$D61)</f>
        <v>0.22167873841366234</v>
      </c>
      <c r="H61" s="3">
        <v>0</v>
      </c>
      <c r="I61" s="1">
        <v>2051429</v>
      </c>
      <c r="J61" s="4">
        <v>1305009</v>
      </c>
      <c r="K61" s="4">
        <v>3356438</v>
      </c>
      <c r="L61" s="3">
        <v>0</v>
      </c>
      <c r="M61" s="1">
        <v>0</v>
      </c>
      <c r="N61" s="4">
        <v>0</v>
      </c>
      <c r="O61" s="4">
        <v>0</v>
      </c>
      <c r="P61" s="3">
        <v>0</v>
      </c>
      <c r="Q61" s="1">
        <v>0</v>
      </c>
      <c r="R61" s="4">
        <v>0</v>
      </c>
      <c r="S61" s="4">
        <v>0</v>
      </c>
      <c r="T61" s="3"/>
      <c r="U61" s="1">
        <v>0</v>
      </c>
      <c r="V61" s="4">
        <v>0</v>
      </c>
      <c r="W61" s="4">
        <v>0</v>
      </c>
    </row>
    <row r="62" spans="1:23" ht="12.75">
      <c r="A62" s="47" t="s">
        <v>28</v>
      </c>
      <c r="B62" s="48" t="s">
        <v>128</v>
      </c>
      <c r="C62" s="49" t="s">
        <v>129</v>
      </c>
      <c r="D62" s="50">
        <v>34191491</v>
      </c>
      <c r="E62" s="1">
        <v>34191491</v>
      </c>
      <c r="F62" s="1">
        <v>8538595</v>
      </c>
      <c r="G62" s="2">
        <f t="shared" si="10"/>
        <v>0.24972865324884486</v>
      </c>
      <c r="H62" s="3">
        <v>3620436</v>
      </c>
      <c r="I62" s="1">
        <v>3176935</v>
      </c>
      <c r="J62" s="4">
        <v>1741224</v>
      </c>
      <c r="K62" s="4">
        <v>8538595</v>
      </c>
      <c r="L62" s="3">
        <v>0</v>
      </c>
      <c r="M62" s="1">
        <v>0</v>
      </c>
      <c r="N62" s="4">
        <v>0</v>
      </c>
      <c r="O62" s="4">
        <v>0</v>
      </c>
      <c r="P62" s="3">
        <v>0</v>
      </c>
      <c r="Q62" s="1">
        <v>0</v>
      </c>
      <c r="R62" s="4">
        <v>0</v>
      </c>
      <c r="S62" s="4">
        <v>0</v>
      </c>
      <c r="T62" s="3"/>
      <c r="U62" s="1">
        <v>0</v>
      </c>
      <c r="V62" s="4">
        <v>0</v>
      </c>
      <c r="W62" s="4">
        <v>0</v>
      </c>
    </row>
    <row r="63" spans="1:23" ht="12.75">
      <c r="A63" s="47" t="s">
        <v>28</v>
      </c>
      <c r="B63" s="48" t="s">
        <v>130</v>
      </c>
      <c r="C63" s="49" t="s">
        <v>131</v>
      </c>
      <c r="D63" s="50">
        <v>56986000</v>
      </c>
      <c r="E63" s="1">
        <v>56986000</v>
      </c>
      <c r="F63" s="1">
        <v>9306570</v>
      </c>
      <c r="G63" s="2">
        <f t="shared" si="10"/>
        <v>0.16331326992594672</v>
      </c>
      <c r="H63" s="3">
        <v>2477743</v>
      </c>
      <c r="I63" s="1">
        <v>6046701</v>
      </c>
      <c r="J63" s="4">
        <v>782126</v>
      </c>
      <c r="K63" s="4">
        <v>9306570</v>
      </c>
      <c r="L63" s="3">
        <v>0</v>
      </c>
      <c r="M63" s="1">
        <v>0</v>
      </c>
      <c r="N63" s="4">
        <v>0</v>
      </c>
      <c r="O63" s="4">
        <v>0</v>
      </c>
      <c r="P63" s="3">
        <v>0</v>
      </c>
      <c r="Q63" s="1">
        <v>0</v>
      </c>
      <c r="R63" s="4">
        <v>0</v>
      </c>
      <c r="S63" s="4">
        <v>0</v>
      </c>
      <c r="T63" s="3"/>
      <c r="U63" s="1">
        <v>0</v>
      </c>
      <c r="V63" s="4">
        <v>0</v>
      </c>
      <c r="W63" s="4">
        <v>0</v>
      </c>
    </row>
    <row r="64" spans="1:23" ht="12.75">
      <c r="A64" s="47" t="s">
        <v>47</v>
      </c>
      <c r="B64" s="48" t="s">
        <v>132</v>
      </c>
      <c r="C64" s="49" t="s">
        <v>133</v>
      </c>
      <c r="D64" s="50">
        <v>2054544</v>
      </c>
      <c r="E64" s="1">
        <v>2054544</v>
      </c>
      <c r="F64" s="1">
        <v>847106</v>
      </c>
      <c r="G64" s="2">
        <f t="shared" si="10"/>
        <v>0.4123085219883342</v>
      </c>
      <c r="H64" s="3">
        <v>0</v>
      </c>
      <c r="I64" s="1">
        <v>836406</v>
      </c>
      <c r="J64" s="4">
        <v>10700</v>
      </c>
      <c r="K64" s="4">
        <v>847106</v>
      </c>
      <c r="L64" s="3">
        <v>0</v>
      </c>
      <c r="M64" s="1">
        <v>0</v>
      </c>
      <c r="N64" s="4">
        <v>0</v>
      </c>
      <c r="O64" s="4">
        <v>0</v>
      </c>
      <c r="P64" s="3">
        <v>0</v>
      </c>
      <c r="Q64" s="1">
        <v>0</v>
      </c>
      <c r="R64" s="4">
        <v>0</v>
      </c>
      <c r="S64" s="4">
        <v>0</v>
      </c>
      <c r="T64" s="3"/>
      <c r="U64" s="1">
        <v>0</v>
      </c>
      <c r="V64" s="4">
        <v>0</v>
      </c>
      <c r="W64" s="4">
        <v>0</v>
      </c>
    </row>
    <row r="65" spans="1:23" ht="12.75">
      <c r="A65" s="51"/>
      <c r="B65" s="52" t="s">
        <v>134</v>
      </c>
      <c r="C65" s="53"/>
      <c r="D65" s="54">
        <f>SUM(D61:D64)</f>
        <v>108373036</v>
      </c>
      <c r="E65" s="5">
        <f>SUM(E61:E64)</f>
        <v>108373036</v>
      </c>
      <c r="F65" s="5">
        <f>SUM(F61:F64)</f>
        <v>22048709</v>
      </c>
      <c r="G65" s="6">
        <f t="shared" si="10"/>
        <v>0.2034519822809061</v>
      </c>
      <c r="H65" s="7">
        <f aca="true" t="shared" si="11" ref="H65:W65">SUM(H61:H64)</f>
        <v>6098179</v>
      </c>
      <c r="I65" s="5">
        <f t="shared" si="11"/>
        <v>12111471</v>
      </c>
      <c r="J65" s="8">
        <f t="shared" si="11"/>
        <v>3839059</v>
      </c>
      <c r="K65" s="8">
        <f t="shared" si="11"/>
        <v>22048709</v>
      </c>
      <c r="L65" s="7">
        <f t="shared" si="11"/>
        <v>0</v>
      </c>
      <c r="M65" s="5">
        <f t="shared" si="11"/>
        <v>0</v>
      </c>
      <c r="N65" s="8">
        <f t="shared" si="11"/>
        <v>0</v>
      </c>
      <c r="O65" s="8">
        <f t="shared" si="11"/>
        <v>0</v>
      </c>
      <c r="P65" s="7">
        <f t="shared" si="11"/>
        <v>0</v>
      </c>
      <c r="Q65" s="5">
        <f t="shared" si="11"/>
        <v>0</v>
      </c>
      <c r="R65" s="8">
        <f t="shared" si="11"/>
        <v>0</v>
      </c>
      <c r="S65" s="8">
        <f t="shared" si="11"/>
        <v>0</v>
      </c>
      <c r="T65" s="7">
        <f t="shared" si="11"/>
        <v>0</v>
      </c>
      <c r="U65" s="5">
        <f t="shared" si="11"/>
        <v>0</v>
      </c>
      <c r="V65" s="8">
        <f t="shared" si="11"/>
        <v>0</v>
      </c>
      <c r="W65" s="8">
        <f t="shared" si="11"/>
        <v>0</v>
      </c>
    </row>
    <row r="66" spans="1:23" ht="12.75">
      <c r="A66" s="47" t="s">
        <v>28</v>
      </c>
      <c r="B66" s="48" t="s">
        <v>135</v>
      </c>
      <c r="C66" s="49" t="s">
        <v>136</v>
      </c>
      <c r="D66" s="50">
        <v>12744000</v>
      </c>
      <c r="E66" s="1">
        <v>12744000</v>
      </c>
      <c r="F66" s="1">
        <v>125535</v>
      </c>
      <c r="G66" s="2">
        <f t="shared" si="10"/>
        <v>0.009850517890772128</v>
      </c>
      <c r="H66" s="3">
        <v>12500</v>
      </c>
      <c r="I66" s="1">
        <v>18035</v>
      </c>
      <c r="J66" s="4">
        <v>95000</v>
      </c>
      <c r="K66" s="4">
        <v>125535</v>
      </c>
      <c r="L66" s="3">
        <v>0</v>
      </c>
      <c r="M66" s="1">
        <v>0</v>
      </c>
      <c r="N66" s="4">
        <v>0</v>
      </c>
      <c r="O66" s="4">
        <v>0</v>
      </c>
      <c r="P66" s="3">
        <v>0</v>
      </c>
      <c r="Q66" s="1">
        <v>0</v>
      </c>
      <c r="R66" s="4">
        <v>0</v>
      </c>
      <c r="S66" s="4">
        <v>0</v>
      </c>
      <c r="T66" s="3"/>
      <c r="U66" s="1">
        <v>0</v>
      </c>
      <c r="V66" s="4">
        <v>0</v>
      </c>
      <c r="W66" s="4">
        <v>0</v>
      </c>
    </row>
    <row r="67" spans="1:23" ht="12.75">
      <c r="A67" s="47" t="s">
        <v>28</v>
      </c>
      <c r="B67" s="48" t="s">
        <v>137</v>
      </c>
      <c r="C67" s="49" t="s">
        <v>138</v>
      </c>
      <c r="D67" s="50">
        <v>373255940</v>
      </c>
      <c r="E67" s="1">
        <v>373255940</v>
      </c>
      <c r="F67" s="1">
        <v>64571053</v>
      </c>
      <c r="G67" s="2">
        <f t="shared" si="10"/>
        <v>0.1729940399608912</v>
      </c>
      <c r="H67" s="3">
        <v>-22962313</v>
      </c>
      <c r="I67" s="1">
        <v>38180592</v>
      </c>
      <c r="J67" s="4">
        <v>49352774</v>
      </c>
      <c r="K67" s="4">
        <v>64571053</v>
      </c>
      <c r="L67" s="3">
        <v>0</v>
      </c>
      <c r="M67" s="1">
        <v>0</v>
      </c>
      <c r="N67" s="4">
        <v>0</v>
      </c>
      <c r="O67" s="4">
        <v>0</v>
      </c>
      <c r="P67" s="3">
        <v>0</v>
      </c>
      <c r="Q67" s="1">
        <v>0</v>
      </c>
      <c r="R67" s="4">
        <v>0</v>
      </c>
      <c r="S67" s="4">
        <v>0</v>
      </c>
      <c r="T67" s="3"/>
      <c r="U67" s="1">
        <v>0</v>
      </c>
      <c r="V67" s="4">
        <v>0</v>
      </c>
      <c r="W67" s="4">
        <v>0</v>
      </c>
    </row>
    <row r="68" spans="1:23" ht="12.75">
      <c r="A68" s="47" t="s">
        <v>28</v>
      </c>
      <c r="B68" s="48" t="s">
        <v>139</v>
      </c>
      <c r="C68" s="49" t="s">
        <v>140</v>
      </c>
      <c r="D68" s="50">
        <v>39532250</v>
      </c>
      <c r="E68" s="1">
        <v>39532250</v>
      </c>
      <c r="F68" s="1">
        <v>5961270</v>
      </c>
      <c r="G68" s="2">
        <f t="shared" si="10"/>
        <v>0.15079511032131993</v>
      </c>
      <c r="H68" s="3">
        <v>9595</v>
      </c>
      <c r="I68" s="1">
        <v>2892994</v>
      </c>
      <c r="J68" s="4">
        <v>3058681</v>
      </c>
      <c r="K68" s="4">
        <v>5961270</v>
      </c>
      <c r="L68" s="3">
        <v>0</v>
      </c>
      <c r="M68" s="1">
        <v>0</v>
      </c>
      <c r="N68" s="4">
        <v>0</v>
      </c>
      <c r="O68" s="4">
        <v>0</v>
      </c>
      <c r="P68" s="3">
        <v>0</v>
      </c>
      <c r="Q68" s="1">
        <v>0</v>
      </c>
      <c r="R68" s="4">
        <v>0</v>
      </c>
      <c r="S68" s="4">
        <v>0</v>
      </c>
      <c r="T68" s="3"/>
      <c r="U68" s="1">
        <v>0</v>
      </c>
      <c r="V68" s="4">
        <v>0</v>
      </c>
      <c r="W68" s="4">
        <v>0</v>
      </c>
    </row>
    <row r="69" spans="1:23" ht="12.75">
      <c r="A69" s="47" t="s">
        <v>47</v>
      </c>
      <c r="B69" s="48" t="s">
        <v>141</v>
      </c>
      <c r="C69" s="49" t="s">
        <v>142</v>
      </c>
      <c r="D69" s="50">
        <v>150000</v>
      </c>
      <c r="E69" s="1">
        <v>150000</v>
      </c>
      <c r="F69" s="1">
        <v>685414</v>
      </c>
      <c r="G69" s="2">
        <f t="shared" si="10"/>
        <v>4.569426666666667</v>
      </c>
      <c r="H69" s="3">
        <v>664467</v>
      </c>
      <c r="I69" s="1">
        <v>9250</v>
      </c>
      <c r="J69" s="4">
        <v>11697</v>
      </c>
      <c r="K69" s="4">
        <v>685414</v>
      </c>
      <c r="L69" s="3">
        <v>0</v>
      </c>
      <c r="M69" s="1">
        <v>0</v>
      </c>
      <c r="N69" s="4">
        <v>0</v>
      </c>
      <c r="O69" s="4">
        <v>0</v>
      </c>
      <c r="P69" s="3">
        <v>0</v>
      </c>
      <c r="Q69" s="1">
        <v>0</v>
      </c>
      <c r="R69" s="4">
        <v>0</v>
      </c>
      <c r="S69" s="4">
        <v>0</v>
      </c>
      <c r="T69" s="3"/>
      <c r="U69" s="1">
        <v>0</v>
      </c>
      <c r="V69" s="4">
        <v>0</v>
      </c>
      <c r="W69" s="4">
        <v>0</v>
      </c>
    </row>
    <row r="70" spans="1:23" ht="12.75">
      <c r="A70" s="51"/>
      <c r="B70" s="52" t="s">
        <v>143</v>
      </c>
      <c r="C70" s="53"/>
      <c r="D70" s="54">
        <f>SUM(D66:D69)</f>
        <v>425682190</v>
      </c>
      <c r="E70" s="5">
        <f>SUM(E66:E69)</f>
        <v>425682190</v>
      </c>
      <c r="F70" s="5">
        <f>SUM(F66:F69)</f>
        <v>71343272</v>
      </c>
      <c r="G70" s="6">
        <f t="shared" si="10"/>
        <v>0.16759750272850268</v>
      </c>
      <c r="H70" s="7">
        <f aca="true" t="shared" si="12" ref="H70:W70">SUM(H66:H69)</f>
        <v>-22275751</v>
      </c>
      <c r="I70" s="5">
        <f t="shared" si="12"/>
        <v>41100871</v>
      </c>
      <c r="J70" s="8">
        <f t="shared" si="12"/>
        <v>52518152</v>
      </c>
      <c r="K70" s="8">
        <f t="shared" si="12"/>
        <v>71343272</v>
      </c>
      <c r="L70" s="7">
        <f t="shared" si="12"/>
        <v>0</v>
      </c>
      <c r="M70" s="5">
        <f t="shared" si="12"/>
        <v>0</v>
      </c>
      <c r="N70" s="8">
        <f t="shared" si="12"/>
        <v>0</v>
      </c>
      <c r="O70" s="8">
        <f t="shared" si="12"/>
        <v>0</v>
      </c>
      <c r="P70" s="7">
        <f t="shared" si="12"/>
        <v>0</v>
      </c>
      <c r="Q70" s="5">
        <f t="shared" si="12"/>
        <v>0</v>
      </c>
      <c r="R70" s="8">
        <f t="shared" si="12"/>
        <v>0</v>
      </c>
      <c r="S70" s="8">
        <f t="shared" si="12"/>
        <v>0</v>
      </c>
      <c r="T70" s="7">
        <f t="shared" si="12"/>
        <v>0</v>
      </c>
      <c r="U70" s="5">
        <f t="shared" si="12"/>
        <v>0</v>
      </c>
      <c r="V70" s="8">
        <f t="shared" si="12"/>
        <v>0</v>
      </c>
      <c r="W70" s="8">
        <f t="shared" si="12"/>
        <v>0</v>
      </c>
    </row>
    <row r="71" spans="1:23" ht="12.75">
      <c r="A71" s="47" t="s">
        <v>28</v>
      </c>
      <c r="B71" s="48" t="s">
        <v>144</v>
      </c>
      <c r="C71" s="49" t="s">
        <v>145</v>
      </c>
      <c r="D71" s="50">
        <v>37061000</v>
      </c>
      <c r="E71" s="1">
        <v>37061000</v>
      </c>
      <c r="F71" s="1">
        <v>14496220</v>
      </c>
      <c r="G71" s="2">
        <f t="shared" si="10"/>
        <v>0.3911448692695826</v>
      </c>
      <c r="H71" s="3">
        <v>5049819</v>
      </c>
      <c r="I71" s="1">
        <v>4116445</v>
      </c>
      <c r="J71" s="4">
        <v>5329956</v>
      </c>
      <c r="K71" s="4">
        <v>14496220</v>
      </c>
      <c r="L71" s="3">
        <v>0</v>
      </c>
      <c r="M71" s="1">
        <v>0</v>
      </c>
      <c r="N71" s="4">
        <v>0</v>
      </c>
      <c r="O71" s="4">
        <v>0</v>
      </c>
      <c r="P71" s="3">
        <v>0</v>
      </c>
      <c r="Q71" s="1">
        <v>0</v>
      </c>
      <c r="R71" s="4">
        <v>0</v>
      </c>
      <c r="S71" s="4">
        <v>0</v>
      </c>
      <c r="T71" s="3"/>
      <c r="U71" s="1">
        <v>0</v>
      </c>
      <c r="V71" s="4">
        <v>0</v>
      </c>
      <c r="W71" s="4">
        <v>0</v>
      </c>
    </row>
    <row r="72" spans="1:23" ht="12.75">
      <c r="A72" s="47" t="s">
        <v>28</v>
      </c>
      <c r="B72" s="48" t="s">
        <v>146</v>
      </c>
      <c r="C72" s="49" t="s">
        <v>147</v>
      </c>
      <c r="D72" s="50">
        <v>14845000</v>
      </c>
      <c r="E72" s="1">
        <v>14845000</v>
      </c>
      <c r="F72" s="1">
        <v>18054993</v>
      </c>
      <c r="G72" s="2">
        <f t="shared" si="10"/>
        <v>1.2162339508251936</v>
      </c>
      <c r="H72" s="3">
        <v>2025203</v>
      </c>
      <c r="I72" s="1">
        <v>7576714</v>
      </c>
      <c r="J72" s="4">
        <v>8453076</v>
      </c>
      <c r="K72" s="4">
        <v>18054993</v>
      </c>
      <c r="L72" s="3">
        <v>0</v>
      </c>
      <c r="M72" s="1">
        <v>0</v>
      </c>
      <c r="N72" s="4">
        <v>0</v>
      </c>
      <c r="O72" s="4">
        <v>0</v>
      </c>
      <c r="P72" s="3">
        <v>0</v>
      </c>
      <c r="Q72" s="1">
        <v>0</v>
      </c>
      <c r="R72" s="4">
        <v>0</v>
      </c>
      <c r="S72" s="4">
        <v>0</v>
      </c>
      <c r="T72" s="3"/>
      <c r="U72" s="1">
        <v>0</v>
      </c>
      <c r="V72" s="4">
        <v>0</v>
      </c>
      <c r="W72" s="4">
        <v>0</v>
      </c>
    </row>
    <row r="73" spans="1:23" ht="12.75">
      <c r="A73" s="47" t="s">
        <v>28</v>
      </c>
      <c r="B73" s="48" t="s">
        <v>148</v>
      </c>
      <c r="C73" s="49" t="s">
        <v>149</v>
      </c>
      <c r="D73" s="50">
        <v>21291030</v>
      </c>
      <c r="E73" s="1">
        <v>21291030</v>
      </c>
      <c r="F73" s="1">
        <v>5367916</v>
      </c>
      <c r="G73" s="2">
        <f t="shared" si="10"/>
        <v>0.2521210105852089</v>
      </c>
      <c r="H73" s="3">
        <v>1396031</v>
      </c>
      <c r="I73" s="1">
        <v>1508076</v>
      </c>
      <c r="J73" s="4">
        <v>2463809</v>
      </c>
      <c r="K73" s="4">
        <v>5367916</v>
      </c>
      <c r="L73" s="3">
        <v>0</v>
      </c>
      <c r="M73" s="1">
        <v>0</v>
      </c>
      <c r="N73" s="4">
        <v>0</v>
      </c>
      <c r="O73" s="4">
        <v>0</v>
      </c>
      <c r="P73" s="3">
        <v>0</v>
      </c>
      <c r="Q73" s="1">
        <v>0</v>
      </c>
      <c r="R73" s="4">
        <v>0</v>
      </c>
      <c r="S73" s="4">
        <v>0</v>
      </c>
      <c r="T73" s="3"/>
      <c r="U73" s="1">
        <v>0</v>
      </c>
      <c r="V73" s="4">
        <v>0</v>
      </c>
      <c r="W73" s="4">
        <v>0</v>
      </c>
    </row>
    <row r="74" spans="1:23" ht="12.75">
      <c r="A74" s="47" t="s">
        <v>28</v>
      </c>
      <c r="B74" s="48" t="s">
        <v>150</v>
      </c>
      <c r="C74" s="49" t="s">
        <v>151</v>
      </c>
      <c r="D74" s="50">
        <v>159604000</v>
      </c>
      <c r="E74" s="1">
        <v>159604000</v>
      </c>
      <c r="F74" s="1">
        <v>31676161</v>
      </c>
      <c r="G74" s="2">
        <f t="shared" si="10"/>
        <v>0.19846721260118794</v>
      </c>
      <c r="H74" s="3">
        <v>7045593</v>
      </c>
      <c r="I74" s="1">
        <v>5644630</v>
      </c>
      <c r="J74" s="4">
        <v>18985938</v>
      </c>
      <c r="K74" s="4">
        <v>31676161</v>
      </c>
      <c r="L74" s="3">
        <v>0</v>
      </c>
      <c r="M74" s="1">
        <v>0</v>
      </c>
      <c r="N74" s="4">
        <v>0</v>
      </c>
      <c r="O74" s="4">
        <v>0</v>
      </c>
      <c r="P74" s="3">
        <v>0</v>
      </c>
      <c r="Q74" s="1">
        <v>0</v>
      </c>
      <c r="R74" s="4">
        <v>0</v>
      </c>
      <c r="S74" s="4">
        <v>0</v>
      </c>
      <c r="T74" s="3"/>
      <c r="U74" s="1">
        <v>0</v>
      </c>
      <c r="V74" s="4">
        <v>0</v>
      </c>
      <c r="W74" s="4">
        <v>0</v>
      </c>
    </row>
    <row r="75" spans="1:23" ht="12.75">
      <c r="A75" s="47" t="s">
        <v>28</v>
      </c>
      <c r="B75" s="48" t="s">
        <v>152</v>
      </c>
      <c r="C75" s="49" t="s">
        <v>153</v>
      </c>
      <c r="D75" s="50">
        <v>61766492</v>
      </c>
      <c r="E75" s="1">
        <v>61766492</v>
      </c>
      <c r="F75" s="1">
        <v>5383392</v>
      </c>
      <c r="G75" s="2">
        <f t="shared" si="10"/>
        <v>0.08715715958095856</v>
      </c>
      <c r="H75" s="3">
        <v>2822317</v>
      </c>
      <c r="I75" s="1">
        <v>1733203</v>
      </c>
      <c r="J75" s="4">
        <v>827872</v>
      </c>
      <c r="K75" s="4">
        <v>5383392</v>
      </c>
      <c r="L75" s="3">
        <v>0</v>
      </c>
      <c r="M75" s="1">
        <v>0</v>
      </c>
      <c r="N75" s="4">
        <v>0</v>
      </c>
      <c r="O75" s="4">
        <v>0</v>
      </c>
      <c r="P75" s="3">
        <v>0</v>
      </c>
      <c r="Q75" s="1">
        <v>0</v>
      </c>
      <c r="R75" s="4">
        <v>0</v>
      </c>
      <c r="S75" s="4">
        <v>0</v>
      </c>
      <c r="T75" s="3"/>
      <c r="U75" s="1">
        <v>0</v>
      </c>
      <c r="V75" s="4">
        <v>0</v>
      </c>
      <c r="W75" s="4">
        <v>0</v>
      </c>
    </row>
    <row r="76" spans="1:23" ht="12.75">
      <c r="A76" s="47" t="s">
        <v>47</v>
      </c>
      <c r="B76" s="48" t="s">
        <v>154</v>
      </c>
      <c r="C76" s="49" t="s">
        <v>155</v>
      </c>
      <c r="D76" s="50">
        <v>16239744</v>
      </c>
      <c r="E76" s="1">
        <v>16239744</v>
      </c>
      <c r="F76" s="1">
        <v>2031918</v>
      </c>
      <c r="G76" s="2">
        <f t="shared" si="10"/>
        <v>0.12512007578444587</v>
      </c>
      <c r="H76" s="3">
        <v>48867</v>
      </c>
      <c r="I76" s="1">
        <v>1933743</v>
      </c>
      <c r="J76" s="4">
        <v>49308</v>
      </c>
      <c r="K76" s="4">
        <v>2031918</v>
      </c>
      <c r="L76" s="3">
        <v>0</v>
      </c>
      <c r="M76" s="1">
        <v>0</v>
      </c>
      <c r="N76" s="4">
        <v>0</v>
      </c>
      <c r="O76" s="4">
        <v>0</v>
      </c>
      <c r="P76" s="3">
        <v>0</v>
      </c>
      <c r="Q76" s="1">
        <v>0</v>
      </c>
      <c r="R76" s="4">
        <v>0</v>
      </c>
      <c r="S76" s="4">
        <v>0</v>
      </c>
      <c r="T76" s="3"/>
      <c r="U76" s="1">
        <v>0</v>
      </c>
      <c r="V76" s="4">
        <v>0</v>
      </c>
      <c r="W76" s="4">
        <v>0</v>
      </c>
    </row>
    <row r="77" spans="1:23" ht="12.75">
      <c r="A77" s="51"/>
      <c r="B77" s="52" t="s">
        <v>156</v>
      </c>
      <c r="C77" s="53"/>
      <c r="D77" s="54">
        <f>SUM(D71:D76)</f>
        <v>310807266</v>
      </c>
      <c r="E77" s="5">
        <f>SUM(E71:E76)</f>
        <v>310807266</v>
      </c>
      <c r="F77" s="5">
        <f>SUM(F71:F76)</f>
        <v>77010600</v>
      </c>
      <c r="G77" s="6">
        <f t="shared" si="10"/>
        <v>0.24777606067935362</v>
      </c>
      <c r="H77" s="7">
        <f aca="true" t="shared" si="13" ref="H77:W77">SUM(H71:H76)</f>
        <v>18387830</v>
      </c>
      <c r="I77" s="5">
        <f t="shared" si="13"/>
        <v>22512811</v>
      </c>
      <c r="J77" s="8">
        <f t="shared" si="13"/>
        <v>36109959</v>
      </c>
      <c r="K77" s="8">
        <f t="shared" si="13"/>
        <v>77010600</v>
      </c>
      <c r="L77" s="7">
        <f t="shared" si="13"/>
        <v>0</v>
      </c>
      <c r="M77" s="5">
        <f t="shared" si="13"/>
        <v>0</v>
      </c>
      <c r="N77" s="8">
        <f t="shared" si="13"/>
        <v>0</v>
      </c>
      <c r="O77" s="8">
        <f t="shared" si="13"/>
        <v>0</v>
      </c>
      <c r="P77" s="7">
        <f t="shared" si="13"/>
        <v>0</v>
      </c>
      <c r="Q77" s="5">
        <f t="shared" si="13"/>
        <v>0</v>
      </c>
      <c r="R77" s="8">
        <f t="shared" si="13"/>
        <v>0</v>
      </c>
      <c r="S77" s="8">
        <f t="shared" si="13"/>
        <v>0</v>
      </c>
      <c r="T77" s="7">
        <f t="shared" si="13"/>
        <v>0</v>
      </c>
      <c r="U77" s="5">
        <f t="shared" si="13"/>
        <v>0</v>
      </c>
      <c r="V77" s="8">
        <f t="shared" si="13"/>
        <v>0</v>
      </c>
      <c r="W77" s="8">
        <f t="shared" si="13"/>
        <v>0</v>
      </c>
    </row>
    <row r="78" spans="1:23" ht="12.75">
      <c r="A78" s="47" t="s">
        <v>28</v>
      </c>
      <c r="B78" s="48" t="s">
        <v>157</v>
      </c>
      <c r="C78" s="49" t="s">
        <v>158</v>
      </c>
      <c r="D78" s="50">
        <v>92718925</v>
      </c>
      <c r="E78" s="1">
        <v>92718925</v>
      </c>
      <c r="F78" s="1">
        <v>4250034</v>
      </c>
      <c r="G78" s="2">
        <f t="shared" si="10"/>
        <v>0.04583782652786365</v>
      </c>
      <c r="H78" s="3">
        <v>0</v>
      </c>
      <c r="I78" s="1">
        <v>618682</v>
      </c>
      <c r="J78" s="4">
        <v>3631352</v>
      </c>
      <c r="K78" s="4">
        <v>4250034</v>
      </c>
      <c r="L78" s="3">
        <v>0</v>
      </c>
      <c r="M78" s="1">
        <v>0</v>
      </c>
      <c r="N78" s="4">
        <v>0</v>
      </c>
      <c r="O78" s="4">
        <v>0</v>
      </c>
      <c r="P78" s="3">
        <v>0</v>
      </c>
      <c r="Q78" s="1">
        <v>0</v>
      </c>
      <c r="R78" s="4">
        <v>0</v>
      </c>
      <c r="S78" s="4">
        <v>0</v>
      </c>
      <c r="T78" s="3"/>
      <c r="U78" s="1">
        <v>0</v>
      </c>
      <c r="V78" s="4">
        <v>0</v>
      </c>
      <c r="W78" s="4">
        <v>0</v>
      </c>
    </row>
    <row r="79" spans="1:23" ht="12.75">
      <c r="A79" s="47" t="s">
        <v>28</v>
      </c>
      <c r="B79" s="48" t="s">
        <v>159</v>
      </c>
      <c r="C79" s="49" t="s">
        <v>160</v>
      </c>
      <c r="D79" s="50">
        <v>95767000</v>
      </c>
      <c r="E79" s="1">
        <v>95767000</v>
      </c>
      <c r="F79" s="1">
        <v>14952320</v>
      </c>
      <c r="G79" s="2">
        <f t="shared" si="10"/>
        <v>0.15613227938642749</v>
      </c>
      <c r="H79" s="3">
        <v>6178709</v>
      </c>
      <c r="I79" s="1">
        <v>7504405</v>
      </c>
      <c r="J79" s="4">
        <v>1269206</v>
      </c>
      <c r="K79" s="4">
        <v>14952320</v>
      </c>
      <c r="L79" s="3">
        <v>0</v>
      </c>
      <c r="M79" s="1">
        <v>0</v>
      </c>
      <c r="N79" s="4">
        <v>0</v>
      </c>
      <c r="O79" s="4">
        <v>0</v>
      </c>
      <c r="P79" s="3">
        <v>0</v>
      </c>
      <c r="Q79" s="1">
        <v>0</v>
      </c>
      <c r="R79" s="4">
        <v>0</v>
      </c>
      <c r="S79" s="4">
        <v>0</v>
      </c>
      <c r="T79" s="3"/>
      <c r="U79" s="1">
        <v>0</v>
      </c>
      <c r="V79" s="4">
        <v>0</v>
      </c>
      <c r="W79" s="4">
        <v>0</v>
      </c>
    </row>
    <row r="80" spans="1:23" ht="12.75">
      <c r="A80" s="47" t="s">
        <v>28</v>
      </c>
      <c r="B80" s="48" t="s">
        <v>161</v>
      </c>
      <c r="C80" s="49" t="s">
        <v>162</v>
      </c>
      <c r="D80" s="50">
        <v>32612000</v>
      </c>
      <c r="E80" s="1">
        <v>0</v>
      </c>
      <c r="F80" s="1">
        <v>4381006</v>
      </c>
      <c r="G80" s="2">
        <f t="shared" si="10"/>
        <v>0.1343372378265669</v>
      </c>
      <c r="H80" s="3">
        <v>2490933</v>
      </c>
      <c r="I80" s="1">
        <v>74371</v>
      </c>
      <c r="J80" s="4">
        <v>1815702</v>
      </c>
      <c r="K80" s="4">
        <v>4381006</v>
      </c>
      <c r="L80" s="3">
        <v>0</v>
      </c>
      <c r="M80" s="1">
        <v>0</v>
      </c>
      <c r="N80" s="4">
        <v>0</v>
      </c>
      <c r="O80" s="4">
        <v>0</v>
      </c>
      <c r="P80" s="3">
        <v>0</v>
      </c>
      <c r="Q80" s="1">
        <v>0</v>
      </c>
      <c r="R80" s="4">
        <v>0</v>
      </c>
      <c r="S80" s="4">
        <v>0</v>
      </c>
      <c r="T80" s="3"/>
      <c r="U80" s="1">
        <v>0</v>
      </c>
      <c r="V80" s="4">
        <v>0</v>
      </c>
      <c r="W80" s="4">
        <v>0</v>
      </c>
    </row>
    <row r="81" spans="1:23" ht="12.75">
      <c r="A81" s="47" t="s">
        <v>28</v>
      </c>
      <c r="B81" s="48" t="s">
        <v>163</v>
      </c>
      <c r="C81" s="49" t="s">
        <v>164</v>
      </c>
      <c r="D81" s="50">
        <v>266439572</v>
      </c>
      <c r="E81" s="1">
        <v>266439572</v>
      </c>
      <c r="F81" s="1">
        <v>58997585</v>
      </c>
      <c r="G81" s="2">
        <f t="shared" si="10"/>
        <v>0.2214295142314671</v>
      </c>
      <c r="H81" s="3">
        <v>12303499</v>
      </c>
      <c r="I81" s="1">
        <v>24282133</v>
      </c>
      <c r="J81" s="4">
        <v>22411953</v>
      </c>
      <c r="K81" s="4">
        <v>58997585</v>
      </c>
      <c r="L81" s="3">
        <v>0</v>
      </c>
      <c r="M81" s="1">
        <v>0</v>
      </c>
      <c r="N81" s="4">
        <v>0</v>
      </c>
      <c r="O81" s="4">
        <v>0</v>
      </c>
      <c r="P81" s="3">
        <v>0</v>
      </c>
      <c r="Q81" s="1">
        <v>0</v>
      </c>
      <c r="R81" s="4">
        <v>0</v>
      </c>
      <c r="S81" s="4">
        <v>0</v>
      </c>
      <c r="T81" s="3"/>
      <c r="U81" s="1">
        <v>0</v>
      </c>
      <c r="V81" s="4">
        <v>0</v>
      </c>
      <c r="W81" s="4">
        <v>0</v>
      </c>
    </row>
    <row r="82" spans="1:23" ht="12.75">
      <c r="A82" s="47" t="s">
        <v>28</v>
      </c>
      <c r="B82" s="48" t="s">
        <v>165</v>
      </c>
      <c r="C82" s="49" t="s">
        <v>166</v>
      </c>
      <c r="D82" s="50">
        <v>60468008</v>
      </c>
      <c r="E82" s="1">
        <v>60468008</v>
      </c>
      <c r="F82" s="1">
        <v>10431316</v>
      </c>
      <c r="G82" s="2">
        <f t="shared" si="10"/>
        <v>0.17250966825300412</v>
      </c>
      <c r="H82" s="3">
        <v>1990483</v>
      </c>
      <c r="I82" s="1">
        <v>5672089</v>
      </c>
      <c r="J82" s="4">
        <v>2768744</v>
      </c>
      <c r="K82" s="4">
        <v>10431316</v>
      </c>
      <c r="L82" s="3">
        <v>0</v>
      </c>
      <c r="M82" s="1">
        <v>0</v>
      </c>
      <c r="N82" s="4">
        <v>0</v>
      </c>
      <c r="O82" s="4">
        <v>0</v>
      </c>
      <c r="P82" s="3">
        <v>0</v>
      </c>
      <c r="Q82" s="1">
        <v>0</v>
      </c>
      <c r="R82" s="4">
        <v>0</v>
      </c>
      <c r="S82" s="4">
        <v>0</v>
      </c>
      <c r="T82" s="3"/>
      <c r="U82" s="1">
        <v>0</v>
      </c>
      <c r="V82" s="4">
        <v>0</v>
      </c>
      <c r="W82" s="4">
        <v>0</v>
      </c>
    </row>
    <row r="83" spans="1:23" ht="12.75">
      <c r="A83" s="47" t="s">
        <v>47</v>
      </c>
      <c r="B83" s="48" t="s">
        <v>167</v>
      </c>
      <c r="C83" s="49" t="s">
        <v>168</v>
      </c>
      <c r="D83" s="50">
        <v>19176754</v>
      </c>
      <c r="E83" s="1">
        <v>19176754</v>
      </c>
      <c r="F83" s="1">
        <v>43998</v>
      </c>
      <c r="G83" s="2">
        <f t="shared" si="10"/>
        <v>0.0022943403247494337</v>
      </c>
      <c r="H83" s="3">
        <v>0</v>
      </c>
      <c r="I83" s="1">
        <v>43998</v>
      </c>
      <c r="J83" s="4">
        <v>0</v>
      </c>
      <c r="K83" s="4">
        <v>43998</v>
      </c>
      <c r="L83" s="3">
        <v>0</v>
      </c>
      <c r="M83" s="1">
        <v>0</v>
      </c>
      <c r="N83" s="4">
        <v>0</v>
      </c>
      <c r="O83" s="4">
        <v>0</v>
      </c>
      <c r="P83" s="3">
        <v>0</v>
      </c>
      <c r="Q83" s="1">
        <v>0</v>
      </c>
      <c r="R83" s="4">
        <v>0</v>
      </c>
      <c r="S83" s="4">
        <v>0</v>
      </c>
      <c r="T83" s="3"/>
      <c r="U83" s="1">
        <v>0</v>
      </c>
      <c r="V83" s="4">
        <v>0</v>
      </c>
      <c r="W83" s="4">
        <v>0</v>
      </c>
    </row>
    <row r="84" spans="1:23" ht="12.75">
      <c r="A84" s="51"/>
      <c r="B84" s="52" t="s">
        <v>169</v>
      </c>
      <c r="C84" s="53"/>
      <c r="D84" s="54">
        <f>SUM(D78:D83)</f>
        <v>567182259</v>
      </c>
      <c r="E84" s="5">
        <f>SUM(E78:E83)</f>
        <v>534570259</v>
      </c>
      <c r="F84" s="5">
        <f>SUM(F78:F83)</f>
        <v>93056259</v>
      </c>
      <c r="G84" s="6">
        <f t="shared" si="10"/>
        <v>0.1640676476095491</v>
      </c>
      <c r="H84" s="7">
        <f aca="true" t="shared" si="14" ref="H84:W84">SUM(H78:H83)</f>
        <v>22963624</v>
      </c>
      <c r="I84" s="5">
        <f t="shared" si="14"/>
        <v>38195678</v>
      </c>
      <c r="J84" s="8">
        <f t="shared" si="14"/>
        <v>31896957</v>
      </c>
      <c r="K84" s="8">
        <f t="shared" si="14"/>
        <v>93056259</v>
      </c>
      <c r="L84" s="7">
        <f t="shared" si="14"/>
        <v>0</v>
      </c>
      <c r="M84" s="5">
        <f t="shared" si="14"/>
        <v>0</v>
      </c>
      <c r="N84" s="8">
        <f t="shared" si="14"/>
        <v>0</v>
      </c>
      <c r="O84" s="8">
        <f t="shared" si="14"/>
        <v>0</v>
      </c>
      <c r="P84" s="7">
        <f t="shared" si="14"/>
        <v>0</v>
      </c>
      <c r="Q84" s="5">
        <f t="shared" si="14"/>
        <v>0</v>
      </c>
      <c r="R84" s="8">
        <f t="shared" si="14"/>
        <v>0</v>
      </c>
      <c r="S84" s="8">
        <f t="shared" si="14"/>
        <v>0</v>
      </c>
      <c r="T84" s="7">
        <f t="shared" si="14"/>
        <v>0</v>
      </c>
      <c r="U84" s="5">
        <f t="shared" si="14"/>
        <v>0</v>
      </c>
      <c r="V84" s="8">
        <f t="shared" si="14"/>
        <v>0</v>
      </c>
      <c r="W84" s="8">
        <f t="shared" si="14"/>
        <v>0</v>
      </c>
    </row>
    <row r="85" spans="1:23" ht="12.75">
      <c r="A85" s="47" t="s">
        <v>28</v>
      </c>
      <c r="B85" s="48" t="s">
        <v>170</v>
      </c>
      <c r="C85" s="49" t="s">
        <v>171</v>
      </c>
      <c r="D85" s="50">
        <v>126266981</v>
      </c>
      <c r="E85" s="1">
        <v>126266981</v>
      </c>
      <c r="F85" s="1">
        <v>10732373</v>
      </c>
      <c r="G85" s="2">
        <f t="shared" si="10"/>
        <v>0.08499746263831238</v>
      </c>
      <c r="H85" s="3">
        <v>6634246</v>
      </c>
      <c r="I85" s="1">
        <v>2531603</v>
      </c>
      <c r="J85" s="4">
        <v>1566524</v>
      </c>
      <c r="K85" s="4">
        <v>10732373</v>
      </c>
      <c r="L85" s="3">
        <v>0</v>
      </c>
      <c r="M85" s="1">
        <v>0</v>
      </c>
      <c r="N85" s="4">
        <v>0</v>
      </c>
      <c r="O85" s="4">
        <v>0</v>
      </c>
      <c r="P85" s="3">
        <v>0</v>
      </c>
      <c r="Q85" s="1">
        <v>0</v>
      </c>
      <c r="R85" s="4">
        <v>0</v>
      </c>
      <c r="S85" s="4">
        <v>0</v>
      </c>
      <c r="T85" s="3"/>
      <c r="U85" s="1">
        <v>0</v>
      </c>
      <c r="V85" s="4">
        <v>0</v>
      </c>
      <c r="W85" s="4">
        <v>0</v>
      </c>
    </row>
    <row r="86" spans="1:23" ht="12.75">
      <c r="A86" s="47" t="s">
        <v>28</v>
      </c>
      <c r="B86" s="48" t="s">
        <v>172</v>
      </c>
      <c r="C86" s="49" t="s">
        <v>173</v>
      </c>
      <c r="D86" s="50">
        <v>67663775</v>
      </c>
      <c r="E86" s="1">
        <v>67663775</v>
      </c>
      <c r="F86" s="1">
        <v>4217364</v>
      </c>
      <c r="G86" s="2">
        <f t="shared" si="10"/>
        <v>0.06232823988906915</v>
      </c>
      <c r="H86" s="3">
        <v>0</v>
      </c>
      <c r="I86" s="1">
        <v>3860912</v>
      </c>
      <c r="J86" s="4">
        <v>356452</v>
      </c>
      <c r="K86" s="4">
        <v>4217364</v>
      </c>
      <c r="L86" s="3">
        <v>0</v>
      </c>
      <c r="M86" s="1">
        <v>0</v>
      </c>
      <c r="N86" s="4">
        <v>0</v>
      </c>
      <c r="O86" s="4">
        <v>0</v>
      </c>
      <c r="P86" s="3">
        <v>0</v>
      </c>
      <c r="Q86" s="1">
        <v>0</v>
      </c>
      <c r="R86" s="4">
        <v>0</v>
      </c>
      <c r="S86" s="4">
        <v>0</v>
      </c>
      <c r="T86" s="3"/>
      <c r="U86" s="1">
        <v>0</v>
      </c>
      <c r="V86" s="4">
        <v>0</v>
      </c>
      <c r="W86" s="4">
        <v>0</v>
      </c>
    </row>
    <row r="87" spans="1:23" ht="12.75">
      <c r="A87" s="47" t="s">
        <v>28</v>
      </c>
      <c r="B87" s="48" t="s">
        <v>174</v>
      </c>
      <c r="C87" s="49" t="s">
        <v>175</v>
      </c>
      <c r="D87" s="50">
        <v>344317150</v>
      </c>
      <c r="E87" s="1">
        <v>344317150</v>
      </c>
      <c r="F87" s="1">
        <v>5498108</v>
      </c>
      <c r="G87" s="2">
        <f t="shared" si="10"/>
        <v>0.01596815029399494</v>
      </c>
      <c r="H87" s="3">
        <v>0</v>
      </c>
      <c r="I87" s="1">
        <v>2862710</v>
      </c>
      <c r="J87" s="4">
        <v>2635398</v>
      </c>
      <c r="K87" s="4">
        <v>5498108</v>
      </c>
      <c r="L87" s="3">
        <v>0</v>
      </c>
      <c r="M87" s="1">
        <v>0</v>
      </c>
      <c r="N87" s="4">
        <v>0</v>
      </c>
      <c r="O87" s="4">
        <v>0</v>
      </c>
      <c r="P87" s="3">
        <v>0</v>
      </c>
      <c r="Q87" s="1">
        <v>0</v>
      </c>
      <c r="R87" s="4">
        <v>0</v>
      </c>
      <c r="S87" s="4">
        <v>0</v>
      </c>
      <c r="T87" s="3"/>
      <c r="U87" s="1">
        <v>0</v>
      </c>
      <c r="V87" s="4">
        <v>0</v>
      </c>
      <c r="W87" s="4">
        <v>0</v>
      </c>
    </row>
    <row r="88" spans="1:23" ht="12.75">
      <c r="A88" s="47" t="s">
        <v>28</v>
      </c>
      <c r="B88" s="48" t="s">
        <v>176</v>
      </c>
      <c r="C88" s="49" t="s">
        <v>177</v>
      </c>
      <c r="D88" s="50">
        <v>25712400</v>
      </c>
      <c r="E88" s="1">
        <v>25712400</v>
      </c>
      <c r="F88" s="1">
        <v>8557554</v>
      </c>
      <c r="G88" s="2">
        <f t="shared" si="10"/>
        <v>0.3328181733327111</v>
      </c>
      <c r="H88" s="3">
        <v>3296374</v>
      </c>
      <c r="I88" s="1">
        <v>4514383</v>
      </c>
      <c r="J88" s="4">
        <v>746797</v>
      </c>
      <c r="K88" s="4">
        <v>8557554</v>
      </c>
      <c r="L88" s="3">
        <v>0</v>
      </c>
      <c r="M88" s="1">
        <v>0</v>
      </c>
      <c r="N88" s="4">
        <v>0</v>
      </c>
      <c r="O88" s="4">
        <v>0</v>
      </c>
      <c r="P88" s="3">
        <v>0</v>
      </c>
      <c r="Q88" s="1">
        <v>0</v>
      </c>
      <c r="R88" s="4">
        <v>0</v>
      </c>
      <c r="S88" s="4">
        <v>0</v>
      </c>
      <c r="T88" s="3"/>
      <c r="U88" s="1">
        <v>0</v>
      </c>
      <c r="V88" s="4">
        <v>0</v>
      </c>
      <c r="W88" s="4">
        <v>0</v>
      </c>
    </row>
    <row r="89" spans="1:23" ht="12.75">
      <c r="A89" s="47" t="s">
        <v>47</v>
      </c>
      <c r="B89" s="48" t="s">
        <v>178</v>
      </c>
      <c r="C89" s="49" t="s">
        <v>179</v>
      </c>
      <c r="D89" s="50">
        <v>6290000</v>
      </c>
      <c r="E89" s="1">
        <v>6290000</v>
      </c>
      <c r="F89" s="1">
        <v>67710</v>
      </c>
      <c r="G89" s="2">
        <f t="shared" si="10"/>
        <v>0.010764705882352942</v>
      </c>
      <c r="H89" s="3">
        <v>22015</v>
      </c>
      <c r="I89" s="1">
        <v>0</v>
      </c>
      <c r="J89" s="4">
        <v>45695</v>
      </c>
      <c r="K89" s="4">
        <v>67710</v>
      </c>
      <c r="L89" s="3">
        <v>0</v>
      </c>
      <c r="M89" s="1">
        <v>0</v>
      </c>
      <c r="N89" s="4">
        <v>0</v>
      </c>
      <c r="O89" s="4">
        <v>0</v>
      </c>
      <c r="P89" s="3">
        <v>0</v>
      </c>
      <c r="Q89" s="1">
        <v>0</v>
      </c>
      <c r="R89" s="4">
        <v>0</v>
      </c>
      <c r="S89" s="4">
        <v>0</v>
      </c>
      <c r="T89" s="3"/>
      <c r="U89" s="1">
        <v>0</v>
      </c>
      <c r="V89" s="4">
        <v>0</v>
      </c>
      <c r="W89" s="4">
        <v>0</v>
      </c>
    </row>
    <row r="90" spans="1:23" ht="12.75">
      <c r="A90" s="51"/>
      <c r="B90" s="52" t="s">
        <v>180</v>
      </c>
      <c r="C90" s="53"/>
      <c r="D90" s="54">
        <f>SUM(D85:D89)</f>
        <v>570250306</v>
      </c>
      <c r="E90" s="5">
        <f>SUM(E85:E89)</f>
        <v>570250306</v>
      </c>
      <c r="F90" s="5">
        <f>SUM(F85:F89)</f>
        <v>29073109</v>
      </c>
      <c r="G90" s="6">
        <f t="shared" si="10"/>
        <v>0.05098306602223901</v>
      </c>
      <c r="H90" s="7">
        <f aca="true" t="shared" si="15" ref="H90:W90">SUM(H85:H89)</f>
        <v>9952635</v>
      </c>
      <c r="I90" s="5">
        <f t="shared" si="15"/>
        <v>13769608</v>
      </c>
      <c r="J90" s="8">
        <f t="shared" si="15"/>
        <v>5350866</v>
      </c>
      <c r="K90" s="8">
        <f t="shared" si="15"/>
        <v>29073109</v>
      </c>
      <c r="L90" s="7">
        <f t="shared" si="15"/>
        <v>0</v>
      </c>
      <c r="M90" s="5">
        <f t="shared" si="15"/>
        <v>0</v>
      </c>
      <c r="N90" s="8">
        <f t="shared" si="15"/>
        <v>0</v>
      </c>
      <c r="O90" s="8">
        <f t="shared" si="15"/>
        <v>0</v>
      </c>
      <c r="P90" s="7">
        <f t="shared" si="15"/>
        <v>0</v>
      </c>
      <c r="Q90" s="5">
        <f t="shared" si="15"/>
        <v>0</v>
      </c>
      <c r="R90" s="8">
        <f t="shared" si="15"/>
        <v>0</v>
      </c>
      <c r="S90" s="8">
        <f t="shared" si="15"/>
        <v>0</v>
      </c>
      <c r="T90" s="7">
        <f t="shared" si="15"/>
        <v>0</v>
      </c>
      <c r="U90" s="5">
        <f t="shared" si="15"/>
        <v>0</v>
      </c>
      <c r="V90" s="8">
        <f t="shared" si="15"/>
        <v>0</v>
      </c>
      <c r="W90" s="8">
        <f t="shared" si="15"/>
        <v>0</v>
      </c>
    </row>
    <row r="91" spans="1:23" ht="12.75">
      <c r="A91" s="55"/>
      <c r="B91" s="56" t="s">
        <v>181</v>
      </c>
      <c r="C91" s="57"/>
      <c r="D91" s="58">
        <f>SUM(D61:D64,D66:D69,D71:D76,D78:D83,D85:D89)</f>
        <v>1982295057</v>
      </c>
      <c r="E91" s="9">
        <f>SUM(E61:E64,E66:E69,E71:E76,E78:E83,E85:E89)</f>
        <v>1949683057</v>
      </c>
      <c r="F91" s="9">
        <f>SUM(F61:F64,F66:F69,F71:F76,F78:F83,F85:F89)</f>
        <v>292531949</v>
      </c>
      <c r="G91" s="10">
        <f t="shared" si="10"/>
        <v>0.14757235456295648</v>
      </c>
      <c r="H91" s="11">
        <f aca="true" t="shared" si="16" ref="H91:W91">SUM(H61:H64,H66:H69,H71:H76,H78:H83,H85:H89)</f>
        <v>35126517</v>
      </c>
      <c r="I91" s="9">
        <f t="shared" si="16"/>
        <v>127690439</v>
      </c>
      <c r="J91" s="12">
        <f t="shared" si="16"/>
        <v>129714993</v>
      </c>
      <c r="K91" s="12">
        <f t="shared" si="16"/>
        <v>292531949</v>
      </c>
      <c r="L91" s="11">
        <f t="shared" si="16"/>
        <v>0</v>
      </c>
      <c r="M91" s="9">
        <f t="shared" si="16"/>
        <v>0</v>
      </c>
      <c r="N91" s="12">
        <f t="shared" si="16"/>
        <v>0</v>
      </c>
      <c r="O91" s="12">
        <f t="shared" si="16"/>
        <v>0</v>
      </c>
      <c r="P91" s="11">
        <f t="shared" si="16"/>
        <v>0</v>
      </c>
      <c r="Q91" s="9">
        <f t="shared" si="16"/>
        <v>0</v>
      </c>
      <c r="R91" s="12">
        <f t="shared" si="16"/>
        <v>0</v>
      </c>
      <c r="S91" s="12">
        <f t="shared" si="16"/>
        <v>0</v>
      </c>
      <c r="T91" s="11">
        <f t="shared" si="16"/>
        <v>0</v>
      </c>
      <c r="U91" s="9">
        <f t="shared" si="16"/>
        <v>0</v>
      </c>
      <c r="V91" s="12">
        <f t="shared" si="16"/>
        <v>0</v>
      </c>
      <c r="W91" s="12">
        <f t="shared" si="16"/>
        <v>0</v>
      </c>
    </row>
    <row r="92" spans="1:23" ht="12.75">
      <c r="A92" s="39"/>
      <c r="B92" s="59"/>
      <c r="C92" s="60"/>
      <c r="D92" s="61"/>
      <c r="E92" s="62"/>
      <c r="F92" s="62"/>
      <c r="G92" s="44"/>
      <c r="H92" s="3"/>
      <c r="I92" s="1"/>
      <c r="J92" s="4"/>
      <c r="K92" s="4"/>
      <c r="L92" s="3"/>
      <c r="M92" s="1"/>
      <c r="N92" s="4"/>
      <c r="O92" s="4"/>
      <c r="P92" s="3"/>
      <c r="Q92" s="1"/>
      <c r="R92" s="4"/>
      <c r="S92" s="4"/>
      <c r="T92" s="3"/>
      <c r="U92" s="1"/>
      <c r="V92" s="4"/>
      <c r="W92" s="4"/>
    </row>
    <row r="93" spans="1:23" ht="12.75">
      <c r="A93" s="39"/>
      <c r="B93" s="40" t="s">
        <v>182</v>
      </c>
      <c r="C93" s="41"/>
      <c r="D93" s="64"/>
      <c r="E93" s="62"/>
      <c r="F93" s="62"/>
      <c r="G93" s="44"/>
      <c r="H93" s="3"/>
      <c r="I93" s="1"/>
      <c r="J93" s="4"/>
      <c r="K93" s="4"/>
      <c r="L93" s="3"/>
      <c r="M93" s="1"/>
      <c r="N93" s="4"/>
      <c r="O93" s="4"/>
      <c r="P93" s="3"/>
      <c r="Q93" s="1"/>
      <c r="R93" s="4"/>
      <c r="S93" s="4"/>
      <c r="T93" s="3"/>
      <c r="U93" s="1"/>
      <c r="V93" s="4"/>
      <c r="W93" s="4"/>
    </row>
    <row r="94" spans="1:23" ht="12.75">
      <c r="A94" s="47" t="s">
        <v>24</v>
      </c>
      <c r="B94" s="48" t="s">
        <v>183</v>
      </c>
      <c r="C94" s="49" t="s">
        <v>184</v>
      </c>
      <c r="D94" s="50">
        <v>2160091107</v>
      </c>
      <c r="E94" s="1">
        <v>2160091107</v>
      </c>
      <c r="F94" s="1">
        <v>164020600</v>
      </c>
      <c r="G94" s="2">
        <f aca="true" t="shared" si="17" ref="G94:G99">IF($D94=0,0,$F94/$D94)</f>
        <v>0.07593226020350446</v>
      </c>
      <c r="H94" s="3">
        <v>11174566</v>
      </c>
      <c r="I94" s="1">
        <v>51129790</v>
      </c>
      <c r="J94" s="4">
        <v>101716244</v>
      </c>
      <c r="K94" s="4">
        <v>164020600</v>
      </c>
      <c r="L94" s="3">
        <v>0</v>
      </c>
      <c r="M94" s="1">
        <v>0</v>
      </c>
      <c r="N94" s="4">
        <v>0</v>
      </c>
      <c r="O94" s="4">
        <v>0</v>
      </c>
      <c r="P94" s="3">
        <v>0</v>
      </c>
      <c r="Q94" s="1">
        <v>0</v>
      </c>
      <c r="R94" s="4">
        <v>0</v>
      </c>
      <c r="S94" s="4">
        <v>0</v>
      </c>
      <c r="T94" s="3"/>
      <c r="U94" s="1">
        <v>0</v>
      </c>
      <c r="V94" s="4">
        <v>0</v>
      </c>
      <c r="W94" s="4">
        <v>0</v>
      </c>
    </row>
    <row r="95" spans="1:23" ht="12.75">
      <c r="A95" s="47" t="s">
        <v>24</v>
      </c>
      <c r="B95" s="48" t="s">
        <v>185</v>
      </c>
      <c r="C95" s="49" t="s">
        <v>186</v>
      </c>
      <c r="D95" s="50">
        <v>3058761260</v>
      </c>
      <c r="E95" s="1">
        <v>3058761260</v>
      </c>
      <c r="F95" s="1">
        <v>110732106</v>
      </c>
      <c r="G95" s="2">
        <f t="shared" si="17"/>
        <v>0.03620161777516431</v>
      </c>
      <c r="H95" s="3">
        <v>15513418</v>
      </c>
      <c r="I95" s="1">
        <v>95218688</v>
      </c>
      <c r="J95" s="4">
        <v>0</v>
      </c>
      <c r="K95" s="4">
        <v>110732106</v>
      </c>
      <c r="L95" s="3">
        <v>0</v>
      </c>
      <c r="M95" s="1">
        <v>0</v>
      </c>
      <c r="N95" s="4">
        <v>0</v>
      </c>
      <c r="O95" s="4">
        <v>0</v>
      </c>
      <c r="P95" s="3">
        <v>0</v>
      </c>
      <c r="Q95" s="1">
        <v>0</v>
      </c>
      <c r="R95" s="4">
        <v>0</v>
      </c>
      <c r="S95" s="4">
        <v>0</v>
      </c>
      <c r="T95" s="3"/>
      <c r="U95" s="1">
        <v>0</v>
      </c>
      <c r="V95" s="4">
        <v>0</v>
      </c>
      <c r="W95" s="4">
        <v>0</v>
      </c>
    </row>
    <row r="96" spans="1:23" ht="12.75">
      <c r="A96" s="47" t="s">
        <v>24</v>
      </c>
      <c r="B96" s="48" t="s">
        <v>187</v>
      </c>
      <c r="C96" s="49" t="s">
        <v>188</v>
      </c>
      <c r="D96" s="50">
        <v>3194974947</v>
      </c>
      <c r="E96" s="1">
        <v>3194974947</v>
      </c>
      <c r="F96" s="1">
        <v>210122354</v>
      </c>
      <c r="G96" s="2">
        <f t="shared" si="17"/>
        <v>0.0657665106880727</v>
      </c>
      <c r="H96" s="3">
        <v>28459941</v>
      </c>
      <c r="I96" s="1">
        <v>73250793</v>
      </c>
      <c r="J96" s="4">
        <v>108411620</v>
      </c>
      <c r="K96" s="4">
        <v>210122354</v>
      </c>
      <c r="L96" s="3">
        <v>0</v>
      </c>
      <c r="M96" s="1">
        <v>0</v>
      </c>
      <c r="N96" s="4">
        <v>0</v>
      </c>
      <c r="O96" s="4">
        <v>0</v>
      </c>
      <c r="P96" s="3">
        <v>0</v>
      </c>
      <c r="Q96" s="1">
        <v>0</v>
      </c>
      <c r="R96" s="4">
        <v>0</v>
      </c>
      <c r="S96" s="4">
        <v>0</v>
      </c>
      <c r="T96" s="3"/>
      <c r="U96" s="1">
        <v>0</v>
      </c>
      <c r="V96" s="4">
        <v>0</v>
      </c>
      <c r="W96" s="4">
        <v>0</v>
      </c>
    </row>
    <row r="97" spans="1:23" ht="12.75">
      <c r="A97" s="51"/>
      <c r="B97" s="52" t="s">
        <v>27</v>
      </c>
      <c r="C97" s="53"/>
      <c r="D97" s="54">
        <f>SUM(D94:D96)</f>
        <v>8413827314</v>
      </c>
      <c r="E97" s="5">
        <f>SUM(E94:E96)</f>
        <v>8413827314</v>
      </c>
      <c r="F97" s="5">
        <f>SUM(F94:F96)</f>
        <v>484875060</v>
      </c>
      <c r="G97" s="6">
        <f t="shared" si="17"/>
        <v>0.05762835887934174</v>
      </c>
      <c r="H97" s="7">
        <f aca="true" t="shared" si="18" ref="H97:W97">SUM(H94:H96)</f>
        <v>55147925</v>
      </c>
      <c r="I97" s="5">
        <f t="shared" si="18"/>
        <v>219599271</v>
      </c>
      <c r="J97" s="8">
        <f t="shared" si="18"/>
        <v>210127864</v>
      </c>
      <c r="K97" s="8">
        <f t="shared" si="18"/>
        <v>484875060</v>
      </c>
      <c r="L97" s="7">
        <f t="shared" si="18"/>
        <v>0</v>
      </c>
      <c r="M97" s="5">
        <f t="shared" si="18"/>
        <v>0</v>
      </c>
      <c r="N97" s="8">
        <f t="shared" si="18"/>
        <v>0</v>
      </c>
      <c r="O97" s="8">
        <f t="shared" si="18"/>
        <v>0</v>
      </c>
      <c r="P97" s="7">
        <f t="shared" si="18"/>
        <v>0</v>
      </c>
      <c r="Q97" s="5">
        <f t="shared" si="18"/>
        <v>0</v>
      </c>
      <c r="R97" s="8">
        <f t="shared" si="18"/>
        <v>0</v>
      </c>
      <c r="S97" s="8">
        <f t="shared" si="18"/>
        <v>0</v>
      </c>
      <c r="T97" s="7">
        <f t="shared" si="18"/>
        <v>0</v>
      </c>
      <c r="U97" s="5">
        <f t="shared" si="18"/>
        <v>0</v>
      </c>
      <c r="V97" s="8">
        <f t="shared" si="18"/>
        <v>0</v>
      </c>
      <c r="W97" s="8">
        <f t="shared" si="18"/>
        <v>0</v>
      </c>
    </row>
    <row r="98" spans="1:23" ht="12.75">
      <c r="A98" s="47" t="s">
        <v>28</v>
      </c>
      <c r="B98" s="48" t="s">
        <v>189</v>
      </c>
      <c r="C98" s="49" t="s">
        <v>190</v>
      </c>
      <c r="D98" s="50">
        <v>337147600</v>
      </c>
      <c r="E98" s="1">
        <v>337147600</v>
      </c>
      <c r="F98" s="1">
        <v>37867314</v>
      </c>
      <c r="G98" s="2">
        <f t="shared" si="17"/>
        <v>0.11231672418845633</v>
      </c>
      <c r="H98" s="3">
        <v>1014605</v>
      </c>
      <c r="I98" s="1">
        <v>15968333</v>
      </c>
      <c r="J98" s="4">
        <v>20884376</v>
      </c>
      <c r="K98" s="4">
        <v>37867314</v>
      </c>
      <c r="L98" s="3">
        <v>0</v>
      </c>
      <c r="M98" s="1">
        <v>0</v>
      </c>
      <c r="N98" s="4">
        <v>0</v>
      </c>
      <c r="O98" s="4">
        <v>0</v>
      </c>
      <c r="P98" s="3">
        <v>0</v>
      </c>
      <c r="Q98" s="1">
        <v>0</v>
      </c>
      <c r="R98" s="4">
        <v>0</v>
      </c>
      <c r="S98" s="4">
        <v>0</v>
      </c>
      <c r="T98" s="3"/>
      <c r="U98" s="1">
        <v>0</v>
      </c>
      <c r="V98" s="4">
        <v>0</v>
      </c>
      <c r="W98" s="4">
        <v>0</v>
      </c>
    </row>
    <row r="99" spans="1:23" ht="12.75">
      <c r="A99" s="47" t="s">
        <v>28</v>
      </c>
      <c r="B99" s="48" t="s">
        <v>191</v>
      </c>
      <c r="C99" s="49" t="s">
        <v>192</v>
      </c>
      <c r="D99" s="50">
        <v>40235000</v>
      </c>
      <c r="E99" s="1">
        <v>40235000</v>
      </c>
      <c r="F99" s="1">
        <v>1304191</v>
      </c>
      <c r="G99" s="2">
        <f t="shared" si="17"/>
        <v>0.03241434074810488</v>
      </c>
      <c r="H99" s="3">
        <v>0</v>
      </c>
      <c r="I99" s="1">
        <v>396002</v>
      </c>
      <c r="J99" s="4">
        <v>908189</v>
      </c>
      <c r="K99" s="4">
        <v>1304191</v>
      </c>
      <c r="L99" s="3">
        <v>0</v>
      </c>
      <c r="M99" s="1">
        <v>0</v>
      </c>
      <c r="N99" s="4">
        <v>0</v>
      </c>
      <c r="O99" s="4">
        <v>0</v>
      </c>
      <c r="P99" s="3">
        <v>0</v>
      </c>
      <c r="Q99" s="1">
        <v>0</v>
      </c>
      <c r="R99" s="4">
        <v>0</v>
      </c>
      <c r="S99" s="4">
        <v>0</v>
      </c>
      <c r="T99" s="3"/>
      <c r="U99" s="1">
        <v>0</v>
      </c>
      <c r="V99" s="4">
        <v>0</v>
      </c>
      <c r="W99" s="4">
        <v>0</v>
      </c>
    </row>
    <row r="100" spans="1:23" ht="12.75">
      <c r="A100" s="47" t="s">
        <v>28</v>
      </c>
      <c r="B100" s="48" t="s">
        <v>193</v>
      </c>
      <c r="C100" s="49" t="s">
        <v>194</v>
      </c>
      <c r="D100" s="50">
        <v>70890200</v>
      </c>
      <c r="E100" s="1">
        <v>70890200</v>
      </c>
      <c r="F100" s="1">
        <v>2171455</v>
      </c>
      <c r="G100" s="2">
        <f aca="true" t="shared" si="19" ref="G100:G113">IF($D100=0,0,$F100/$D100)</f>
        <v>0.030631243810851146</v>
      </c>
      <c r="H100" s="3">
        <v>0</v>
      </c>
      <c r="I100" s="1">
        <v>977891</v>
      </c>
      <c r="J100" s="4">
        <v>1193564</v>
      </c>
      <c r="K100" s="4">
        <v>2171455</v>
      </c>
      <c r="L100" s="3">
        <v>0</v>
      </c>
      <c r="M100" s="1">
        <v>0</v>
      </c>
      <c r="N100" s="4">
        <v>0</v>
      </c>
      <c r="O100" s="4">
        <v>0</v>
      </c>
      <c r="P100" s="3">
        <v>0</v>
      </c>
      <c r="Q100" s="1">
        <v>0</v>
      </c>
      <c r="R100" s="4">
        <v>0</v>
      </c>
      <c r="S100" s="4">
        <v>0</v>
      </c>
      <c r="T100" s="3"/>
      <c r="U100" s="1">
        <v>0</v>
      </c>
      <c r="V100" s="4">
        <v>0</v>
      </c>
      <c r="W100" s="4">
        <v>0</v>
      </c>
    </row>
    <row r="101" spans="1:23" ht="12.75">
      <c r="A101" s="47" t="s">
        <v>47</v>
      </c>
      <c r="B101" s="48" t="s">
        <v>195</v>
      </c>
      <c r="C101" s="49" t="s">
        <v>196</v>
      </c>
      <c r="D101" s="50">
        <v>0</v>
      </c>
      <c r="E101" s="1">
        <v>0</v>
      </c>
      <c r="F101" s="1">
        <v>2067394</v>
      </c>
      <c r="G101" s="2">
        <f t="shared" si="19"/>
        <v>0</v>
      </c>
      <c r="H101" s="3">
        <v>0</v>
      </c>
      <c r="I101" s="1">
        <v>425216</v>
      </c>
      <c r="J101" s="4">
        <v>1642178</v>
      </c>
      <c r="K101" s="4">
        <v>2067394</v>
      </c>
      <c r="L101" s="3">
        <v>0</v>
      </c>
      <c r="M101" s="1">
        <v>0</v>
      </c>
      <c r="N101" s="4">
        <v>0</v>
      </c>
      <c r="O101" s="4">
        <v>0</v>
      </c>
      <c r="P101" s="3">
        <v>0</v>
      </c>
      <c r="Q101" s="1">
        <v>0</v>
      </c>
      <c r="R101" s="4">
        <v>0</v>
      </c>
      <c r="S101" s="4">
        <v>0</v>
      </c>
      <c r="T101" s="3"/>
      <c r="U101" s="1">
        <v>0</v>
      </c>
      <c r="V101" s="4">
        <v>0</v>
      </c>
      <c r="W101" s="4">
        <v>0</v>
      </c>
    </row>
    <row r="102" spans="1:23" ht="12.75">
      <c r="A102" s="51"/>
      <c r="B102" s="52" t="s">
        <v>197</v>
      </c>
      <c r="C102" s="53"/>
      <c r="D102" s="54">
        <f>SUM(D98:D101)</f>
        <v>448272800</v>
      </c>
      <c r="E102" s="5">
        <f>SUM(E98:E101)</f>
        <v>448272800</v>
      </c>
      <c r="F102" s="5">
        <f>SUM(F98:F101)</f>
        <v>43410354</v>
      </c>
      <c r="G102" s="6">
        <f t="shared" si="19"/>
        <v>0.09683914348584166</v>
      </c>
      <c r="H102" s="7">
        <f aca="true" t="shared" si="20" ref="H102:W102">SUM(H98:H101)</f>
        <v>1014605</v>
      </c>
      <c r="I102" s="5">
        <f t="shared" si="20"/>
        <v>17767442</v>
      </c>
      <c r="J102" s="8">
        <f t="shared" si="20"/>
        <v>24628307</v>
      </c>
      <c r="K102" s="8">
        <f t="shared" si="20"/>
        <v>43410354</v>
      </c>
      <c r="L102" s="7">
        <f t="shared" si="20"/>
        <v>0</v>
      </c>
      <c r="M102" s="5">
        <f t="shared" si="20"/>
        <v>0</v>
      </c>
      <c r="N102" s="8">
        <f t="shared" si="20"/>
        <v>0</v>
      </c>
      <c r="O102" s="8">
        <f t="shared" si="20"/>
        <v>0</v>
      </c>
      <c r="P102" s="7">
        <f t="shared" si="20"/>
        <v>0</v>
      </c>
      <c r="Q102" s="5">
        <f t="shared" si="20"/>
        <v>0</v>
      </c>
      <c r="R102" s="8">
        <f t="shared" si="20"/>
        <v>0</v>
      </c>
      <c r="S102" s="8">
        <f t="shared" si="20"/>
        <v>0</v>
      </c>
      <c r="T102" s="7">
        <f t="shared" si="20"/>
        <v>0</v>
      </c>
      <c r="U102" s="5">
        <f t="shared" si="20"/>
        <v>0</v>
      </c>
      <c r="V102" s="8">
        <f t="shared" si="20"/>
        <v>0</v>
      </c>
      <c r="W102" s="8">
        <f t="shared" si="20"/>
        <v>0</v>
      </c>
    </row>
    <row r="103" spans="1:23" ht="12.75">
      <c r="A103" s="47" t="s">
        <v>28</v>
      </c>
      <c r="B103" s="48" t="s">
        <v>198</v>
      </c>
      <c r="C103" s="49" t="s">
        <v>199</v>
      </c>
      <c r="D103" s="50">
        <v>16915000</v>
      </c>
      <c r="E103" s="1">
        <v>16915000</v>
      </c>
      <c r="F103" s="1">
        <v>6115893</v>
      </c>
      <c r="G103" s="2">
        <f t="shared" si="19"/>
        <v>0.3615662429796039</v>
      </c>
      <c r="H103" s="3">
        <v>1713801</v>
      </c>
      <c r="I103" s="1">
        <v>2343223</v>
      </c>
      <c r="J103" s="4">
        <v>2058869</v>
      </c>
      <c r="K103" s="4">
        <v>6115893</v>
      </c>
      <c r="L103" s="3">
        <v>0</v>
      </c>
      <c r="M103" s="1">
        <v>0</v>
      </c>
      <c r="N103" s="4">
        <v>0</v>
      </c>
      <c r="O103" s="4">
        <v>0</v>
      </c>
      <c r="P103" s="3">
        <v>0</v>
      </c>
      <c r="Q103" s="1">
        <v>0</v>
      </c>
      <c r="R103" s="4">
        <v>0</v>
      </c>
      <c r="S103" s="4">
        <v>0</v>
      </c>
      <c r="T103" s="3"/>
      <c r="U103" s="1">
        <v>0</v>
      </c>
      <c r="V103" s="4">
        <v>0</v>
      </c>
      <c r="W103" s="4">
        <v>0</v>
      </c>
    </row>
    <row r="104" spans="1:23" ht="12.75">
      <c r="A104" s="47" t="s">
        <v>28</v>
      </c>
      <c r="B104" s="48" t="s">
        <v>200</v>
      </c>
      <c r="C104" s="49" t="s">
        <v>201</v>
      </c>
      <c r="D104" s="50">
        <v>61068000</v>
      </c>
      <c r="E104" s="1">
        <v>61068000</v>
      </c>
      <c r="F104" s="1">
        <v>591936</v>
      </c>
      <c r="G104" s="2">
        <f t="shared" si="19"/>
        <v>0.009693063470229907</v>
      </c>
      <c r="H104" s="3">
        <v>0</v>
      </c>
      <c r="I104" s="1">
        <v>140</v>
      </c>
      <c r="J104" s="4">
        <v>591796</v>
      </c>
      <c r="K104" s="4">
        <v>591936</v>
      </c>
      <c r="L104" s="3">
        <v>0</v>
      </c>
      <c r="M104" s="1">
        <v>0</v>
      </c>
      <c r="N104" s="4">
        <v>0</v>
      </c>
      <c r="O104" s="4">
        <v>0</v>
      </c>
      <c r="P104" s="3">
        <v>0</v>
      </c>
      <c r="Q104" s="1">
        <v>0</v>
      </c>
      <c r="R104" s="4">
        <v>0</v>
      </c>
      <c r="S104" s="4">
        <v>0</v>
      </c>
      <c r="T104" s="3"/>
      <c r="U104" s="1">
        <v>0</v>
      </c>
      <c r="V104" s="4">
        <v>0</v>
      </c>
      <c r="W104" s="4">
        <v>0</v>
      </c>
    </row>
    <row r="105" spans="1:23" ht="12.75">
      <c r="A105" s="47" t="s">
        <v>47</v>
      </c>
      <c r="B105" s="48" t="s">
        <v>202</v>
      </c>
      <c r="C105" s="49" t="s">
        <v>203</v>
      </c>
      <c r="D105" s="50">
        <v>260000</v>
      </c>
      <c r="E105" s="1">
        <v>260000</v>
      </c>
      <c r="F105" s="1">
        <v>0</v>
      </c>
      <c r="G105" s="2">
        <f t="shared" si="19"/>
        <v>0</v>
      </c>
      <c r="H105" s="3">
        <v>0</v>
      </c>
      <c r="I105" s="1">
        <v>0</v>
      </c>
      <c r="J105" s="4">
        <v>0</v>
      </c>
      <c r="K105" s="4">
        <v>0</v>
      </c>
      <c r="L105" s="3">
        <v>0</v>
      </c>
      <c r="M105" s="1">
        <v>0</v>
      </c>
      <c r="N105" s="4">
        <v>0</v>
      </c>
      <c r="O105" s="4">
        <v>0</v>
      </c>
      <c r="P105" s="3">
        <v>0</v>
      </c>
      <c r="Q105" s="1">
        <v>0</v>
      </c>
      <c r="R105" s="4">
        <v>0</v>
      </c>
      <c r="S105" s="4">
        <v>0</v>
      </c>
      <c r="T105" s="3"/>
      <c r="U105" s="1">
        <v>0</v>
      </c>
      <c r="V105" s="4">
        <v>0</v>
      </c>
      <c r="W105" s="4">
        <v>0</v>
      </c>
    </row>
    <row r="106" spans="1:23" ht="12.75">
      <c r="A106" s="51"/>
      <c r="B106" s="52" t="s">
        <v>204</v>
      </c>
      <c r="C106" s="53"/>
      <c r="D106" s="54">
        <f>SUM(D103:D105)</f>
        <v>78243000</v>
      </c>
      <c r="E106" s="5">
        <f>SUM(E103:E105)</f>
        <v>78243000</v>
      </c>
      <c r="F106" s="5">
        <f>SUM(F103:F105)</f>
        <v>6707829</v>
      </c>
      <c r="G106" s="6">
        <f t="shared" si="19"/>
        <v>0.08573072351520264</v>
      </c>
      <c r="H106" s="7">
        <f aca="true" t="shared" si="21" ref="H106:W106">SUM(H103:H105)</f>
        <v>1713801</v>
      </c>
      <c r="I106" s="5">
        <f t="shared" si="21"/>
        <v>2343363</v>
      </c>
      <c r="J106" s="8">
        <f t="shared" si="21"/>
        <v>2650665</v>
      </c>
      <c r="K106" s="8">
        <f t="shared" si="21"/>
        <v>6707829</v>
      </c>
      <c r="L106" s="7">
        <f t="shared" si="21"/>
        <v>0</v>
      </c>
      <c r="M106" s="5">
        <f t="shared" si="21"/>
        <v>0</v>
      </c>
      <c r="N106" s="8">
        <f t="shared" si="21"/>
        <v>0</v>
      </c>
      <c r="O106" s="8">
        <f t="shared" si="21"/>
        <v>0</v>
      </c>
      <c r="P106" s="7">
        <f t="shared" si="21"/>
        <v>0</v>
      </c>
      <c r="Q106" s="5">
        <f t="shared" si="21"/>
        <v>0</v>
      </c>
      <c r="R106" s="8">
        <f t="shared" si="21"/>
        <v>0</v>
      </c>
      <c r="S106" s="8">
        <f t="shared" si="21"/>
        <v>0</v>
      </c>
      <c r="T106" s="7">
        <f t="shared" si="21"/>
        <v>0</v>
      </c>
      <c r="U106" s="5">
        <f t="shared" si="21"/>
        <v>0</v>
      </c>
      <c r="V106" s="8">
        <f t="shared" si="21"/>
        <v>0</v>
      </c>
      <c r="W106" s="8">
        <f t="shared" si="21"/>
        <v>0</v>
      </c>
    </row>
    <row r="107" spans="1:23" ht="12.75">
      <c r="A107" s="47" t="s">
        <v>28</v>
      </c>
      <c r="B107" s="48" t="s">
        <v>205</v>
      </c>
      <c r="C107" s="49" t="s">
        <v>206</v>
      </c>
      <c r="D107" s="50">
        <v>214330391</v>
      </c>
      <c r="E107" s="1">
        <v>214330391</v>
      </c>
      <c r="F107" s="1">
        <v>11029924</v>
      </c>
      <c r="G107" s="2">
        <f t="shared" si="19"/>
        <v>0.051462249233707597</v>
      </c>
      <c r="H107" s="3">
        <v>0</v>
      </c>
      <c r="I107" s="1">
        <v>3777643</v>
      </c>
      <c r="J107" s="4">
        <v>7252281</v>
      </c>
      <c r="K107" s="4">
        <v>11029924</v>
      </c>
      <c r="L107" s="3">
        <v>0</v>
      </c>
      <c r="M107" s="1">
        <v>0</v>
      </c>
      <c r="N107" s="4">
        <v>0</v>
      </c>
      <c r="O107" s="4">
        <v>0</v>
      </c>
      <c r="P107" s="3">
        <v>0</v>
      </c>
      <c r="Q107" s="1">
        <v>0</v>
      </c>
      <c r="R107" s="4">
        <v>0</v>
      </c>
      <c r="S107" s="4">
        <v>0</v>
      </c>
      <c r="T107" s="3"/>
      <c r="U107" s="1">
        <v>0</v>
      </c>
      <c r="V107" s="4">
        <v>0</v>
      </c>
      <c r="W107" s="4">
        <v>0</v>
      </c>
    </row>
    <row r="108" spans="1:23" ht="12.75">
      <c r="A108" s="47" t="s">
        <v>28</v>
      </c>
      <c r="B108" s="48" t="s">
        <v>207</v>
      </c>
      <c r="C108" s="49" t="s">
        <v>208</v>
      </c>
      <c r="D108" s="50">
        <v>103156183</v>
      </c>
      <c r="E108" s="1">
        <v>103156183</v>
      </c>
      <c r="F108" s="1">
        <v>10717013</v>
      </c>
      <c r="G108" s="2">
        <f t="shared" si="19"/>
        <v>0.10389113563847162</v>
      </c>
      <c r="H108" s="3">
        <v>0</v>
      </c>
      <c r="I108" s="1">
        <v>7717162</v>
      </c>
      <c r="J108" s="4">
        <v>2999851</v>
      </c>
      <c r="K108" s="4">
        <v>10717013</v>
      </c>
      <c r="L108" s="3">
        <v>0</v>
      </c>
      <c r="M108" s="1">
        <v>0</v>
      </c>
      <c r="N108" s="4">
        <v>0</v>
      </c>
      <c r="O108" s="4">
        <v>0</v>
      </c>
      <c r="P108" s="3">
        <v>0</v>
      </c>
      <c r="Q108" s="1">
        <v>0</v>
      </c>
      <c r="R108" s="4">
        <v>0</v>
      </c>
      <c r="S108" s="4">
        <v>0</v>
      </c>
      <c r="T108" s="3"/>
      <c r="U108" s="1">
        <v>0</v>
      </c>
      <c r="V108" s="4">
        <v>0</v>
      </c>
      <c r="W108" s="4">
        <v>0</v>
      </c>
    </row>
    <row r="109" spans="1:23" ht="12.75">
      <c r="A109" s="47" t="s">
        <v>28</v>
      </c>
      <c r="B109" s="48" t="s">
        <v>209</v>
      </c>
      <c r="C109" s="49" t="s">
        <v>210</v>
      </c>
      <c r="D109" s="50">
        <v>0</v>
      </c>
      <c r="E109" s="1">
        <v>0</v>
      </c>
      <c r="F109" s="1">
        <v>9244815</v>
      </c>
      <c r="G109" s="2">
        <f t="shared" si="19"/>
        <v>0</v>
      </c>
      <c r="H109" s="3">
        <v>5886860</v>
      </c>
      <c r="I109" s="1">
        <v>504309</v>
      </c>
      <c r="J109" s="4">
        <v>2853646</v>
      </c>
      <c r="K109" s="4">
        <v>9244815</v>
      </c>
      <c r="L109" s="3">
        <v>0</v>
      </c>
      <c r="M109" s="1">
        <v>0</v>
      </c>
      <c r="N109" s="4">
        <v>0</v>
      </c>
      <c r="O109" s="4">
        <v>0</v>
      </c>
      <c r="P109" s="3">
        <v>0</v>
      </c>
      <c r="Q109" s="1">
        <v>0</v>
      </c>
      <c r="R109" s="4">
        <v>0</v>
      </c>
      <c r="S109" s="4">
        <v>0</v>
      </c>
      <c r="T109" s="3"/>
      <c r="U109" s="1">
        <v>0</v>
      </c>
      <c r="V109" s="4">
        <v>0</v>
      </c>
      <c r="W109" s="4">
        <v>0</v>
      </c>
    </row>
    <row r="110" spans="1:23" ht="12.75">
      <c r="A110" s="47" t="s">
        <v>28</v>
      </c>
      <c r="B110" s="48" t="s">
        <v>211</v>
      </c>
      <c r="C110" s="49" t="s">
        <v>212</v>
      </c>
      <c r="D110" s="50">
        <v>0</v>
      </c>
      <c r="E110" s="1">
        <v>0</v>
      </c>
      <c r="F110" s="1">
        <v>990838</v>
      </c>
      <c r="G110" s="2">
        <f t="shared" si="19"/>
        <v>0</v>
      </c>
      <c r="H110" s="3">
        <v>990838</v>
      </c>
      <c r="I110" s="1">
        <v>0</v>
      </c>
      <c r="J110" s="4">
        <v>0</v>
      </c>
      <c r="K110" s="4">
        <v>990838</v>
      </c>
      <c r="L110" s="3">
        <v>0</v>
      </c>
      <c r="M110" s="1">
        <v>0</v>
      </c>
      <c r="N110" s="4">
        <v>0</v>
      </c>
      <c r="O110" s="4">
        <v>0</v>
      </c>
      <c r="P110" s="3">
        <v>0</v>
      </c>
      <c r="Q110" s="1">
        <v>0</v>
      </c>
      <c r="R110" s="4">
        <v>0</v>
      </c>
      <c r="S110" s="4">
        <v>0</v>
      </c>
      <c r="T110" s="3"/>
      <c r="U110" s="1">
        <v>0</v>
      </c>
      <c r="V110" s="4">
        <v>0</v>
      </c>
      <c r="W110" s="4">
        <v>0</v>
      </c>
    </row>
    <row r="111" spans="1:23" ht="12.75">
      <c r="A111" s="47" t="s">
        <v>47</v>
      </c>
      <c r="B111" s="48" t="s">
        <v>213</v>
      </c>
      <c r="C111" s="49" t="s">
        <v>214</v>
      </c>
      <c r="D111" s="50">
        <v>29828000</v>
      </c>
      <c r="E111" s="1">
        <v>29828000</v>
      </c>
      <c r="F111" s="1">
        <v>13319</v>
      </c>
      <c r="G111" s="2">
        <f t="shared" si="19"/>
        <v>0.0004465267533860802</v>
      </c>
      <c r="H111" s="3">
        <v>0</v>
      </c>
      <c r="I111" s="1">
        <v>7282</v>
      </c>
      <c r="J111" s="4">
        <v>6037</v>
      </c>
      <c r="K111" s="4">
        <v>13319</v>
      </c>
      <c r="L111" s="3">
        <v>0</v>
      </c>
      <c r="M111" s="1">
        <v>0</v>
      </c>
      <c r="N111" s="4">
        <v>0</v>
      </c>
      <c r="O111" s="4">
        <v>0</v>
      </c>
      <c r="P111" s="3">
        <v>0</v>
      </c>
      <c r="Q111" s="1">
        <v>0</v>
      </c>
      <c r="R111" s="4">
        <v>0</v>
      </c>
      <c r="S111" s="4">
        <v>0</v>
      </c>
      <c r="T111" s="3"/>
      <c r="U111" s="1">
        <v>0</v>
      </c>
      <c r="V111" s="4">
        <v>0</v>
      </c>
      <c r="W111" s="4">
        <v>0</v>
      </c>
    </row>
    <row r="112" spans="1:23" ht="12.75">
      <c r="A112" s="51"/>
      <c r="B112" s="52" t="s">
        <v>215</v>
      </c>
      <c r="C112" s="53"/>
      <c r="D112" s="54">
        <f>SUM(D107:D111)</f>
        <v>347314574</v>
      </c>
      <c r="E112" s="5">
        <f>SUM(E107:E111)</f>
        <v>347314574</v>
      </c>
      <c r="F112" s="5">
        <f>SUM(F107:F111)</f>
        <v>31995909</v>
      </c>
      <c r="G112" s="6">
        <f t="shared" si="19"/>
        <v>0.09212371548796568</v>
      </c>
      <c r="H112" s="7">
        <f aca="true" t="shared" si="22" ref="H112:W112">SUM(H107:H111)</f>
        <v>6877698</v>
      </c>
      <c r="I112" s="5">
        <f t="shared" si="22"/>
        <v>12006396</v>
      </c>
      <c r="J112" s="8">
        <f t="shared" si="22"/>
        <v>13111815</v>
      </c>
      <c r="K112" s="8">
        <f t="shared" si="22"/>
        <v>31995909</v>
      </c>
      <c r="L112" s="7">
        <f t="shared" si="22"/>
        <v>0</v>
      </c>
      <c r="M112" s="5">
        <f t="shared" si="22"/>
        <v>0</v>
      </c>
      <c r="N112" s="8">
        <f t="shared" si="22"/>
        <v>0</v>
      </c>
      <c r="O112" s="8">
        <f t="shared" si="22"/>
        <v>0</v>
      </c>
      <c r="P112" s="7">
        <f t="shared" si="22"/>
        <v>0</v>
      </c>
      <c r="Q112" s="5">
        <f t="shared" si="22"/>
        <v>0</v>
      </c>
      <c r="R112" s="8">
        <f t="shared" si="22"/>
        <v>0</v>
      </c>
      <c r="S112" s="8">
        <f t="shared" si="22"/>
        <v>0</v>
      </c>
      <c r="T112" s="7">
        <f t="shared" si="22"/>
        <v>0</v>
      </c>
      <c r="U112" s="5">
        <f t="shared" si="22"/>
        <v>0</v>
      </c>
      <c r="V112" s="8">
        <f t="shared" si="22"/>
        <v>0</v>
      </c>
      <c r="W112" s="8">
        <f t="shared" si="22"/>
        <v>0</v>
      </c>
    </row>
    <row r="113" spans="1:23" ht="12.75">
      <c r="A113" s="55"/>
      <c r="B113" s="56" t="s">
        <v>216</v>
      </c>
      <c r="C113" s="57"/>
      <c r="D113" s="58">
        <f>SUM(D94:D96,D98:D101,D103:D105,D107:D111)</f>
        <v>9287657688</v>
      </c>
      <c r="E113" s="9">
        <f>SUM(E94:E96,E98:E101,E103:E105,E107:E111)</f>
        <v>9287657688</v>
      </c>
      <c r="F113" s="9">
        <f>SUM(F94:F96,F98:F101,F103:F105,F107:F111)</f>
        <v>566989152</v>
      </c>
      <c r="G113" s="10">
        <f t="shared" si="19"/>
        <v>0.0610475935964534</v>
      </c>
      <c r="H113" s="11">
        <f aca="true" t="shared" si="23" ref="H113:W113">SUM(H94:H96,H98:H101,H103:H105,H107:H111)</f>
        <v>64754029</v>
      </c>
      <c r="I113" s="9">
        <f t="shared" si="23"/>
        <v>251716472</v>
      </c>
      <c r="J113" s="12">
        <f t="shared" si="23"/>
        <v>250518651</v>
      </c>
      <c r="K113" s="12">
        <f t="shared" si="23"/>
        <v>566989152</v>
      </c>
      <c r="L113" s="11">
        <f t="shared" si="23"/>
        <v>0</v>
      </c>
      <c r="M113" s="9">
        <f t="shared" si="23"/>
        <v>0</v>
      </c>
      <c r="N113" s="12">
        <f t="shared" si="23"/>
        <v>0</v>
      </c>
      <c r="O113" s="12">
        <f t="shared" si="23"/>
        <v>0</v>
      </c>
      <c r="P113" s="11">
        <f t="shared" si="23"/>
        <v>0</v>
      </c>
      <c r="Q113" s="9">
        <f t="shared" si="23"/>
        <v>0</v>
      </c>
      <c r="R113" s="12">
        <f t="shared" si="23"/>
        <v>0</v>
      </c>
      <c r="S113" s="12">
        <f t="shared" si="23"/>
        <v>0</v>
      </c>
      <c r="T113" s="11">
        <f t="shared" si="23"/>
        <v>0</v>
      </c>
      <c r="U113" s="9">
        <f t="shared" si="23"/>
        <v>0</v>
      </c>
      <c r="V113" s="12">
        <f t="shared" si="23"/>
        <v>0</v>
      </c>
      <c r="W113" s="12">
        <f t="shared" si="23"/>
        <v>0</v>
      </c>
    </row>
    <row r="114" spans="1:23" ht="12.75">
      <c r="A114" s="39"/>
      <c r="B114" s="59"/>
      <c r="C114" s="60"/>
      <c r="D114" s="61"/>
      <c r="E114" s="62"/>
      <c r="F114" s="62"/>
      <c r="G114" s="44"/>
      <c r="H114" s="3"/>
      <c r="I114" s="1"/>
      <c r="J114" s="4"/>
      <c r="K114" s="4"/>
      <c r="L114" s="3"/>
      <c r="M114" s="1"/>
      <c r="N114" s="4"/>
      <c r="O114" s="4"/>
      <c r="P114" s="3"/>
      <c r="Q114" s="1"/>
      <c r="R114" s="4"/>
      <c r="S114" s="4"/>
      <c r="T114" s="3"/>
      <c r="U114" s="1"/>
      <c r="V114" s="4"/>
      <c r="W114" s="4"/>
    </row>
    <row r="115" spans="1:23" ht="12.75">
      <c r="A115" s="39"/>
      <c r="B115" s="40" t="s">
        <v>217</v>
      </c>
      <c r="C115" s="41"/>
      <c r="D115" s="64"/>
      <c r="E115" s="62"/>
      <c r="F115" s="62"/>
      <c r="G115" s="44"/>
      <c r="H115" s="3"/>
      <c r="I115" s="1"/>
      <c r="J115" s="4"/>
      <c r="K115" s="4"/>
      <c r="L115" s="3"/>
      <c r="M115" s="1"/>
      <c r="N115" s="4"/>
      <c r="O115" s="4"/>
      <c r="P115" s="3"/>
      <c r="Q115" s="1"/>
      <c r="R115" s="4"/>
      <c r="S115" s="4"/>
      <c r="T115" s="3"/>
      <c r="U115" s="1"/>
      <c r="V115" s="4"/>
      <c r="W115" s="4"/>
    </row>
    <row r="116" spans="1:23" ht="12.75">
      <c r="A116" s="47" t="s">
        <v>24</v>
      </c>
      <c r="B116" s="48" t="s">
        <v>218</v>
      </c>
      <c r="C116" s="49" t="s">
        <v>219</v>
      </c>
      <c r="D116" s="50">
        <v>5370572000</v>
      </c>
      <c r="E116" s="1">
        <v>5370572000</v>
      </c>
      <c r="F116" s="1">
        <v>768717000</v>
      </c>
      <c r="G116" s="2">
        <f aca="true" t="shared" si="24" ref="G116:G147">IF($D116=0,0,$F116/$D116)</f>
        <v>0.14313503291641932</v>
      </c>
      <c r="H116" s="3">
        <v>46349000</v>
      </c>
      <c r="I116" s="1">
        <v>442607000</v>
      </c>
      <c r="J116" s="4">
        <v>279761000</v>
      </c>
      <c r="K116" s="4">
        <v>768717000</v>
      </c>
      <c r="L116" s="3">
        <v>0</v>
      </c>
      <c r="M116" s="1">
        <v>0</v>
      </c>
      <c r="N116" s="4">
        <v>0</v>
      </c>
      <c r="O116" s="4">
        <v>0</v>
      </c>
      <c r="P116" s="3">
        <v>0</v>
      </c>
      <c r="Q116" s="1">
        <v>0</v>
      </c>
      <c r="R116" s="4">
        <v>0</v>
      </c>
      <c r="S116" s="4">
        <v>0</v>
      </c>
      <c r="T116" s="3"/>
      <c r="U116" s="1">
        <v>0</v>
      </c>
      <c r="V116" s="4">
        <v>0</v>
      </c>
      <c r="W116" s="4">
        <v>0</v>
      </c>
    </row>
    <row r="117" spans="1:23" ht="12.75">
      <c r="A117" s="51"/>
      <c r="B117" s="52" t="s">
        <v>27</v>
      </c>
      <c r="C117" s="53"/>
      <c r="D117" s="54">
        <f>D116</f>
        <v>5370572000</v>
      </c>
      <c r="E117" s="5">
        <f>E116</f>
        <v>5370572000</v>
      </c>
      <c r="F117" s="5">
        <f>F116</f>
        <v>768717000</v>
      </c>
      <c r="G117" s="6">
        <f t="shared" si="24"/>
        <v>0.14313503291641932</v>
      </c>
      <c r="H117" s="7">
        <f aca="true" t="shared" si="25" ref="H117:W117">H116</f>
        <v>46349000</v>
      </c>
      <c r="I117" s="5">
        <f t="shared" si="25"/>
        <v>442607000</v>
      </c>
      <c r="J117" s="8">
        <f t="shared" si="25"/>
        <v>279761000</v>
      </c>
      <c r="K117" s="8">
        <f t="shared" si="25"/>
        <v>768717000</v>
      </c>
      <c r="L117" s="7">
        <f t="shared" si="25"/>
        <v>0</v>
      </c>
      <c r="M117" s="5">
        <f t="shared" si="25"/>
        <v>0</v>
      </c>
      <c r="N117" s="8">
        <f t="shared" si="25"/>
        <v>0</v>
      </c>
      <c r="O117" s="8">
        <f t="shared" si="25"/>
        <v>0</v>
      </c>
      <c r="P117" s="7">
        <f t="shared" si="25"/>
        <v>0</v>
      </c>
      <c r="Q117" s="5">
        <f t="shared" si="25"/>
        <v>0</v>
      </c>
      <c r="R117" s="8">
        <f t="shared" si="25"/>
        <v>0</v>
      </c>
      <c r="S117" s="8">
        <f t="shared" si="25"/>
        <v>0</v>
      </c>
      <c r="T117" s="7">
        <f t="shared" si="25"/>
        <v>0</v>
      </c>
      <c r="U117" s="5">
        <f t="shared" si="25"/>
        <v>0</v>
      </c>
      <c r="V117" s="8">
        <f t="shared" si="25"/>
        <v>0</v>
      </c>
      <c r="W117" s="8">
        <f t="shared" si="25"/>
        <v>0</v>
      </c>
    </row>
    <row r="118" spans="1:23" ht="12.75">
      <c r="A118" s="47" t="s">
        <v>28</v>
      </c>
      <c r="B118" s="48" t="s">
        <v>220</v>
      </c>
      <c r="C118" s="49" t="s">
        <v>221</v>
      </c>
      <c r="D118" s="50">
        <v>11847000</v>
      </c>
      <c r="E118" s="1">
        <v>11847000</v>
      </c>
      <c r="F118" s="1">
        <v>3668748</v>
      </c>
      <c r="G118" s="2">
        <f t="shared" si="24"/>
        <v>0.3096773866801722</v>
      </c>
      <c r="H118" s="3">
        <v>1673323</v>
      </c>
      <c r="I118" s="1">
        <v>1673323</v>
      </c>
      <c r="J118" s="4">
        <v>322102</v>
      </c>
      <c r="K118" s="4">
        <v>3668748</v>
      </c>
      <c r="L118" s="3">
        <v>0</v>
      </c>
      <c r="M118" s="1">
        <v>0</v>
      </c>
      <c r="N118" s="4">
        <v>0</v>
      </c>
      <c r="O118" s="4">
        <v>0</v>
      </c>
      <c r="P118" s="3">
        <v>0</v>
      </c>
      <c r="Q118" s="1">
        <v>0</v>
      </c>
      <c r="R118" s="4">
        <v>0</v>
      </c>
      <c r="S118" s="4">
        <v>0</v>
      </c>
      <c r="T118" s="3"/>
      <c r="U118" s="1">
        <v>0</v>
      </c>
      <c r="V118" s="4">
        <v>0</v>
      </c>
      <c r="W118" s="4">
        <v>0</v>
      </c>
    </row>
    <row r="119" spans="1:23" ht="12.75">
      <c r="A119" s="47" t="s">
        <v>28</v>
      </c>
      <c r="B119" s="48" t="s">
        <v>222</v>
      </c>
      <c r="C119" s="49" t="s">
        <v>223</v>
      </c>
      <c r="D119" s="50">
        <v>264355465</v>
      </c>
      <c r="E119" s="1">
        <v>264355465</v>
      </c>
      <c r="F119" s="1">
        <v>2695264</v>
      </c>
      <c r="G119" s="2">
        <f t="shared" si="24"/>
        <v>0.010195605375512097</v>
      </c>
      <c r="H119" s="3">
        <v>54715</v>
      </c>
      <c r="I119" s="1">
        <v>2276724</v>
      </c>
      <c r="J119" s="4">
        <v>363825</v>
      </c>
      <c r="K119" s="4">
        <v>2695264</v>
      </c>
      <c r="L119" s="3">
        <v>0</v>
      </c>
      <c r="M119" s="1">
        <v>0</v>
      </c>
      <c r="N119" s="4">
        <v>0</v>
      </c>
      <c r="O119" s="4">
        <v>0</v>
      </c>
      <c r="P119" s="3">
        <v>0</v>
      </c>
      <c r="Q119" s="1">
        <v>0</v>
      </c>
      <c r="R119" s="4">
        <v>0</v>
      </c>
      <c r="S119" s="4">
        <v>0</v>
      </c>
      <c r="T119" s="3"/>
      <c r="U119" s="1">
        <v>0</v>
      </c>
      <c r="V119" s="4">
        <v>0</v>
      </c>
      <c r="W119" s="4">
        <v>0</v>
      </c>
    </row>
    <row r="120" spans="1:23" ht="12.75">
      <c r="A120" s="47" t="s">
        <v>28</v>
      </c>
      <c r="B120" s="48" t="s">
        <v>224</v>
      </c>
      <c r="C120" s="49" t="s">
        <v>225</v>
      </c>
      <c r="D120" s="50">
        <v>33660409</v>
      </c>
      <c r="E120" s="1">
        <v>33660409</v>
      </c>
      <c r="F120" s="1">
        <v>7054182</v>
      </c>
      <c r="G120" s="2">
        <f t="shared" si="24"/>
        <v>0.20956911129630065</v>
      </c>
      <c r="H120" s="3">
        <v>1760604</v>
      </c>
      <c r="I120" s="1">
        <v>1378805</v>
      </c>
      <c r="J120" s="4">
        <v>3914773</v>
      </c>
      <c r="K120" s="4">
        <v>7054182</v>
      </c>
      <c r="L120" s="3">
        <v>0</v>
      </c>
      <c r="M120" s="1">
        <v>0</v>
      </c>
      <c r="N120" s="4">
        <v>0</v>
      </c>
      <c r="O120" s="4">
        <v>0</v>
      </c>
      <c r="P120" s="3">
        <v>0</v>
      </c>
      <c r="Q120" s="1">
        <v>0</v>
      </c>
      <c r="R120" s="4">
        <v>0</v>
      </c>
      <c r="S120" s="4">
        <v>0</v>
      </c>
      <c r="T120" s="3"/>
      <c r="U120" s="1">
        <v>0</v>
      </c>
      <c r="V120" s="4">
        <v>0</v>
      </c>
      <c r="W120" s="4">
        <v>0</v>
      </c>
    </row>
    <row r="121" spans="1:23" ht="12.75">
      <c r="A121" s="47" t="s">
        <v>28</v>
      </c>
      <c r="B121" s="48" t="s">
        <v>226</v>
      </c>
      <c r="C121" s="49" t="s">
        <v>227</v>
      </c>
      <c r="D121" s="50">
        <v>42278000</v>
      </c>
      <c r="E121" s="1">
        <v>42278000</v>
      </c>
      <c r="F121" s="1">
        <v>2549144</v>
      </c>
      <c r="G121" s="2">
        <f t="shared" si="24"/>
        <v>0.06029481053976063</v>
      </c>
      <c r="H121" s="3">
        <v>509598</v>
      </c>
      <c r="I121" s="1">
        <v>641203</v>
      </c>
      <c r="J121" s="4">
        <v>1398343</v>
      </c>
      <c r="K121" s="4">
        <v>2549144</v>
      </c>
      <c r="L121" s="3">
        <v>0</v>
      </c>
      <c r="M121" s="1">
        <v>0</v>
      </c>
      <c r="N121" s="4">
        <v>0</v>
      </c>
      <c r="O121" s="4">
        <v>0</v>
      </c>
      <c r="P121" s="3">
        <v>0</v>
      </c>
      <c r="Q121" s="1">
        <v>0</v>
      </c>
      <c r="R121" s="4">
        <v>0</v>
      </c>
      <c r="S121" s="4">
        <v>0</v>
      </c>
      <c r="T121" s="3"/>
      <c r="U121" s="1">
        <v>0</v>
      </c>
      <c r="V121" s="4">
        <v>0</v>
      </c>
      <c r="W121" s="4">
        <v>0</v>
      </c>
    </row>
    <row r="122" spans="1:23" ht="12.75">
      <c r="A122" s="47" t="s">
        <v>28</v>
      </c>
      <c r="B122" s="48" t="s">
        <v>228</v>
      </c>
      <c r="C122" s="49" t="s">
        <v>229</v>
      </c>
      <c r="D122" s="50">
        <v>9605000</v>
      </c>
      <c r="E122" s="1">
        <v>9605000</v>
      </c>
      <c r="F122" s="1">
        <v>0</v>
      </c>
      <c r="G122" s="2">
        <f t="shared" si="24"/>
        <v>0</v>
      </c>
      <c r="H122" s="3">
        <v>0</v>
      </c>
      <c r="I122" s="1">
        <v>0</v>
      </c>
      <c r="J122" s="4">
        <v>0</v>
      </c>
      <c r="K122" s="4">
        <v>0</v>
      </c>
      <c r="L122" s="3">
        <v>0</v>
      </c>
      <c r="M122" s="1">
        <v>0</v>
      </c>
      <c r="N122" s="4">
        <v>0</v>
      </c>
      <c r="O122" s="4">
        <v>0</v>
      </c>
      <c r="P122" s="3">
        <v>0</v>
      </c>
      <c r="Q122" s="1">
        <v>0</v>
      </c>
      <c r="R122" s="4">
        <v>0</v>
      </c>
      <c r="S122" s="4">
        <v>0</v>
      </c>
      <c r="T122" s="3"/>
      <c r="U122" s="1">
        <v>0</v>
      </c>
      <c r="V122" s="4">
        <v>0</v>
      </c>
      <c r="W122" s="4">
        <v>0</v>
      </c>
    </row>
    <row r="123" spans="1:23" ht="12.75">
      <c r="A123" s="47" t="s">
        <v>28</v>
      </c>
      <c r="B123" s="48" t="s">
        <v>230</v>
      </c>
      <c r="C123" s="49" t="s">
        <v>231</v>
      </c>
      <c r="D123" s="50">
        <v>243521524</v>
      </c>
      <c r="E123" s="1">
        <v>243521524</v>
      </c>
      <c r="F123" s="1">
        <v>8199118</v>
      </c>
      <c r="G123" s="2">
        <f t="shared" si="24"/>
        <v>0.033668966362086335</v>
      </c>
      <c r="H123" s="3">
        <v>834808</v>
      </c>
      <c r="I123" s="1">
        <v>1400818</v>
      </c>
      <c r="J123" s="4">
        <v>5963492</v>
      </c>
      <c r="K123" s="4">
        <v>8199118</v>
      </c>
      <c r="L123" s="3">
        <v>0</v>
      </c>
      <c r="M123" s="1">
        <v>0</v>
      </c>
      <c r="N123" s="4">
        <v>0</v>
      </c>
      <c r="O123" s="4">
        <v>0</v>
      </c>
      <c r="P123" s="3">
        <v>0</v>
      </c>
      <c r="Q123" s="1">
        <v>0</v>
      </c>
      <c r="R123" s="4">
        <v>0</v>
      </c>
      <c r="S123" s="4">
        <v>0</v>
      </c>
      <c r="T123" s="3"/>
      <c r="U123" s="1">
        <v>0</v>
      </c>
      <c r="V123" s="4">
        <v>0</v>
      </c>
      <c r="W123" s="4">
        <v>0</v>
      </c>
    </row>
    <row r="124" spans="1:23" ht="12.75">
      <c r="A124" s="47" t="s">
        <v>47</v>
      </c>
      <c r="B124" s="48" t="s">
        <v>232</v>
      </c>
      <c r="C124" s="49" t="s">
        <v>233</v>
      </c>
      <c r="D124" s="50">
        <v>399513800</v>
      </c>
      <c r="E124" s="1">
        <v>399513800</v>
      </c>
      <c r="F124" s="1">
        <v>55833748</v>
      </c>
      <c r="G124" s="2">
        <f t="shared" si="24"/>
        <v>0.13975424128027616</v>
      </c>
      <c r="H124" s="3">
        <v>8862761</v>
      </c>
      <c r="I124" s="1">
        <v>30498352</v>
      </c>
      <c r="J124" s="4">
        <v>16472635</v>
      </c>
      <c r="K124" s="4">
        <v>55833748</v>
      </c>
      <c r="L124" s="3">
        <v>0</v>
      </c>
      <c r="M124" s="1">
        <v>0</v>
      </c>
      <c r="N124" s="4">
        <v>0</v>
      </c>
      <c r="O124" s="4">
        <v>0</v>
      </c>
      <c r="P124" s="3">
        <v>0</v>
      </c>
      <c r="Q124" s="1">
        <v>0</v>
      </c>
      <c r="R124" s="4">
        <v>0</v>
      </c>
      <c r="S124" s="4">
        <v>0</v>
      </c>
      <c r="T124" s="3"/>
      <c r="U124" s="1">
        <v>0</v>
      </c>
      <c r="V124" s="4">
        <v>0</v>
      </c>
      <c r="W124" s="4">
        <v>0</v>
      </c>
    </row>
    <row r="125" spans="1:23" ht="12.75">
      <c r="A125" s="51"/>
      <c r="B125" s="52" t="s">
        <v>234</v>
      </c>
      <c r="C125" s="53"/>
      <c r="D125" s="54">
        <f>SUM(D118:D124)</f>
        <v>1004781198</v>
      </c>
      <c r="E125" s="5">
        <f>SUM(E118:E124)</f>
        <v>1004781198</v>
      </c>
      <c r="F125" s="5">
        <f>SUM(F118:F124)</f>
        <v>80000204</v>
      </c>
      <c r="G125" s="6">
        <f t="shared" si="24"/>
        <v>0.07961952727542977</v>
      </c>
      <c r="H125" s="7">
        <f aca="true" t="shared" si="26" ref="H125:W125">SUM(H118:H124)</f>
        <v>13695809</v>
      </c>
      <c r="I125" s="5">
        <f t="shared" si="26"/>
        <v>37869225</v>
      </c>
      <c r="J125" s="8">
        <f t="shared" si="26"/>
        <v>28435170</v>
      </c>
      <c r="K125" s="8">
        <f t="shared" si="26"/>
        <v>80000204</v>
      </c>
      <c r="L125" s="7">
        <f t="shared" si="26"/>
        <v>0</v>
      </c>
      <c r="M125" s="5">
        <f t="shared" si="26"/>
        <v>0</v>
      </c>
      <c r="N125" s="8">
        <f t="shared" si="26"/>
        <v>0</v>
      </c>
      <c r="O125" s="8">
        <f t="shared" si="26"/>
        <v>0</v>
      </c>
      <c r="P125" s="7">
        <f t="shared" si="26"/>
        <v>0</v>
      </c>
      <c r="Q125" s="5">
        <f t="shared" si="26"/>
        <v>0</v>
      </c>
      <c r="R125" s="8">
        <f t="shared" si="26"/>
        <v>0</v>
      </c>
      <c r="S125" s="8">
        <f t="shared" si="26"/>
        <v>0</v>
      </c>
      <c r="T125" s="7">
        <f t="shared" si="26"/>
        <v>0</v>
      </c>
      <c r="U125" s="5">
        <f t="shared" si="26"/>
        <v>0</v>
      </c>
      <c r="V125" s="8">
        <f t="shared" si="26"/>
        <v>0</v>
      </c>
      <c r="W125" s="8">
        <f t="shared" si="26"/>
        <v>0</v>
      </c>
    </row>
    <row r="126" spans="1:23" ht="12.75">
      <c r="A126" s="47" t="s">
        <v>28</v>
      </c>
      <c r="B126" s="48" t="s">
        <v>235</v>
      </c>
      <c r="C126" s="49" t="s">
        <v>236</v>
      </c>
      <c r="D126" s="50">
        <v>24230000</v>
      </c>
      <c r="E126" s="1">
        <v>24230000</v>
      </c>
      <c r="F126" s="1">
        <v>2876503</v>
      </c>
      <c r="G126" s="2">
        <f t="shared" si="24"/>
        <v>0.11871659100288898</v>
      </c>
      <c r="H126" s="3">
        <v>2859943</v>
      </c>
      <c r="I126" s="1">
        <v>16560</v>
      </c>
      <c r="J126" s="4">
        <v>0</v>
      </c>
      <c r="K126" s="4">
        <v>2876503</v>
      </c>
      <c r="L126" s="3">
        <v>0</v>
      </c>
      <c r="M126" s="1">
        <v>0</v>
      </c>
      <c r="N126" s="4">
        <v>0</v>
      </c>
      <c r="O126" s="4">
        <v>0</v>
      </c>
      <c r="P126" s="3">
        <v>0</v>
      </c>
      <c r="Q126" s="1">
        <v>0</v>
      </c>
      <c r="R126" s="4">
        <v>0</v>
      </c>
      <c r="S126" s="4">
        <v>0</v>
      </c>
      <c r="T126" s="3"/>
      <c r="U126" s="1">
        <v>0</v>
      </c>
      <c r="V126" s="4">
        <v>0</v>
      </c>
      <c r="W126" s="4">
        <v>0</v>
      </c>
    </row>
    <row r="127" spans="1:23" ht="12.75">
      <c r="A127" s="47" t="s">
        <v>28</v>
      </c>
      <c r="B127" s="48" t="s">
        <v>237</v>
      </c>
      <c r="C127" s="49" t="s">
        <v>238</v>
      </c>
      <c r="D127" s="50">
        <v>26837000</v>
      </c>
      <c r="E127" s="1">
        <v>26837000</v>
      </c>
      <c r="F127" s="1">
        <v>3361031</v>
      </c>
      <c r="G127" s="2">
        <f t="shared" si="24"/>
        <v>0.1252387003018221</v>
      </c>
      <c r="H127" s="3">
        <v>0</v>
      </c>
      <c r="I127" s="1">
        <v>2915735</v>
      </c>
      <c r="J127" s="4">
        <v>445296</v>
      </c>
      <c r="K127" s="4">
        <v>3361031</v>
      </c>
      <c r="L127" s="3">
        <v>0</v>
      </c>
      <c r="M127" s="1">
        <v>0</v>
      </c>
      <c r="N127" s="4">
        <v>0</v>
      </c>
      <c r="O127" s="4">
        <v>0</v>
      </c>
      <c r="P127" s="3">
        <v>0</v>
      </c>
      <c r="Q127" s="1">
        <v>0</v>
      </c>
      <c r="R127" s="4">
        <v>0</v>
      </c>
      <c r="S127" s="4">
        <v>0</v>
      </c>
      <c r="T127" s="3"/>
      <c r="U127" s="1">
        <v>0</v>
      </c>
      <c r="V127" s="4">
        <v>0</v>
      </c>
      <c r="W127" s="4">
        <v>0</v>
      </c>
    </row>
    <row r="128" spans="1:23" ht="12.75">
      <c r="A128" s="47" t="s">
        <v>28</v>
      </c>
      <c r="B128" s="48" t="s">
        <v>239</v>
      </c>
      <c r="C128" s="49" t="s">
        <v>240</v>
      </c>
      <c r="D128" s="50">
        <v>9579000</v>
      </c>
      <c r="E128" s="1">
        <v>9579000</v>
      </c>
      <c r="F128" s="1">
        <v>848306</v>
      </c>
      <c r="G128" s="2">
        <f t="shared" si="24"/>
        <v>0.08855893099488464</v>
      </c>
      <c r="H128" s="3">
        <v>746263</v>
      </c>
      <c r="I128" s="1">
        <v>30693</v>
      </c>
      <c r="J128" s="4">
        <v>71350</v>
      </c>
      <c r="K128" s="4">
        <v>848306</v>
      </c>
      <c r="L128" s="3">
        <v>0</v>
      </c>
      <c r="M128" s="1">
        <v>0</v>
      </c>
      <c r="N128" s="4">
        <v>0</v>
      </c>
      <c r="O128" s="4">
        <v>0</v>
      </c>
      <c r="P128" s="3">
        <v>0</v>
      </c>
      <c r="Q128" s="1">
        <v>0</v>
      </c>
      <c r="R128" s="4">
        <v>0</v>
      </c>
      <c r="S128" s="4">
        <v>0</v>
      </c>
      <c r="T128" s="3"/>
      <c r="U128" s="1">
        <v>0</v>
      </c>
      <c r="V128" s="4">
        <v>0</v>
      </c>
      <c r="W128" s="4">
        <v>0</v>
      </c>
    </row>
    <row r="129" spans="1:23" ht="12.75">
      <c r="A129" s="47" t="s">
        <v>28</v>
      </c>
      <c r="B129" s="48" t="s">
        <v>241</v>
      </c>
      <c r="C129" s="49" t="s">
        <v>242</v>
      </c>
      <c r="D129" s="50">
        <v>7007200</v>
      </c>
      <c r="E129" s="1">
        <v>7007200</v>
      </c>
      <c r="F129" s="1">
        <v>1998287</v>
      </c>
      <c r="G129" s="2">
        <f t="shared" si="24"/>
        <v>0.28517624728850327</v>
      </c>
      <c r="H129" s="3">
        <v>694765</v>
      </c>
      <c r="I129" s="1">
        <v>1184806</v>
      </c>
      <c r="J129" s="4">
        <v>118716</v>
      </c>
      <c r="K129" s="4">
        <v>1998287</v>
      </c>
      <c r="L129" s="3">
        <v>0</v>
      </c>
      <c r="M129" s="1">
        <v>0</v>
      </c>
      <c r="N129" s="4">
        <v>0</v>
      </c>
      <c r="O129" s="4">
        <v>0</v>
      </c>
      <c r="P129" s="3">
        <v>0</v>
      </c>
      <c r="Q129" s="1">
        <v>0</v>
      </c>
      <c r="R129" s="4">
        <v>0</v>
      </c>
      <c r="S129" s="4">
        <v>0</v>
      </c>
      <c r="T129" s="3"/>
      <c r="U129" s="1">
        <v>0</v>
      </c>
      <c r="V129" s="4">
        <v>0</v>
      </c>
      <c r="W129" s="4">
        <v>0</v>
      </c>
    </row>
    <row r="130" spans="1:23" ht="12.75">
      <c r="A130" s="47" t="s">
        <v>28</v>
      </c>
      <c r="B130" s="48" t="s">
        <v>243</v>
      </c>
      <c r="C130" s="49" t="s">
        <v>244</v>
      </c>
      <c r="D130" s="50">
        <v>295937266</v>
      </c>
      <c r="E130" s="1">
        <v>295937266</v>
      </c>
      <c r="F130" s="1">
        <v>3577735</v>
      </c>
      <c r="G130" s="2">
        <f t="shared" si="24"/>
        <v>0.01208950480741415</v>
      </c>
      <c r="H130" s="3">
        <v>0</v>
      </c>
      <c r="I130" s="1">
        <v>47066</v>
      </c>
      <c r="J130" s="4">
        <v>3530669</v>
      </c>
      <c r="K130" s="4">
        <v>3577735</v>
      </c>
      <c r="L130" s="3">
        <v>0</v>
      </c>
      <c r="M130" s="1">
        <v>0</v>
      </c>
      <c r="N130" s="4">
        <v>0</v>
      </c>
      <c r="O130" s="4">
        <v>0</v>
      </c>
      <c r="P130" s="3">
        <v>0</v>
      </c>
      <c r="Q130" s="1">
        <v>0</v>
      </c>
      <c r="R130" s="4">
        <v>0</v>
      </c>
      <c r="S130" s="4">
        <v>0</v>
      </c>
      <c r="T130" s="3"/>
      <c r="U130" s="1">
        <v>0</v>
      </c>
      <c r="V130" s="4">
        <v>0</v>
      </c>
      <c r="W130" s="4">
        <v>0</v>
      </c>
    </row>
    <row r="131" spans="1:23" ht="12.75">
      <c r="A131" s="47" t="s">
        <v>28</v>
      </c>
      <c r="B131" s="48" t="s">
        <v>245</v>
      </c>
      <c r="C131" s="49" t="s">
        <v>246</v>
      </c>
      <c r="D131" s="50">
        <v>11048</v>
      </c>
      <c r="E131" s="1">
        <v>11048</v>
      </c>
      <c r="F131" s="1">
        <v>0</v>
      </c>
      <c r="G131" s="2">
        <f t="shared" si="24"/>
        <v>0</v>
      </c>
      <c r="H131" s="3">
        <v>0</v>
      </c>
      <c r="I131" s="1">
        <v>0</v>
      </c>
      <c r="J131" s="4">
        <v>0</v>
      </c>
      <c r="K131" s="4">
        <v>0</v>
      </c>
      <c r="L131" s="3">
        <v>0</v>
      </c>
      <c r="M131" s="1">
        <v>0</v>
      </c>
      <c r="N131" s="4">
        <v>0</v>
      </c>
      <c r="O131" s="4">
        <v>0</v>
      </c>
      <c r="P131" s="3">
        <v>0</v>
      </c>
      <c r="Q131" s="1">
        <v>0</v>
      </c>
      <c r="R131" s="4">
        <v>0</v>
      </c>
      <c r="S131" s="4">
        <v>0</v>
      </c>
      <c r="T131" s="3"/>
      <c r="U131" s="1">
        <v>0</v>
      </c>
      <c r="V131" s="4">
        <v>0</v>
      </c>
      <c r="W131" s="4">
        <v>0</v>
      </c>
    </row>
    <row r="132" spans="1:23" ht="12.75">
      <c r="A132" s="47" t="s">
        <v>28</v>
      </c>
      <c r="B132" s="48" t="s">
        <v>247</v>
      </c>
      <c r="C132" s="49" t="s">
        <v>248</v>
      </c>
      <c r="D132" s="50">
        <v>24735600</v>
      </c>
      <c r="E132" s="1">
        <v>24735600</v>
      </c>
      <c r="F132" s="1">
        <v>5077209</v>
      </c>
      <c r="G132" s="2">
        <f t="shared" si="24"/>
        <v>0.20525918109930627</v>
      </c>
      <c r="H132" s="3">
        <v>675101</v>
      </c>
      <c r="I132" s="1">
        <v>1116324</v>
      </c>
      <c r="J132" s="4">
        <v>3285784</v>
      </c>
      <c r="K132" s="4">
        <v>5077209</v>
      </c>
      <c r="L132" s="3">
        <v>0</v>
      </c>
      <c r="M132" s="1">
        <v>0</v>
      </c>
      <c r="N132" s="4">
        <v>0</v>
      </c>
      <c r="O132" s="4">
        <v>0</v>
      </c>
      <c r="P132" s="3">
        <v>0</v>
      </c>
      <c r="Q132" s="1">
        <v>0</v>
      </c>
      <c r="R132" s="4">
        <v>0</v>
      </c>
      <c r="S132" s="4">
        <v>0</v>
      </c>
      <c r="T132" s="3"/>
      <c r="U132" s="1">
        <v>0</v>
      </c>
      <c r="V132" s="4">
        <v>0</v>
      </c>
      <c r="W132" s="4">
        <v>0</v>
      </c>
    </row>
    <row r="133" spans="1:23" ht="12.75">
      <c r="A133" s="47" t="s">
        <v>47</v>
      </c>
      <c r="B133" s="48" t="s">
        <v>249</v>
      </c>
      <c r="C133" s="49" t="s">
        <v>250</v>
      </c>
      <c r="D133" s="50">
        <v>96054989</v>
      </c>
      <c r="E133" s="1">
        <v>96054989</v>
      </c>
      <c r="F133" s="1">
        <v>6347277</v>
      </c>
      <c r="G133" s="2">
        <f t="shared" si="24"/>
        <v>0.06607961820702514</v>
      </c>
      <c r="H133" s="3">
        <v>4330761</v>
      </c>
      <c r="I133" s="1">
        <v>2016516</v>
      </c>
      <c r="J133" s="4">
        <v>0</v>
      </c>
      <c r="K133" s="4">
        <v>6347277</v>
      </c>
      <c r="L133" s="3">
        <v>0</v>
      </c>
      <c r="M133" s="1">
        <v>0</v>
      </c>
      <c r="N133" s="4">
        <v>0</v>
      </c>
      <c r="O133" s="4">
        <v>0</v>
      </c>
      <c r="P133" s="3">
        <v>0</v>
      </c>
      <c r="Q133" s="1">
        <v>0</v>
      </c>
      <c r="R133" s="4">
        <v>0</v>
      </c>
      <c r="S133" s="4">
        <v>0</v>
      </c>
      <c r="T133" s="3"/>
      <c r="U133" s="1">
        <v>0</v>
      </c>
      <c r="V133" s="4">
        <v>0</v>
      </c>
      <c r="W133" s="4">
        <v>0</v>
      </c>
    </row>
    <row r="134" spans="1:23" ht="12.75">
      <c r="A134" s="51"/>
      <c r="B134" s="52" t="s">
        <v>251</v>
      </c>
      <c r="C134" s="53"/>
      <c r="D134" s="54">
        <f>SUM(D126:D133)</f>
        <v>484392103</v>
      </c>
      <c r="E134" s="5">
        <f>SUM(E126:E133)</f>
        <v>484392103</v>
      </c>
      <c r="F134" s="5">
        <f>SUM(F126:F133)</f>
        <v>24086348</v>
      </c>
      <c r="G134" s="6">
        <f t="shared" si="24"/>
        <v>0.04972489817820172</v>
      </c>
      <c r="H134" s="7">
        <f aca="true" t="shared" si="27" ref="H134:W134">SUM(H126:H133)</f>
        <v>9306833</v>
      </c>
      <c r="I134" s="5">
        <f t="shared" si="27"/>
        <v>7327700</v>
      </c>
      <c r="J134" s="8">
        <f t="shared" si="27"/>
        <v>7451815</v>
      </c>
      <c r="K134" s="8">
        <f t="shared" si="27"/>
        <v>24086348</v>
      </c>
      <c r="L134" s="7">
        <f t="shared" si="27"/>
        <v>0</v>
      </c>
      <c r="M134" s="5">
        <f t="shared" si="27"/>
        <v>0</v>
      </c>
      <c r="N134" s="8">
        <f t="shared" si="27"/>
        <v>0</v>
      </c>
      <c r="O134" s="8">
        <f t="shared" si="27"/>
        <v>0</v>
      </c>
      <c r="P134" s="7">
        <f t="shared" si="27"/>
        <v>0</v>
      </c>
      <c r="Q134" s="5">
        <f t="shared" si="27"/>
        <v>0</v>
      </c>
      <c r="R134" s="8">
        <f t="shared" si="27"/>
        <v>0</v>
      </c>
      <c r="S134" s="8">
        <f t="shared" si="27"/>
        <v>0</v>
      </c>
      <c r="T134" s="7">
        <f t="shared" si="27"/>
        <v>0</v>
      </c>
      <c r="U134" s="5">
        <f t="shared" si="27"/>
        <v>0</v>
      </c>
      <c r="V134" s="8">
        <f t="shared" si="27"/>
        <v>0</v>
      </c>
      <c r="W134" s="8">
        <f t="shared" si="27"/>
        <v>0</v>
      </c>
    </row>
    <row r="135" spans="1:23" ht="12.75">
      <c r="A135" s="47" t="s">
        <v>28</v>
      </c>
      <c r="B135" s="48" t="s">
        <v>252</v>
      </c>
      <c r="C135" s="49" t="s">
        <v>253</v>
      </c>
      <c r="D135" s="50">
        <v>68358917</v>
      </c>
      <c r="E135" s="1">
        <v>68358917</v>
      </c>
      <c r="F135" s="1">
        <v>14806848</v>
      </c>
      <c r="G135" s="2">
        <f t="shared" si="24"/>
        <v>0.21660448482529354</v>
      </c>
      <c r="H135" s="3">
        <v>3232590</v>
      </c>
      <c r="I135" s="1">
        <v>7388219</v>
      </c>
      <c r="J135" s="4">
        <v>4186039</v>
      </c>
      <c r="K135" s="4">
        <v>14806848</v>
      </c>
      <c r="L135" s="3">
        <v>0</v>
      </c>
      <c r="M135" s="1">
        <v>0</v>
      </c>
      <c r="N135" s="4">
        <v>0</v>
      </c>
      <c r="O135" s="4">
        <v>0</v>
      </c>
      <c r="P135" s="3">
        <v>0</v>
      </c>
      <c r="Q135" s="1">
        <v>0</v>
      </c>
      <c r="R135" s="4">
        <v>0</v>
      </c>
      <c r="S135" s="4">
        <v>0</v>
      </c>
      <c r="T135" s="3"/>
      <c r="U135" s="1">
        <v>0</v>
      </c>
      <c r="V135" s="4">
        <v>0</v>
      </c>
      <c r="W135" s="4">
        <v>0</v>
      </c>
    </row>
    <row r="136" spans="1:23" ht="12.75">
      <c r="A136" s="47" t="s">
        <v>28</v>
      </c>
      <c r="B136" s="48" t="s">
        <v>254</v>
      </c>
      <c r="C136" s="49" t="s">
        <v>255</v>
      </c>
      <c r="D136" s="50">
        <v>13944000</v>
      </c>
      <c r="E136" s="1">
        <v>13944000</v>
      </c>
      <c r="F136" s="1">
        <v>5015725</v>
      </c>
      <c r="G136" s="2">
        <f t="shared" si="24"/>
        <v>0.3597048909925416</v>
      </c>
      <c r="H136" s="3">
        <v>1688431</v>
      </c>
      <c r="I136" s="1">
        <v>1085166</v>
      </c>
      <c r="J136" s="4">
        <v>2242128</v>
      </c>
      <c r="K136" s="4">
        <v>5015725</v>
      </c>
      <c r="L136" s="3">
        <v>0</v>
      </c>
      <c r="M136" s="1">
        <v>0</v>
      </c>
      <c r="N136" s="4">
        <v>0</v>
      </c>
      <c r="O136" s="4">
        <v>0</v>
      </c>
      <c r="P136" s="3">
        <v>0</v>
      </c>
      <c r="Q136" s="1">
        <v>0</v>
      </c>
      <c r="R136" s="4">
        <v>0</v>
      </c>
      <c r="S136" s="4">
        <v>0</v>
      </c>
      <c r="T136" s="3"/>
      <c r="U136" s="1">
        <v>0</v>
      </c>
      <c r="V136" s="4">
        <v>0</v>
      </c>
      <c r="W136" s="4">
        <v>0</v>
      </c>
    </row>
    <row r="137" spans="1:23" ht="12.75">
      <c r="A137" s="47" t="s">
        <v>28</v>
      </c>
      <c r="B137" s="48" t="s">
        <v>256</v>
      </c>
      <c r="C137" s="49" t="s">
        <v>257</v>
      </c>
      <c r="D137" s="50">
        <v>34659341</v>
      </c>
      <c r="E137" s="1">
        <v>34659341</v>
      </c>
      <c r="F137" s="1">
        <v>550438</v>
      </c>
      <c r="G137" s="2">
        <f t="shared" si="24"/>
        <v>0.015881375240227445</v>
      </c>
      <c r="H137" s="3">
        <v>0</v>
      </c>
      <c r="I137" s="1">
        <v>242028</v>
      </c>
      <c r="J137" s="4">
        <v>308410</v>
      </c>
      <c r="K137" s="4">
        <v>550438</v>
      </c>
      <c r="L137" s="3">
        <v>0</v>
      </c>
      <c r="M137" s="1">
        <v>0</v>
      </c>
      <c r="N137" s="4">
        <v>0</v>
      </c>
      <c r="O137" s="4">
        <v>0</v>
      </c>
      <c r="P137" s="3">
        <v>0</v>
      </c>
      <c r="Q137" s="1">
        <v>0</v>
      </c>
      <c r="R137" s="4">
        <v>0</v>
      </c>
      <c r="S137" s="4">
        <v>0</v>
      </c>
      <c r="T137" s="3"/>
      <c r="U137" s="1">
        <v>0</v>
      </c>
      <c r="V137" s="4">
        <v>0</v>
      </c>
      <c r="W137" s="4">
        <v>0</v>
      </c>
    </row>
    <row r="138" spans="1:23" ht="12.75">
      <c r="A138" s="47" t="s">
        <v>28</v>
      </c>
      <c r="B138" s="48" t="s">
        <v>258</v>
      </c>
      <c r="C138" s="49" t="s">
        <v>259</v>
      </c>
      <c r="D138" s="50">
        <v>0</v>
      </c>
      <c r="E138" s="1">
        <v>0</v>
      </c>
      <c r="F138" s="1">
        <v>624517</v>
      </c>
      <c r="G138" s="2">
        <f t="shared" si="24"/>
        <v>0</v>
      </c>
      <c r="H138" s="3">
        <v>120400</v>
      </c>
      <c r="I138" s="1">
        <v>0</v>
      </c>
      <c r="J138" s="4">
        <v>504117</v>
      </c>
      <c r="K138" s="4">
        <v>624517</v>
      </c>
      <c r="L138" s="3">
        <v>0</v>
      </c>
      <c r="M138" s="1">
        <v>0</v>
      </c>
      <c r="N138" s="4">
        <v>0</v>
      </c>
      <c r="O138" s="4">
        <v>0</v>
      </c>
      <c r="P138" s="3">
        <v>0</v>
      </c>
      <c r="Q138" s="1">
        <v>0</v>
      </c>
      <c r="R138" s="4">
        <v>0</v>
      </c>
      <c r="S138" s="4">
        <v>0</v>
      </c>
      <c r="T138" s="3"/>
      <c r="U138" s="1">
        <v>0</v>
      </c>
      <c r="V138" s="4">
        <v>0</v>
      </c>
      <c r="W138" s="4">
        <v>0</v>
      </c>
    </row>
    <row r="139" spans="1:23" ht="12.75">
      <c r="A139" s="47" t="s">
        <v>28</v>
      </c>
      <c r="B139" s="48" t="s">
        <v>260</v>
      </c>
      <c r="C139" s="49" t="s">
        <v>261</v>
      </c>
      <c r="D139" s="50">
        <v>153578712</v>
      </c>
      <c r="E139" s="1">
        <v>153578712</v>
      </c>
      <c r="F139" s="1">
        <v>0</v>
      </c>
      <c r="G139" s="2">
        <f t="shared" si="24"/>
        <v>0</v>
      </c>
      <c r="H139" s="3">
        <v>0</v>
      </c>
      <c r="I139" s="1">
        <v>0</v>
      </c>
      <c r="J139" s="4">
        <v>0</v>
      </c>
      <c r="K139" s="4">
        <v>0</v>
      </c>
      <c r="L139" s="3">
        <v>0</v>
      </c>
      <c r="M139" s="1">
        <v>0</v>
      </c>
      <c r="N139" s="4">
        <v>0</v>
      </c>
      <c r="O139" s="4">
        <v>0</v>
      </c>
      <c r="P139" s="3">
        <v>0</v>
      </c>
      <c r="Q139" s="1">
        <v>0</v>
      </c>
      <c r="R139" s="4">
        <v>0</v>
      </c>
      <c r="S139" s="4">
        <v>0</v>
      </c>
      <c r="T139" s="3"/>
      <c r="U139" s="1">
        <v>0</v>
      </c>
      <c r="V139" s="4">
        <v>0</v>
      </c>
      <c r="W139" s="4">
        <v>0</v>
      </c>
    </row>
    <row r="140" spans="1:23" ht="12.75">
      <c r="A140" s="47" t="s">
        <v>47</v>
      </c>
      <c r="B140" s="48" t="s">
        <v>262</v>
      </c>
      <c r="C140" s="49" t="s">
        <v>263</v>
      </c>
      <c r="D140" s="50">
        <v>148976266</v>
      </c>
      <c r="E140" s="1">
        <v>148976266</v>
      </c>
      <c r="F140" s="1">
        <v>23195927</v>
      </c>
      <c r="G140" s="2">
        <f t="shared" si="24"/>
        <v>0.15570216399436404</v>
      </c>
      <c r="H140" s="3">
        <v>60234</v>
      </c>
      <c r="I140" s="1">
        <v>7638785</v>
      </c>
      <c r="J140" s="4">
        <v>15496908</v>
      </c>
      <c r="K140" s="4">
        <v>23195927</v>
      </c>
      <c r="L140" s="3">
        <v>0</v>
      </c>
      <c r="M140" s="1">
        <v>0</v>
      </c>
      <c r="N140" s="4">
        <v>0</v>
      </c>
      <c r="O140" s="4">
        <v>0</v>
      </c>
      <c r="P140" s="3">
        <v>0</v>
      </c>
      <c r="Q140" s="1">
        <v>0</v>
      </c>
      <c r="R140" s="4">
        <v>0</v>
      </c>
      <c r="S140" s="4">
        <v>0</v>
      </c>
      <c r="T140" s="3"/>
      <c r="U140" s="1">
        <v>0</v>
      </c>
      <c r="V140" s="4">
        <v>0</v>
      </c>
      <c r="W140" s="4">
        <v>0</v>
      </c>
    </row>
    <row r="141" spans="1:23" ht="12.75">
      <c r="A141" s="51"/>
      <c r="B141" s="52" t="s">
        <v>264</v>
      </c>
      <c r="C141" s="53"/>
      <c r="D141" s="54">
        <f>SUM(D135:D140)</f>
        <v>419517236</v>
      </c>
      <c r="E141" s="5">
        <f>SUM(E135:E140)</f>
        <v>419517236</v>
      </c>
      <c r="F141" s="5">
        <f>SUM(F135:F140)</f>
        <v>44193455</v>
      </c>
      <c r="G141" s="6">
        <f t="shared" si="24"/>
        <v>0.10534359784921923</v>
      </c>
      <c r="H141" s="7">
        <f aca="true" t="shared" si="28" ref="H141:W141">SUM(H135:H140)</f>
        <v>5101655</v>
      </c>
      <c r="I141" s="5">
        <f t="shared" si="28"/>
        <v>16354198</v>
      </c>
      <c r="J141" s="8">
        <f t="shared" si="28"/>
        <v>22737602</v>
      </c>
      <c r="K141" s="8">
        <f t="shared" si="28"/>
        <v>44193455</v>
      </c>
      <c r="L141" s="7">
        <f t="shared" si="28"/>
        <v>0</v>
      </c>
      <c r="M141" s="5">
        <f t="shared" si="28"/>
        <v>0</v>
      </c>
      <c r="N141" s="8">
        <f t="shared" si="28"/>
        <v>0</v>
      </c>
      <c r="O141" s="8">
        <f t="shared" si="28"/>
        <v>0</v>
      </c>
      <c r="P141" s="7">
        <f t="shared" si="28"/>
        <v>0</v>
      </c>
      <c r="Q141" s="5">
        <f t="shared" si="28"/>
        <v>0</v>
      </c>
      <c r="R141" s="8">
        <f t="shared" si="28"/>
        <v>0</v>
      </c>
      <c r="S141" s="8">
        <f t="shared" si="28"/>
        <v>0</v>
      </c>
      <c r="T141" s="7">
        <f t="shared" si="28"/>
        <v>0</v>
      </c>
      <c r="U141" s="5">
        <f t="shared" si="28"/>
        <v>0</v>
      </c>
      <c r="V141" s="8">
        <f t="shared" si="28"/>
        <v>0</v>
      </c>
      <c r="W141" s="8">
        <f t="shared" si="28"/>
        <v>0</v>
      </c>
    </row>
    <row r="142" spans="1:23" ht="12.75">
      <c r="A142" s="47" t="s">
        <v>28</v>
      </c>
      <c r="B142" s="48" t="s">
        <v>265</v>
      </c>
      <c r="C142" s="49" t="s">
        <v>266</v>
      </c>
      <c r="D142" s="50">
        <v>22060000</v>
      </c>
      <c r="E142" s="1">
        <v>22060000</v>
      </c>
      <c r="F142" s="1">
        <v>1232184</v>
      </c>
      <c r="G142" s="2">
        <f t="shared" si="24"/>
        <v>0.05585602901178604</v>
      </c>
      <c r="H142" s="3">
        <v>0</v>
      </c>
      <c r="I142" s="1">
        <v>1031874</v>
      </c>
      <c r="J142" s="4">
        <v>200310</v>
      </c>
      <c r="K142" s="4">
        <v>1232184</v>
      </c>
      <c r="L142" s="3">
        <v>0</v>
      </c>
      <c r="M142" s="1">
        <v>0</v>
      </c>
      <c r="N142" s="4">
        <v>0</v>
      </c>
      <c r="O142" s="4">
        <v>0</v>
      </c>
      <c r="P142" s="3">
        <v>0</v>
      </c>
      <c r="Q142" s="1">
        <v>0</v>
      </c>
      <c r="R142" s="4">
        <v>0</v>
      </c>
      <c r="S142" s="4">
        <v>0</v>
      </c>
      <c r="T142" s="3"/>
      <c r="U142" s="1">
        <v>0</v>
      </c>
      <c r="V142" s="4">
        <v>0</v>
      </c>
      <c r="W142" s="4">
        <v>0</v>
      </c>
    </row>
    <row r="143" spans="1:23" ht="12.75">
      <c r="A143" s="47" t="s">
        <v>28</v>
      </c>
      <c r="B143" s="48" t="s">
        <v>267</v>
      </c>
      <c r="C143" s="49" t="s">
        <v>268</v>
      </c>
      <c r="D143" s="50">
        <v>17500000</v>
      </c>
      <c r="E143" s="1">
        <v>17500000</v>
      </c>
      <c r="F143" s="1">
        <v>2259950</v>
      </c>
      <c r="G143" s="2">
        <f t="shared" si="24"/>
        <v>0.12914</v>
      </c>
      <c r="H143" s="3">
        <v>223941</v>
      </c>
      <c r="I143" s="1">
        <v>940043</v>
      </c>
      <c r="J143" s="4">
        <v>1095966</v>
      </c>
      <c r="K143" s="4">
        <v>2259950</v>
      </c>
      <c r="L143" s="3">
        <v>0</v>
      </c>
      <c r="M143" s="1">
        <v>0</v>
      </c>
      <c r="N143" s="4">
        <v>0</v>
      </c>
      <c r="O143" s="4">
        <v>0</v>
      </c>
      <c r="P143" s="3">
        <v>0</v>
      </c>
      <c r="Q143" s="1">
        <v>0</v>
      </c>
      <c r="R143" s="4">
        <v>0</v>
      </c>
      <c r="S143" s="4">
        <v>0</v>
      </c>
      <c r="T143" s="3"/>
      <c r="U143" s="1">
        <v>0</v>
      </c>
      <c r="V143" s="4">
        <v>0</v>
      </c>
      <c r="W143" s="4">
        <v>0</v>
      </c>
    </row>
    <row r="144" spans="1:23" ht="12.75">
      <c r="A144" s="47" t="s">
        <v>28</v>
      </c>
      <c r="B144" s="48" t="s">
        <v>269</v>
      </c>
      <c r="C144" s="49" t="s">
        <v>270</v>
      </c>
      <c r="D144" s="50">
        <v>21377000</v>
      </c>
      <c r="E144" s="1">
        <v>21377000</v>
      </c>
      <c r="F144" s="1">
        <v>8131512</v>
      </c>
      <c r="G144" s="2">
        <f t="shared" si="24"/>
        <v>0.3803860223604809</v>
      </c>
      <c r="H144" s="3">
        <v>0</v>
      </c>
      <c r="I144" s="1">
        <v>3812088</v>
      </c>
      <c r="J144" s="4">
        <v>4319424</v>
      </c>
      <c r="K144" s="4">
        <v>8131512</v>
      </c>
      <c r="L144" s="3">
        <v>0</v>
      </c>
      <c r="M144" s="1">
        <v>0</v>
      </c>
      <c r="N144" s="4">
        <v>0</v>
      </c>
      <c r="O144" s="4">
        <v>0</v>
      </c>
      <c r="P144" s="3">
        <v>0</v>
      </c>
      <c r="Q144" s="1">
        <v>0</v>
      </c>
      <c r="R144" s="4">
        <v>0</v>
      </c>
      <c r="S144" s="4">
        <v>0</v>
      </c>
      <c r="T144" s="3"/>
      <c r="U144" s="1">
        <v>0</v>
      </c>
      <c r="V144" s="4">
        <v>0</v>
      </c>
      <c r="W144" s="4">
        <v>0</v>
      </c>
    </row>
    <row r="145" spans="1:23" ht="12.75">
      <c r="A145" s="47" t="s">
        <v>28</v>
      </c>
      <c r="B145" s="48" t="s">
        <v>271</v>
      </c>
      <c r="C145" s="49" t="s">
        <v>272</v>
      </c>
      <c r="D145" s="50">
        <v>34450000</v>
      </c>
      <c r="E145" s="1">
        <v>34450000</v>
      </c>
      <c r="F145" s="1">
        <v>1399965</v>
      </c>
      <c r="G145" s="2">
        <f t="shared" si="24"/>
        <v>0.04063759071117562</v>
      </c>
      <c r="H145" s="3">
        <v>62388</v>
      </c>
      <c r="I145" s="1">
        <v>676613</v>
      </c>
      <c r="J145" s="4">
        <v>660964</v>
      </c>
      <c r="K145" s="4">
        <v>1399965</v>
      </c>
      <c r="L145" s="3">
        <v>0</v>
      </c>
      <c r="M145" s="1">
        <v>0</v>
      </c>
      <c r="N145" s="4">
        <v>0</v>
      </c>
      <c r="O145" s="4">
        <v>0</v>
      </c>
      <c r="P145" s="3">
        <v>0</v>
      </c>
      <c r="Q145" s="1">
        <v>0</v>
      </c>
      <c r="R145" s="4">
        <v>0</v>
      </c>
      <c r="S145" s="4">
        <v>0</v>
      </c>
      <c r="T145" s="3"/>
      <c r="U145" s="1">
        <v>0</v>
      </c>
      <c r="V145" s="4">
        <v>0</v>
      </c>
      <c r="W145" s="4">
        <v>0</v>
      </c>
    </row>
    <row r="146" spans="1:23" ht="12.75">
      <c r="A146" s="47" t="s">
        <v>47</v>
      </c>
      <c r="B146" s="48" t="s">
        <v>273</v>
      </c>
      <c r="C146" s="49" t="s">
        <v>274</v>
      </c>
      <c r="D146" s="50">
        <v>187077000</v>
      </c>
      <c r="E146" s="1">
        <v>187077000</v>
      </c>
      <c r="F146" s="1">
        <v>25533082</v>
      </c>
      <c r="G146" s="2">
        <f t="shared" si="24"/>
        <v>0.13648434601794981</v>
      </c>
      <c r="H146" s="3">
        <v>6576863</v>
      </c>
      <c r="I146" s="1">
        <v>8287802</v>
      </c>
      <c r="J146" s="4">
        <v>10668417</v>
      </c>
      <c r="K146" s="4">
        <v>25533082</v>
      </c>
      <c r="L146" s="3">
        <v>0</v>
      </c>
      <c r="M146" s="1">
        <v>0</v>
      </c>
      <c r="N146" s="4">
        <v>0</v>
      </c>
      <c r="O146" s="4">
        <v>0</v>
      </c>
      <c r="P146" s="3">
        <v>0</v>
      </c>
      <c r="Q146" s="1">
        <v>0</v>
      </c>
      <c r="R146" s="4">
        <v>0</v>
      </c>
      <c r="S146" s="4">
        <v>0</v>
      </c>
      <c r="T146" s="3"/>
      <c r="U146" s="1">
        <v>0</v>
      </c>
      <c r="V146" s="4">
        <v>0</v>
      </c>
      <c r="W146" s="4">
        <v>0</v>
      </c>
    </row>
    <row r="147" spans="1:23" ht="12.75">
      <c r="A147" s="51"/>
      <c r="B147" s="52" t="s">
        <v>275</v>
      </c>
      <c r="C147" s="53"/>
      <c r="D147" s="54">
        <f>SUM(D142:D146)</f>
        <v>282464000</v>
      </c>
      <c r="E147" s="5">
        <f>SUM(E142:E146)</f>
        <v>282464000</v>
      </c>
      <c r="F147" s="5">
        <f>SUM(F142:F146)</f>
        <v>38556693</v>
      </c>
      <c r="G147" s="6">
        <f t="shared" si="24"/>
        <v>0.1365012638778747</v>
      </c>
      <c r="H147" s="7">
        <f aca="true" t="shared" si="29" ref="H147:W147">SUM(H142:H146)</f>
        <v>6863192</v>
      </c>
      <c r="I147" s="5">
        <f t="shared" si="29"/>
        <v>14748420</v>
      </c>
      <c r="J147" s="8">
        <f t="shared" si="29"/>
        <v>16945081</v>
      </c>
      <c r="K147" s="8">
        <f t="shared" si="29"/>
        <v>38556693</v>
      </c>
      <c r="L147" s="7">
        <f t="shared" si="29"/>
        <v>0</v>
      </c>
      <c r="M147" s="5">
        <f t="shared" si="29"/>
        <v>0</v>
      </c>
      <c r="N147" s="8">
        <f t="shared" si="29"/>
        <v>0</v>
      </c>
      <c r="O147" s="8">
        <f t="shared" si="29"/>
        <v>0</v>
      </c>
      <c r="P147" s="7">
        <f t="shared" si="29"/>
        <v>0</v>
      </c>
      <c r="Q147" s="5">
        <f t="shared" si="29"/>
        <v>0</v>
      </c>
      <c r="R147" s="8">
        <f t="shared" si="29"/>
        <v>0</v>
      </c>
      <c r="S147" s="8">
        <f t="shared" si="29"/>
        <v>0</v>
      </c>
      <c r="T147" s="7">
        <f t="shared" si="29"/>
        <v>0</v>
      </c>
      <c r="U147" s="5">
        <f t="shared" si="29"/>
        <v>0</v>
      </c>
      <c r="V147" s="8">
        <f t="shared" si="29"/>
        <v>0</v>
      </c>
      <c r="W147" s="8">
        <f t="shared" si="29"/>
        <v>0</v>
      </c>
    </row>
    <row r="148" spans="1:23" ht="12.75">
      <c r="A148" s="47" t="s">
        <v>28</v>
      </c>
      <c r="B148" s="48" t="s">
        <v>276</v>
      </c>
      <c r="C148" s="49" t="s">
        <v>277</v>
      </c>
      <c r="D148" s="50">
        <v>229804000</v>
      </c>
      <c r="E148" s="1">
        <v>229804000</v>
      </c>
      <c r="F148" s="1">
        <v>12010755</v>
      </c>
      <c r="G148" s="2">
        <f aca="true" t="shared" si="30" ref="G148:G179">IF($D148=0,0,$F148/$D148)</f>
        <v>0.05226521296409114</v>
      </c>
      <c r="H148" s="3">
        <v>0</v>
      </c>
      <c r="I148" s="1">
        <v>11624255</v>
      </c>
      <c r="J148" s="4">
        <v>386500</v>
      </c>
      <c r="K148" s="4">
        <v>12010755</v>
      </c>
      <c r="L148" s="3">
        <v>0</v>
      </c>
      <c r="M148" s="1">
        <v>0</v>
      </c>
      <c r="N148" s="4">
        <v>0</v>
      </c>
      <c r="O148" s="4">
        <v>0</v>
      </c>
      <c r="P148" s="3">
        <v>0</v>
      </c>
      <c r="Q148" s="1">
        <v>0</v>
      </c>
      <c r="R148" s="4">
        <v>0</v>
      </c>
      <c r="S148" s="4">
        <v>0</v>
      </c>
      <c r="T148" s="3"/>
      <c r="U148" s="1">
        <v>0</v>
      </c>
      <c r="V148" s="4">
        <v>0</v>
      </c>
      <c r="W148" s="4">
        <v>0</v>
      </c>
    </row>
    <row r="149" spans="1:23" ht="12.75">
      <c r="A149" s="47" t="s">
        <v>28</v>
      </c>
      <c r="B149" s="48" t="s">
        <v>278</v>
      </c>
      <c r="C149" s="49" t="s">
        <v>279</v>
      </c>
      <c r="D149" s="50">
        <v>7370000</v>
      </c>
      <c r="E149" s="1">
        <v>7370000</v>
      </c>
      <c r="F149" s="1">
        <v>0</v>
      </c>
      <c r="G149" s="2">
        <f t="shared" si="30"/>
        <v>0</v>
      </c>
      <c r="H149" s="3">
        <v>0</v>
      </c>
      <c r="I149" s="1">
        <v>0</v>
      </c>
      <c r="J149" s="4">
        <v>0</v>
      </c>
      <c r="K149" s="4">
        <v>0</v>
      </c>
      <c r="L149" s="3">
        <v>0</v>
      </c>
      <c r="M149" s="1">
        <v>0</v>
      </c>
      <c r="N149" s="4">
        <v>0</v>
      </c>
      <c r="O149" s="4">
        <v>0</v>
      </c>
      <c r="P149" s="3">
        <v>0</v>
      </c>
      <c r="Q149" s="1">
        <v>0</v>
      </c>
      <c r="R149" s="4">
        <v>0</v>
      </c>
      <c r="S149" s="4">
        <v>0</v>
      </c>
      <c r="T149" s="3"/>
      <c r="U149" s="1">
        <v>0</v>
      </c>
      <c r="V149" s="4">
        <v>0</v>
      </c>
      <c r="W149" s="4">
        <v>0</v>
      </c>
    </row>
    <row r="150" spans="1:23" ht="12.75">
      <c r="A150" s="47" t="s">
        <v>28</v>
      </c>
      <c r="B150" s="48" t="s">
        <v>280</v>
      </c>
      <c r="C150" s="49" t="s">
        <v>281</v>
      </c>
      <c r="D150" s="50">
        <v>20037750</v>
      </c>
      <c r="E150" s="1">
        <v>20037750</v>
      </c>
      <c r="F150" s="1">
        <v>985244</v>
      </c>
      <c r="G150" s="2">
        <f t="shared" si="30"/>
        <v>0.04916939277114447</v>
      </c>
      <c r="H150" s="3">
        <v>584063</v>
      </c>
      <c r="I150" s="1">
        <v>320181</v>
      </c>
      <c r="J150" s="4">
        <v>81000</v>
      </c>
      <c r="K150" s="4">
        <v>985244</v>
      </c>
      <c r="L150" s="3">
        <v>0</v>
      </c>
      <c r="M150" s="1">
        <v>0</v>
      </c>
      <c r="N150" s="4">
        <v>0</v>
      </c>
      <c r="O150" s="4">
        <v>0</v>
      </c>
      <c r="P150" s="3">
        <v>0</v>
      </c>
      <c r="Q150" s="1">
        <v>0</v>
      </c>
      <c r="R150" s="4">
        <v>0</v>
      </c>
      <c r="S150" s="4">
        <v>0</v>
      </c>
      <c r="T150" s="3"/>
      <c r="U150" s="1">
        <v>0</v>
      </c>
      <c r="V150" s="4">
        <v>0</v>
      </c>
      <c r="W150" s="4">
        <v>0</v>
      </c>
    </row>
    <row r="151" spans="1:23" ht="12.75">
      <c r="A151" s="47" t="s">
        <v>47</v>
      </c>
      <c r="B151" s="48" t="s">
        <v>282</v>
      </c>
      <c r="C151" s="49" t="s">
        <v>283</v>
      </c>
      <c r="D151" s="50">
        <v>62373100</v>
      </c>
      <c r="E151" s="1">
        <v>62373100</v>
      </c>
      <c r="F151" s="1">
        <v>1195203</v>
      </c>
      <c r="G151" s="2">
        <f t="shared" si="30"/>
        <v>0.019162154839185482</v>
      </c>
      <c r="H151" s="3">
        <v>439524</v>
      </c>
      <c r="I151" s="1">
        <v>377268</v>
      </c>
      <c r="J151" s="4">
        <v>378411</v>
      </c>
      <c r="K151" s="4">
        <v>1195203</v>
      </c>
      <c r="L151" s="3">
        <v>0</v>
      </c>
      <c r="M151" s="1">
        <v>0</v>
      </c>
      <c r="N151" s="4">
        <v>0</v>
      </c>
      <c r="O151" s="4">
        <v>0</v>
      </c>
      <c r="P151" s="3">
        <v>0</v>
      </c>
      <c r="Q151" s="1">
        <v>0</v>
      </c>
      <c r="R151" s="4">
        <v>0</v>
      </c>
      <c r="S151" s="4">
        <v>0</v>
      </c>
      <c r="T151" s="3"/>
      <c r="U151" s="1">
        <v>0</v>
      </c>
      <c r="V151" s="4">
        <v>0</v>
      </c>
      <c r="W151" s="4">
        <v>0</v>
      </c>
    </row>
    <row r="152" spans="1:23" ht="12.75">
      <c r="A152" s="51"/>
      <c r="B152" s="52" t="s">
        <v>284</v>
      </c>
      <c r="C152" s="53"/>
      <c r="D152" s="54">
        <f>SUM(D148:D151)</f>
        <v>319584850</v>
      </c>
      <c r="E152" s="5">
        <f>SUM(E148:E151)</f>
        <v>319584850</v>
      </c>
      <c r="F152" s="5">
        <f>SUM(F148:F151)</f>
        <v>14191202</v>
      </c>
      <c r="G152" s="6">
        <f t="shared" si="30"/>
        <v>0.04440511494834627</v>
      </c>
      <c r="H152" s="7">
        <f aca="true" t="shared" si="31" ref="H152:W152">SUM(H148:H151)</f>
        <v>1023587</v>
      </c>
      <c r="I152" s="5">
        <f t="shared" si="31"/>
        <v>12321704</v>
      </c>
      <c r="J152" s="8">
        <f t="shared" si="31"/>
        <v>845911</v>
      </c>
      <c r="K152" s="8">
        <f t="shared" si="31"/>
        <v>14191202</v>
      </c>
      <c r="L152" s="7">
        <f t="shared" si="31"/>
        <v>0</v>
      </c>
      <c r="M152" s="5">
        <f t="shared" si="31"/>
        <v>0</v>
      </c>
      <c r="N152" s="8">
        <f t="shared" si="31"/>
        <v>0</v>
      </c>
      <c r="O152" s="8">
        <f t="shared" si="31"/>
        <v>0</v>
      </c>
      <c r="P152" s="7">
        <f t="shared" si="31"/>
        <v>0</v>
      </c>
      <c r="Q152" s="5">
        <f t="shared" si="31"/>
        <v>0</v>
      </c>
      <c r="R152" s="8">
        <f t="shared" si="31"/>
        <v>0</v>
      </c>
      <c r="S152" s="8">
        <f t="shared" si="31"/>
        <v>0</v>
      </c>
      <c r="T152" s="7">
        <f t="shared" si="31"/>
        <v>0</v>
      </c>
      <c r="U152" s="5">
        <f t="shared" si="31"/>
        <v>0</v>
      </c>
      <c r="V152" s="8">
        <f t="shared" si="31"/>
        <v>0</v>
      </c>
      <c r="W152" s="8">
        <f t="shared" si="31"/>
        <v>0</v>
      </c>
    </row>
    <row r="153" spans="1:23" ht="12.75">
      <c r="A153" s="47" t="s">
        <v>28</v>
      </c>
      <c r="B153" s="48" t="s">
        <v>285</v>
      </c>
      <c r="C153" s="49" t="s">
        <v>286</v>
      </c>
      <c r="D153" s="50">
        <v>17528000</v>
      </c>
      <c r="E153" s="1">
        <v>17528000</v>
      </c>
      <c r="F153" s="1">
        <v>2701997</v>
      </c>
      <c r="G153" s="2">
        <f t="shared" si="30"/>
        <v>0.154153183477864</v>
      </c>
      <c r="H153" s="3">
        <v>202644</v>
      </c>
      <c r="I153" s="1">
        <v>2272627</v>
      </c>
      <c r="J153" s="4">
        <v>226726</v>
      </c>
      <c r="K153" s="4">
        <v>2701997</v>
      </c>
      <c r="L153" s="3">
        <v>0</v>
      </c>
      <c r="M153" s="1">
        <v>0</v>
      </c>
      <c r="N153" s="4">
        <v>0</v>
      </c>
      <c r="O153" s="4">
        <v>0</v>
      </c>
      <c r="P153" s="3">
        <v>0</v>
      </c>
      <c r="Q153" s="1">
        <v>0</v>
      </c>
      <c r="R153" s="4">
        <v>0</v>
      </c>
      <c r="S153" s="4">
        <v>0</v>
      </c>
      <c r="T153" s="3"/>
      <c r="U153" s="1">
        <v>0</v>
      </c>
      <c r="V153" s="4">
        <v>0</v>
      </c>
      <c r="W153" s="4">
        <v>0</v>
      </c>
    </row>
    <row r="154" spans="1:23" ht="12.75">
      <c r="A154" s="47" t="s">
        <v>28</v>
      </c>
      <c r="B154" s="48" t="s">
        <v>287</v>
      </c>
      <c r="C154" s="49" t="s">
        <v>288</v>
      </c>
      <c r="D154" s="50">
        <v>23868000</v>
      </c>
      <c r="E154" s="1">
        <v>23868000</v>
      </c>
      <c r="F154" s="1">
        <v>2575056</v>
      </c>
      <c r="G154" s="2">
        <f t="shared" si="30"/>
        <v>0.10788738059326294</v>
      </c>
      <c r="H154" s="3">
        <v>722715</v>
      </c>
      <c r="I154" s="1">
        <v>1059109</v>
      </c>
      <c r="J154" s="4">
        <v>793232</v>
      </c>
      <c r="K154" s="4">
        <v>2575056</v>
      </c>
      <c r="L154" s="3">
        <v>0</v>
      </c>
      <c r="M154" s="1">
        <v>0</v>
      </c>
      <c r="N154" s="4">
        <v>0</v>
      </c>
      <c r="O154" s="4">
        <v>0</v>
      </c>
      <c r="P154" s="3">
        <v>0</v>
      </c>
      <c r="Q154" s="1">
        <v>0</v>
      </c>
      <c r="R154" s="4">
        <v>0</v>
      </c>
      <c r="S154" s="4">
        <v>0</v>
      </c>
      <c r="T154" s="3"/>
      <c r="U154" s="1">
        <v>0</v>
      </c>
      <c r="V154" s="4">
        <v>0</v>
      </c>
      <c r="W154" s="4">
        <v>0</v>
      </c>
    </row>
    <row r="155" spans="1:23" ht="12.75">
      <c r="A155" s="47" t="s">
        <v>28</v>
      </c>
      <c r="B155" s="48" t="s">
        <v>289</v>
      </c>
      <c r="C155" s="49" t="s">
        <v>290</v>
      </c>
      <c r="D155" s="50">
        <v>39003000</v>
      </c>
      <c r="E155" s="1">
        <v>39003000</v>
      </c>
      <c r="F155" s="1">
        <v>6399669</v>
      </c>
      <c r="G155" s="2">
        <f t="shared" si="30"/>
        <v>0.16408145527267134</v>
      </c>
      <c r="H155" s="3">
        <v>1305548</v>
      </c>
      <c r="I155" s="1">
        <v>294597</v>
      </c>
      <c r="J155" s="4">
        <v>4799524</v>
      </c>
      <c r="K155" s="4">
        <v>6399669</v>
      </c>
      <c r="L155" s="3">
        <v>0</v>
      </c>
      <c r="M155" s="1">
        <v>0</v>
      </c>
      <c r="N155" s="4">
        <v>0</v>
      </c>
      <c r="O155" s="4">
        <v>0</v>
      </c>
      <c r="P155" s="3">
        <v>0</v>
      </c>
      <c r="Q155" s="1">
        <v>0</v>
      </c>
      <c r="R155" s="4">
        <v>0</v>
      </c>
      <c r="S155" s="4">
        <v>0</v>
      </c>
      <c r="T155" s="3"/>
      <c r="U155" s="1">
        <v>0</v>
      </c>
      <c r="V155" s="4">
        <v>0</v>
      </c>
      <c r="W155" s="4">
        <v>0</v>
      </c>
    </row>
    <row r="156" spans="1:23" ht="12.75">
      <c r="A156" s="47" t="s">
        <v>28</v>
      </c>
      <c r="B156" s="48" t="s">
        <v>291</v>
      </c>
      <c r="C156" s="49" t="s">
        <v>292</v>
      </c>
      <c r="D156" s="50">
        <v>38709500</v>
      </c>
      <c r="E156" s="1">
        <v>38709500</v>
      </c>
      <c r="F156" s="1">
        <v>4483428</v>
      </c>
      <c r="G156" s="2">
        <f t="shared" si="30"/>
        <v>0.11582242085276225</v>
      </c>
      <c r="H156" s="3">
        <v>1623340</v>
      </c>
      <c r="I156" s="1">
        <v>2860088</v>
      </c>
      <c r="J156" s="4">
        <v>0</v>
      </c>
      <c r="K156" s="4">
        <v>4483428</v>
      </c>
      <c r="L156" s="3">
        <v>0</v>
      </c>
      <c r="M156" s="1">
        <v>0</v>
      </c>
      <c r="N156" s="4">
        <v>0</v>
      </c>
      <c r="O156" s="4">
        <v>0</v>
      </c>
      <c r="P156" s="3">
        <v>0</v>
      </c>
      <c r="Q156" s="1">
        <v>0</v>
      </c>
      <c r="R156" s="4">
        <v>0</v>
      </c>
      <c r="S156" s="4">
        <v>0</v>
      </c>
      <c r="T156" s="3"/>
      <c r="U156" s="1">
        <v>0</v>
      </c>
      <c r="V156" s="4">
        <v>0</v>
      </c>
      <c r="W156" s="4">
        <v>0</v>
      </c>
    </row>
    <row r="157" spans="1:23" ht="12.75">
      <c r="A157" s="47" t="s">
        <v>28</v>
      </c>
      <c r="B157" s="48" t="s">
        <v>293</v>
      </c>
      <c r="C157" s="49" t="s">
        <v>294</v>
      </c>
      <c r="D157" s="50">
        <v>29249400</v>
      </c>
      <c r="E157" s="1">
        <v>29249400</v>
      </c>
      <c r="F157" s="1">
        <v>8462240</v>
      </c>
      <c r="G157" s="2">
        <f t="shared" si="30"/>
        <v>0.2893132850588388</v>
      </c>
      <c r="H157" s="3">
        <v>1529017</v>
      </c>
      <c r="I157" s="1">
        <v>5678270</v>
      </c>
      <c r="J157" s="4">
        <v>1254953</v>
      </c>
      <c r="K157" s="4">
        <v>8462240</v>
      </c>
      <c r="L157" s="3">
        <v>0</v>
      </c>
      <c r="M157" s="1">
        <v>0</v>
      </c>
      <c r="N157" s="4">
        <v>0</v>
      </c>
      <c r="O157" s="4">
        <v>0</v>
      </c>
      <c r="P157" s="3">
        <v>0</v>
      </c>
      <c r="Q157" s="1">
        <v>0</v>
      </c>
      <c r="R157" s="4">
        <v>0</v>
      </c>
      <c r="S157" s="4">
        <v>0</v>
      </c>
      <c r="T157" s="3"/>
      <c r="U157" s="1">
        <v>0</v>
      </c>
      <c r="V157" s="4">
        <v>0</v>
      </c>
      <c r="W157" s="4">
        <v>0</v>
      </c>
    </row>
    <row r="158" spans="1:23" ht="12.75">
      <c r="A158" s="47" t="s">
        <v>47</v>
      </c>
      <c r="B158" s="48" t="s">
        <v>295</v>
      </c>
      <c r="C158" s="49" t="s">
        <v>296</v>
      </c>
      <c r="D158" s="50">
        <v>223812000</v>
      </c>
      <c r="E158" s="1">
        <v>223812000</v>
      </c>
      <c r="F158" s="1">
        <v>25072252</v>
      </c>
      <c r="G158" s="2">
        <f t="shared" si="30"/>
        <v>0.1120237163333512</v>
      </c>
      <c r="H158" s="3">
        <v>1345694</v>
      </c>
      <c r="I158" s="1">
        <v>5506662</v>
      </c>
      <c r="J158" s="4">
        <v>18219896</v>
      </c>
      <c r="K158" s="4">
        <v>25072252</v>
      </c>
      <c r="L158" s="3">
        <v>0</v>
      </c>
      <c r="M158" s="1">
        <v>0</v>
      </c>
      <c r="N158" s="4">
        <v>0</v>
      </c>
      <c r="O158" s="4">
        <v>0</v>
      </c>
      <c r="P158" s="3">
        <v>0</v>
      </c>
      <c r="Q158" s="1">
        <v>0</v>
      </c>
      <c r="R158" s="4">
        <v>0</v>
      </c>
      <c r="S158" s="4">
        <v>0</v>
      </c>
      <c r="T158" s="3"/>
      <c r="U158" s="1">
        <v>0</v>
      </c>
      <c r="V158" s="4">
        <v>0</v>
      </c>
      <c r="W158" s="4">
        <v>0</v>
      </c>
    </row>
    <row r="159" spans="1:23" ht="12.75">
      <c r="A159" s="51"/>
      <c r="B159" s="52" t="s">
        <v>297</v>
      </c>
      <c r="C159" s="53"/>
      <c r="D159" s="54">
        <f>SUM(D153:D158)</f>
        <v>372169900</v>
      </c>
      <c r="E159" s="5">
        <f>SUM(E153:E158)</f>
        <v>372169900</v>
      </c>
      <c r="F159" s="5">
        <f>SUM(F153:F158)</f>
        <v>49694642</v>
      </c>
      <c r="G159" s="6">
        <f t="shared" si="30"/>
        <v>0.13352676291124027</v>
      </c>
      <c r="H159" s="7">
        <f aca="true" t="shared" si="32" ref="H159:W159">SUM(H153:H158)</f>
        <v>6728958</v>
      </c>
      <c r="I159" s="5">
        <f t="shared" si="32"/>
        <v>17671353</v>
      </c>
      <c r="J159" s="8">
        <f t="shared" si="32"/>
        <v>25294331</v>
      </c>
      <c r="K159" s="8">
        <f t="shared" si="32"/>
        <v>49694642</v>
      </c>
      <c r="L159" s="7">
        <f t="shared" si="32"/>
        <v>0</v>
      </c>
      <c r="M159" s="5">
        <f t="shared" si="32"/>
        <v>0</v>
      </c>
      <c r="N159" s="8">
        <f t="shared" si="32"/>
        <v>0</v>
      </c>
      <c r="O159" s="8">
        <f t="shared" si="32"/>
        <v>0</v>
      </c>
      <c r="P159" s="7">
        <f t="shared" si="32"/>
        <v>0</v>
      </c>
      <c r="Q159" s="5">
        <f t="shared" si="32"/>
        <v>0</v>
      </c>
      <c r="R159" s="8">
        <f t="shared" si="32"/>
        <v>0</v>
      </c>
      <c r="S159" s="8">
        <f t="shared" si="32"/>
        <v>0</v>
      </c>
      <c r="T159" s="7">
        <f t="shared" si="32"/>
        <v>0</v>
      </c>
      <c r="U159" s="5">
        <f t="shared" si="32"/>
        <v>0</v>
      </c>
      <c r="V159" s="8">
        <f t="shared" si="32"/>
        <v>0</v>
      </c>
      <c r="W159" s="8">
        <f t="shared" si="32"/>
        <v>0</v>
      </c>
    </row>
    <row r="160" spans="1:23" ht="12.75">
      <c r="A160" s="47" t="s">
        <v>28</v>
      </c>
      <c r="B160" s="48" t="s">
        <v>298</v>
      </c>
      <c r="C160" s="49" t="s">
        <v>299</v>
      </c>
      <c r="D160" s="50">
        <v>25388000</v>
      </c>
      <c r="E160" s="1">
        <v>25388000</v>
      </c>
      <c r="F160" s="1">
        <v>2337019</v>
      </c>
      <c r="G160" s="2">
        <f t="shared" si="30"/>
        <v>0.0920521112336537</v>
      </c>
      <c r="H160" s="3">
        <v>600316</v>
      </c>
      <c r="I160" s="1">
        <v>106200</v>
      </c>
      <c r="J160" s="4">
        <v>1630503</v>
      </c>
      <c r="K160" s="4">
        <v>2337019</v>
      </c>
      <c r="L160" s="3">
        <v>0</v>
      </c>
      <c r="M160" s="1">
        <v>0</v>
      </c>
      <c r="N160" s="4">
        <v>0</v>
      </c>
      <c r="O160" s="4">
        <v>0</v>
      </c>
      <c r="P160" s="3">
        <v>0</v>
      </c>
      <c r="Q160" s="1">
        <v>0</v>
      </c>
      <c r="R160" s="4">
        <v>0</v>
      </c>
      <c r="S160" s="4">
        <v>0</v>
      </c>
      <c r="T160" s="3"/>
      <c r="U160" s="1">
        <v>0</v>
      </c>
      <c r="V160" s="4">
        <v>0</v>
      </c>
      <c r="W160" s="4">
        <v>0</v>
      </c>
    </row>
    <row r="161" spans="1:23" ht="12.75">
      <c r="A161" s="47" t="s">
        <v>28</v>
      </c>
      <c r="B161" s="48" t="s">
        <v>300</v>
      </c>
      <c r="C161" s="49" t="s">
        <v>301</v>
      </c>
      <c r="D161" s="50">
        <v>33294088</v>
      </c>
      <c r="E161" s="1">
        <v>33294088</v>
      </c>
      <c r="F161" s="1">
        <v>7635433</v>
      </c>
      <c r="G161" s="2">
        <f t="shared" si="30"/>
        <v>0.22933299749793418</v>
      </c>
      <c r="H161" s="3">
        <v>2760785</v>
      </c>
      <c r="I161" s="1">
        <v>3175243</v>
      </c>
      <c r="J161" s="4">
        <v>1699405</v>
      </c>
      <c r="K161" s="4">
        <v>7635433</v>
      </c>
      <c r="L161" s="3">
        <v>0</v>
      </c>
      <c r="M161" s="1">
        <v>0</v>
      </c>
      <c r="N161" s="4">
        <v>0</v>
      </c>
      <c r="O161" s="4">
        <v>0</v>
      </c>
      <c r="P161" s="3">
        <v>0</v>
      </c>
      <c r="Q161" s="1">
        <v>0</v>
      </c>
      <c r="R161" s="4">
        <v>0</v>
      </c>
      <c r="S161" s="4">
        <v>0</v>
      </c>
      <c r="T161" s="3"/>
      <c r="U161" s="1">
        <v>0</v>
      </c>
      <c r="V161" s="4">
        <v>0</v>
      </c>
      <c r="W161" s="4">
        <v>0</v>
      </c>
    </row>
    <row r="162" spans="1:23" ht="12.75">
      <c r="A162" s="47" t="s">
        <v>28</v>
      </c>
      <c r="B162" s="48" t="s">
        <v>302</v>
      </c>
      <c r="C162" s="49" t="s">
        <v>303</v>
      </c>
      <c r="D162" s="50">
        <v>9464000</v>
      </c>
      <c r="E162" s="1">
        <v>9464000</v>
      </c>
      <c r="F162" s="1">
        <v>761860</v>
      </c>
      <c r="G162" s="2">
        <f t="shared" si="30"/>
        <v>0.08050084530853761</v>
      </c>
      <c r="H162" s="3">
        <v>66333</v>
      </c>
      <c r="I162" s="1">
        <v>0</v>
      </c>
      <c r="J162" s="4">
        <v>695527</v>
      </c>
      <c r="K162" s="4">
        <v>761860</v>
      </c>
      <c r="L162" s="3">
        <v>0</v>
      </c>
      <c r="M162" s="1">
        <v>0</v>
      </c>
      <c r="N162" s="4">
        <v>0</v>
      </c>
      <c r="O162" s="4">
        <v>0</v>
      </c>
      <c r="P162" s="3">
        <v>0</v>
      </c>
      <c r="Q162" s="1">
        <v>0</v>
      </c>
      <c r="R162" s="4">
        <v>0</v>
      </c>
      <c r="S162" s="4">
        <v>0</v>
      </c>
      <c r="T162" s="3"/>
      <c r="U162" s="1">
        <v>0</v>
      </c>
      <c r="V162" s="4">
        <v>0</v>
      </c>
      <c r="W162" s="4">
        <v>0</v>
      </c>
    </row>
    <row r="163" spans="1:23" ht="12.75">
      <c r="A163" s="47" t="s">
        <v>28</v>
      </c>
      <c r="B163" s="48" t="s">
        <v>304</v>
      </c>
      <c r="C163" s="49" t="s">
        <v>305</v>
      </c>
      <c r="D163" s="50">
        <v>6484</v>
      </c>
      <c r="E163" s="1">
        <v>6484</v>
      </c>
      <c r="F163" s="1">
        <v>3330852</v>
      </c>
      <c r="G163" s="2">
        <f t="shared" si="30"/>
        <v>513.7032695866749</v>
      </c>
      <c r="H163" s="3">
        <v>202212</v>
      </c>
      <c r="I163" s="1">
        <v>2683609</v>
      </c>
      <c r="J163" s="4">
        <v>445031</v>
      </c>
      <c r="K163" s="4">
        <v>3330852</v>
      </c>
      <c r="L163" s="3">
        <v>0</v>
      </c>
      <c r="M163" s="1">
        <v>0</v>
      </c>
      <c r="N163" s="4">
        <v>0</v>
      </c>
      <c r="O163" s="4">
        <v>0</v>
      </c>
      <c r="P163" s="3">
        <v>0</v>
      </c>
      <c r="Q163" s="1">
        <v>0</v>
      </c>
      <c r="R163" s="4">
        <v>0</v>
      </c>
      <c r="S163" s="4">
        <v>0</v>
      </c>
      <c r="T163" s="3"/>
      <c r="U163" s="1">
        <v>0</v>
      </c>
      <c r="V163" s="4">
        <v>0</v>
      </c>
      <c r="W163" s="4">
        <v>0</v>
      </c>
    </row>
    <row r="164" spans="1:23" ht="12.75">
      <c r="A164" s="47" t="s">
        <v>28</v>
      </c>
      <c r="B164" s="48" t="s">
        <v>306</v>
      </c>
      <c r="C164" s="49" t="s">
        <v>307</v>
      </c>
      <c r="D164" s="50">
        <v>21336000</v>
      </c>
      <c r="E164" s="1">
        <v>21336000</v>
      </c>
      <c r="F164" s="1">
        <v>632992</v>
      </c>
      <c r="G164" s="2">
        <f t="shared" si="30"/>
        <v>0.029667791526059244</v>
      </c>
      <c r="H164" s="3">
        <v>115102</v>
      </c>
      <c r="I164" s="1">
        <v>261650</v>
      </c>
      <c r="J164" s="4">
        <v>256240</v>
      </c>
      <c r="K164" s="4">
        <v>632992</v>
      </c>
      <c r="L164" s="3">
        <v>0</v>
      </c>
      <c r="M164" s="1">
        <v>0</v>
      </c>
      <c r="N164" s="4">
        <v>0</v>
      </c>
      <c r="O164" s="4">
        <v>0</v>
      </c>
      <c r="P164" s="3">
        <v>0</v>
      </c>
      <c r="Q164" s="1">
        <v>0</v>
      </c>
      <c r="R164" s="4">
        <v>0</v>
      </c>
      <c r="S164" s="4">
        <v>0</v>
      </c>
      <c r="T164" s="3"/>
      <c r="U164" s="1">
        <v>0</v>
      </c>
      <c r="V164" s="4">
        <v>0</v>
      </c>
      <c r="W164" s="4">
        <v>0</v>
      </c>
    </row>
    <row r="165" spans="1:23" ht="12.75">
      <c r="A165" s="47" t="s">
        <v>47</v>
      </c>
      <c r="B165" s="48" t="s">
        <v>308</v>
      </c>
      <c r="C165" s="49" t="s">
        <v>309</v>
      </c>
      <c r="D165" s="50">
        <v>188847500</v>
      </c>
      <c r="E165" s="1">
        <v>188847500</v>
      </c>
      <c r="F165" s="1">
        <v>9523576</v>
      </c>
      <c r="G165" s="2">
        <f t="shared" si="30"/>
        <v>0.05042998186367307</v>
      </c>
      <c r="H165" s="3">
        <v>2349178</v>
      </c>
      <c r="I165" s="1">
        <v>4940824</v>
      </c>
      <c r="J165" s="4">
        <v>2233574</v>
      </c>
      <c r="K165" s="4">
        <v>9523576</v>
      </c>
      <c r="L165" s="3">
        <v>0</v>
      </c>
      <c r="M165" s="1">
        <v>0</v>
      </c>
      <c r="N165" s="4">
        <v>0</v>
      </c>
      <c r="O165" s="4">
        <v>0</v>
      </c>
      <c r="P165" s="3">
        <v>0</v>
      </c>
      <c r="Q165" s="1">
        <v>0</v>
      </c>
      <c r="R165" s="4">
        <v>0</v>
      </c>
      <c r="S165" s="4">
        <v>0</v>
      </c>
      <c r="T165" s="3"/>
      <c r="U165" s="1">
        <v>0</v>
      </c>
      <c r="V165" s="4">
        <v>0</v>
      </c>
      <c r="W165" s="4">
        <v>0</v>
      </c>
    </row>
    <row r="166" spans="1:23" ht="12.75">
      <c r="A166" s="65"/>
      <c r="B166" s="66" t="s">
        <v>310</v>
      </c>
      <c r="C166" s="67"/>
      <c r="D166" s="68">
        <f>SUM(D160:D165)</f>
        <v>278336072</v>
      </c>
      <c r="E166" s="13">
        <f>SUM(E160:E165)</f>
        <v>278336072</v>
      </c>
      <c r="F166" s="13">
        <f>SUM(F160:F165)</f>
        <v>24221732</v>
      </c>
      <c r="G166" s="14">
        <f t="shared" si="30"/>
        <v>0.08702333055846244</v>
      </c>
      <c r="H166" s="15">
        <f aca="true" t="shared" si="33" ref="H166:W166">SUM(H160:H165)</f>
        <v>6093926</v>
      </c>
      <c r="I166" s="13">
        <f t="shared" si="33"/>
        <v>11167526</v>
      </c>
      <c r="J166" s="16">
        <f t="shared" si="33"/>
        <v>6960280</v>
      </c>
      <c r="K166" s="16">
        <f t="shared" si="33"/>
        <v>24221732</v>
      </c>
      <c r="L166" s="7">
        <f t="shared" si="33"/>
        <v>0</v>
      </c>
      <c r="M166" s="5">
        <f t="shared" si="33"/>
        <v>0</v>
      </c>
      <c r="N166" s="8">
        <f t="shared" si="33"/>
        <v>0</v>
      </c>
      <c r="O166" s="8">
        <f t="shared" si="33"/>
        <v>0</v>
      </c>
      <c r="P166" s="7">
        <f t="shared" si="33"/>
        <v>0</v>
      </c>
      <c r="Q166" s="5">
        <f t="shared" si="33"/>
        <v>0</v>
      </c>
      <c r="R166" s="8">
        <f t="shared" si="33"/>
        <v>0</v>
      </c>
      <c r="S166" s="8">
        <f t="shared" si="33"/>
        <v>0</v>
      </c>
      <c r="T166" s="7">
        <f t="shared" si="33"/>
        <v>0</v>
      </c>
      <c r="U166" s="5">
        <f t="shared" si="33"/>
        <v>0</v>
      </c>
      <c r="V166" s="8">
        <f t="shared" si="33"/>
        <v>0</v>
      </c>
      <c r="W166" s="8">
        <f t="shared" si="33"/>
        <v>0</v>
      </c>
    </row>
    <row r="167" spans="1:23" ht="12.75">
      <c r="A167" s="47" t="s">
        <v>28</v>
      </c>
      <c r="B167" s="48" t="s">
        <v>311</v>
      </c>
      <c r="C167" s="49" t="s">
        <v>312</v>
      </c>
      <c r="D167" s="50">
        <v>15135000</v>
      </c>
      <c r="E167" s="1">
        <v>15135000</v>
      </c>
      <c r="F167" s="1">
        <v>1999279</v>
      </c>
      <c r="G167" s="2">
        <f t="shared" si="30"/>
        <v>0.13209639907499174</v>
      </c>
      <c r="H167" s="3">
        <v>0</v>
      </c>
      <c r="I167" s="1">
        <v>523472</v>
      </c>
      <c r="J167" s="4">
        <v>1475807</v>
      </c>
      <c r="K167" s="4">
        <v>1999279</v>
      </c>
      <c r="L167" s="3">
        <v>0</v>
      </c>
      <c r="M167" s="1">
        <v>0</v>
      </c>
      <c r="N167" s="4">
        <v>0</v>
      </c>
      <c r="O167" s="4">
        <v>0</v>
      </c>
      <c r="P167" s="3">
        <v>0</v>
      </c>
      <c r="Q167" s="1">
        <v>0</v>
      </c>
      <c r="R167" s="4">
        <v>0</v>
      </c>
      <c r="S167" s="4">
        <v>0</v>
      </c>
      <c r="T167" s="3"/>
      <c r="U167" s="1">
        <v>0</v>
      </c>
      <c r="V167" s="4">
        <v>0</v>
      </c>
      <c r="W167" s="4">
        <v>0</v>
      </c>
    </row>
    <row r="168" spans="1:23" ht="12.75">
      <c r="A168" s="47" t="s">
        <v>28</v>
      </c>
      <c r="B168" s="48" t="s">
        <v>313</v>
      </c>
      <c r="C168" s="49" t="s">
        <v>314</v>
      </c>
      <c r="D168" s="50">
        <v>234827400</v>
      </c>
      <c r="E168" s="1">
        <v>234827400</v>
      </c>
      <c r="F168" s="1">
        <v>6669937</v>
      </c>
      <c r="G168" s="2">
        <f t="shared" si="30"/>
        <v>0.028403572155549138</v>
      </c>
      <c r="H168" s="3">
        <v>680000</v>
      </c>
      <c r="I168" s="1">
        <v>2532557</v>
      </c>
      <c r="J168" s="4">
        <v>3457380</v>
      </c>
      <c r="K168" s="4">
        <v>6669937</v>
      </c>
      <c r="L168" s="3">
        <v>0</v>
      </c>
      <c r="M168" s="1">
        <v>0</v>
      </c>
      <c r="N168" s="4">
        <v>0</v>
      </c>
      <c r="O168" s="4">
        <v>0</v>
      </c>
      <c r="P168" s="3">
        <v>0</v>
      </c>
      <c r="Q168" s="1">
        <v>0</v>
      </c>
      <c r="R168" s="4">
        <v>0</v>
      </c>
      <c r="S168" s="4">
        <v>0</v>
      </c>
      <c r="T168" s="3"/>
      <c r="U168" s="1">
        <v>0</v>
      </c>
      <c r="V168" s="4">
        <v>0</v>
      </c>
      <c r="W168" s="4">
        <v>0</v>
      </c>
    </row>
    <row r="169" spans="1:23" ht="12.75">
      <c r="A169" s="47" t="s">
        <v>28</v>
      </c>
      <c r="B169" s="48" t="s">
        <v>315</v>
      </c>
      <c r="C169" s="49" t="s">
        <v>316</v>
      </c>
      <c r="D169" s="50">
        <v>5831639</v>
      </c>
      <c r="E169" s="1">
        <v>5831639</v>
      </c>
      <c r="F169" s="1">
        <v>2832071</v>
      </c>
      <c r="G169" s="2">
        <f t="shared" si="30"/>
        <v>0.48563894301413374</v>
      </c>
      <c r="H169" s="3">
        <v>460475</v>
      </c>
      <c r="I169" s="1">
        <v>1166256</v>
      </c>
      <c r="J169" s="4">
        <v>1205340</v>
      </c>
      <c r="K169" s="4">
        <v>2832071</v>
      </c>
      <c r="L169" s="3">
        <v>0</v>
      </c>
      <c r="M169" s="1">
        <v>0</v>
      </c>
      <c r="N169" s="4">
        <v>0</v>
      </c>
      <c r="O169" s="4">
        <v>0</v>
      </c>
      <c r="P169" s="3">
        <v>0</v>
      </c>
      <c r="Q169" s="1">
        <v>0</v>
      </c>
      <c r="R169" s="4">
        <v>0</v>
      </c>
      <c r="S169" s="4">
        <v>0</v>
      </c>
      <c r="T169" s="3"/>
      <c r="U169" s="1">
        <v>0</v>
      </c>
      <c r="V169" s="4">
        <v>0</v>
      </c>
      <c r="W169" s="4">
        <v>0</v>
      </c>
    </row>
    <row r="170" spans="1:23" ht="12.75">
      <c r="A170" s="47" t="s">
        <v>28</v>
      </c>
      <c r="B170" s="48" t="s">
        <v>317</v>
      </c>
      <c r="C170" s="49" t="s">
        <v>318</v>
      </c>
      <c r="D170" s="50">
        <v>52641707</v>
      </c>
      <c r="E170" s="1">
        <v>52641707</v>
      </c>
      <c r="F170" s="1">
        <v>6308947</v>
      </c>
      <c r="G170" s="2">
        <f t="shared" si="30"/>
        <v>0.11984693049562394</v>
      </c>
      <c r="H170" s="3">
        <v>167849</v>
      </c>
      <c r="I170" s="1">
        <v>2810408</v>
      </c>
      <c r="J170" s="4">
        <v>3330690</v>
      </c>
      <c r="K170" s="4">
        <v>6308947</v>
      </c>
      <c r="L170" s="3">
        <v>0</v>
      </c>
      <c r="M170" s="1">
        <v>0</v>
      </c>
      <c r="N170" s="4">
        <v>0</v>
      </c>
      <c r="O170" s="4">
        <v>0</v>
      </c>
      <c r="P170" s="3">
        <v>0</v>
      </c>
      <c r="Q170" s="1">
        <v>0</v>
      </c>
      <c r="R170" s="4">
        <v>0</v>
      </c>
      <c r="S170" s="4">
        <v>0</v>
      </c>
      <c r="T170" s="3"/>
      <c r="U170" s="1">
        <v>0</v>
      </c>
      <c r="V170" s="4">
        <v>0</v>
      </c>
      <c r="W170" s="4">
        <v>0</v>
      </c>
    </row>
    <row r="171" spans="1:23" ht="12.75">
      <c r="A171" s="47" t="s">
        <v>28</v>
      </c>
      <c r="B171" s="48" t="s">
        <v>319</v>
      </c>
      <c r="C171" s="49" t="s">
        <v>320</v>
      </c>
      <c r="D171" s="50">
        <v>15663000</v>
      </c>
      <c r="E171" s="1">
        <v>15663000</v>
      </c>
      <c r="F171" s="1">
        <v>4410698</v>
      </c>
      <c r="G171" s="2">
        <f t="shared" si="30"/>
        <v>0.2815998212347571</v>
      </c>
      <c r="H171" s="3">
        <v>33877</v>
      </c>
      <c r="I171" s="1">
        <v>1852370</v>
      </c>
      <c r="J171" s="4">
        <v>2524451</v>
      </c>
      <c r="K171" s="4">
        <v>4410698</v>
      </c>
      <c r="L171" s="3">
        <v>0</v>
      </c>
      <c r="M171" s="1">
        <v>0</v>
      </c>
      <c r="N171" s="4">
        <v>0</v>
      </c>
      <c r="O171" s="4">
        <v>0</v>
      </c>
      <c r="P171" s="3">
        <v>0</v>
      </c>
      <c r="Q171" s="1">
        <v>0</v>
      </c>
      <c r="R171" s="4">
        <v>0</v>
      </c>
      <c r="S171" s="4">
        <v>0</v>
      </c>
      <c r="T171" s="3"/>
      <c r="U171" s="1">
        <v>0</v>
      </c>
      <c r="V171" s="4">
        <v>0</v>
      </c>
      <c r="W171" s="4">
        <v>0</v>
      </c>
    </row>
    <row r="172" spans="1:23" ht="12.75">
      <c r="A172" s="47" t="s">
        <v>28</v>
      </c>
      <c r="B172" s="48" t="s">
        <v>321</v>
      </c>
      <c r="C172" s="49" t="s">
        <v>322</v>
      </c>
      <c r="D172" s="50">
        <v>14872000</v>
      </c>
      <c r="E172" s="1">
        <v>14872000</v>
      </c>
      <c r="F172" s="1">
        <v>2507879</v>
      </c>
      <c r="G172" s="2">
        <f t="shared" si="30"/>
        <v>0.1686309171597633</v>
      </c>
      <c r="H172" s="3">
        <v>199969</v>
      </c>
      <c r="I172" s="1">
        <v>376988</v>
      </c>
      <c r="J172" s="4">
        <v>1930922</v>
      </c>
      <c r="K172" s="4">
        <v>2507879</v>
      </c>
      <c r="L172" s="3">
        <v>0</v>
      </c>
      <c r="M172" s="1">
        <v>0</v>
      </c>
      <c r="N172" s="4">
        <v>0</v>
      </c>
      <c r="O172" s="4">
        <v>0</v>
      </c>
      <c r="P172" s="3">
        <v>0</v>
      </c>
      <c r="Q172" s="1">
        <v>0</v>
      </c>
      <c r="R172" s="4">
        <v>0</v>
      </c>
      <c r="S172" s="4">
        <v>0</v>
      </c>
      <c r="T172" s="3"/>
      <c r="U172" s="1">
        <v>0</v>
      </c>
      <c r="V172" s="4">
        <v>0</v>
      </c>
      <c r="W172" s="4">
        <v>0</v>
      </c>
    </row>
    <row r="173" spans="1:23" ht="12.75">
      <c r="A173" s="47" t="s">
        <v>47</v>
      </c>
      <c r="B173" s="48" t="s">
        <v>323</v>
      </c>
      <c r="C173" s="49" t="s">
        <v>324</v>
      </c>
      <c r="D173" s="50">
        <v>148646279</v>
      </c>
      <c r="E173" s="1">
        <v>148646279</v>
      </c>
      <c r="F173" s="1">
        <v>15124616</v>
      </c>
      <c r="G173" s="2">
        <f t="shared" si="30"/>
        <v>0.10174903873644896</v>
      </c>
      <c r="H173" s="3">
        <v>1191329</v>
      </c>
      <c r="I173" s="1">
        <v>8006530</v>
      </c>
      <c r="J173" s="4">
        <v>5926757</v>
      </c>
      <c r="K173" s="4">
        <v>15124616</v>
      </c>
      <c r="L173" s="3">
        <v>0</v>
      </c>
      <c r="M173" s="1">
        <v>0</v>
      </c>
      <c r="N173" s="4">
        <v>0</v>
      </c>
      <c r="O173" s="4">
        <v>0</v>
      </c>
      <c r="P173" s="3">
        <v>0</v>
      </c>
      <c r="Q173" s="1">
        <v>0</v>
      </c>
      <c r="R173" s="4">
        <v>0</v>
      </c>
      <c r="S173" s="4">
        <v>0</v>
      </c>
      <c r="T173" s="3"/>
      <c r="U173" s="1">
        <v>0</v>
      </c>
      <c r="V173" s="4">
        <v>0</v>
      </c>
      <c r="W173" s="4">
        <v>0</v>
      </c>
    </row>
    <row r="174" spans="1:23" ht="12.75">
      <c r="A174" s="51"/>
      <c r="B174" s="52" t="s">
        <v>325</v>
      </c>
      <c r="C174" s="53"/>
      <c r="D174" s="54">
        <f>SUM(D167:D173)</f>
        <v>487617025</v>
      </c>
      <c r="E174" s="5">
        <f>SUM(E167:E173)</f>
        <v>487617025</v>
      </c>
      <c r="F174" s="5">
        <f>SUM(F167:F173)</f>
        <v>39853427</v>
      </c>
      <c r="G174" s="6">
        <f t="shared" si="30"/>
        <v>0.08173099985588075</v>
      </c>
      <c r="H174" s="7">
        <f aca="true" t="shared" si="34" ref="H174:W174">SUM(H167:H173)</f>
        <v>2733499</v>
      </c>
      <c r="I174" s="5">
        <f t="shared" si="34"/>
        <v>17268581</v>
      </c>
      <c r="J174" s="8">
        <f t="shared" si="34"/>
        <v>19851347</v>
      </c>
      <c r="K174" s="8">
        <f t="shared" si="34"/>
        <v>39853427</v>
      </c>
      <c r="L174" s="7">
        <f t="shared" si="34"/>
        <v>0</v>
      </c>
      <c r="M174" s="5">
        <f t="shared" si="34"/>
        <v>0</v>
      </c>
      <c r="N174" s="8">
        <f t="shared" si="34"/>
        <v>0</v>
      </c>
      <c r="O174" s="8">
        <f t="shared" si="34"/>
        <v>0</v>
      </c>
      <c r="P174" s="7">
        <f t="shared" si="34"/>
        <v>0</v>
      </c>
      <c r="Q174" s="5">
        <f t="shared" si="34"/>
        <v>0</v>
      </c>
      <c r="R174" s="8">
        <f t="shared" si="34"/>
        <v>0</v>
      </c>
      <c r="S174" s="8">
        <f t="shared" si="34"/>
        <v>0</v>
      </c>
      <c r="T174" s="7">
        <f t="shared" si="34"/>
        <v>0</v>
      </c>
      <c r="U174" s="5">
        <f t="shared" si="34"/>
        <v>0</v>
      </c>
      <c r="V174" s="8">
        <f t="shared" si="34"/>
        <v>0</v>
      </c>
      <c r="W174" s="8">
        <f t="shared" si="34"/>
        <v>0</v>
      </c>
    </row>
    <row r="175" spans="1:23" ht="12.75">
      <c r="A175" s="47" t="s">
        <v>28</v>
      </c>
      <c r="B175" s="48" t="s">
        <v>326</v>
      </c>
      <c r="C175" s="49" t="s">
        <v>327</v>
      </c>
      <c r="D175" s="50">
        <v>76402000</v>
      </c>
      <c r="E175" s="1">
        <v>76402000</v>
      </c>
      <c r="F175" s="1">
        <v>6909462</v>
      </c>
      <c r="G175" s="2">
        <f t="shared" si="30"/>
        <v>0.09043561686866836</v>
      </c>
      <c r="H175" s="3">
        <v>851620</v>
      </c>
      <c r="I175" s="1">
        <v>1556633</v>
      </c>
      <c r="J175" s="4">
        <v>4501209</v>
      </c>
      <c r="K175" s="4">
        <v>6909462</v>
      </c>
      <c r="L175" s="3">
        <v>0</v>
      </c>
      <c r="M175" s="1">
        <v>0</v>
      </c>
      <c r="N175" s="4">
        <v>0</v>
      </c>
      <c r="O175" s="4">
        <v>0</v>
      </c>
      <c r="P175" s="3">
        <v>0</v>
      </c>
      <c r="Q175" s="1">
        <v>0</v>
      </c>
      <c r="R175" s="4">
        <v>0</v>
      </c>
      <c r="S175" s="4">
        <v>0</v>
      </c>
      <c r="T175" s="3"/>
      <c r="U175" s="1">
        <v>0</v>
      </c>
      <c r="V175" s="4">
        <v>0</v>
      </c>
      <c r="W175" s="4">
        <v>0</v>
      </c>
    </row>
    <row r="176" spans="1:23" ht="12.75">
      <c r="A176" s="47" t="s">
        <v>28</v>
      </c>
      <c r="B176" s="48" t="s">
        <v>328</v>
      </c>
      <c r="C176" s="49" t="s">
        <v>329</v>
      </c>
      <c r="D176" s="50">
        <v>276071575</v>
      </c>
      <c r="E176" s="1">
        <v>276071575</v>
      </c>
      <c r="F176" s="1">
        <v>10315825</v>
      </c>
      <c r="G176" s="2">
        <f t="shared" si="30"/>
        <v>0.0373664872959123</v>
      </c>
      <c r="H176" s="3">
        <v>3470949</v>
      </c>
      <c r="I176" s="1">
        <v>3326601</v>
      </c>
      <c r="J176" s="4">
        <v>3518275</v>
      </c>
      <c r="K176" s="4">
        <v>10315825</v>
      </c>
      <c r="L176" s="3">
        <v>0</v>
      </c>
      <c r="M176" s="1">
        <v>0</v>
      </c>
      <c r="N176" s="4">
        <v>0</v>
      </c>
      <c r="O176" s="4">
        <v>0</v>
      </c>
      <c r="P176" s="3">
        <v>0</v>
      </c>
      <c r="Q176" s="1">
        <v>0</v>
      </c>
      <c r="R176" s="4">
        <v>0</v>
      </c>
      <c r="S176" s="4">
        <v>0</v>
      </c>
      <c r="T176" s="3"/>
      <c r="U176" s="1">
        <v>0</v>
      </c>
      <c r="V176" s="4">
        <v>0</v>
      </c>
      <c r="W176" s="4">
        <v>0</v>
      </c>
    </row>
    <row r="177" spans="1:23" ht="12.75">
      <c r="A177" s="47" t="s">
        <v>28</v>
      </c>
      <c r="B177" s="48" t="s">
        <v>330</v>
      </c>
      <c r="C177" s="49" t="s">
        <v>331</v>
      </c>
      <c r="D177" s="50">
        <v>42314108</v>
      </c>
      <c r="E177" s="1">
        <v>42314108</v>
      </c>
      <c r="F177" s="1">
        <v>4711924</v>
      </c>
      <c r="G177" s="2">
        <f t="shared" si="30"/>
        <v>0.11135586268296144</v>
      </c>
      <c r="H177" s="3">
        <v>108501</v>
      </c>
      <c r="I177" s="1">
        <v>616833</v>
      </c>
      <c r="J177" s="4">
        <v>3986590</v>
      </c>
      <c r="K177" s="4">
        <v>4711924</v>
      </c>
      <c r="L177" s="3">
        <v>0</v>
      </c>
      <c r="M177" s="1">
        <v>0</v>
      </c>
      <c r="N177" s="4">
        <v>0</v>
      </c>
      <c r="O177" s="4">
        <v>0</v>
      </c>
      <c r="P177" s="3">
        <v>0</v>
      </c>
      <c r="Q177" s="1">
        <v>0</v>
      </c>
      <c r="R177" s="4">
        <v>0</v>
      </c>
      <c r="S177" s="4">
        <v>0</v>
      </c>
      <c r="T177" s="3"/>
      <c r="U177" s="1">
        <v>0</v>
      </c>
      <c r="V177" s="4">
        <v>0</v>
      </c>
      <c r="W177" s="4">
        <v>0</v>
      </c>
    </row>
    <row r="178" spans="1:23" ht="12.75">
      <c r="A178" s="47" t="s">
        <v>28</v>
      </c>
      <c r="B178" s="48" t="s">
        <v>332</v>
      </c>
      <c r="C178" s="49" t="s">
        <v>333</v>
      </c>
      <c r="D178" s="50">
        <v>20343000</v>
      </c>
      <c r="E178" s="1">
        <v>20343000</v>
      </c>
      <c r="F178" s="1">
        <v>3665329</v>
      </c>
      <c r="G178" s="2">
        <f t="shared" si="30"/>
        <v>0.1801764243228629</v>
      </c>
      <c r="H178" s="3">
        <v>3665329</v>
      </c>
      <c r="I178" s="1">
        <v>0</v>
      </c>
      <c r="J178" s="4">
        <v>0</v>
      </c>
      <c r="K178" s="4">
        <v>3665329</v>
      </c>
      <c r="L178" s="3">
        <v>0</v>
      </c>
      <c r="M178" s="1">
        <v>0</v>
      </c>
      <c r="N178" s="4">
        <v>0</v>
      </c>
      <c r="O178" s="4">
        <v>0</v>
      </c>
      <c r="P178" s="3">
        <v>0</v>
      </c>
      <c r="Q178" s="1">
        <v>0</v>
      </c>
      <c r="R178" s="4">
        <v>0</v>
      </c>
      <c r="S178" s="4">
        <v>0</v>
      </c>
      <c r="T178" s="3"/>
      <c r="U178" s="1">
        <v>0</v>
      </c>
      <c r="V178" s="4">
        <v>0</v>
      </c>
      <c r="W178" s="4">
        <v>0</v>
      </c>
    </row>
    <row r="179" spans="1:23" ht="12.75">
      <c r="A179" s="47" t="s">
        <v>47</v>
      </c>
      <c r="B179" s="48" t="s">
        <v>334</v>
      </c>
      <c r="C179" s="49" t="s">
        <v>335</v>
      </c>
      <c r="D179" s="50">
        <v>258946200</v>
      </c>
      <c r="E179" s="1">
        <v>258946200</v>
      </c>
      <c r="F179" s="1">
        <v>14739301</v>
      </c>
      <c r="G179" s="2">
        <f t="shared" si="30"/>
        <v>0.05692032167299617</v>
      </c>
      <c r="H179" s="3">
        <v>0</v>
      </c>
      <c r="I179" s="1">
        <v>10009441</v>
      </c>
      <c r="J179" s="4">
        <v>4729860</v>
      </c>
      <c r="K179" s="4">
        <v>14739301</v>
      </c>
      <c r="L179" s="3">
        <v>0</v>
      </c>
      <c r="M179" s="1">
        <v>0</v>
      </c>
      <c r="N179" s="4">
        <v>0</v>
      </c>
      <c r="O179" s="4">
        <v>0</v>
      </c>
      <c r="P179" s="3">
        <v>0</v>
      </c>
      <c r="Q179" s="1">
        <v>0</v>
      </c>
      <c r="R179" s="4">
        <v>0</v>
      </c>
      <c r="S179" s="4">
        <v>0</v>
      </c>
      <c r="T179" s="3"/>
      <c r="U179" s="1">
        <v>0</v>
      </c>
      <c r="V179" s="4">
        <v>0</v>
      </c>
      <c r="W179" s="4">
        <v>0</v>
      </c>
    </row>
    <row r="180" spans="1:23" ht="12.75">
      <c r="A180" s="51"/>
      <c r="B180" s="52" t="s">
        <v>336</v>
      </c>
      <c r="C180" s="53"/>
      <c r="D180" s="54">
        <f>SUM(D175:D179)</f>
        <v>674076883</v>
      </c>
      <c r="E180" s="5">
        <f>SUM(E175:E179)</f>
        <v>674076883</v>
      </c>
      <c r="F180" s="5">
        <f>SUM(F175:F179)</f>
        <v>40341841</v>
      </c>
      <c r="G180" s="6">
        <f aca="true" t="shared" si="35" ref="G180:G188">IF($D180=0,0,$F180/$D180)</f>
        <v>0.05984753670895431</v>
      </c>
      <c r="H180" s="7">
        <f aca="true" t="shared" si="36" ref="H180:W180">SUM(H175:H179)</f>
        <v>8096399</v>
      </c>
      <c r="I180" s="5">
        <f t="shared" si="36"/>
        <v>15509508</v>
      </c>
      <c r="J180" s="8">
        <f t="shared" si="36"/>
        <v>16735934</v>
      </c>
      <c r="K180" s="8">
        <f t="shared" si="36"/>
        <v>40341841</v>
      </c>
      <c r="L180" s="7">
        <f t="shared" si="36"/>
        <v>0</v>
      </c>
      <c r="M180" s="5">
        <f t="shared" si="36"/>
        <v>0</v>
      </c>
      <c r="N180" s="8">
        <f t="shared" si="36"/>
        <v>0</v>
      </c>
      <c r="O180" s="8">
        <f t="shared" si="36"/>
        <v>0</v>
      </c>
      <c r="P180" s="7">
        <f t="shared" si="36"/>
        <v>0</v>
      </c>
      <c r="Q180" s="5">
        <f t="shared" si="36"/>
        <v>0</v>
      </c>
      <c r="R180" s="8">
        <f t="shared" si="36"/>
        <v>0</v>
      </c>
      <c r="S180" s="8">
        <f t="shared" si="36"/>
        <v>0</v>
      </c>
      <c r="T180" s="7">
        <f t="shared" si="36"/>
        <v>0</v>
      </c>
      <c r="U180" s="5">
        <f t="shared" si="36"/>
        <v>0</v>
      </c>
      <c r="V180" s="8">
        <f t="shared" si="36"/>
        <v>0</v>
      </c>
      <c r="W180" s="8">
        <f t="shared" si="36"/>
        <v>0</v>
      </c>
    </row>
    <row r="181" spans="1:23" ht="12.75">
      <c r="A181" s="47" t="s">
        <v>28</v>
      </c>
      <c r="B181" s="48" t="s">
        <v>337</v>
      </c>
      <c r="C181" s="49" t="s">
        <v>338</v>
      </c>
      <c r="D181" s="50">
        <v>30894000</v>
      </c>
      <c r="E181" s="1">
        <v>30894000</v>
      </c>
      <c r="F181" s="1">
        <v>3032945</v>
      </c>
      <c r="G181" s="2">
        <f t="shared" si="35"/>
        <v>0.09817262251569885</v>
      </c>
      <c r="H181" s="3">
        <v>325308</v>
      </c>
      <c r="I181" s="1">
        <v>1973282</v>
      </c>
      <c r="J181" s="4">
        <v>734355</v>
      </c>
      <c r="K181" s="4">
        <v>3032945</v>
      </c>
      <c r="L181" s="3">
        <v>0</v>
      </c>
      <c r="M181" s="1">
        <v>0</v>
      </c>
      <c r="N181" s="4">
        <v>0</v>
      </c>
      <c r="O181" s="4">
        <v>0</v>
      </c>
      <c r="P181" s="3">
        <v>0</v>
      </c>
      <c r="Q181" s="1">
        <v>0</v>
      </c>
      <c r="R181" s="4">
        <v>0</v>
      </c>
      <c r="S181" s="4">
        <v>0</v>
      </c>
      <c r="T181" s="3"/>
      <c r="U181" s="1">
        <v>0</v>
      </c>
      <c r="V181" s="4">
        <v>0</v>
      </c>
      <c r="W181" s="4">
        <v>0</v>
      </c>
    </row>
    <row r="182" spans="1:23" ht="12.75">
      <c r="A182" s="47" t="s">
        <v>28</v>
      </c>
      <c r="B182" s="48" t="s">
        <v>339</v>
      </c>
      <c r="C182" s="49" t="s">
        <v>340</v>
      </c>
      <c r="D182" s="50">
        <v>15196600</v>
      </c>
      <c r="E182" s="1">
        <v>15196600</v>
      </c>
      <c r="F182" s="1">
        <v>1559635</v>
      </c>
      <c r="G182" s="2">
        <f t="shared" si="35"/>
        <v>0.10263052261690114</v>
      </c>
      <c r="H182" s="3">
        <v>452677</v>
      </c>
      <c r="I182" s="1">
        <v>969829</v>
      </c>
      <c r="J182" s="4">
        <v>137129</v>
      </c>
      <c r="K182" s="4">
        <v>1559635</v>
      </c>
      <c r="L182" s="3">
        <v>0</v>
      </c>
      <c r="M182" s="1">
        <v>0</v>
      </c>
      <c r="N182" s="4">
        <v>0</v>
      </c>
      <c r="O182" s="4">
        <v>0</v>
      </c>
      <c r="P182" s="3">
        <v>0</v>
      </c>
      <c r="Q182" s="1">
        <v>0</v>
      </c>
      <c r="R182" s="4">
        <v>0</v>
      </c>
      <c r="S182" s="4">
        <v>0</v>
      </c>
      <c r="T182" s="3"/>
      <c r="U182" s="1">
        <v>0</v>
      </c>
      <c r="V182" s="4">
        <v>0</v>
      </c>
      <c r="W182" s="4">
        <v>0</v>
      </c>
    </row>
    <row r="183" spans="1:23" ht="12.75">
      <c r="A183" s="47" t="s">
        <v>28</v>
      </c>
      <c r="B183" s="48" t="s">
        <v>341</v>
      </c>
      <c r="C183" s="49" t="s">
        <v>342</v>
      </c>
      <c r="D183" s="50">
        <v>100355000</v>
      </c>
      <c r="E183" s="1">
        <v>100355000</v>
      </c>
      <c r="F183" s="1">
        <v>2925713</v>
      </c>
      <c r="G183" s="2">
        <f t="shared" si="35"/>
        <v>0.02915363459718001</v>
      </c>
      <c r="H183" s="3">
        <v>316729</v>
      </c>
      <c r="I183" s="1">
        <v>1369024</v>
      </c>
      <c r="J183" s="4">
        <v>1239960</v>
      </c>
      <c r="K183" s="4">
        <v>2925713</v>
      </c>
      <c r="L183" s="3">
        <v>0</v>
      </c>
      <c r="M183" s="1">
        <v>0</v>
      </c>
      <c r="N183" s="4">
        <v>0</v>
      </c>
      <c r="O183" s="4">
        <v>0</v>
      </c>
      <c r="P183" s="3">
        <v>0</v>
      </c>
      <c r="Q183" s="1">
        <v>0</v>
      </c>
      <c r="R183" s="4">
        <v>0</v>
      </c>
      <c r="S183" s="4">
        <v>0</v>
      </c>
      <c r="T183" s="3"/>
      <c r="U183" s="1">
        <v>0</v>
      </c>
      <c r="V183" s="4">
        <v>0</v>
      </c>
      <c r="W183" s="4">
        <v>0</v>
      </c>
    </row>
    <row r="184" spans="1:23" ht="12.75">
      <c r="A184" s="47" t="s">
        <v>28</v>
      </c>
      <c r="B184" s="48" t="s">
        <v>343</v>
      </c>
      <c r="C184" s="49" t="s">
        <v>344</v>
      </c>
      <c r="D184" s="50">
        <v>24015000</v>
      </c>
      <c r="E184" s="1">
        <v>24015000</v>
      </c>
      <c r="F184" s="1">
        <v>0</v>
      </c>
      <c r="G184" s="2">
        <f t="shared" si="35"/>
        <v>0</v>
      </c>
      <c r="H184" s="3">
        <v>0</v>
      </c>
      <c r="I184" s="1">
        <v>0</v>
      </c>
      <c r="J184" s="4">
        <v>0</v>
      </c>
      <c r="K184" s="4">
        <v>0</v>
      </c>
      <c r="L184" s="3">
        <v>0</v>
      </c>
      <c r="M184" s="1">
        <v>0</v>
      </c>
      <c r="N184" s="4">
        <v>0</v>
      </c>
      <c r="O184" s="4">
        <v>0</v>
      </c>
      <c r="P184" s="3">
        <v>0</v>
      </c>
      <c r="Q184" s="1">
        <v>0</v>
      </c>
      <c r="R184" s="4">
        <v>0</v>
      </c>
      <c r="S184" s="4">
        <v>0</v>
      </c>
      <c r="T184" s="3"/>
      <c r="U184" s="1">
        <v>0</v>
      </c>
      <c r="V184" s="4">
        <v>0</v>
      </c>
      <c r="W184" s="4">
        <v>0</v>
      </c>
    </row>
    <row r="185" spans="1:23" ht="12.75">
      <c r="A185" s="47" t="s">
        <v>28</v>
      </c>
      <c r="B185" s="48" t="s">
        <v>345</v>
      </c>
      <c r="C185" s="49" t="s">
        <v>346</v>
      </c>
      <c r="D185" s="50">
        <v>31678517</v>
      </c>
      <c r="E185" s="1">
        <v>31678517</v>
      </c>
      <c r="F185" s="1">
        <v>7347898</v>
      </c>
      <c r="G185" s="2">
        <f t="shared" si="35"/>
        <v>0.23195208285791913</v>
      </c>
      <c r="H185" s="3">
        <v>4616870</v>
      </c>
      <c r="I185" s="1">
        <v>63031</v>
      </c>
      <c r="J185" s="4">
        <v>2667997</v>
      </c>
      <c r="K185" s="4">
        <v>7347898</v>
      </c>
      <c r="L185" s="3">
        <v>0</v>
      </c>
      <c r="M185" s="1">
        <v>0</v>
      </c>
      <c r="N185" s="4">
        <v>0</v>
      </c>
      <c r="O185" s="4">
        <v>0</v>
      </c>
      <c r="P185" s="3">
        <v>0</v>
      </c>
      <c r="Q185" s="1">
        <v>0</v>
      </c>
      <c r="R185" s="4">
        <v>0</v>
      </c>
      <c r="S185" s="4">
        <v>0</v>
      </c>
      <c r="T185" s="3"/>
      <c r="U185" s="1">
        <v>0</v>
      </c>
      <c r="V185" s="4">
        <v>0</v>
      </c>
      <c r="W185" s="4">
        <v>0</v>
      </c>
    </row>
    <row r="186" spans="1:23" ht="12.75">
      <c r="A186" s="47" t="s">
        <v>47</v>
      </c>
      <c r="B186" s="48" t="s">
        <v>347</v>
      </c>
      <c r="C186" s="49" t="s">
        <v>348</v>
      </c>
      <c r="D186" s="50">
        <v>228315890</v>
      </c>
      <c r="E186" s="1">
        <v>228315890</v>
      </c>
      <c r="F186" s="1">
        <v>15804802</v>
      </c>
      <c r="G186" s="2">
        <f t="shared" si="35"/>
        <v>0.0692233992123807</v>
      </c>
      <c r="H186" s="3">
        <v>0</v>
      </c>
      <c r="I186" s="1">
        <v>6721873</v>
      </c>
      <c r="J186" s="4">
        <v>9082929</v>
      </c>
      <c r="K186" s="4">
        <v>15804802</v>
      </c>
      <c r="L186" s="3">
        <v>0</v>
      </c>
      <c r="M186" s="1">
        <v>0</v>
      </c>
      <c r="N186" s="4">
        <v>0</v>
      </c>
      <c r="O186" s="4">
        <v>0</v>
      </c>
      <c r="P186" s="3">
        <v>0</v>
      </c>
      <c r="Q186" s="1">
        <v>0</v>
      </c>
      <c r="R186" s="4">
        <v>0</v>
      </c>
      <c r="S186" s="4">
        <v>0</v>
      </c>
      <c r="T186" s="3"/>
      <c r="U186" s="1">
        <v>0</v>
      </c>
      <c r="V186" s="4">
        <v>0</v>
      </c>
      <c r="W186" s="4">
        <v>0</v>
      </c>
    </row>
    <row r="187" spans="1:23" ht="12.75">
      <c r="A187" s="65"/>
      <c r="B187" s="66" t="s">
        <v>349</v>
      </c>
      <c r="C187" s="67"/>
      <c r="D187" s="68">
        <f>SUM(D181:D186)</f>
        <v>430455007</v>
      </c>
      <c r="E187" s="13">
        <f>SUM(E181:E186)</f>
        <v>430455007</v>
      </c>
      <c r="F187" s="13">
        <f>SUM(F181:F186)</f>
        <v>30670993</v>
      </c>
      <c r="G187" s="14">
        <f t="shared" si="35"/>
        <v>0.07125249445640669</v>
      </c>
      <c r="H187" s="15">
        <f aca="true" t="shared" si="37" ref="H187:W187">SUM(H181:H186)</f>
        <v>5711584</v>
      </c>
      <c r="I187" s="13">
        <f t="shared" si="37"/>
        <v>11097039</v>
      </c>
      <c r="J187" s="16">
        <f t="shared" si="37"/>
        <v>13862370</v>
      </c>
      <c r="K187" s="16">
        <f t="shared" si="37"/>
        <v>30670993</v>
      </c>
      <c r="L187" s="15">
        <f t="shared" si="37"/>
        <v>0</v>
      </c>
      <c r="M187" s="13">
        <f t="shared" si="37"/>
        <v>0</v>
      </c>
      <c r="N187" s="16">
        <f t="shared" si="37"/>
        <v>0</v>
      </c>
      <c r="O187" s="16">
        <f t="shared" si="37"/>
        <v>0</v>
      </c>
      <c r="P187" s="15">
        <f t="shared" si="37"/>
        <v>0</v>
      </c>
      <c r="Q187" s="13">
        <f t="shared" si="37"/>
        <v>0</v>
      </c>
      <c r="R187" s="16">
        <f t="shared" si="37"/>
        <v>0</v>
      </c>
      <c r="S187" s="16">
        <f t="shared" si="37"/>
        <v>0</v>
      </c>
      <c r="T187" s="15">
        <f t="shared" si="37"/>
        <v>0</v>
      </c>
      <c r="U187" s="13">
        <f t="shared" si="37"/>
        <v>0</v>
      </c>
      <c r="V187" s="16">
        <f t="shared" si="37"/>
        <v>0</v>
      </c>
      <c r="W187" s="16">
        <f t="shared" si="37"/>
        <v>0</v>
      </c>
    </row>
    <row r="188" spans="1:23" ht="12.75">
      <c r="A188" s="55"/>
      <c r="B188" s="56" t="s">
        <v>350</v>
      </c>
      <c r="C188" s="57"/>
      <c r="D188" s="58">
        <f>SUM(D116,D118:D124,D126:D133,D135:D140,D142:D146,D148:D151,D153:D158,D160:D165,D167:D173,D175:D179,D181:D186)</f>
        <v>10123966274</v>
      </c>
      <c r="E188" s="9">
        <f>SUM(E116,E118:E124,E126:E133,E135:E140,E142:E146,E148:E151,E153:E158,E160:E165,E167:E173,E175:E179,E181:E186)</f>
        <v>10123966274</v>
      </c>
      <c r="F188" s="9">
        <f>SUM(F116,F118:F124,F126:F133,F135:F140,F142:F146,F148:F151,F153:F158,F160:F165,F167:F173,F175:F179,F181:F186)</f>
        <v>1154527537</v>
      </c>
      <c r="G188" s="10">
        <f t="shared" si="35"/>
        <v>0.11403905403804193</v>
      </c>
      <c r="H188" s="11">
        <f aca="true" t="shared" si="38" ref="H188:W188">SUM(H116,H118:H124,H126:H133,H135:H140,H142:H146,H148:H151,H153:H158,H160:H165,H167:H173,H175:H179,H181:H186)</f>
        <v>111704442</v>
      </c>
      <c r="I188" s="9">
        <f t="shared" si="38"/>
        <v>603942254</v>
      </c>
      <c r="J188" s="12">
        <f t="shared" si="38"/>
        <v>438880841</v>
      </c>
      <c r="K188" s="12">
        <f t="shared" si="38"/>
        <v>1154527537</v>
      </c>
      <c r="L188" s="11">
        <f t="shared" si="38"/>
        <v>0</v>
      </c>
      <c r="M188" s="9">
        <f t="shared" si="38"/>
        <v>0</v>
      </c>
      <c r="N188" s="12">
        <f t="shared" si="38"/>
        <v>0</v>
      </c>
      <c r="O188" s="12">
        <f t="shared" si="38"/>
        <v>0</v>
      </c>
      <c r="P188" s="11">
        <f t="shared" si="38"/>
        <v>0</v>
      </c>
      <c r="Q188" s="9">
        <f t="shared" si="38"/>
        <v>0</v>
      </c>
      <c r="R188" s="12">
        <f t="shared" si="38"/>
        <v>0</v>
      </c>
      <c r="S188" s="12">
        <f t="shared" si="38"/>
        <v>0</v>
      </c>
      <c r="T188" s="11">
        <f t="shared" si="38"/>
        <v>0</v>
      </c>
      <c r="U188" s="9">
        <f t="shared" si="38"/>
        <v>0</v>
      </c>
      <c r="V188" s="12">
        <f t="shared" si="38"/>
        <v>0</v>
      </c>
      <c r="W188" s="12">
        <f t="shared" si="38"/>
        <v>0</v>
      </c>
    </row>
    <row r="189" spans="1:23" ht="12.75">
      <c r="A189" s="39"/>
      <c r="B189" s="59"/>
      <c r="C189" s="60"/>
      <c r="D189" s="61"/>
      <c r="E189" s="62"/>
      <c r="F189" s="62"/>
      <c r="G189" s="44"/>
      <c r="H189" s="3"/>
      <c r="I189" s="1"/>
      <c r="J189" s="4"/>
      <c r="K189" s="4"/>
      <c r="L189" s="3"/>
      <c r="M189" s="1"/>
      <c r="N189" s="4"/>
      <c r="O189" s="4"/>
      <c r="P189" s="3"/>
      <c r="Q189" s="1"/>
      <c r="R189" s="4"/>
      <c r="S189" s="4"/>
      <c r="T189" s="3"/>
      <c r="U189" s="1"/>
      <c r="V189" s="4"/>
      <c r="W189" s="4"/>
    </row>
    <row r="190" spans="1:23" ht="12.75">
      <c r="A190" s="39"/>
      <c r="B190" s="40" t="s">
        <v>351</v>
      </c>
      <c r="C190" s="41"/>
      <c r="D190" s="64"/>
      <c r="E190" s="62"/>
      <c r="F190" s="62"/>
      <c r="G190" s="44"/>
      <c r="H190" s="3"/>
      <c r="I190" s="1"/>
      <c r="J190" s="4"/>
      <c r="K190" s="4"/>
      <c r="L190" s="3"/>
      <c r="M190" s="1"/>
      <c r="N190" s="4"/>
      <c r="O190" s="4"/>
      <c r="P190" s="3"/>
      <c r="Q190" s="1"/>
      <c r="R190" s="4"/>
      <c r="S190" s="4"/>
      <c r="T190" s="3"/>
      <c r="U190" s="1"/>
      <c r="V190" s="4"/>
      <c r="W190" s="4"/>
    </row>
    <row r="191" spans="1:23" ht="12.75">
      <c r="A191" s="47" t="s">
        <v>28</v>
      </c>
      <c r="B191" s="48" t="s">
        <v>352</v>
      </c>
      <c r="C191" s="49" t="s">
        <v>353</v>
      </c>
      <c r="D191" s="50">
        <v>68326000</v>
      </c>
      <c r="E191" s="1">
        <v>68326000</v>
      </c>
      <c r="F191" s="1">
        <v>147478</v>
      </c>
      <c r="G191" s="2">
        <f aca="true" t="shared" si="39" ref="G191:G226">IF($D191=0,0,$F191/$D191)</f>
        <v>0.002158446272282879</v>
      </c>
      <c r="H191" s="3">
        <v>0</v>
      </c>
      <c r="I191" s="1">
        <v>8460</v>
      </c>
      <c r="J191" s="4">
        <v>139018</v>
      </c>
      <c r="K191" s="4">
        <v>147478</v>
      </c>
      <c r="L191" s="3">
        <v>0</v>
      </c>
      <c r="M191" s="1">
        <v>0</v>
      </c>
      <c r="N191" s="4">
        <v>0</v>
      </c>
      <c r="O191" s="4">
        <v>0</v>
      </c>
      <c r="P191" s="3">
        <v>0</v>
      </c>
      <c r="Q191" s="1">
        <v>0</v>
      </c>
      <c r="R191" s="4">
        <v>0</v>
      </c>
      <c r="S191" s="4">
        <v>0</v>
      </c>
      <c r="T191" s="3"/>
      <c r="U191" s="1">
        <v>0</v>
      </c>
      <c r="V191" s="4">
        <v>0</v>
      </c>
      <c r="W191" s="4">
        <v>0</v>
      </c>
    </row>
    <row r="192" spans="1:23" ht="12.75">
      <c r="A192" s="47" t="s">
        <v>28</v>
      </c>
      <c r="B192" s="48" t="s">
        <v>354</v>
      </c>
      <c r="C192" s="49" t="s">
        <v>355</v>
      </c>
      <c r="D192" s="50">
        <v>71181174</v>
      </c>
      <c r="E192" s="1">
        <v>71181174</v>
      </c>
      <c r="F192" s="1">
        <v>7507204</v>
      </c>
      <c r="G192" s="2">
        <f t="shared" si="39"/>
        <v>0.10546614474214769</v>
      </c>
      <c r="H192" s="3">
        <v>3926690</v>
      </c>
      <c r="I192" s="1">
        <v>899787</v>
      </c>
      <c r="J192" s="4">
        <v>2680727</v>
      </c>
      <c r="K192" s="4">
        <v>7507204</v>
      </c>
      <c r="L192" s="3">
        <v>0</v>
      </c>
      <c r="M192" s="1">
        <v>0</v>
      </c>
      <c r="N192" s="4">
        <v>0</v>
      </c>
      <c r="O192" s="4">
        <v>0</v>
      </c>
      <c r="P192" s="3">
        <v>0</v>
      </c>
      <c r="Q192" s="1">
        <v>0</v>
      </c>
      <c r="R192" s="4">
        <v>0</v>
      </c>
      <c r="S192" s="4">
        <v>0</v>
      </c>
      <c r="T192" s="3"/>
      <c r="U192" s="1">
        <v>0</v>
      </c>
      <c r="V192" s="4">
        <v>0</v>
      </c>
      <c r="W192" s="4">
        <v>0</v>
      </c>
    </row>
    <row r="193" spans="1:23" ht="12.75">
      <c r="A193" s="47" t="s">
        <v>28</v>
      </c>
      <c r="B193" s="48" t="s">
        <v>356</v>
      </c>
      <c r="C193" s="49" t="s">
        <v>357</v>
      </c>
      <c r="D193" s="50">
        <v>124553000</v>
      </c>
      <c r="E193" s="1">
        <v>124553000</v>
      </c>
      <c r="F193" s="1">
        <v>6817005</v>
      </c>
      <c r="G193" s="2">
        <f t="shared" si="39"/>
        <v>0.054731760776536895</v>
      </c>
      <c r="H193" s="3">
        <v>332788</v>
      </c>
      <c r="I193" s="1">
        <v>1392201</v>
      </c>
      <c r="J193" s="4">
        <v>5092016</v>
      </c>
      <c r="K193" s="4">
        <v>6817005</v>
      </c>
      <c r="L193" s="3">
        <v>0</v>
      </c>
      <c r="M193" s="1">
        <v>0</v>
      </c>
      <c r="N193" s="4">
        <v>0</v>
      </c>
      <c r="O193" s="4">
        <v>0</v>
      </c>
      <c r="P193" s="3">
        <v>0</v>
      </c>
      <c r="Q193" s="1">
        <v>0</v>
      </c>
      <c r="R193" s="4">
        <v>0</v>
      </c>
      <c r="S193" s="4">
        <v>0</v>
      </c>
      <c r="T193" s="3"/>
      <c r="U193" s="1">
        <v>0</v>
      </c>
      <c r="V193" s="4">
        <v>0</v>
      </c>
      <c r="W193" s="4">
        <v>0</v>
      </c>
    </row>
    <row r="194" spans="1:23" ht="12.75">
      <c r="A194" s="47" t="s">
        <v>28</v>
      </c>
      <c r="B194" s="48" t="s">
        <v>358</v>
      </c>
      <c r="C194" s="49" t="s">
        <v>359</v>
      </c>
      <c r="D194" s="50">
        <v>80496000</v>
      </c>
      <c r="E194" s="1">
        <v>80496000</v>
      </c>
      <c r="F194" s="1">
        <v>4655935</v>
      </c>
      <c r="G194" s="2">
        <f t="shared" si="39"/>
        <v>0.05784057592923872</v>
      </c>
      <c r="H194" s="3">
        <v>1059088</v>
      </c>
      <c r="I194" s="1">
        <v>1993743</v>
      </c>
      <c r="J194" s="4">
        <v>1603104</v>
      </c>
      <c r="K194" s="4">
        <v>4655935</v>
      </c>
      <c r="L194" s="3">
        <v>0</v>
      </c>
      <c r="M194" s="1">
        <v>0</v>
      </c>
      <c r="N194" s="4">
        <v>0</v>
      </c>
      <c r="O194" s="4">
        <v>0</v>
      </c>
      <c r="P194" s="3">
        <v>0</v>
      </c>
      <c r="Q194" s="1">
        <v>0</v>
      </c>
      <c r="R194" s="4">
        <v>0</v>
      </c>
      <c r="S194" s="4">
        <v>0</v>
      </c>
      <c r="T194" s="3"/>
      <c r="U194" s="1">
        <v>0</v>
      </c>
      <c r="V194" s="4">
        <v>0</v>
      </c>
      <c r="W194" s="4">
        <v>0</v>
      </c>
    </row>
    <row r="195" spans="1:23" ht="12.75">
      <c r="A195" s="47" t="s">
        <v>28</v>
      </c>
      <c r="B195" s="48" t="s">
        <v>360</v>
      </c>
      <c r="C195" s="49" t="s">
        <v>361</v>
      </c>
      <c r="D195" s="50">
        <v>25415109</v>
      </c>
      <c r="E195" s="1">
        <v>25415109</v>
      </c>
      <c r="F195" s="1">
        <v>4238166</v>
      </c>
      <c r="G195" s="2">
        <f t="shared" si="39"/>
        <v>0.16675773454286583</v>
      </c>
      <c r="H195" s="3">
        <v>167402</v>
      </c>
      <c r="I195" s="1">
        <v>312251</v>
      </c>
      <c r="J195" s="4">
        <v>3758513</v>
      </c>
      <c r="K195" s="4">
        <v>4238166</v>
      </c>
      <c r="L195" s="3">
        <v>0</v>
      </c>
      <c r="M195" s="1">
        <v>0</v>
      </c>
      <c r="N195" s="4">
        <v>0</v>
      </c>
      <c r="O195" s="4">
        <v>0</v>
      </c>
      <c r="P195" s="3">
        <v>0</v>
      </c>
      <c r="Q195" s="1">
        <v>0</v>
      </c>
      <c r="R195" s="4">
        <v>0</v>
      </c>
      <c r="S195" s="4">
        <v>0</v>
      </c>
      <c r="T195" s="3"/>
      <c r="U195" s="1">
        <v>0</v>
      </c>
      <c r="V195" s="4">
        <v>0</v>
      </c>
      <c r="W195" s="4">
        <v>0</v>
      </c>
    </row>
    <row r="196" spans="1:23" ht="12.75">
      <c r="A196" s="47" t="s">
        <v>47</v>
      </c>
      <c r="B196" s="48" t="s">
        <v>362</v>
      </c>
      <c r="C196" s="49" t="s">
        <v>363</v>
      </c>
      <c r="D196" s="50">
        <v>372577865</v>
      </c>
      <c r="E196" s="1">
        <v>372577865</v>
      </c>
      <c r="F196" s="1">
        <v>54317470</v>
      </c>
      <c r="G196" s="2">
        <f t="shared" si="39"/>
        <v>0.14578823677568714</v>
      </c>
      <c r="H196" s="3">
        <v>4751612</v>
      </c>
      <c r="I196" s="1">
        <v>23656975</v>
      </c>
      <c r="J196" s="4">
        <v>25908883</v>
      </c>
      <c r="K196" s="4">
        <v>54317470</v>
      </c>
      <c r="L196" s="3">
        <v>0</v>
      </c>
      <c r="M196" s="1">
        <v>0</v>
      </c>
      <c r="N196" s="4">
        <v>0</v>
      </c>
      <c r="O196" s="4">
        <v>0</v>
      </c>
      <c r="P196" s="3">
        <v>0</v>
      </c>
      <c r="Q196" s="1">
        <v>0</v>
      </c>
      <c r="R196" s="4">
        <v>0</v>
      </c>
      <c r="S196" s="4">
        <v>0</v>
      </c>
      <c r="T196" s="3"/>
      <c r="U196" s="1">
        <v>0</v>
      </c>
      <c r="V196" s="4">
        <v>0</v>
      </c>
      <c r="W196" s="4">
        <v>0</v>
      </c>
    </row>
    <row r="197" spans="1:23" ht="12.75">
      <c r="A197" s="51"/>
      <c r="B197" s="52" t="s">
        <v>364</v>
      </c>
      <c r="C197" s="53"/>
      <c r="D197" s="54">
        <f>SUM(D191:D196)</f>
        <v>742549148</v>
      </c>
      <c r="E197" s="5">
        <f>SUM(E191:E196)</f>
        <v>742549148</v>
      </c>
      <c r="F197" s="5">
        <f>SUM(F191:F196)</f>
        <v>77683258</v>
      </c>
      <c r="G197" s="6">
        <f t="shared" si="39"/>
        <v>0.10461699162841137</v>
      </c>
      <c r="H197" s="7">
        <f aca="true" t="shared" si="40" ref="H197:W197">SUM(H191:H196)</f>
        <v>10237580</v>
      </c>
      <c r="I197" s="5">
        <f t="shared" si="40"/>
        <v>28263417</v>
      </c>
      <c r="J197" s="8">
        <f t="shared" si="40"/>
        <v>39182261</v>
      </c>
      <c r="K197" s="8">
        <f t="shared" si="40"/>
        <v>77683258</v>
      </c>
      <c r="L197" s="7">
        <f t="shared" si="40"/>
        <v>0</v>
      </c>
      <c r="M197" s="5">
        <f t="shared" si="40"/>
        <v>0</v>
      </c>
      <c r="N197" s="8">
        <f t="shared" si="40"/>
        <v>0</v>
      </c>
      <c r="O197" s="8">
        <f t="shared" si="40"/>
        <v>0</v>
      </c>
      <c r="P197" s="7">
        <f t="shared" si="40"/>
        <v>0</v>
      </c>
      <c r="Q197" s="5">
        <f t="shared" si="40"/>
        <v>0</v>
      </c>
      <c r="R197" s="8">
        <f t="shared" si="40"/>
        <v>0</v>
      </c>
      <c r="S197" s="8">
        <f t="shared" si="40"/>
        <v>0</v>
      </c>
      <c r="T197" s="7">
        <f t="shared" si="40"/>
        <v>0</v>
      </c>
      <c r="U197" s="5">
        <f t="shared" si="40"/>
        <v>0</v>
      </c>
      <c r="V197" s="8">
        <f t="shared" si="40"/>
        <v>0</v>
      </c>
      <c r="W197" s="8">
        <f t="shared" si="40"/>
        <v>0</v>
      </c>
    </row>
    <row r="198" spans="1:23" ht="12.75">
      <c r="A198" s="47" t="s">
        <v>28</v>
      </c>
      <c r="B198" s="48" t="s">
        <v>365</v>
      </c>
      <c r="C198" s="49" t="s">
        <v>366</v>
      </c>
      <c r="D198" s="50">
        <v>17310000</v>
      </c>
      <c r="E198" s="1">
        <v>17310000</v>
      </c>
      <c r="F198" s="1">
        <v>1027104</v>
      </c>
      <c r="G198" s="2">
        <f t="shared" si="39"/>
        <v>0.05933587521663778</v>
      </c>
      <c r="H198" s="3">
        <v>607702</v>
      </c>
      <c r="I198" s="1">
        <v>302355</v>
      </c>
      <c r="J198" s="4">
        <v>117047</v>
      </c>
      <c r="K198" s="4">
        <v>1027104</v>
      </c>
      <c r="L198" s="3">
        <v>0</v>
      </c>
      <c r="M198" s="1">
        <v>0</v>
      </c>
      <c r="N198" s="4">
        <v>0</v>
      </c>
      <c r="O198" s="4">
        <v>0</v>
      </c>
      <c r="P198" s="3">
        <v>0</v>
      </c>
      <c r="Q198" s="1">
        <v>0</v>
      </c>
      <c r="R198" s="4">
        <v>0</v>
      </c>
      <c r="S198" s="4">
        <v>0</v>
      </c>
      <c r="T198" s="3"/>
      <c r="U198" s="1">
        <v>0</v>
      </c>
      <c r="V198" s="4">
        <v>0</v>
      </c>
      <c r="W198" s="4">
        <v>0</v>
      </c>
    </row>
    <row r="199" spans="1:23" ht="12.75">
      <c r="A199" s="47" t="s">
        <v>28</v>
      </c>
      <c r="B199" s="48" t="s">
        <v>367</v>
      </c>
      <c r="C199" s="49" t="s">
        <v>368</v>
      </c>
      <c r="D199" s="50">
        <v>13451</v>
      </c>
      <c r="E199" s="1">
        <v>13451</v>
      </c>
      <c r="F199" s="1">
        <v>0</v>
      </c>
      <c r="G199" s="2">
        <f t="shared" si="39"/>
        <v>0</v>
      </c>
      <c r="H199" s="3">
        <v>0</v>
      </c>
      <c r="I199" s="1">
        <v>0</v>
      </c>
      <c r="J199" s="4">
        <v>0</v>
      </c>
      <c r="K199" s="4">
        <v>0</v>
      </c>
      <c r="L199" s="3">
        <v>0</v>
      </c>
      <c r="M199" s="1">
        <v>0</v>
      </c>
      <c r="N199" s="4">
        <v>0</v>
      </c>
      <c r="O199" s="4">
        <v>0</v>
      </c>
      <c r="P199" s="3">
        <v>0</v>
      </c>
      <c r="Q199" s="1">
        <v>0</v>
      </c>
      <c r="R199" s="4">
        <v>0</v>
      </c>
      <c r="S199" s="4">
        <v>0</v>
      </c>
      <c r="T199" s="3"/>
      <c r="U199" s="1">
        <v>0</v>
      </c>
      <c r="V199" s="4">
        <v>0</v>
      </c>
      <c r="W199" s="4">
        <v>0</v>
      </c>
    </row>
    <row r="200" spans="1:23" ht="12.75">
      <c r="A200" s="47" t="s">
        <v>28</v>
      </c>
      <c r="B200" s="48" t="s">
        <v>369</v>
      </c>
      <c r="C200" s="49" t="s">
        <v>370</v>
      </c>
      <c r="D200" s="50">
        <v>101244000</v>
      </c>
      <c r="E200" s="1">
        <v>101244000</v>
      </c>
      <c r="F200" s="1">
        <v>21963929</v>
      </c>
      <c r="G200" s="2">
        <f t="shared" si="39"/>
        <v>0.21694054956343092</v>
      </c>
      <c r="H200" s="3">
        <v>8156917</v>
      </c>
      <c r="I200" s="1">
        <v>0</v>
      </c>
      <c r="J200" s="4">
        <v>13807012</v>
      </c>
      <c r="K200" s="4">
        <v>21963929</v>
      </c>
      <c r="L200" s="3">
        <v>0</v>
      </c>
      <c r="M200" s="1">
        <v>0</v>
      </c>
      <c r="N200" s="4">
        <v>0</v>
      </c>
      <c r="O200" s="4">
        <v>0</v>
      </c>
      <c r="P200" s="3">
        <v>0</v>
      </c>
      <c r="Q200" s="1">
        <v>0</v>
      </c>
      <c r="R200" s="4">
        <v>0</v>
      </c>
      <c r="S200" s="4">
        <v>0</v>
      </c>
      <c r="T200" s="3"/>
      <c r="U200" s="1">
        <v>0</v>
      </c>
      <c r="V200" s="4">
        <v>0</v>
      </c>
      <c r="W200" s="4">
        <v>0</v>
      </c>
    </row>
    <row r="201" spans="1:23" ht="12.75">
      <c r="A201" s="47" t="s">
        <v>28</v>
      </c>
      <c r="B201" s="48" t="s">
        <v>371</v>
      </c>
      <c r="C201" s="49" t="s">
        <v>372</v>
      </c>
      <c r="D201" s="50">
        <v>165519000</v>
      </c>
      <c r="E201" s="1">
        <v>165519000</v>
      </c>
      <c r="F201" s="1">
        <v>22574857</v>
      </c>
      <c r="G201" s="2">
        <f t="shared" si="39"/>
        <v>0.13638831191585257</v>
      </c>
      <c r="H201" s="3">
        <v>3231920</v>
      </c>
      <c r="I201" s="1">
        <v>4526480</v>
      </c>
      <c r="J201" s="4">
        <v>14816457</v>
      </c>
      <c r="K201" s="4">
        <v>22574857</v>
      </c>
      <c r="L201" s="3">
        <v>0</v>
      </c>
      <c r="M201" s="1">
        <v>0</v>
      </c>
      <c r="N201" s="4">
        <v>0</v>
      </c>
      <c r="O201" s="4">
        <v>0</v>
      </c>
      <c r="P201" s="3">
        <v>0</v>
      </c>
      <c r="Q201" s="1">
        <v>0</v>
      </c>
      <c r="R201" s="4">
        <v>0</v>
      </c>
      <c r="S201" s="4">
        <v>0</v>
      </c>
      <c r="T201" s="3"/>
      <c r="U201" s="1">
        <v>0</v>
      </c>
      <c r="V201" s="4">
        <v>0</v>
      </c>
      <c r="W201" s="4">
        <v>0</v>
      </c>
    </row>
    <row r="202" spans="1:23" ht="12.75">
      <c r="A202" s="47" t="s">
        <v>47</v>
      </c>
      <c r="B202" s="48" t="s">
        <v>373</v>
      </c>
      <c r="C202" s="49" t="s">
        <v>374</v>
      </c>
      <c r="D202" s="50">
        <v>589626897</v>
      </c>
      <c r="E202" s="1">
        <v>589626897</v>
      </c>
      <c r="F202" s="1">
        <v>158201520</v>
      </c>
      <c r="G202" s="2">
        <f t="shared" si="39"/>
        <v>0.26830784145859615</v>
      </c>
      <c r="H202" s="3">
        <v>19998132</v>
      </c>
      <c r="I202" s="1">
        <v>44847340</v>
      </c>
      <c r="J202" s="4">
        <v>93356048</v>
      </c>
      <c r="K202" s="4">
        <v>158201520</v>
      </c>
      <c r="L202" s="3">
        <v>0</v>
      </c>
      <c r="M202" s="1">
        <v>0</v>
      </c>
      <c r="N202" s="4">
        <v>0</v>
      </c>
      <c r="O202" s="4">
        <v>0</v>
      </c>
      <c r="P202" s="3">
        <v>0</v>
      </c>
      <c r="Q202" s="1">
        <v>0</v>
      </c>
      <c r="R202" s="4">
        <v>0</v>
      </c>
      <c r="S202" s="4">
        <v>0</v>
      </c>
      <c r="T202" s="3"/>
      <c r="U202" s="1">
        <v>0</v>
      </c>
      <c r="V202" s="4">
        <v>0</v>
      </c>
      <c r="W202" s="4">
        <v>0</v>
      </c>
    </row>
    <row r="203" spans="1:23" ht="12.75">
      <c r="A203" s="51"/>
      <c r="B203" s="52" t="s">
        <v>375</v>
      </c>
      <c r="C203" s="53"/>
      <c r="D203" s="54">
        <f>SUM(D198:D202)</f>
        <v>873713348</v>
      </c>
      <c r="E203" s="5">
        <f>SUM(E198:E202)</f>
        <v>873713348</v>
      </c>
      <c r="F203" s="5">
        <f>SUM(F198:F202)</f>
        <v>203767410</v>
      </c>
      <c r="G203" s="6">
        <f t="shared" si="39"/>
        <v>0.23321998051928583</v>
      </c>
      <c r="H203" s="7">
        <f aca="true" t="shared" si="41" ref="H203:W203">SUM(H198:H202)</f>
        <v>31994671</v>
      </c>
      <c r="I203" s="5">
        <f t="shared" si="41"/>
        <v>49676175</v>
      </c>
      <c r="J203" s="8">
        <f t="shared" si="41"/>
        <v>122096564</v>
      </c>
      <c r="K203" s="8">
        <f t="shared" si="41"/>
        <v>203767410</v>
      </c>
      <c r="L203" s="7">
        <f t="shared" si="41"/>
        <v>0</v>
      </c>
      <c r="M203" s="5">
        <f t="shared" si="41"/>
        <v>0</v>
      </c>
      <c r="N203" s="8">
        <f t="shared" si="41"/>
        <v>0</v>
      </c>
      <c r="O203" s="8">
        <f t="shared" si="41"/>
        <v>0</v>
      </c>
      <c r="P203" s="7">
        <f t="shared" si="41"/>
        <v>0</v>
      </c>
      <c r="Q203" s="5">
        <f t="shared" si="41"/>
        <v>0</v>
      </c>
      <c r="R203" s="8">
        <f t="shared" si="41"/>
        <v>0</v>
      </c>
      <c r="S203" s="8">
        <f t="shared" si="41"/>
        <v>0</v>
      </c>
      <c r="T203" s="7">
        <f t="shared" si="41"/>
        <v>0</v>
      </c>
      <c r="U203" s="5">
        <f t="shared" si="41"/>
        <v>0</v>
      </c>
      <c r="V203" s="8">
        <f t="shared" si="41"/>
        <v>0</v>
      </c>
      <c r="W203" s="8">
        <f t="shared" si="41"/>
        <v>0</v>
      </c>
    </row>
    <row r="204" spans="1:23" ht="12.75">
      <c r="A204" s="47" t="s">
        <v>28</v>
      </c>
      <c r="B204" s="48" t="s">
        <v>376</v>
      </c>
      <c r="C204" s="49" t="s">
        <v>377</v>
      </c>
      <c r="D204" s="50">
        <v>32025000</v>
      </c>
      <c r="E204" s="1">
        <v>32025000</v>
      </c>
      <c r="F204" s="1">
        <v>8761973</v>
      </c>
      <c r="G204" s="2">
        <f t="shared" si="39"/>
        <v>0.27359790788446525</v>
      </c>
      <c r="H204" s="3">
        <v>0</v>
      </c>
      <c r="I204" s="1">
        <v>5961828</v>
      </c>
      <c r="J204" s="4">
        <v>2800145</v>
      </c>
      <c r="K204" s="4">
        <v>8761973</v>
      </c>
      <c r="L204" s="3">
        <v>0</v>
      </c>
      <c r="M204" s="1">
        <v>0</v>
      </c>
      <c r="N204" s="4">
        <v>0</v>
      </c>
      <c r="O204" s="4">
        <v>0</v>
      </c>
      <c r="P204" s="3">
        <v>0</v>
      </c>
      <c r="Q204" s="1">
        <v>0</v>
      </c>
      <c r="R204" s="4">
        <v>0</v>
      </c>
      <c r="S204" s="4">
        <v>0</v>
      </c>
      <c r="T204" s="3"/>
      <c r="U204" s="1">
        <v>0</v>
      </c>
      <c r="V204" s="4">
        <v>0</v>
      </c>
      <c r="W204" s="4">
        <v>0</v>
      </c>
    </row>
    <row r="205" spans="1:23" ht="12.75">
      <c r="A205" s="47" t="s">
        <v>28</v>
      </c>
      <c r="B205" s="48" t="s">
        <v>378</v>
      </c>
      <c r="C205" s="49" t="s">
        <v>379</v>
      </c>
      <c r="D205" s="50">
        <v>40052012</v>
      </c>
      <c r="E205" s="1">
        <v>40052012</v>
      </c>
      <c r="F205" s="1">
        <v>3881756</v>
      </c>
      <c r="G205" s="2">
        <f t="shared" si="39"/>
        <v>0.09691787768364796</v>
      </c>
      <c r="H205" s="3">
        <v>2482883</v>
      </c>
      <c r="I205" s="1">
        <v>643018</v>
      </c>
      <c r="J205" s="4">
        <v>755855</v>
      </c>
      <c r="K205" s="4">
        <v>3881756</v>
      </c>
      <c r="L205" s="3">
        <v>0</v>
      </c>
      <c r="M205" s="1">
        <v>0</v>
      </c>
      <c r="N205" s="4">
        <v>0</v>
      </c>
      <c r="O205" s="4">
        <v>0</v>
      </c>
      <c r="P205" s="3">
        <v>0</v>
      </c>
      <c r="Q205" s="1">
        <v>0</v>
      </c>
      <c r="R205" s="4">
        <v>0</v>
      </c>
      <c r="S205" s="4">
        <v>0</v>
      </c>
      <c r="T205" s="3"/>
      <c r="U205" s="1">
        <v>0</v>
      </c>
      <c r="V205" s="4">
        <v>0</v>
      </c>
      <c r="W205" s="4">
        <v>0</v>
      </c>
    </row>
    <row r="206" spans="1:23" ht="12.75">
      <c r="A206" s="47" t="s">
        <v>28</v>
      </c>
      <c r="B206" s="48" t="s">
        <v>380</v>
      </c>
      <c r="C206" s="49" t="s">
        <v>381</v>
      </c>
      <c r="D206" s="50">
        <v>14722400</v>
      </c>
      <c r="E206" s="1">
        <v>14722400</v>
      </c>
      <c r="F206" s="1">
        <v>6028755</v>
      </c>
      <c r="G206" s="2">
        <f t="shared" si="39"/>
        <v>0.40949539477259145</v>
      </c>
      <c r="H206" s="3">
        <v>2469440</v>
      </c>
      <c r="I206" s="1">
        <v>600216</v>
      </c>
      <c r="J206" s="4">
        <v>2959099</v>
      </c>
      <c r="K206" s="4">
        <v>6028755</v>
      </c>
      <c r="L206" s="3">
        <v>0</v>
      </c>
      <c r="M206" s="1">
        <v>0</v>
      </c>
      <c r="N206" s="4">
        <v>0</v>
      </c>
      <c r="O206" s="4">
        <v>0</v>
      </c>
      <c r="P206" s="3">
        <v>0</v>
      </c>
      <c r="Q206" s="1">
        <v>0</v>
      </c>
      <c r="R206" s="4">
        <v>0</v>
      </c>
      <c r="S206" s="4">
        <v>0</v>
      </c>
      <c r="T206" s="3"/>
      <c r="U206" s="1">
        <v>0</v>
      </c>
      <c r="V206" s="4">
        <v>0</v>
      </c>
      <c r="W206" s="4">
        <v>0</v>
      </c>
    </row>
    <row r="207" spans="1:23" ht="12.75">
      <c r="A207" s="47" t="s">
        <v>28</v>
      </c>
      <c r="B207" s="48" t="s">
        <v>382</v>
      </c>
      <c r="C207" s="49" t="s">
        <v>383</v>
      </c>
      <c r="D207" s="50">
        <v>839490000</v>
      </c>
      <c r="E207" s="1">
        <v>839490000</v>
      </c>
      <c r="F207" s="1">
        <v>34253166</v>
      </c>
      <c r="G207" s="2">
        <f t="shared" si="39"/>
        <v>0.040802351427652504</v>
      </c>
      <c r="H207" s="3">
        <v>5848540</v>
      </c>
      <c r="I207" s="1">
        <v>22449241</v>
      </c>
      <c r="J207" s="4">
        <v>5955385</v>
      </c>
      <c r="K207" s="4">
        <v>34253166</v>
      </c>
      <c r="L207" s="3">
        <v>0</v>
      </c>
      <c r="M207" s="1">
        <v>0</v>
      </c>
      <c r="N207" s="4">
        <v>0</v>
      </c>
      <c r="O207" s="4">
        <v>0</v>
      </c>
      <c r="P207" s="3">
        <v>0</v>
      </c>
      <c r="Q207" s="1">
        <v>0</v>
      </c>
      <c r="R207" s="4">
        <v>0</v>
      </c>
      <c r="S207" s="4">
        <v>0</v>
      </c>
      <c r="T207" s="3"/>
      <c r="U207" s="1">
        <v>0</v>
      </c>
      <c r="V207" s="4">
        <v>0</v>
      </c>
      <c r="W207" s="4">
        <v>0</v>
      </c>
    </row>
    <row r="208" spans="1:23" ht="12.75">
      <c r="A208" s="47" t="s">
        <v>28</v>
      </c>
      <c r="B208" s="48" t="s">
        <v>384</v>
      </c>
      <c r="C208" s="49" t="s">
        <v>385</v>
      </c>
      <c r="D208" s="50">
        <v>107384785</v>
      </c>
      <c r="E208" s="1">
        <v>107384785</v>
      </c>
      <c r="F208" s="1">
        <v>3746368</v>
      </c>
      <c r="G208" s="2">
        <f t="shared" si="39"/>
        <v>0.03488732598384399</v>
      </c>
      <c r="H208" s="3">
        <v>593978</v>
      </c>
      <c r="I208" s="1">
        <v>2558412</v>
      </c>
      <c r="J208" s="4">
        <v>593978</v>
      </c>
      <c r="K208" s="4">
        <v>3746368</v>
      </c>
      <c r="L208" s="3">
        <v>0</v>
      </c>
      <c r="M208" s="1">
        <v>0</v>
      </c>
      <c r="N208" s="4">
        <v>0</v>
      </c>
      <c r="O208" s="4">
        <v>0</v>
      </c>
      <c r="P208" s="3">
        <v>0</v>
      </c>
      <c r="Q208" s="1">
        <v>0</v>
      </c>
      <c r="R208" s="4">
        <v>0</v>
      </c>
      <c r="S208" s="4">
        <v>0</v>
      </c>
      <c r="T208" s="3"/>
      <c r="U208" s="1">
        <v>0</v>
      </c>
      <c r="V208" s="4">
        <v>0</v>
      </c>
      <c r="W208" s="4">
        <v>0</v>
      </c>
    </row>
    <row r="209" spans="1:23" ht="12.75">
      <c r="A209" s="47" t="s">
        <v>47</v>
      </c>
      <c r="B209" s="48" t="s">
        <v>386</v>
      </c>
      <c r="C209" s="49" t="s">
        <v>387</v>
      </c>
      <c r="D209" s="50">
        <v>246239314</v>
      </c>
      <c r="E209" s="1">
        <v>246239314</v>
      </c>
      <c r="F209" s="1">
        <v>25283974</v>
      </c>
      <c r="G209" s="2">
        <f t="shared" si="39"/>
        <v>0.10268049236037102</v>
      </c>
      <c r="H209" s="3">
        <v>0</v>
      </c>
      <c r="I209" s="1">
        <v>10174248</v>
      </c>
      <c r="J209" s="4">
        <v>15109726</v>
      </c>
      <c r="K209" s="4">
        <v>25283974</v>
      </c>
      <c r="L209" s="3">
        <v>0</v>
      </c>
      <c r="M209" s="1">
        <v>0</v>
      </c>
      <c r="N209" s="4">
        <v>0</v>
      </c>
      <c r="O209" s="4">
        <v>0</v>
      </c>
      <c r="P209" s="3">
        <v>0</v>
      </c>
      <c r="Q209" s="1">
        <v>0</v>
      </c>
      <c r="R209" s="4">
        <v>0</v>
      </c>
      <c r="S209" s="4">
        <v>0</v>
      </c>
      <c r="T209" s="3"/>
      <c r="U209" s="1">
        <v>0</v>
      </c>
      <c r="V209" s="4">
        <v>0</v>
      </c>
      <c r="W209" s="4">
        <v>0</v>
      </c>
    </row>
    <row r="210" spans="1:23" ht="12.75">
      <c r="A210" s="51"/>
      <c r="B210" s="52" t="s">
        <v>388</v>
      </c>
      <c r="C210" s="53"/>
      <c r="D210" s="54">
        <f>SUM(D204:D209)</f>
        <v>1279913511</v>
      </c>
      <c r="E210" s="5">
        <f>SUM(E204:E209)</f>
        <v>1279913511</v>
      </c>
      <c r="F210" s="5">
        <f>SUM(F204:F209)</f>
        <v>81955992</v>
      </c>
      <c r="G210" s="6">
        <f t="shared" si="39"/>
        <v>0.06403244539231995</v>
      </c>
      <c r="H210" s="7">
        <f aca="true" t="shared" si="42" ref="H210:W210">SUM(H204:H209)</f>
        <v>11394841</v>
      </c>
      <c r="I210" s="5">
        <f t="shared" si="42"/>
        <v>42386963</v>
      </c>
      <c r="J210" s="8">
        <f t="shared" si="42"/>
        <v>28174188</v>
      </c>
      <c r="K210" s="8">
        <f t="shared" si="42"/>
        <v>81955992</v>
      </c>
      <c r="L210" s="7">
        <f t="shared" si="42"/>
        <v>0</v>
      </c>
      <c r="M210" s="5">
        <f t="shared" si="42"/>
        <v>0</v>
      </c>
      <c r="N210" s="8">
        <f t="shared" si="42"/>
        <v>0</v>
      </c>
      <c r="O210" s="8">
        <f t="shared" si="42"/>
        <v>0</v>
      </c>
      <c r="P210" s="7">
        <f t="shared" si="42"/>
        <v>0</v>
      </c>
      <c r="Q210" s="5">
        <f t="shared" si="42"/>
        <v>0</v>
      </c>
      <c r="R210" s="8">
        <f t="shared" si="42"/>
        <v>0</v>
      </c>
      <c r="S210" s="8">
        <f t="shared" si="42"/>
        <v>0</v>
      </c>
      <c r="T210" s="7">
        <f t="shared" si="42"/>
        <v>0</v>
      </c>
      <c r="U210" s="5">
        <f t="shared" si="42"/>
        <v>0</v>
      </c>
      <c r="V210" s="8">
        <f t="shared" si="42"/>
        <v>0</v>
      </c>
      <c r="W210" s="8">
        <f t="shared" si="42"/>
        <v>0</v>
      </c>
    </row>
    <row r="211" spans="1:23" ht="12.75">
      <c r="A211" s="47" t="s">
        <v>28</v>
      </c>
      <c r="B211" s="48" t="s">
        <v>389</v>
      </c>
      <c r="C211" s="49" t="s">
        <v>390</v>
      </c>
      <c r="D211" s="50">
        <v>49039000</v>
      </c>
      <c r="E211" s="1">
        <v>49039000</v>
      </c>
      <c r="F211" s="1">
        <v>384965</v>
      </c>
      <c r="G211" s="2">
        <f t="shared" si="39"/>
        <v>0.007850180468606619</v>
      </c>
      <c r="H211" s="3">
        <v>53929</v>
      </c>
      <c r="I211" s="1">
        <v>179900</v>
      </c>
      <c r="J211" s="4">
        <v>151136</v>
      </c>
      <c r="K211" s="4">
        <v>384965</v>
      </c>
      <c r="L211" s="3">
        <v>0</v>
      </c>
      <c r="M211" s="1">
        <v>0</v>
      </c>
      <c r="N211" s="4">
        <v>0</v>
      </c>
      <c r="O211" s="4">
        <v>0</v>
      </c>
      <c r="P211" s="3">
        <v>0</v>
      </c>
      <c r="Q211" s="1">
        <v>0</v>
      </c>
      <c r="R211" s="4">
        <v>0</v>
      </c>
      <c r="S211" s="4">
        <v>0</v>
      </c>
      <c r="T211" s="3"/>
      <c r="U211" s="1">
        <v>0</v>
      </c>
      <c r="V211" s="4">
        <v>0</v>
      </c>
      <c r="W211" s="4">
        <v>0</v>
      </c>
    </row>
    <row r="212" spans="1:23" ht="12.75">
      <c r="A212" s="47" t="s">
        <v>28</v>
      </c>
      <c r="B212" s="48" t="s">
        <v>391</v>
      </c>
      <c r="C212" s="49" t="s">
        <v>392</v>
      </c>
      <c r="D212" s="50">
        <v>96251000</v>
      </c>
      <c r="E212" s="1">
        <v>96251000</v>
      </c>
      <c r="F212" s="1">
        <v>9023400</v>
      </c>
      <c r="G212" s="2">
        <f t="shared" si="39"/>
        <v>0.09374863637780387</v>
      </c>
      <c r="H212" s="3">
        <v>0</v>
      </c>
      <c r="I212" s="1">
        <v>4288286</v>
      </c>
      <c r="J212" s="4">
        <v>4735114</v>
      </c>
      <c r="K212" s="4">
        <v>9023400</v>
      </c>
      <c r="L212" s="3">
        <v>0</v>
      </c>
      <c r="M212" s="1">
        <v>0</v>
      </c>
      <c r="N212" s="4">
        <v>0</v>
      </c>
      <c r="O212" s="4">
        <v>0</v>
      </c>
      <c r="P212" s="3">
        <v>0</v>
      </c>
      <c r="Q212" s="1">
        <v>0</v>
      </c>
      <c r="R212" s="4">
        <v>0</v>
      </c>
      <c r="S212" s="4">
        <v>0</v>
      </c>
      <c r="T212" s="3"/>
      <c r="U212" s="1">
        <v>0</v>
      </c>
      <c r="V212" s="4">
        <v>0</v>
      </c>
      <c r="W212" s="4">
        <v>0</v>
      </c>
    </row>
    <row r="213" spans="1:23" ht="12.75">
      <c r="A213" s="47" t="s">
        <v>28</v>
      </c>
      <c r="B213" s="48" t="s">
        <v>393</v>
      </c>
      <c r="C213" s="49" t="s">
        <v>394</v>
      </c>
      <c r="D213" s="50">
        <v>25863244</v>
      </c>
      <c r="E213" s="1">
        <v>25863244</v>
      </c>
      <c r="F213" s="1">
        <v>1891187</v>
      </c>
      <c r="G213" s="2">
        <f t="shared" si="39"/>
        <v>0.07312257503351088</v>
      </c>
      <c r="H213" s="3">
        <v>23058</v>
      </c>
      <c r="I213" s="1">
        <v>310890</v>
      </c>
      <c r="J213" s="4">
        <v>1557239</v>
      </c>
      <c r="K213" s="4">
        <v>1891187</v>
      </c>
      <c r="L213" s="3">
        <v>0</v>
      </c>
      <c r="M213" s="1">
        <v>0</v>
      </c>
      <c r="N213" s="4">
        <v>0</v>
      </c>
      <c r="O213" s="4">
        <v>0</v>
      </c>
      <c r="P213" s="3">
        <v>0</v>
      </c>
      <c r="Q213" s="1">
        <v>0</v>
      </c>
      <c r="R213" s="4">
        <v>0</v>
      </c>
      <c r="S213" s="4">
        <v>0</v>
      </c>
      <c r="T213" s="3"/>
      <c r="U213" s="1">
        <v>0</v>
      </c>
      <c r="V213" s="4">
        <v>0</v>
      </c>
      <c r="W213" s="4">
        <v>0</v>
      </c>
    </row>
    <row r="214" spans="1:23" ht="12.75">
      <c r="A214" s="47" t="s">
        <v>28</v>
      </c>
      <c r="B214" s="48" t="s">
        <v>395</v>
      </c>
      <c r="C214" s="49" t="s">
        <v>396</v>
      </c>
      <c r="D214" s="50">
        <v>40539078</v>
      </c>
      <c r="E214" s="1">
        <v>40539078</v>
      </c>
      <c r="F214" s="1">
        <v>5746755</v>
      </c>
      <c r="G214" s="2">
        <f t="shared" si="39"/>
        <v>0.14175840407618545</v>
      </c>
      <c r="H214" s="3">
        <v>406057</v>
      </c>
      <c r="I214" s="1">
        <v>3445290</v>
      </c>
      <c r="J214" s="4">
        <v>1895408</v>
      </c>
      <c r="K214" s="4">
        <v>5746755</v>
      </c>
      <c r="L214" s="3">
        <v>0</v>
      </c>
      <c r="M214" s="1">
        <v>0</v>
      </c>
      <c r="N214" s="4">
        <v>0</v>
      </c>
      <c r="O214" s="4">
        <v>0</v>
      </c>
      <c r="P214" s="3">
        <v>0</v>
      </c>
      <c r="Q214" s="1">
        <v>0</v>
      </c>
      <c r="R214" s="4">
        <v>0</v>
      </c>
      <c r="S214" s="4">
        <v>0</v>
      </c>
      <c r="T214" s="3"/>
      <c r="U214" s="1">
        <v>0</v>
      </c>
      <c r="V214" s="4">
        <v>0</v>
      </c>
      <c r="W214" s="4">
        <v>0</v>
      </c>
    </row>
    <row r="215" spans="1:23" ht="12.75">
      <c r="A215" s="47" t="s">
        <v>28</v>
      </c>
      <c r="B215" s="48" t="s">
        <v>397</v>
      </c>
      <c r="C215" s="49" t="s">
        <v>398</v>
      </c>
      <c r="D215" s="50">
        <v>25403000</v>
      </c>
      <c r="E215" s="1">
        <v>25403000</v>
      </c>
      <c r="F215" s="1">
        <v>1350</v>
      </c>
      <c r="G215" s="2">
        <f t="shared" si="39"/>
        <v>5.31433295280085E-05</v>
      </c>
      <c r="H215" s="3">
        <v>0</v>
      </c>
      <c r="I215" s="1">
        <v>1350</v>
      </c>
      <c r="J215" s="4">
        <v>0</v>
      </c>
      <c r="K215" s="4">
        <v>1350</v>
      </c>
      <c r="L215" s="3">
        <v>0</v>
      </c>
      <c r="M215" s="1">
        <v>0</v>
      </c>
      <c r="N215" s="4">
        <v>0</v>
      </c>
      <c r="O215" s="4">
        <v>0</v>
      </c>
      <c r="P215" s="3">
        <v>0</v>
      </c>
      <c r="Q215" s="1">
        <v>0</v>
      </c>
      <c r="R215" s="4">
        <v>0</v>
      </c>
      <c r="S215" s="4">
        <v>0</v>
      </c>
      <c r="T215" s="3"/>
      <c r="U215" s="1">
        <v>0</v>
      </c>
      <c r="V215" s="4">
        <v>0</v>
      </c>
      <c r="W215" s="4">
        <v>0</v>
      </c>
    </row>
    <row r="216" spans="1:23" ht="12.75">
      <c r="A216" s="47" t="s">
        <v>28</v>
      </c>
      <c r="B216" s="48" t="s">
        <v>399</v>
      </c>
      <c r="C216" s="49" t="s">
        <v>400</v>
      </c>
      <c r="D216" s="50">
        <v>171150779</v>
      </c>
      <c r="E216" s="1">
        <v>171150779</v>
      </c>
      <c r="F216" s="1">
        <v>29996530</v>
      </c>
      <c r="G216" s="2">
        <f t="shared" si="39"/>
        <v>0.17526376552454956</v>
      </c>
      <c r="H216" s="3">
        <v>7149144</v>
      </c>
      <c r="I216" s="1">
        <v>10915381</v>
      </c>
      <c r="J216" s="4">
        <v>11932005</v>
      </c>
      <c r="K216" s="4">
        <v>29996530</v>
      </c>
      <c r="L216" s="3">
        <v>0</v>
      </c>
      <c r="M216" s="1">
        <v>0</v>
      </c>
      <c r="N216" s="4">
        <v>0</v>
      </c>
      <c r="O216" s="4">
        <v>0</v>
      </c>
      <c r="P216" s="3">
        <v>0</v>
      </c>
      <c r="Q216" s="1">
        <v>0</v>
      </c>
      <c r="R216" s="4">
        <v>0</v>
      </c>
      <c r="S216" s="4">
        <v>0</v>
      </c>
      <c r="T216" s="3"/>
      <c r="U216" s="1">
        <v>0</v>
      </c>
      <c r="V216" s="4">
        <v>0</v>
      </c>
      <c r="W216" s="4">
        <v>0</v>
      </c>
    </row>
    <row r="217" spans="1:23" ht="12.75">
      <c r="A217" s="47" t="s">
        <v>47</v>
      </c>
      <c r="B217" s="48" t="s">
        <v>401</v>
      </c>
      <c r="C217" s="49" t="s">
        <v>402</v>
      </c>
      <c r="D217" s="50">
        <v>20481193</v>
      </c>
      <c r="E217" s="1">
        <v>20481193</v>
      </c>
      <c r="F217" s="1">
        <v>1159157</v>
      </c>
      <c r="G217" s="2">
        <f t="shared" si="39"/>
        <v>0.056596166053413</v>
      </c>
      <c r="H217" s="3">
        <v>0</v>
      </c>
      <c r="I217" s="1">
        <v>964294</v>
      </c>
      <c r="J217" s="4">
        <v>194863</v>
      </c>
      <c r="K217" s="4">
        <v>1159157</v>
      </c>
      <c r="L217" s="3">
        <v>0</v>
      </c>
      <c r="M217" s="1">
        <v>0</v>
      </c>
      <c r="N217" s="4">
        <v>0</v>
      </c>
      <c r="O217" s="4">
        <v>0</v>
      </c>
      <c r="P217" s="3">
        <v>0</v>
      </c>
      <c r="Q217" s="1">
        <v>0</v>
      </c>
      <c r="R217" s="4">
        <v>0</v>
      </c>
      <c r="S217" s="4">
        <v>0</v>
      </c>
      <c r="T217" s="3"/>
      <c r="U217" s="1">
        <v>0</v>
      </c>
      <c r="V217" s="4">
        <v>0</v>
      </c>
      <c r="W217" s="4">
        <v>0</v>
      </c>
    </row>
    <row r="218" spans="1:23" ht="12.75">
      <c r="A218" s="51"/>
      <c r="B218" s="52" t="s">
        <v>403</v>
      </c>
      <c r="C218" s="53"/>
      <c r="D218" s="54">
        <f>SUM(D211:D217)</f>
        <v>428727294</v>
      </c>
      <c r="E218" s="5">
        <f>SUM(E211:E217)</f>
        <v>428727294</v>
      </c>
      <c r="F218" s="5">
        <f>SUM(F211:F217)</f>
        <v>48203344</v>
      </c>
      <c r="G218" s="6">
        <f t="shared" si="39"/>
        <v>0.11243357881478849</v>
      </c>
      <c r="H218" s="7">
        <f aca="true" t="shared" si="43" ref="H218:W218">SUM(H211:H217)</f>
        <v>7632188</v>
      </c>
      <c r="I218" s="5">
        <f t="shared" si="43"/>
        <v>20105391</v>
      </c>
      <c r="J218" s="8">
        <f t="shared" si="43"/>
        <v>20465765</v>
      </c>
      <c r="K218" s="8">
        <f t="shared" si="43"/>
        <v>48203344</v>
      </c>
      <c r="L218" s="7">
        <f t="shared" si="43"/>
        <v>0</v>
      </c>
      <c r="M218" s="5">
        <f t="shared" si="43"/>
        <v>0</v>
      </c>
      <c r="N218" s="8">
        <f t="shared" si="43"/>
        <v>0</v>
      </c>
      <c r="O218" s="8">
        <f t="shared" si="43"/>
        <v>0</v>
      </c>
      <c r="P218" s="7">
        <f t="shared" si="43"/>
        <v>0</v>
      </c>
      <c r="Q218" s="5">
        <f t="shared" si="43"/>
        <v>0</v>
      </c>
      <c r="R218" s="8">
        <f t="shared" si="43"/>
        <v>0</v>
      </c>
      <c r="S218" s="8">
        <f t="shared" si="43"/>
        <v>0</v>
      </c>
      <c r="T218" s="7">
        <f t="shared" si="43"/>
        <v>0</v>
      </c>
      <c r="U218" s="5">
        <f t="shared" si="43"/>
        <v>0</v>
      </c>
      <c r="V218" s="8">
        <f t="shared" si="43"/>
        <v>0</v>
      </c>
      <c r="W218" s="8">
        <f t="shared" si="43"/>
        <v>0</v>
      </c>
    </row>
    <row r="219" spans="1:23" ht="12.75">
      <c r="A219" s="47" t="s">
        <v>28</v>
      </c>
      <c r="B219" s="48" t="s">
        <v>404</v>
      </c>
      <c r="C219" s="49" t="s">
        <v>405</v>
      </c>
      <c r="D219" s="50">
        <v>20076000</v>
      </c>
      <c r="E219" s="1">
        <v>20076000</v>
      </c>
      <c r="F219" s="1">
        <v>5928058</v>
      </c>
      <c r="G219" s="2">
        <f t="shared" si="39"/>
        <v>0.29528083283522616</v>
      </c>
      <c r="H219" s="3">
        <v>1151571</v>
      </c>
      <c r="I219" s="1">
        <v>3334705</v>
      </c>
      <c r="J219" s="4">
        <v>1441782</v>
      </c>
      <c r="K219" s="4">
        <v>5928058</v>
      </c>
      <c r="L219" s="3">
        <v>0</v>
      </c>
      <c r="M219" s="1">
        <v>0</v>
      </c>
      <c r="N219" s="4">
        <v>0</v>
      </c>
      <c r="O219" s="4">
        <v>0</v>
      </c>
      <c r="P219" s="3">
        <v>0</v>
      </c>
      <c r="Q219" s="1">
        <v>0</v>
      </c>
      <c r="R219" s="4">
        <v>0</v>
      </c>
      <c r="S219" s="4">
        <v>0</v>
      </c>
      <c r="T219" s="3"/>
      <c r="U219" s="1">
        <v>0</v>
      </c>
      <c r="V219" s="4">
        <v>0</v>
      </c>
      <c r="W219" s="4">
        <v>0</v>
      </c>
    </row>
    <row r="220" spans="1:23" ht="12.75">
      <c r="A220" s="47" t="s">
        <v>28</v>
      </c>
      <c r="B220" s="48" t="s">
        <v>406</v>
      </c>
      <c r="C220" s="49" t="s">
        <v>407</v>
      </c>
      <c r="D220" s="50">
        <v>81076839</v>
      </c>
      <c r="E220" s="1">
        <v>81076839</v>
      </c>
      <c r="F220" s="1">
        <v>22424632</v>
      </c>
      <c r="G220" s="2">
        <f t="shared" si="39"/>
        <v>0.27658493198038964</v>
      </c>
      <c r="H220" s="3">
        <v>6101520</v>
      </c>
      <c r="I220" s="1">
        <v>8282712</v>
      </c>
      <c r="J220" s="4">
        <v>8040400</v>
      </c>
      <c r="K220" s="4">
        <v>22424632</v>
      </c>
      <c r="L220" s="3">
        <v>0</v>
      </c>
      <c r="M220" s="1">
        <v>0</v>
      </c>
      <c r="N220" s="4">
        <v>0</v>
      </c>
      <c r="O220" s="4">
        <v>0</v>
      </c>
      <c r="P220" s="3">
        <v>0</v>
      </c>
      <c r="Q220" s="1">
        <v>0</v>
      </c>
      <c r="R220" s="4">
        <v>0</v>
      </c>
      <c r="S220" s="4">
        <v>0</v>
      </c>
      <c r="T220" s="3"/>
      <c r="U220" s="1">
        <v>0</v>
      </c>
      <c r="V220" s="4">
        <v>0</v>
      </c>
      <c r="W220" s="4">
        <v>0</v>
      </c>
    </row>
    <row r="221" spans="1:23" ht="12.75">
      <c r="A221" s="47" t="s">
        <v>28</v>
      </c>
      <c r="B221" s="48" t="s">
        <v>408</v>
      </c>
      <c r="C221" s="49" t="s">
        <v>409</v>
      </c>
      <c r="D221" s="50">
        <v>76016831</v>
      </c>
      <c r="E221" s="1">
        <v>76016831</v>
      </c>
      <c r="F221" s="1">
        <v>7633684</v>
      </c>
      <c r="G221" s="2">
        <f t="shared" si="39"/>
        <v>0.10042097124517069</v>
      </c>
      <c r="H221" s="3">
        <v>3333263</v>
      </c>
      <c r="I221" s="1">
        <v>123900</v>
      </c>
      <c r="J221" s="4">
        <v>4176521</v>
      </c>
      <c r="K221" s="4">
        <v>7633684</v>
      </c>
      <c r="L221" s="3">
        <v>0</v>
      </c>
      <c r="M221" s="1">
        <v>0</v>
      </c>
      <c r="N221" s="4">
        <v>0</v>
      </c>
      <c r="O221" s="4">
        <v>0</v>
      </c>
      <c r="P221" s="3">
        <v>0</v>
      </c>
      <c r="Q221" s="1">
        <v>0</v>
      </c>
      <c r="R221" s="4">
        <v>0</v>
      </c>
      <c r="S221" s="4">
        <v>0</v>
      </c>
      <c r="T221" s="3"/>
      <c r="U221" s="1">
        <v>0</v>
      </c>
      <c r="V221" s="4">
        <v>0</v>
      </c>
      <c r="W221" s="4">
        <v>0</v>
      </c>
    </row>
    <row r="222" spans="1:23" ht="12.75">
      <c r="A222" s="47" t="s">
        <v>28</v>
      </c>
      <c r="B222" s="48" t="s">
        <v>410</v>
      </c>
      <c r="C222" s="49" t="s">
        <v>411</v>
      </c>
      <c r="D222" s="50">
        <v>13051000</v>
      </c>
      <c r="E222" s="1">
        <v>13051000</v>
      </c>
      <c r="F222" s="1">
        <v>2197608</v>
      </c>
      <c r="G222" s="2">
        <f t="shared" si="39"/>
        <v>0.16838617730442113</v>
      </c>
      <c r="H222" s="3">
        <v>1000</v>
      </c>
      <c r="I222" s="1">
        <v>271304</v>
      </c>
      <c r="J222" s="4">
        <v>1925304</v>
      </c>
      <c r="K222" s="4">
        <v>2197608</v>
      </c>
      <c r="L222" s="3">
        <v>0</v>
      </c>
      <c r="M222" s="1">
        <v>0</v>
      </c>
      <c r="N222" s="4">
        <v>0</v>
      </c>
      <c r="O222" s="4">
        <v>0</v>
      </c>
      <c r="P222" s="3">
        <v>0</v>
      </c>
      <c r="Q222" s="1">
        <v>0</v>
      </c>
      <c r="R222" s="4">
        <v>0</v>
      </c>
      <c r="S222" s="4">
        <v>0</v>
      </c>
      <c r="T222" s="3"/>
      <c r="U222" s="1">
        <v>0</v>
      </c>
      <c r="V222" s="4">
        <v>0</v>
      </c>
      <c r="W222" s="4">
        <v>0</v>
      </c>
    </row>
    <row r="223" spans="1:23" ht="12.75">
      <c r="A223" s="47" t="s">
        <v>28</v>
      </c>
      <c r="B223" s="48" t="s">
        <v>412</v>
      </c>
      <c r="C223" s="49" t="s">
        <v>413</v>
      </c>
      <c r="D223" s="50">
        <v>0</v>
      </c>
      <c r="E223" s="1">
        <v>0</v>
      </c>
      <c r="F223" s="1">
        <v>6892925</v>
      </c>
      <c r="G223" s="2">
        <f t="shared" si="39"/>
        <v>0</v>
      </c>
      <c r="H223" s="3">
        <v>5670562</v>
      </c>
      <c r="I223" s="1">
        <v>1042120</v>
      </c>
      <c r="J223" s="4">
        <v>180243</v>
      </c>
      <c r="K223" s="4">
        <v>6892925</v>
      </c>
      <c r="L223" s="3">
        <v>0</v>
      </c>
      <c r="M223" s="1">
        <v>0</v>
      </c>
      <c r="N223" s="4">
        <v>0</v>
      </c>
      <c r="O223" s="4">
        <v>0</v>
      </c>
      <c r="P223" s="3">
        <v>0</v>
      </c>
      <c r="Q223" s="1">
        <v>0</v>
      </c>
      <c r="R223" s="4">
        <v>0</v>
      </c>
      <c r="S223" s="4">
        <v>0</v>
      </c>
      <c r="T223" s="3"/>
      <c r="U223" s="1">
        <v>0</v>
      </c>
      <c r="V223" s="4">
        <v>0</v>
      </c>
      <c r="W223" s="4">
        <v>0</v>
      </c>
    </row>
    <row r="224" spans="1:23" ht="12.75">
      <c r="A224" s="47" t="s">
        <v>47</v>
      </c>
      <c r="B224" s="48" t="s">
        <v>414</v>
      </c>
      <c r="C224" s="49" t="s">
        <v>415</v>
      </c>
      <c r="D224" s="50">
        <v>371796000</v>
      </c>
      <c r="E224" s="1">
        <v>371796000</v>
      </c>
      <c r="F224" s="1">
        <v>-60767445</v>
      </c>
      <c r="G224" s="2">
        <f t="shared" si="39"/>
        <v>-0.1634429767937256</v>
      </c>
      <c r="H224" s="3">
        <v>-89338</v>
      </c>
      <c r="I224" s="1">
        <v>-5751478</v>
      </c>
      <c r="J224" s="4">
        <v>-54926629</v>
      </c>
      <c r="K224" s="4">
        <v>-60767445</v>
      </c>
      <c r="L224" s="3">
        <v>0</v>
      </c>
      <c r="M224" s="1">
        <v>0</v>
      </c>
      <c r="N224" s="4">
        <v>0</v>
      </c>
      <c r="O224" s="4">
        <v>0</v>
      </c>
      <c r="P224" s="3">
        <v>0</v>
      </c>
      <c r="Q224" s="1">
        <v>0</v>
      </c>
      <c r="R224" s="4">
        <v>0</v>
      </c>
      <c r="S224" s="4">
        <v>0</v>
      </c>
      <c r="T224" s="3"/>
      <c r="U224" s="1">
        <v>0</v>
      </c>
      <c r="V224" s="4">
        <v>0</v>
      </c>
      <c r="W224" s="4">
        <v>0</v>
      </c>
    </row>
    <row r="225" spans="1:23" ht="12.75">
      <c r="A225" s="65"/>
      <c r="B225" s="66" t="s">
        <v>416</v>
      </c>
      <c r="C225" s="67"/>
      <c r="D225" s="68">
        <f>SUM(D219:D224)</f>
        <v>562016670</v>
      </c>
      <c r="E225" s="13">
        <f>SUM(E219:E224)</f>
        <v>562016670</v>
      </c>
      <c r="F225" s="13">
        <f>SUM(F219:F224)</f>
        <v>-15690538</v>
      </c>
      <c r="G225" s="14">
        <f t="shared" si="39"/>
        <v>-0.02791827865177024</v>
      </c>
      <c r="H225" s="15">
        <f aca="true" t="shared" si="44" ref="H225:W225">SUM(H219:H224)</f>
        <v>16168578</v>
      </c>
      <c r="I225" s="13">
        <f t="shared" si="44"/>
        <v>7303263</v>
      </c>
      <c r="J225" s="16">
        <f t="shared" si="44"/>
        <v>-39162379</v>
      </c>
      <c r="K225" s="16">
        <f t="shared" si="44"/>
        <v>-15690538</v>
      </c>
      <c r="L225" s="15">
        <f t="shared" si="44"/>
        <v>0</v>
      </c>
      <c r="M225" s="13">
        <f t="shared" si="44"/>
        <v>0</v>
      </c>
      <c r="N225" s="16">
        <f t="shared" si="44"/>
        <v>0</v>
      </c>
      <c r="O225" s="16">
        <f t="shared" si="44"/>
        <v>0</v>
      </c>
      <c r="P225" s="15">
        <f t="shared" si="44"/>
        <v>0</v>
      </c>
      <c r="Q225" s="13">
        <f t="shared" si="44"/>
        <v>0</v>
      </c>
      <c r="R225" s="16">
        <f t="shared" si="44"/>
        <v>0</v>
      </c>
      <c r="S225" s="16">
        <f t="shared" si="44"/>
        <v>0</v>
      </c>
      <c r="T225" s="15">
        <f t="shared" si="44"/>
        <v>0</v>
      </c>
      <c r="U225" s="13">
        <f t="shared" si="44"/>
        <v>0</v>
      </c>
      <c r="V225" s="16">
        <f t="shared" si="44"/>
        <v>0</v>
      </c>
      <c r="W225" s="16">
        <f t="shared" si="44"/>
        <v>0</v>
      </c>
    </row>
    <row r="226" spans="1:23" ht="12.75">
      <c r="A226" s="55"/>
      <c r="B226" s="56" t="s">
        <v>417</v>
      </c>
      <c r="C226" s="57"/>
      <c r="D226" s="58">
        <f>SUM(D191:D196,D198:D202,D204:D209,D211:D217,D219:D224)</f>
        <v>3886919971</v>
      </c>
      <c r="E226" s="9">
        <f>SUM(E191:E196,E198:E202,E204:E209,E211:E217,E219:E224)</f>
        <v>3886919971</v>
      </c>
      <c r="F226" s="9">
        <f>SUM(F191:F196,F198:F202,F204:F209,F211:F217,F219:F224)</f>
        <v>395919466</v>
      </c>
      <c r="G226" s="10">
        <f t="shared" si="39"/>
        <v>0.10185943342130108</v>
      </c>
      <c r="H226" s="11">
        <f aca="true" t="shared" si="45" ref="H226:W226">SUM(H191:H196,H198:H202,H204:H209,H211:H217,H219:H224)</f>
        <v>77427858</v>
      </c>
      <c r="I226" s="9">
        <f t="shared" si="45"/>
        <v>147735209</v>
      </c>
      <c r="J226" s="12">
        <f t="shared" si="45"/>
        <v>170756399</v>
      </c>
      <c r="K226" s="12">
        <f t="shared" si="45"/>
        <v>395919466</v>
      </c>
      <c r="L226" s="11">
        <f t="shared" si="45"/>
        <v>0</v>
      </c>
      <c r="M226" s="9">
        <f t="shared" si="45"/>
        <v>0</v>
      </c>
      <c r="N226" s="12">
        <f t="shared" si="45"/>
        <v>0</v>
      </c>
      <c r="O226" s="12">
        <f t="shared" si="45"/>
        <v>0</v>
      </c>
      <c r="P226" s="11">
        <f t="shared" si="45"/>
        <v>0</v>
      </c>
      <c r="Q226" s="9">
        <f t="shared" si="45"/>
        <v>0</v>
      </c>
      <c r="R226" s="12">
        <f t="shared" si="45"/>
        <v>0</v>
      </c>
      <c r="S226" s="12">
        <f t="shared" si="45"/>
        <v>0</v>
      </c>
      <c r="T226" s="11">
        <f t="shared" si="45"/>
        <v>0</v>
      </c>
      <c r="U226" s="9">
        <f t="shared" si="45"/>
        <v>0</v>
      </c>
      <c r="V226" s="12">
        <f t="shared" si="45"/>
        <v>0</v>
      </c>
      <c r="W226" s="12">
        <f t="shared" si="45"/>
        <v>0</v>
      </c>
    </row>
    <row r="227" spans="1:23" ht="12.75">
      <c r="A227" s="39"/>
      <c r="B227" s="59"/>
      <c r="C227" s="60"/>
      <c r="D227" s="61"/>
      <c r="E227" s="62"/>
      <c r="F227" s="62"/>
      <c r="G227" s="44"/>
      <c r="H227" s="3"/>
      <c r="I227" s="1"/>
      <c r="J227" s="4"/>
      <c r="K227" s="4"/>
      <c r="L227" s="3"/>
      <c r="M227" s="1"/>
      <c r="N227" s="4"/>
      <c r="O227" s="4"/>
      <c r="P227" s="3"/>
      <c r="Q227" s="1"/>
      <c r="R227" s="4"/>
      <c r="S227" s="4"/>
      <c r="T227" s="3"/>
      <c r="U227" s="1"/>
      <c r="V227" s="4"/>
      <c r="W227" s="4"/>
    </row>
    <row r="228" spans="1:23" ht="12.75">
      <c r="A228" s="39"/>
      <c r="B228" s="40" t="s">
        <v>418</v>
      </c>
      <c r="C228" s="41"/>
      <c r="D228" s="64"/>
      <c r="E228" s="62"/>
      <c r="F228" s="62"/>
      <c r="G228" s="44"/>
      <c r="H228" s="3"/>
      <c r="I228" s="1"/>
      <c r="J228" s="4"/>
      <c r="K228" s="4"/>
      <c r="L228" s="3"/>
      <c r="M228" s="1"/>
      <c r="N228" s="4"/>
      <c r="O228" s="4"/>
      <c r="P228" s="3"/>
      <c r="Q228" s="1"/>
      <c r="R228" s="4"/>
      <c r="S228" s="4"/>
      <c r="T228" s="3"/>
      <c r="U228" s="1"/>
      <c r="V228" s="4"/>
      <c r="W228" s="4"/>
    </row>
    <row r="229" spans="1:23" ht="12.75">
      <c r="A229" s="47" t="s">
        <v>28</v>
      </c>
      <c r="B229" s="48" t="s">
        <v>419</v>
      </c>
      <c r="C229" s="49" t="s">
        <v>420</v>
      </c>
      <c r="D229" s="50">
        <v>22419308</v>
      </c>
      <c r="E229" s="1">
        <v>22419308</v>
      </c>
      <c r="F229" s="1">
        <v>0</v>
      </c>
      <c r="G229" s="2">
        <f aca="true" t="shared" si="46" ref="G229:G253">IF($D229=0,0,$F229/$D229)</f>
        <v>0</v>
      </c>
      <c r="H229" s="3">
        <v>0</v>
      </c>
      <c r="I229" s="1">
        <v>0</v>
      </c>
      <c r="J229" s="4">
        <v>0</v>
      </c>
      <c r="K229" s="4">
        <v>0</v>
      </c>
      <c r="L229" s="3">
        <v>0</v>
      </c>
      <c r="M229" s="1">
        <v>0</v>
      </c>
      <c r="N229" s="4">
        <v>0</v>
      </c>
      <c r="O229" s="4">
        <v>0</v>
      </c>
      <c r="P229" s="3">
        <v>0</v>
      </c>
      <c r="Q229" s="1">
        <v>0</v>
      </c>
      <c r="R229" s="4">
        <v>0</v>
      </c>
      <c r="S229" s="4">
        <v>0</v>
      </c>
      <c r="T229" s="3"/>
      <c r="U229" s="1">
        <v>0</v>
      </c>
      <c r="V229" s="4">
        <v>0</v>
      </c>
      <c r="W229" s="4">
        <v>0</v>
      </c>
    </row>
    <row r="230" spans="1:23" ht="12.75">
      <c r="A230" s="47" t="s">
        <v>28</v>
      </c>
      <c r="B230" s="48" t="s">
        <v>421</v>
      </c>
      <c r="C230" s="49" t="s">
        <v>422</v>
      </c>
      <c r="D230" s="50">
        <v>50466050</v>
      </c>
      <c r="E230" s="1">
        <v>50466050</v>
      </c>
      <c r="F230" s="1">
        <v>0</v>
      </c>
      <c r="G230" s="2">
        <f t="shared" si="46"/>
        <v>0</v>
      </c>
      <c r="H230" s="3">
        <v>0</v>
      </c>
      <c r="I230" s="1">
        <v>0</v>
      </c>
      <c r="J230" s="4">
        <v>0</v>
      </c>
      <c r="K230" s="4">
        <v>0</v>
      </c>
      <c r="L230" s="3">
        <v>0</v>
      </c>
      <c r="M230" s="1">
        <v>0</v>
      </c>
      <c r="N230" s="4">
        <v>0</v>
      </c>
      <c r="O230" s="4">
        <v>0</v>
      </c>
      <c r="P230" s="3">
        <v>0</v>
      </c>
      <c r="Q230" s="1">
        <v>0</v>
      </c>
      <c r="R230" s="4">
        <v>0</v>
      </c>
      <c r="S230" s="4">
        <v>0</v>
      </c>
      <c r="T230" s="3"/>
      <c r="U230" s="1">
        <v>0</v>
      </c>
      <c r="V230" s="4">
        <v>0</v>
      </c>
      <c r="W230" s="4">
        <v>0</v>
      </c>
    </row>
    <row r="231" spans="1:23" ht="12.75">
      <c r="A231" s="47" t="s">
        <v>28</v>
      </c>
      <c r="B231" s="48" t="s">
        <v>423</v>
      </c>
      <c r="C231" s="49" t="s">
        <v>424</v>
      </c>
      <c r="D231" s="50">
        <v>0</v>
      </c>
      <c r="E231" s="1">
        <v>0</v>
      </c>
      <c r="F231" s="1">
        <v>2504878</v>
      </c>
      <c r="G231" s="2">
        <f t="shared" si="46"/>
        <v>0</v>
      </c>
      <c r="H231" s="3">
        <v>0</v>
      </c>
      <c r="I231" s="1">
        <v>2256253</v>
      </c>
      <c r="J231" s="4">
        <v>248625</v>
      </c>
      <c r="K231" s="4">
        <v>2504878</v>
      </c>
      <c r="L231" s="3">
        <v>0</v>
      </c>
      <c r="M231" s="1">
        <v>0</v>
      </c>
      <c r="N231" s="4">
        <v>0</v>
      </c>
      <c r="O231" s="4">
        <v>0</v>
      </c>
      <c r="P231" s="3">
        <v>0</v>
      </c>
      <c r="Q231" s="1">
        <v>0</v>
      </c>
      <c r="R231" s="4">
        <v>0</v>
      </c>
      <c r="S231" s="4">
        <v>0</v>
      </c>
      <c r="T231" s="3"/>
      <c r="U231" s="1">
        <v>0</v>
      </c>
      <c r="V231" s="4">
        <v>0</v>
      </c>
      <c r="W231" s="4">
        <v>0</v>
      </c>
    </row>
    <row r="232" spans="1:23" ht="12.75">
      <c r="A232" s="47" t="s">
        <v>28</v>
      </c>
      <c r="B232" s="48" t="s">
        <v>425</v>
      </c>
      <c r="C232" s="49" t="s">
        <v>426</v>
      </c>
      <c r="D232" s="50">
        <v>0</v>
      </c>
      <c r="E232" s="1">
        <v>0</v>
      </c>
      <c r="F232" s="1">
        <v>0</v>
      </c>
      <c r="G232" s="2">
        <f t="shared" si="46"/>
        <v>0</v>
      </c>
      <c r="H232" s="3">
        <v>0</v>
      </c>
      <c r="I232" s="1">
        <v>0</v>
      </c>
      <c r="J232" s="4">
        <v>0</v>
      </c>
      <c r="K232" s="4">
        <v>0</v>
      </c>
      <c r="L232" s="3">
        <v>0</v>
      </c>
      <c r="M232" s="1">
        <v>0</v>
      </c>
      <c r="N232" s="4">
        <v>0</v>
      </c>
      <c r="O232" s="4">
        <v>0</v>
      </c>
      <c r="P232" s="3">
        <v>0</v>
      </c>
      <c r="Q232" s="1">
        <v>0</v>
      </c>
      <c r="R232" s="4">
        <v>0</v>
      </c>
      <c r="S232" s="4">
        <v>0</v>
      </c>
      <c r="T232" s="3"/>
      <c r="U232" s="1">
        <v>0</v>
      </c>
      <c r="V232" s="4">
        <v>0</v>
      </c>
      <c r="W232" s="4">
        <v>0</v>
      </c>
    </row>
    <row r="233" spans="1:23" ht="12.75">
      <c r="A233" s="47" t="s">
        <v>28</v>
      </c>
      <c r="B233" s="48" t="s">
        <v>427</v>
      </c>
      <c r="C233" s="49" t="s">
        <v>428</v>
      </c>
      <c r="D233" s="50">
        <v>68021000</v>
      </c>
      <c r="E233" s="1">
        <v>68021000</v>
      </c>
      <c r="F233" s="1">
        <v>5027071</v>
      </c>
      <c r="G233" s="2">
        <f t="shared" si="46"/>
        <v>0.07390469119830641</v>
      </c>
      <c r="H233" s="3">
        <v>26250</v>
      </c>
      <c r="I233" s="1">
        <v>5000821</v>
      </c>
      <c r="J233" s="4">
        <v>0</v>
      </c>
      <c r="K233" s="4">
        <v>5027071</v>
      </c>
      <c r="L233" s="3">
        <v>0</v>
      </c>
      <c r="M233" s="1">
        <v>0</v>
      </c>
      <c r="N233" s="4">
        <v>0</v>
      </c>
      <c r="O233" s="4">
        <v>0</v>
      </c>
      <c r="P233" s="3">
        <v>0</v>
      </c>
      <c r="Q233" s="1">
        <v>0</v>
      </c>
      <c r="R233" s="4">
        <v>0</v>
      </c>
      <c r="S233" s="4">
        <v>0</v>
      </c>
      <c r="T233" s="3"/>
      <c r="U233" s="1">
        <v>0</v>
      </c>
      <c r="V233" s="4">
        <v>0</v>
      </c>
      <c r="W233" s="4">
        <v>0</v>
      </c>
    </row>
    <row r="234" spans="1:23" ht="12.75">
      <c r="A234" s="47" t="s">
        <v>28</v>
      </c>
      <c r="B234" s="48" t="s">
        <v>429</v>
      </c>
      <c r="C234" s="49" t="s">
        <v>430</v>
      </c>
      <c r="D234" s="50">
        <v>0</v>
      </c>
      <c r="E234" s="1">
        <v>0</v>
      </c>
      <c r="F234" s="1">
        <v>1422780</v>
      </c>
      <c r="G234" s="2">
        <f t="shared" si="46"/>
        <v>0</v>
      </c>
      <c r="H234" s="3">
        <v>0</v>
      </c>
      <c r="I234" s="1">
        <v>457900</v>
      </c>
      <c r="J234" s="4">
        <v>964880</v>
      </c>
      <c r="K234" s="4">
        <v>1422780</v>
      </c>
      <c r="L234" s="3">
        <v>0</v>
      </c>
      <c r="M234" s="1">
        <v>0</v>
      </c>
      <c r="N234" s="4">
        <v>0</v>
      </c>
      <c r="O234" s="4">
        <v>0</v>
      </c>
      <c r="P234" s="3">
        <v>0</v>
      </c>
      <c r="Q234" s="1">
        <v>0</v>
      </c>
      <c r="R234" s="4">
        <v>0</v>
      </c>
      <c r="S234" s="4">
        <v>0</v>
      </c>
      <c r="T234" s="3"/>
      <c r="U234" s="1">
        <v>0</v>
      </c>
      <c r="V234" s="4">
        <v>0</v>
      </c>
      <c r="W234" s="4">
        <v>0</v>
      </c>
    </row>
    <row r="235" spans="1:23" ht="12.75">
      <c r="A235" s="47" t="s">
        <v>28</v>
      </c>
      <c r="B235" s="48" t="s">
        <v>431</v>
      </c>
      <c r="C235" s="49" t="s">
        <v>432</v>
      </c>
      <c r="D235" s="50">
        <v>130229882</v>
      </c>
      <c r="E235" s="1">
        <v>130229882</v>
      </c>
      <c r="F235" s="1">
        <v>24926558</v>
      </c>
      <c r="G235" s="2">
        <f t="shared" si="46"/>
        <v>0.19140428922449612</v>
      </c>
      <c r="H235" s="3">
        <v>4174151</v>
      </c>
      <c r="I235" s="1">
        <v>8429142</v>
      </c>
      <c r="J235" s="4">
        <v>12323265</v>
      </c>
      <c r="K235" s="4">
        <v>24926558</v>
      </c>
      <c r="L235" s="3">
        <v>0</v>
      </c>
      <c r="M235" s="1">
        <v>0</v>
      </c>
      <c r="N235" s="4">
        <v>0</v>
      </c>
      <c r="O235" s="4">
        <v>0</v>
      </c>
      <c r="P235" s="3">
        <v>0</v>
      </c>
      <c r="Q235" s="1">
        <v>0</v>
      </c>
      <c r="R235" s="4">
        <v>0</v>
      </c>
      <c r="S235" s="4">
        <v>0</v>
      </c>
      <c r="T235" s="3"/>
      <c r="U235" s="1">
        <v>0</v>
      </c>
      <c r="V235" s="4">
        <v>0</v>
      </c>
      <c r="W235" s="4">
        <v>0</v>
      </c>
    </row>
    <row r="236" spans="1:23" ht="12.75">
      <c r="A236" s="47" t="s">
        <v>47</v>
      </c>
      <c r="B236" s="48" t="s">
        <v>433</v>
      </c>
      <c r="C236" s="49" t="s">
        <v>434</v>
      </c>
      <c r="D236" s="50">
        <v>87000000</v>
      </c>
      <c r="E236" s="1">
        <v>87000000</v>
      </c>
      <c r="F236" s="1">
        <v>39603768</v>
      </c>
      <c r="G236" s="2">
        <f t="shared" si="46"/>
        <v>0.45521572413793104</v>
      </c>
      <c r="H236" s="3">
        <v>13704682</v>
      </c>
      <c r="I236" s="1">
        <v>15594528</v>
      </c>
      <c r="J236" s="4">
        <v>10304558</v>
      </c>
      <c r="K236" s="4">
        <v>39603768</v>
      </c>
      <c r="L236" s="3">
        <v>0</v>
      </c>
      <c r="M236" s="1">
        <v>0</v>
      </c>
      <c r="N236" s="4">
        <v>0</v>
      </c>
      <c r="O236" s="4">
        <v>0</v>
      </c>
      <c r="P236" s="3">
        <v>0</v>
      </c>
      <c r="Q236" s="1">
        <v>0</v>
      </c>
      <c r="R236" s="4">
        <v>0</v>
      </c>
      <c r="S236" s="4">
        <v>0</v>
      </c>
      <c r="T236" s="3"/>
      <c r="U236" s="1">
        <v>0</v>
      </c>
      <c r="V236" s="4">
        <v>0</v>
      </c>
      <c r="W236" s="4">
        <v>0</v>
      </c>
    </row>
    <row r="237" spans="1:23" ht="12.75">
      <c r="A237" s="51"/>
      <c r="B237" s="52" t="s">
        <v>435</v>
      </c>
      <c r="C237" s="53"/>
      <c r="D237" s="54">
        <f>SUM(D229:D236)</f>
        <v>358136240</v>
      </c>
      <c r="E237" s="5">
        <f>SUM(E229:E236)</f>
        <v>358136240</v>
      </c>
      <c r="F237" s="5">
        <f>SUM(F229:F236)</f>
        <v>73485055</v>
      </c>
      <c r="G237" s="6">
        <f t="shared" si="46"/>
        <v>0.20518743090618252</v>
      </c>
      <c r="H237" s="7">
        <f aca="true" t="shared" si="47" ref="H237:W237">SUM(H229:H236)</f>
        <v>17905083</v>
      </c>
      <c r="I237" s="5">
        <f t="shared" si="47"/>
        <v>31738644</v>
      </c>
      <c r="J237" s="8">
        <f t="shared" si="47"/>
        <v>23841328</v>
      </c>
      <c r="K237" s="8">
        <f t="shared" si="47"/>
        <v>73485055</v>
      </c>
      <c r="L237" s="7">
        <f t="shared" si="47"/>
        <v>0</v>
      </c>
      <c r="M237" s="5">
        <f t="shared" si="47"/>
        <v>0</v>
      </c>
      <c r="N237" s="8">
        <f t="shared" si="47"/>
        <v>0</v>
      </c>
      <c r="O237" s="8">
        <f t="shared" si="47"/>
        <v>0</v>
      </c>
      <c r="P237" s="7">
        <f t="shared" si="47"/>
        <v>0</v>
      </c>
      <c r="Q237" s="5">
        <f t="shared" si="47"/>
        <v>0</v>
      </c>
      <c r="R237" s="8">
        <f t="shared" si="47"/>
        <v>0</v>
      </c>
      <c r="S237" s="8">
        <f t="shared" si="47"/>
        <v>0</v>
      </c>
      <c r="T237" s="7">
        <f t="shared" si="47"/>
        <v>0</v>
      </c>
      <c r="U237" s="5">
        <f t="shared" si="47"/>
        <v>0</v>
      </c>
      <c r="V237" s="8">
        <f t="shared" si="47"/>
        <v>0</v>
      </c>
      <c r="W237" s="8">
        <f t="shared" si="47"/>
        <v>0</v>
      </c>
    </row>
    <row r="238" spans="1:23" ht="12.75">
      <c r="A238" s="47" t="s">
        <v>28</v>
      </c>
      <c r="B238" s="48" t="s">
        <v>436</v>
      </c>
      <c r="C238" s="49" t="s">
        <v>437</v>
      </c>
      <c r="D238" s="50">
        <v>0</v>
      </c>
      <c r="E238" s="1">
        <v>0</v>
      </c>
      <c r="F238" s="1">
        <v>0</v>
      </c>
      <c r="G238" s="2">
        <f t="shared" si="46"/>
        <v>0</v>
      </c>
      <c r="H238" s="3">
        <v>0</v>
      </c>
      <c r="I238" s="1">
        <v>0</v>
      </c>
      <c r="J238" s="4">
        <v>0</v>
      </c>
      <c r="K238" s="4">
        <v>0</v>
      </c>
      <c r="L238" s="3">
        <v>0</v>
      </c>
      <c r="M238" s="1">
        <v>0</v>
      </c>
      <c r="N238" s="4">
        <v>0</v>
      </c>
      <c r="O238" s="4">
        <v>0</v>
      </c>
      <c r="P238" s="3">
        <v>0</v>
      </c>
      <c r="Q238" s="1">
        <v>0</v>
      </c>
      <c r="R238" s="4">
        <v>0</v>
      </c>
      <c r="S238" s="4">
        <v>0</v>
      </c>
      <c r="T238" s="3"/>
      <c r="U238" s="1">
        <v>0</v>
      </c>
      <c r="V238" s="4">
        <v>0</v>
      </c>
      <c r="W238" s="4">
        <v>0</v>
      </c>
    </row>
    <row r="239" spans="1:23" ht="12.75">
      <c r="A239" s="47" t="s">
        <v>28</v>
      </c>
      <c r="B239" s="48" t="s">
        <v>438</v>
      </c>
      <c r="C239" s="49" t="s">
        <v>439</v>
      </c>
      <c r="D239" s="50">
        <v>0</v>
      </c>
      <c r="E239" s="1">
        <v>0</v>
      </c>
      <c r="F239" s="1">
        <v>12857267</v>
      </c>
      <c r="G239" s="2">
        <f t="shared" si="46"/>
        <v>0</v>
      </c>
      <c r="H239" s="3">
        <v>0</v>
      </c>
      <c r="I239" s="1">
        <v>0</v>
      </c>
      <c r="J239" s="4">
        <v>12857267</v>
      </c>
      <c r="K239" s="4">
        <v>12857267</v>
      </c>
      <c r="L239" s="3">
        <v>0</v>
      </c>
      <c r="M239" s="1">
        <v>0</v>
      </c>
      <c r="N239" s="4">
        <v>0</v>
      </c>
      <c r="O239" s="4">
        <v>0</v>
      </c>
      <c r="P239" s="3">
        <v>0</v>
      </c>
      <c r="Q239" s="1">
        <v>0</v>
      </c>
      <c r="R239" s="4">
        <v>0</v>
      </c>
      <c r="S239" s="4">
        <v>0</v>
      </c>
      <c r="T239" s="3"/>
      <c r="U239" s="1">
        <v>0</v>
      </c>
      <c r="V239" s="4">
        <v>0</v>
      </c>
      <c r="W239" s="4">
        <v>0</v>
      </c>
    </row>
    <row r="240" spans="1:23" ht="12.75">
      <c r="A240" s="47" t="s">
        <v>28</v>
      </c>
      <c r="B240" s="48" t="s">
        <v>440</v>
      </c>
      <c r="C240" s="49" t="s">
        <v>441</v>
      </c>
      <c r="D240" s="50">
        <v>288427500</v>
      </c>
      <c r="E240" s="1">
        <v>433724035</v>
      </c>
      <c r="F240" s="1">
        <v>39418038</v>
      </c>
      <c r="G240" s="2">
        <f t="shared" si="46"/>
        <v>0.1366653249083392</v>
      </c>
      <c r="H240" s="3">
        <v>2178272</v>
      </c>
      <c r="I240" s="1">
        <v>12387844</v>
      </c>
      <c r="J240" s="4">
        <v>24851922</v>
      </c>
      <c r="K240" s="4">
        <v>39418038</v>
      </c>
      <c r="L240" s="3">
        <v>0</v>
      </c>
      <c r="M240" s="1">
        <v>0</v>
      </c>
      <c r="N240" s="4">
        <v>0</v>
      </c>
      <c r="O240" s="4">
        <v>0</v>
      </c>
      <c r="P240" s="3">
        <v>0</v>
      </c>
      <c r="Q240" s="1">
        <v>0</v>
      </c>
      <c r="R240" s="4">
        <v>0</v>
      </c>
      <c r="S240" s="4">
        <v>0</v>
      </c>
      <c r="T240" s="3"/>
      <c r="U240" s="1">
        <v>0</v>
      </c>
      <c r="V240" s="4">
        <v>0</v>
      </c>
      <c r="W240" s="4">
        <v>0</v>
      </c>
    </row>
    <row r="241" spans="1:23" ht="12.75">
      <c r="A241" s="47" t="s">
        <v>28</v>
      </c>
      <c r="B241" s="48" t="s">
        <v>442</v>
      </c>
      <c r="C241" s="49" t="s">
        <v>443</v>
      </c>
      <c r="D241" s="50">
        <v>13748260</v>
      </c>
      <c r="E241" s="1">
        <v>13748260</v>
      </c>
      <c r="F241" s="1">
        <v>148929</v>
      </c>
      <c r="G241" s="2">
        <f t="shared" si="46"/>
        <v>0.010832570812597376</v>
      </c>
      <c r="H241" s="3">
        <v>0</v>
      </c>
      <c r="I241" s="1">
        <v>39501</v>
      </c>
      <c r="J241" s="4">
        <v>109428</v>
      </c>
      <c r="K241" s="4">
        <v>148929</v>
      </c>
      <c r="L241" s="3">
        <v>0</v>
      </c>
      <c r="M241" s="1">
        <v>0</v>
      </c>
      <c r="N241" s="4">
        <v>0</v>
      </c>
      <c r="O241" s="4">
        <v>0</v>
      </c>
      <c r="P241" s="3">
        <v>0</v>
      </c>
      <c r="Q241" s="1">
        <v>0</v>
      </c>
      <c r="R241" s="4">
        <v>0</v>
      </c>
      <c r="S241" s="4">
        <v>0</v>
      </c>
      <c r="T241" s="3"/>
      <c r="U241" s="1">
        <v>0</v>
      </c>
      <c r="V241" s="4">
        <v>0</v>
      </c>
      <c r="W241" s="4">
        <v>0</v>
      </c>
    </row>
    <row r="242" spans="1:23" ht="12.75">
      <c r="A242" s="47" t="s">
        <v>28</v>
      </c>
      <c r="B242" s="48" t="s">
        <v>444</v>
      </c>
      <c r="C242" s="49" t="s">
        <v>445</v>
      </c>
      <c r="D242" s="50">
        <v>75239010</v>
      </c>
      <c r="E242" s="1">
        <v>75239010</v>
      </c>
      <c r="F242" s="1">
        <v>13534401</v>
      </c>
      <c r="G242" s="2">
        <f t="shared" si="46"/>
        <v>0.17988542113991132</v>
      </c>
      <c r="H242" s="3">
        <v>4578157</v>
      </c>
      <c r="I242" s="1">
        <v>8956244</v>
      </c>
      <c r="J242" s="4">
        <v>0</v>
      </c>
      <c r="K242" s="4">
        <v>13534401</v>
      </c>
      <c r="L242" s="3">
        <v>0</v>
      </c>
      <c r="M242" s="1">
        <v>0</v>
      </c>
      <c r="N242" s="4">
        <v>0</v>
      </c>
      <c r="O242" s="4">
        <v>0</v>
      </c>
      <c r="P242" s="3">
        <v>0</v>
      </c>
      <c r="Q242" s="1">
        <v>0</v>
      </c>
      <c r="R242" s="4">
        <v>0</v>
      </c>
      <c r="S242" s="4">
        <v>0</v>
      </c>
      <c r="T242" s="3"/>
      <c r="U242" s="1">
        <v>0</v>
      </c>
      <c r="V242" s="4">
        <v>0</v>
      </c>
      <c r="W242" s="4">
        <v>0</v>
      </c>
    </row>
    <row r="243" spans="1:23" ht="12.75">
      <c r="A243" s="47" t="s">
        <v>28</v>
      </c>
      <c r="B243" s="48" t="s">
        <v>446</v>
      </c>
      <c r="C243" s="49" t="s">
        <v>447</v>
      </c>
      <c r="D243" s="50">
        <v>168000000</v>
      </c>
      <c r="E243" s="1">
        <v>168000000</v>
      </c>
      <c r="F243" s="1">
        <v>8609329</v>
      </c>
      <c r="G243" s="2">
        <f t="shared" si="46"/>
        <v>0.05124600595238095</v>
      </c>
      <c r="H243" s="3">
        <v>639900</v>
      </c>
      <c r="I243" s="1">
        <v>6232401</v>
      </c>
      <c r="J243" s="4">
        <v>1737028</v>
      </c>
      <c r="K243" s="4">
        <v>8609329</v>
      </c>
      <c r="L243" s="3">
        <v>0</v>
      </c>
      <c r="M243" s="1">
        <v>0</v>
      </c>
      <c r="N243" s="4">
        <v>0</v>
      </c>
      <c r="O243" s="4">
        <v>0</v>
      </c>
      <c r="P243" s="3">
        <v>0</v>
      </c>
      <c r="Q243" s="1">
        <v>0</v>
      </c>
      <c r="R243" s="4">
        <v>0</v>
      </c>
      <c r="S243" s="4">
        <v>0</v>
      </c>
      <c r="T243" s="3"/>
      <c r="U243" s="1">
        <v>0</v>
      </c>
      <c r="V243" s="4">
        <v>0</v>
      </c>
      <c r="W243" s="4">
        <v>0</v>
      </c>
    </row>
    <row r="244" spans="1:23" ht="12.75">
      <c r="A244" s="47" t="s">
        <v>47</v>
      </c>
      <c r="B244" s="48" t="s">
        <v>448</v>
      </c>
      <c r="C244" s="49" t="s">
        <v>449</v>
      </c>
      <c r="D244" s="50">
        <v>20128000</v>
      </c>
      <c r="E244" s="1">
        <v>20128000</v>
      </c>
      <c r="F244" s="1">
        <v>833306</v>
      </c>
      <c r="G244" s="2">
        <f t="shared" si="46"/>
        <v>0.041400337837837836</v>
      </c>
      <c r="H244" s="3">
        <v>491181</v>
      </c>
      <c r="I244" s="1">
        <v>297981</v>
      </c>
      <c r="J244" s="4">
        <v>44144</v>
      </c>
      <c r="K244" s="4">
        <v>833306</v>
      </c>
      <c r="L244" s="3">
        <v>0</v>
      </c>
      <c r="M244" s="1">
        <v>0</v>
      </c>
      <c r="N244" s="4">
        <v>0</v>
      </c>
      <c r="O244" s="4">
        <v>0</v>
      </c>
      <c r="P244" s="3">
        <v>0</v>
      </c>
      <c r="Q244" s="1">
        <v>0</v>
      </c>
      <c r="R244" s="4">
        <v>0</v>
      </c>
      <c r="S244" s="4">
        <v>0</v>
      </c>
      <c r="T244" s="3"/>
      <c r="U244" s="1">
        <v>0</v>
      </c>
      <c r="V244" s="4">
        <v>0</v>
      </c>
      <c r="W244" s="4">
        <v>0</v>
      </c>
    </row>
    <row r="245" spans="1:23" ht="12.75">
      <c r="A245" s="51"/>
      <c r="B245" s="52" t="s">
        <v>450</v>
      </c>
      <c r="C245" s="53"/>
      <c r="D245" s="54">
        <f>SUM(D238:D244)</f>
        <v>565542770</v>
      </c>
      <c r="E245" s="5">
        <f>SUM(E238:E244)</f>
        <v>710839305</v>
      </c>
      <c r="F245" s="5">
        <f>SUM(F238:F244)</f>
        <v>75401270</v>
      </c>
      <c r="G245" s="6">
        <f t="shared" si="46"/>
        <v>0.1333254954351198</v>
      </c>
      <c r="H245" s="7">
        <f aca="true" t="shared" si="48" ref="H245:W245">SUM(H238:H244)</f>
        <v>7887510</v>
      </c>
      <c r="I245" s="5">
        <f t="shared" si="48"/>
        <v>27913971</v>
      </c>
      <c r="J245" s="8">
        <f t="shared" si="48"/>
        <v>39599789</v>
      </c>
      <c r="K245" s="8">
        <f t="shared" si="48"/>
        <v>75401270</v>
      </c>
      <c r="L245" s="7">
        <f t="shared" si="48"/>
        <v>0</v>
      </c>
      <c r="M245" s="5">
        <f t="shared" si="48"/>
        <v>0</v>
      </c>
      <c r="N245" s="8">
        <f t="shared" si="48"/>
        <v>0</v>
      </c>
      <c r="O245" s="8">
        <f t="shared" si="48"/>
        <v>0</v>
      </c>
      <c r="P245" s="7">
        <f t="shared" si="48"/>
        <v>0</v>
      </c>
      <c r="Q245" s="5">
        <f t="shared" si="48"/>
        <v>0</v>
      </c>
      <c r="R245" s="8">
        <f t="shared" si="48"/>
        <v>0</v>
      </c>
      <c r="S245" s="8">
        <f t="shared" si="48"/>
        <v>0</v>
      </c>
      <c r="T245" s="7">
        <f t="shared" si="48"/>
        <v>0</v>
      </c>
      <c r="U245" s="5">
        <f t="shared" si="48"/>
        <v>0</v>
      </c>
      <c r="V245" s="8">
        <f t="shared" si="48"/>
        <v>0</v>
      </c>
      <c r="W245" s="8">
        <f t="shared" si="48"/>
        <v>0</v>
      </c>
    </row>
    <row r="246" spans="1:23" ht="12.75">
      <c r="A246" s="47" t="s">
        <v>28</v>
      </c>
      <c r="B246" s="48" t="s">
        <v>451</v>
      </c>
      <c r="C246" s="49" t="s">
        <v>452</v>
      </c>
      <c r="D246" s="50">
        <v>21083</v>
      </c>
      <c r="E246" s="1">
        <v>21083</v>
      </c>
      <c r="F246" s="1">
        <v>8653908</v>
      </c>
      <c r="G246" s="2">
        <f t="shared" si="46"/>
        <v>410.46852914670586</v>
      </c>
      <c r="H246" s="3">
        <v>1971202</v>
      </c>
      <c r="I246" s="1">
        <v>3289522</v>
      </c>
      <c r="J246" s="4">
        <v>3393184</v>
      </c>
      <c r="K246" s="4">
        <v>8653908</v>
      </c>
      <c r="L246" s="3">
        <v>0</v>
      </c>
      <c r="M246" s="1">
        <v>0</v>
      </c>
      <c r="N246" s="4">
        <v>0</v>
      </c>
      <c r="O246" s="4">
        <v>0</v>
      </c>
      <c r="P246" s="3">
        <v>0</v>
      </c>
      <c r="Q246" s="1">
        <v>0</v>
      </c>
      <c r="R246" s="4">
        <v>0</v>
      </c>
      <c r="S246" s="4">
        <v>0</v>
      </c>
      <c r="T246" s="3"/>
      <c r="U246" s="1">
        <v>0</v>
      </c>
      <c r="V246" s="4">
        <v>0</v>
      </c>
      <c r="W246" s="4">
        <v>0</v>
      </c>
    </row>
    <row r="247" spans="1:23" ht="12.75">
      <c r="A247" s="47" t="s">
        <v>28</v>
      </c>
      <c r="B247" s="48" t="s">
        <v>453</v>
      </c>
      <c r="C247" s="49" t="s">
        <v>454</v>
      </c>
      <c r="D247" s="50">
        <v>700290358</v>
      </c>
      <c r="E247" s="1">
        <v>700290358</v>
      </c>
      <c r="F247" s="1">
        <v>22939222</v>
      </c>
      <c r="G247" s="2">
        <f t="shared" si="46"/>
        <v>0.03275672974494959</v>
      </c>
      <c r="H247" s="3">
        <v>0</v>
      </c>
      <c r="I247" s="1">
        <v>4146792</v>
      </c>
      <c r="J247" s="4">
        <v>18792430</v>
      </c>
      <c r="K247" s="4">
        <v>22939222</v>
      </c>
      <c r="L247" s="3">
        <v>0</v>
      </c>
      <c r="M247" s="1">
        <v>0</v>
      </c>
      <c r="N247" s="4">
        <v>0</v>
      </c>
      <c r="O247" s="4">
        <v>0</v>
      </c>
      <c r="P247" s="3">
        <v>0</v>
      </c>
      <c r="Q247" s="1">
        <v>0</v>
      </c>
      <c r="R247" s="4">
        <v>0</v>
      </c>
      <c r="S247" s="4">
        <v>0</v>
      </c>
      <c r="T247" s="3"/>
      <c r="U247" s="1">
        <v>0</v>
      </c>
      <c r="V247" s="4">
        <v>0</v>
      </c>
      <c r="W247" s="4">
        <v>0</v>
      </c>
    </row>
    <row r="248" spans="1:23" ht="12.75">
      <c r="A248" s="47" t="s">
        <v>28</v>
      </c>
      <c r="B248" s="48" t="s">
        <v>455</v>
      </c>
      <c r="C248" s="49" t="s">
        <v>456</v>
      </c>
      <c r="D248" s="50">
        <v>42363</v>
      </c>
      <c r="E248" s="1">
        <v>42363</v>
      </c>
      <c r="F248" s="1">
        <v>871615</v>
      </c>
      <c r="G248" s="2">
        <f t="shared" si="46"/>
        <v>20.574912069494605</v>
      </c>
      <c r="H248" s="3">
        <v>0</v>
      </c>
      <c r="I248" s="1">
        <v>871612</v>
      </c>
      <c r="J248" s="4">
        <v>3</v>
      </c>
      <c r="K248" s="4">
        <v>871615</v>
      </c>
      <c r="L248" s="3">
        <v>0</v>
      </c>
      <c r="M248" s="1">
        <v>0</v>
      </c>
      <c r="N248" s="4">
        <v>0</v>
      </c>
      <c r="O248" s="4">
        <v>0</v>
      </c>
      <c r="P248" s="3">
        <v>0</v>
      </c>
      <c r="Q248" s="1">
        <v>0</v>
      </c>
      <c r="R248" s="4">
        <v>0</v>
      </c>
      <c r="S248" s="4">
        <v>0</v>
      </c>
      <c r="T248" s="3"/>
      <c r="U248" s="1">
        <v>0</v>
      </c>
      <c r="V248" s="4">
        <v>0</v>
      </c>
      <c r="W248" s="4">
        <v>0</v>
      </c>
    </row>
    <row r="249" spans="1:23" ht="12.75">
      <c r="A249" s="47" t="s">
        <v>28</v>
      </c>
      <c r="B249" s="48" t="s">
        <v>457</v>
      </c>
      <c r="C249" s="49" t="s">
        <v>458</v>
      </c>
      <c r="D249" s="50">
        <v>0</v>
      </c>
      <c r="E249" s="1">
        <v>0</v>
      </c>
      <c r="F249" s="1">
        <v>14586419</v>
      </c>
      <c r="G249" s="2">
        <f t="shared" si="46"/>
        <v>0</v>
      </c>
      <c r="H249" s="3">
        <v>1962815</v>
      </c>
      <c r="I249" s="1">
        <v>7225314</v>
      </c>
      <c r="J249" s="4">
        <v>5398290</v>
      </c>
      <c r="K249" s="4">
        <v>14586419</v>
      </c>
      <c r="L249" s="3">
        <v>0</v>
      </c>
      <c r="M249" s="1">
        <v>0</v>
      </c>
      <c r="N249" s="4">
        <v>0</v>
      </c>
      <c r="O249" s="4">
        <v>0</v>
      </c>
      <c r="P249" s="3">
        <v>0</v>
      </c>
      <c r="Q249" s="1">
        <v>0</v>
      </c>
      <c r="R249" s="4">
        <v>0</v>
      </c>
      <c r="S249" s="4">
        <v>0</v>
      </c>
      <c r="T249" s="3"/>
      <c r="U249" s="1">
        <v>0</v>
      </c>
      <c r="V249" s="4">
        <v>0</v>
      </c>
      <c r="W249" s="4">
        <v>0</v>
      </c>
    </row>
    <row r="250" spans="1:23" ht="12.75">
      <c r="A250" s="47" t="s">
        <v>28</v>
      </c>
      <c r="B250" s="48" t="s">
        <v>459</v>
      </c>
      <c r="C250" s="49" t="s">
        <v>460</v>
      </c>
      <c r="D250" s="50">
        <v>0</v>
      </c>
      <c r="E250" s="1">
        <v>0</v>
      </c>
      <c r="F250" s="1">
        <v>5942049</v>
      </c>
      <c r="G250" s="2">
        <f t="shared" si="46"/>
        <v>0</v>
      </c>
      <c r="H250" s="3">
        <v>0</v>
      </c>
      <c r="I250" s="1">
        <v>0</v>
      </c>
      <c r="J250" s="4">
        <v>5942049</v>
      </c>
      <c r="K250" s="4">
        <v>5942049</v>
      </c>
      <c r="L250" s="3">
        <v>0</v>
      </c>
      <c r="M250" s="1">
        <v>0</v>
      </c>
      <c r="N250" s="4">
        <v>0</v>
      </c>
      <c r="O250" s="4">
        <v>0</v>
      </c>
      <c r="P250" s="3">
        <v>0</v>
      </c>
      <c r="Q250" s="1">
        <v>0</v>
      </c>
      <c r="R250" s="4">
        <v>0</v>
      </c>
      <c r="S250" s="4">
        <v>0</v>
      </c>
      <c r="T250" s="3"/>
      <c r="U250" s="1">
        <v>0</v>
      </c>
      <c r="V250" s="4">
        <v>0</v>
      </c>
      <c r="W250" s="4">
        <v>0</v>
      </c>
    </row>
    <row r="251" spans="1:23" ht="12.75">
      <c r="A251" s="47" t="s">
        <v>47</v>
      </c>
      <c r="B251" s="48" t="s">
        <v>461</v>
      </c>
      <c r="C251" s="49" t="s">
        <v>462</v>
      </c>
      <c r="D251" s="50">
        <v>40047065</v>
      </c>
      <c r="E251" s="1">
        <v>40047065</v>
      </c>
      <c r="F251" s="1">
        <v>21183088</v>
      </c>
      <c r="G251" s="2">
        <f t="shared" si="46"/>
        <v>0.5289548185366393</v>
      </c>
      <c r="H251" s="3">
        <v>7797960</v>
      </c>
      <c r="I251" s="1">
        <v>7194097</v>
      </c>
      <c r="J251" s="4">
        <v>6191031</v>
      </c>
      <c r="K251" s="4">
        <v>21183088</v>
      </c>
      <c r="L251" s="3">
        <v>0</v>
      </c>
      <c r="M251" s="1">
        <v>0</v>
      </c>
      <c r="N251" s="4">
        <v>0</v>
      </c>
      <c r="O251" s="4">
        <v>0</v>
      </c>
      <c r="P251" s="3">
        <v>0</v>
      </c>
      <c r="Q251" s="1">
        <v>0</v>
      </c>
      <c r="R251" s="4">
        <v>0</v>
      </c>
      <c r="S251" s="4">
        <v>0</v>
      </c>
      <c r="T251" s="3"/>
      <c r="U251" s="1">
        <v>0</v>
      </c>
      <c r="V251" s="4">
        <v>0</v>
      </c>
      <c r="W251" s="4">
        <v>0</v>
      </c>
    </row>
    <row r="252" spans="1:23" ht="12.75">
      <c r="A252" s="65"/>
      <c r="B252" s="66" t="s">
        <v>463</v>
      </c>
      <c r="C252" s="67"/>
      <c r="D252" s="68">
        <f>SUM(D246:D251)</f>
        <v>740400869</v>
      </c>
      <c r="E252" s="13">
        <f>SUM(E246:E251)</f>
        <v>740400869</v>
      </c>
      <c r="F252" s="13">
        <f>SUM(F246:F251)</f>
        <v>74176301</v>
      </c>
      <c r="G252" s="14">
        <f t="shared" si="46"/>
        <v>0.10018397344695715</v>
      </c>
      <c r="H252" s="15">
        <f aca="true" t="shared" si="49" ref="H252:W252">SUM(H246:H251)</f>
        <v>11731977</v>
      </c>
      <c r="I252" s="13">
        <f t="shared" si="49"/>
        <v>22727337</v>
      </c>
      <c r="J252" s="16">
        <f t="shared" si="49"/>
        <v>39716987</v>
      </c>
      <c r="K252" s="16">
        <f t="shared" si="49"/>
        <v>74176301</v>
      </c>
      <c r="L252" s="15">
        <f t="shared" si="49"/>
        <v>0</v>
      </c>
      <c r="M252" s="13">
        <f t="shared" si="49"/>
        <v>0</v>
      </c>
      <c r="N252" s="16">
        <f t="shared" si="49"/>
        <v>0</v>
      </c>
      <c r="O252" s="16">
        <f t="shared" si="49"/>
        <v>0</v>
      </c>
      <c r="P252" s="15">
        <f t="shared" si="49"/>
        <v>0</v>
      </c>
      <c r="Q252" s="13">
        <f t="shared" si="49"/>
        <v>0</v>
      </c>
      <c r="R252" s="16">
        <f t="shared" si="49"/>
        <v>0</v>
      </c>
      <c r="S252" s="16">
        <f t="shared" si="49"/>
        <v>0</v>
      </c>
      <c r="T252" s="15">
        <f t="shared" si="49"/>
        <v>0</v>
      </c>
      <c r="U252" s="13">
        <f t="shared" si="49"/>
        <v>0</v>
      </c>
      <c r="V252" s="16">
        <f t="shared" si="49"/>
        <v>0</v>
      </c>
      <c r="W252" s="16">
        <f t="shared" si="49"/>
        <v>0</v>
      </c>
    </row>
    <row r="253" spans="1:23" ht="12.75">
      <c r="A253" s="55"/>
      <c r="B253" s="56" t="s">
        <v>464</v>
      </c>
      <c r="C253" s="57"/>
      <c r="D253" s="58">
        <f>SUM(D229:D236,D238:D244,D246:D251)</f>
        <v>1664079879</v>
      </c>
      <c r="E253" s="9">
        <f>SUM(E229:E236,E238:E244,E246:E251)</f>
        <v>1809376414</v>
      </c>
      <c r="F253" s="9">
        <f>SUM(F229:F236,F238:F244,F246:F251)</f>
        <v>223062626</v>
      </c>
      <c r="G253" s="10">
        <f t="shared" si="46"/>
        <v>0.13404562414037818</v>
      </c>
      <c r="H253" s="11">
        <f aca="true" t="shared" si="50" ref="H253:W253">SUM(H229:H236,H238:H244,H246:H251)</f>
        <v>37524570</v>
      </c>
      <c r="I253" s="9">
        <f t="shared" si="50"/>
        <v>82379952</v>
      </c>
      <c r="J253" s="12">
        <f t="shared" si="50"/>
        <v>103158104</v>
      </c>
      <c r="K253" s="12">
        <f t="shared" si="50"/>
        <v>223062626</v>
      </c>
      <c r="L253" s="11">
        <f t="shared" si="50"/>
        <v>0</v>
      </c>
      <c r="M253" s="9">
        <f t="shared" si="50"/>
        <v>0</v>
      </c>
      <c r="N253" s="12">
        <f t="shared" si="50"/>
        <v>0</v>
      </c>
      <c r="O253" s="12">
        <f t="shared" si="50"/>
        <v>0</v>
      </c>
      <c r="P253" s="11">
        <f t="shared" si="50"/>
        <v>0</v>
      </c>
      <c r="Q253" s="9">
        <f t="shared" si="50"/>
        <v>0</v>
      </c>
      <c r="R253" s="12">
        <f t="shared" si="50"/>
        <v>0</v>
      </c>
      <c r="S253" s="12">
        <f t="shared" si="50"/>
        <v>0</v>
      </c>
      <c r="T253" s="11">
        <f t="shared" si="50"/>
        <v>0</v>
      </c>
      <c r="U253" s="9">
        <f t="shared" si="50"/>
        <v>0</v>
      </c>
      <c r="V253" s="12">
        <f t="shared" si="50"/>
        <v>0</v>
      </c>
      <c r="W253" s="12">
        <f t="shared" si="50"/>
        <v>0</v>
      </c>
    </row>
    <row r="254" spans="1:23" ht="12.75">
      <c r="A254" s="39"/>
      <c r="B254" s="59"/>
      <c r="C254" s="60"/>
      <c r="D254" s="61"/>
      <c r="E254" s="62"/>
      <c r="F254" s="62"/>
      <c r="G254" s="44"/>
      <c r="H254" s="3"/>
      <c r="I254" s="5"/>
      <c r="J254" s="4"/>
      <c r="K254" s="4"/>
      <c r="L254" s="3"/>
      <c r="M254" s="5"/>
      <c r="N254" s="4"/>
      <c r="O254" s="4"/>
      <c r="P254" s="3"/>
      <c r="Q254" s="5"/>
      <c r="R254" s="4"/>
      <c r="S254" s="4"/>
      <c r="T254" s="3"/>
      <c r="U254" s="5"/>
      <c r="V254" s="4"/>
      <c r="W254" s="4"/>
    </row>
    <row r="255" spans="1:23" ht="12.75">
      <c r="A255" s="39"/>
      <c r="B255" s="40" t="s">
        <v>465</v>
      </c>
      <c r="C255" s="41"/>
      <c r="D255" s="64"/>
      <c r="E255" s="62"/>
      <c r="F255" s="62"/>
      <c r="G255" s="44"/>
      <c r="H255" s="3"/>
      <c r="I255" s="1"/>
      <c r="J255" s="4"/>
      <c r="K255" s="4"/>
      <c r="L255" s="3"/>
      <c r="M255" s="1"/>
      <c r="N255" s="4"/>
      <c r="O255" s="4"/>
      <c r="P255" s="3"/>
      <c r="Q255" s="1"/>
      <c r="R255" s="4"/>
      <c r="S255" s="4"/>
      <c r="T255" s="3"/>
      <c r="U255" s="1"/>
      <c r="V255" s="4"/>
      <c r="W255" s="4"/>
    </row>
    <row r="256" spans="1:23" ht="12.75">
      <c r="A256" s="47" t="s">
        <v>28</v>
      </c>
      <c r="B256" s="48" t="s">
        <v>466</v>
      </c>
      <c r="C256" s="49" t="s">
        <v>467</v>
      </c>
      <c r="D256" s="50">
        <v>87500000</v>
      </c>
      <c r="E256" s="1">
        <v>87500000</v>
      </c>
      <c r="F256" s="1">
        <v>12907117</v>
      </c>
      <c r="G256" s="2">
        <f aca="true" t="shared" si="51" ref="G256:G284">IF($D256=0,0,$F256/$D256)</f>
        <v>0.14750990857142857</v>
      </c>
      <c r="H256" s="3">
        <v>0</v>
      </c>
      <c r="I256" s="1">
        <v>8746519</v>
      </c>
      <c r="J256" s="4">
        <v>4160598</v>
      </c>
      <c r="K256" s="4">
        <v>12907117</v>
      </c>
      <c r="L256" s="3">
        <v>0</v>
      </c>
      <c r="M256" s="1">
        <v>0</v>
      </c>
      <c r="N256" s="4">
        <v>0</v>
      </c>
      <c r="O256" s="4">
        <v>0</v>
      </c>
      <c r="P256" s="3">
        <v>0</v>
      </c>
      <c r="Q256" s="1">
        <v>0</v>
      </c>
      <c r="R256" s="4">
        <v>0</v>
      </c>
      <c r="S256" s="4">
        <v>0</v>
      </c>
      <c r="T256" s="3"/>
      <c r="U256" s="1">
        <v>0</v>
      </c>
      <c r="V256" s="4">
        <v>0</v>
      </c>
      <c r="W256" s="4">
        <v>0</v>
      </c>
    </row>
    <row r="257" spans="1:23" ht="12.75">
      <c r="A257" s="47" t="s">
        <v>28</v>
      </c>
      <c r="B257" s="48" t="s">
        <v>468</v>
      </c>
      <c r="C257" s="49" t="s">
        <v>469</v>
      </c>
      <c r="D257" s="50">
        <v>172031000</v>
      </c>
      <c r="E257" s="1">
        <v>172031000</v>
      </c>
      <c r="F257" s="1">
        <v>1220659</v>
      </c>
      <c r="G257" s="2">
        <f t="shared" si="51"/>
        <v>0.007095575797385355</v>
      </c>
      <c r="H257" s="3">
        <v>179287</v>
      </c>
      <c r="I257" s="1">
        <v>520686</v>
      </c>
      <c r="J257" s="4">
        <v>520686</v>
      </c>
      <c r="K257" s="4">
        <v>1220659</v>
      </c>
      <c r="L257" s="3">
        <v>0</v>
      </c>
      <c r="M257" s="1">
        <v>0</v>
      </c>
      <c r="N257" s="4">
        <v>0</v>
      </c>
      <c r="O257" s="4">
        <v>0</v>
      </c>
      <c r="P257" s="3">
        <v>0</v>
      </c>
      <c r="Q257" s="1">
        <v>0</v>
      </c>
      <c r="R257" s="4">
        <v>0</v>
      </c>
      <c r="S257" s="4">
        <v>0</v>
      </c>
      <c r="T257" s="3"/>
      <c r="U257" s="1">
        <v>0</v>
      </c>
      <c r="V257" s="4">
        <v>0</v>
      </c>
      <c r="W257" s="4">
        <v>0</v>
      </c>
    </row>
    <row r="258" spans="1:23" ht="12.75">
      <c r="A258" s="47" t="s">
        <v>28</v>
      </c>
      <c r="B258" s="48" t="s">
        <v>470</v>
      </c>
      <c r="C258" s="49" t="s">
        <v>471</v>
      </c>
      <c r="D258" s="50">
        <v>387565985</v>
      </c>
      <c r="E258" s="1">
        <v>387565985</v>
      </c>
      <c r="F258" s="1">
        <v>34706904</v>
      </c>
      <c r="G258" s="2">
        <f t="shared" si="51"/>
        <v>0.08955095478773763</v>
      </c>
      <c r="H258" s="3">
        <v>2888299</v>
      </c>
      <c r="I258" s="1">
        <v>11990837</v>
      </c>
      <c r="J258" s="4">
        <v>19827768</v>
      </c>
      <c r="K258" s="4">
        <v>34706904</v>
      </c>
      <c r="L258" s="3">
        <v>0</v>
      </c>
      <c r="M258" s="1">
        <v>0</v>
      </c>
      <c r="N258" s="4">
        <v>0</v>
      </c>
      <c r="O258" s="4">
        <v>0</v>
      </c>
      <c r="P258" s="3">
        <v>0</v>
      </c>
      <c r="Q258" s="1">
        <v>0</v>
      </c>
      <c r="R258" s="4">
        <v>0</v>
      </c>
      <c r="S258" s="4">
        <v>0</v>
      </c>
      <c r="T258" s="3"/>
      <c r="U258" s="1">
        <v>0</v>
      </c>
      <c r="V258" s="4">
        <v>0</v>
      </c>
      <c r="W258" s="4">
        <v>0</v>
      </c>
    </row>
    <row r="259" spans="1:23" ht="12.75">
      <c r="A259" s="47" t="s">
        <v>28</v>
      </c>
      <c r="B259" s="48" t="s">
        <v>472</v>
      </c>
      <c r="C259" s="49" t="s">
        <v>473</v>
      </c>
      <c r="D259" s="50">
        <v>17492000</v>
      </c>
      <c r="E259" s="1">
        <v>17492000</v>
      </c>
      <c r="F259" s="1">
        <v>286687</v>
      </c>
      <c r="G259" s="2">
        <f t="shared" si="51"/>
        <v>0.01638960667733821</v>
      </c>
      <c r="H259" s="3">
        <v>266389</v>
      </c>
      <c r="I259" s="1">
        <v>3298</v>
      </c>
      <c r="J259" s="4">
        <v>17000</v>
      </c>
      <c r="K259" s="4">
        <v>286687</v>
      </c>
      <c r="L259" s="3">
        <v>0</v>
      </c>
      <c r="M259" s="1">
        <v>0</v>
      </c>
      <c r="N259" s="4">
        <v>0</v>
      </c>
      <c r="O259" s="4">
        <v>0</v>
      </c>
      <c r="P259" s="3">
        <v>0</v>
      </c>
      <c r="Q259" s="1">
        <v>0</v>
      </c>
      <c r="R259" s="4">
        <v>0</v>
      </c>
      <c r="S259" s="4">
        <v>0</v>
      </c>
      <c r="T259" s="3"/>
      <c r="U259" s="1">
        <v>0</v>
      </c>
      <c r="V259" s="4">
        <v>0</v>
      </c>
      <c r="W259" s="4">
        <v>0</v>
      </c>
    </row>
    <row r="260" spans="1:23" ht="12.75">
      <c r="A260" s="47" t="s">
        <v>28</v>
      </c>
      <c r="B260" s="48" t="s">
        <v>474</v>
      </c>
      <c r="C260" s="49" t="s">
        <v>475</v>
      </c>
      <c r="D260" s="50">
        <v>115634474</v>
      </c>
      <c r="E260" s="1">
        <v>115634474</v>
      </c>
      <c r="F260" s="1">
        <v>4473388</v>
      </c>
      <c r="G260" s="2">
        <f t="shared" si="51"/>
        <v>0.038685591288286574</v>
      </c>
      <c r="H260" s="3">
        <v>873193</v>
      </c>
      <c r="I260" s="1">
        <v>1676259</v>
      </c>
      <c r="J260" s="4">
        <v>1923936</v>
      </c>
      <c r="K260" s="4">
        <v>4473388</v>
      </c>
      <c r="L260" s="3">
        <v>0</v>
      </c>
      <c r="M260" s="1">
        <v>0</v>
      </c>
      <c r="N260" s="4">
        <v>0</v>
      </c>
      <c r="O260" s="4">
        <v>0</v>
      </c>
      <c r="P260" s="3">
        <v>0</v>
      </c>
      <c r="Q260" s="1">
        <v>0</v>
      </c>
      <c r="R260" s="4">
        <v>0</v>
      </c>
      <c r="S260" s="4">
        <v>0</v>
      </c>
      <c r="T260" s="3"/>
      <c r="U260" s="1">
        <v>0</v>
      </c>
      <c r="V260" s="4">
        <v>0</v>
      </c>
      <c r="W260" s="4">
        <v>0</v>
      </c>
    </row>
    <row r="261" spans="1:23" ht="12.75">
      <c r="A261" s="47" t="s">
        <v>47</v>
      </c>
      <c r="B261" s="48" t="s">
        <v>476</v>
      </c>
      <c r="C261" s="49" t="s">
        <v>477</v>
      </c>
      <c r="D261" s="50">
        <v>161712000</v>
      </c>
      <c r="E261" s="1">
        <v>161712000</v>
      </c>
      <c r="F261" s="1">
        <v>222830</v>
      </c>
      <c r="G261" s="2">
        <f t="shared" si="51"/>
        <v>0.0013779435045018305</v>
      </c>
      <c r="H261" s="3">
        <v>70611</v>
      </c>
      <c r="I261" s="1">
        <v>73441</v>
      </c>
      <c r="J261" s="4">
        <v>78778</v>
      </c>
      <c r="K261" s="4">
        <v>222830</v>
      </c>
      <c r="L261" s="3">
        <v>0</v>
      </c>
      <c r="M261" s="1">
        <v>0</v>
      </c>
      <c r="N261" s="4">
        <v>0</v>
      </c>
      <c r="O261" s="4">
        <v>0</v>
      </c>
      <c r="P261" s="3">
        <v>0</v>
      </c>
      <c r="Q261" s="1">
        <v>0</v>
      </c>
      <c r="R261" s="4">
        <v>0</v>
      </c>
      <c r="S261" s="4">
        <v>0</v>
      </c>
      <c r="T261" s="3"/>
      <c r="U261" s="1">
        <v>0</v>
      </c>
      <c r="V261" s="4">
        <v>0</v>
      </c>
      <c r="W261" s="4">
        <v>0</v>
      </c>
    </row>
    <row r="262" spans="1:23" ht="12.75">
      <c r="A262" s="51"/>
      <c r="B262" s="52" t="s">
        <v>478</v>
      </c>
      <c r="C262" s="53"/>
      <c r="D262" s="54">
        <f>SUM(D256:D261)</f>
        <v>941935459</v>
      </c>
      <c r="E262" s="5">
        <f>SUM(E256:E261)</f>
        <v>941935459</v>
      </c>
      <c r="F262" s="5">
        <f>SUM(F256:F261)</f>
        <v>53817585</v>
      </c>
      <c r="G262" s="6">
        <f t="shared" si="51"/>
        <v>0.057135108871615374</v>
      </c>
      <c r="H262" s="7">
        <f aca="true" t="shared" si="52" ref="H262:W262">SUM(H256:H261)</f>
        <v>4277779</v>
      </c>
      <c r="I262" s="5">
        <f t="shared" si="52"/>
        <v>23011040</v>
      </c>
      <c r="J262" s="8">
        <f t="shared" si="52"/>
        <v>26528766</v>
      </c>
      <c r="K262" s="8">
        <f t="shared" si="52"/>
        <v>53817585</v>
      </c>
      <c r="L262" s="7">
        <f t="shared" si="52"/>
        <v>0</v>
      </c>
      <c r="M262" s="5">
        <f t="shared" si="52"/>
        <v>0</v>
      </c>
      <c r="N262" s="8">
        <f t="shared" si="52"/>
        <v>0</v>
      </c>
      <c r="O262" s="8">
        <f t="shared" si="52"/>
        <v>0</v>
      </c>
      <c r="P262" s="7">
        <f t="shared" si="52"/>
        <v>0</v>
      </c>
      <c r="Q262" s="5">
        <f t="shared" si="52"/>
        <v>0</v>
      </c>
      <c r="R262" s="8">
        <f t="shared" si="52"/>
        <v>0</v>
      </c>
      <c r="S262" s="8">
        <f t="shared" si="52"/>
        <v>0</v>
      </c>
      <c r="T262" s="7">
        <f t="shared" si="52"/>
        <v>0</v>
      </c>
      <c r="U262" s="5">
        <f t="shared" si="52"/>
        <v>0</v>
      </c>
      <c r="V262" s="8">
        <f t="shared" si="52"/>
        <v>0</v>
      </c>
      <c r="W262" s="8">
        <f t="shared" si="52"/>
        <v>0</v>
      </c>
    </row>
    <row r="263" spans="1:23" ht="12.75">
      <c r="A263" s="47" t="s">
        <v>28</v>
      </c>
      <c r="B263" s="48" t="s">
        <v>479</v>
      </c>
      <c r="C263" s="49" t="s">
        <v>480</v>
      </c>
      <c r="D263" s="50">
        <v>0</v>
      </c>
      <c r="E263" s="1">
        <v>0</v>
      </c>
      <c r="F263" s="1">
        <v>1506868</v>
      </c>
      <c r="G263" s="2">
        <f t="shared" si="51"/>
        <v>0</v>
      </c>
      <c r="H263" s="3">
        <v>0</v>
      </c>
      <c r="I263" s="1">
        <v>832729</v>
      </c>
      <c r="J263" s="4">
        <v>674139</v>
      </c>
      <c r="K263" s="4">
        <v>1506868</v>
      </c>
      <c r="L263" s="3">
        <v>0</v>
      </c>
      <c r="M263" s="1">
        <v>0</v>
      </c>
      <c r="N263" s="4">
        <v>0</v>
      </c>
      <c r="O263" s="4">
        <v>0</v>
      </c>
      <c r="P263" s="3">
        <v>0</v>
      </c>
      <c r="Q263" s="1">
        <v>0</v>
      </c>
      <c r="R263" s="4">
        <v>0</v>
      </c>
      <c r="S263" s="4">
        <v>0</v>
      </c>
      <c r="T263" s="3"/>
      <c r="U263" s="1">
        <v>0</v>
      </c>
      <c r="V263" s="4">
        <v>0</v>
      </c>
      <c r="W263" s="4">
        <v>0</v>
      </c>
    </row>
    <row r="264" spans="1:23" ht="12.75">
      <c r="A264" s="47" t="s">
        <v>28</v>
      </c>
      <c r="B264" s="48" t="s">
        <v>481</v>
      </c>
      <c r="C264" s="49" t="s">
        <v>482</v>
      </c>
      <c r="D264" s="50">
        <v>20968000</v>
      </c>
      <c r="E264" s="1">
        <v>20968000</v>
      </c>
      <c r="F264" s="1">
        <v>1264066</v>
      </c>
      <c r="G264" s="2">
        <f t="shared" si="51"/>
        <v>0.06028548264021366</v>
      </c>
      <c r="H264" s="3">
        <v>102360</v>
      </c>
      <c r="I264" s="1">
        <v>1161706</v>
      </c>
      <c r="J264" s="4">
        <v>0</v>
      </c>
      <c r="K264" s="4">
        <v>1264066</v>
      </c>
      <c r="L264" s="3">
        <v>0</v>
      </c>
      <c r="M264" s="1">
        <v>0</v>
      </c>
      <c r="N264" s="4">
        <v>0</v>
      </c>
      <c r="O264" s="4">
        <v>0</v>
      </c>
      <c r="P264" s="3">
        <v>0</v>
      </c>
      <c r="Q264" s="1">
        <v>0</v>
      </c>
      <c r="R264" s="4">
        <v>0</v>
      </c>
      <c r="S264" s="4">
        <v>0</v>
      </c>
      <c r="T264" s="3"/>
      <c r="U264" s="1">
        <v>0</v>
      </c>
      <c r="V264" s="4">
        <v>0</v>
      </c>
      <c r="W264" s="4">
        <v>0</v>
      </c>
    </row>
    <row r="265" spans="1:23" ht="12.75">
      <c r="A265" s="47" t="s">
        <v>28</v>
      </c>
      <c r="B265" s="48" t="s">
        <v>483</v>
      </c>
      <c r="C265" s="49" t="s">
        <v>484</v>
      </c>
      <c r="D265" s="50">
        <v>39380000</v>
      </c>
      <c r="E265" s="1">
        <v>39380000</v>
      </c>
      <c r="F265" s="1">
        <v>6619109</v>
      </c>
      <c r="G265" s="2">
        <f t="shared" si="51"/>
        <v>0.16808301168105638</v>
      </c>
      <c r="H265" s="3">
        <v>17000</v>
      </c>
      <c r="I265" s="1">
        <v>4540975</v>
      </c>
      <c r="J265" s="4">
        <v>2061134</v>
      </c>
      <c r="K265" s="4">
        <v>6619109</v>
      </c>
      <c r="L265" s="3">
        <v>0</v>
      </c>
      <c r="M265" s="1">
        <v>0</v>
      </c>
      <c r="N265" s="4">
        <v>0</v>
      </c>
      <c r="O265" s="4">
        <v>0</v>
      </c>
      <c r="P265" s="3">
        <v>0</v>
      </c>
      <c r="Q265" s="1">
        <v>0</v>
      </c>
      <c r="R265" s="4">
        <v>0</v>
      </c>
      <c r="S265" s="4">
        <v>0</v>
      </c>
      <c r="T265" s="3"/>
      <c r="U265" s="1">
        <v>0</v>
      </c>
      <c r="V265" s="4">
        <v>0</v>
      </c>
      <c r="W265" s="4">
        <v>0</v>
      </c>
    </row>
    <row r="266" spans="1:23" ht="12.75">
      <c r="A266" s="47" t="s">
        <v>28</v>
      </c>
      <c r="B266" s="48" t="s">
        <v>485</v>
      </c>
      <c r="C266" s="49" t="s">
        <v>486</v>
      </c>
      <c r="D266" s="50">
        <v>62585000</v>
      </c>
      <c r="E266" s="1">
        <v>62585000</v>
      </c>
      <c r="F266" s="1">
        <v>0</v>
      </c>
      <c r="G266" s="2">
        <f t="shared" si="51"/>
        <v>0</v>
      </c>
      <c r="H266" s="3">
        <v>0</v>
      </c>
      <c r="I266" s="1">
        <v>0</v>
      </c>
      <c r="J266" s="4">
        <v>0</v>
      </c>
      <c r="K266" s="4">
        <v>0</v>
      </c>
      <c r="L266" s="3">
        <v>0</v>
      </c>
      <c r="M266" s="1">
        <v>0</v>
      </c>
      <c r="N266" s="4">
        <v>0</v>
      </c>
      <c r="O266" s="4">
        <v>0</v>
      </c>
      <c r="P266" s="3">
        <v>0</v>
      </c>
      <c r="Q266" s="1">
        <v>0</v>
      </c>
      <c r="R266" s="4">
        <v>0</v>
      </c>
      <c r="S266" s="4">
        <v>0</v>
      </c>
      <c r="T266" s="3"/>
      <c r="U266" s="1">
        <v>0</v>
      </c>
      <c r="V266" s="4">
        <v>0</v>
      </c>
      <c r="W266" s="4">
        <v>0</v>
      </c>
    </row>
    <row r="267" spans="1:23" ht="12.75">
      <c r="A267" s="47" t="s">
        <v>28</v>
      </c>
      <c r="B267" s="48" t="s">
        <v>487</v>
      </c>
      <c r="C267" s="49" t="s">
        <v>488</v>
      </c>
      <c r="D267" s="50">
        <v>32350500</v>
      </c>
      <c r="E267" s="1">
        <v>32350500</v>
      </c>
      <c r="F267" s="1">
        <v>0</v>
      </c>
      <c r="G267" s="2">
        <f t="shared" si="51"/>
        <v>0</v>
      </c>
      <c r="H267" s="3">
        <v>0</v>
      </c>
      <c r="I267" s="1">
        <v>0</v>
      </c>
      <c r="J267" s="4">
        <v>0</v>
      </c>
      <c r="K267" s="4">
        <v>0</v>
      </c>
      <c r="L267" s="3">
        <v>0</v>
      </c>
      <c r="M267" s="1">
        <v>0</v>
      </c>
      <c r="N267" s="4">
        <v>0</v>
      </c>
      <c r="O267" s="4">
        <v>0</v>
      </c>
      <c r="P267" s="3">
        <v>0</v>
      </c>
      <c r="Q267" s="1">
        <v>0</v>
      </c>
      <c r="R267" s="4">
        <v>0</v>
      </c>
      <c r="S267" s="4">
        <v>0</v>
      </c>
      <c r="T267" s="3"/>
      <c r="U267" s="1">
        <v>0</v>
      </c>
      <c r="V267" s="4">
        <v>0</v>
      </c>
      <c r="W267" s="4">
        <v>0</v>
      </c>
    </row>
    <row r="268" spans="1:23" ht="12.75">
      <c r="A268" s="47" t="s">
        <v>47</v>
      </c>
      <c r="B268" s="48" t="s">
        <v>489</v>
      </c>
      <c r="C268" s="49" t="s">
        <v>490</v>
      </c>
      <c r="D268" s="50">
        <v>218833850</v>
      </c>
      <c r="E268" s="1">
        <v>218833850</v>
      </c>
      <c r="F268" s="1">
        <v>6330339</v>
      </c>
      <c r="G268" s="2">
        <f t="shared" si="51"/>
        <v>0.028927604207484355</v>
      </c>
      <c r="H268" s="3">
        <v>0</v>
      </c>
      <c r="I268" s="1">
        <v>3542606</v>
      </c>
      <c r="J268" s="4">
        <v>2787733</v>
      </c>
      <c r="K268" s="4">
        <v>6330339</v>
      </c>
      <c r="L268" s="3">
        <v>0</v>
      </c>
      <c r="M268" s="1">
        <v>0</v>
      </c>
      <c r="N268" s="4">
        <v>0</v>
      </c>
      <c r="O268" s="4">
        <v>0</v>
      </c>
      <c r="P268" s="3">
        <v>0</v>
      </c>
      <c r="Q268" s="1">
        <v>0</v>
      </c>
      <c r="R268" s="4">
        <v>0</v>
      </c>
      <c r="S268" s="4">
        <v>0</v>
      </c>
      <c r="T268" s="3"/>
      <c r="U268" s="1">
        <v>0</v>
      </c>
      <c r="V268" s="4">
        <v>0</v>
      </c>
      <c r="W268" s="4">
        <v>0</v>
      </c>
    </row>
    <row r="269" spans="1:23" ht="12.75">
      <c r="A269" s="51"/>
      <c r="B269" s="52" t="s">
        <v>491</v>
      </c>
      <c r="C269" s="53"/>
      <c r="D269" s="54">
        <f>SUM(D263:D268)</f>
        <v>374117350</v>
      </c>
      <c r="E269" s="5">
        <f>SUM(E263:E268)</f>
        <v>374117350</v>
      </c>
      <c r="F269" s="5">
        <f>SUM(F263:F268)</f>
        <v>15720382</v>
      </c>
      <c r="G269" s="6">
        <f t="shared" si="51"/>
        <v>0.04201992235858615</v>
      </c>
      <c r="H269" s="7">
        <f aca="true" t="shared" si="53" ref="H269:W269">SUM(H263:H268)</f>
        <v>119360</v>
      </c>
      <c r="I269" s="5">
        <f t="shared" si="53"/>
        <v>10078016</v>
      </c>
      <c r="J269" s="8">
        <f t="shared" si="53"/>
        <v>5523006</v>
      </c>
      <c r="K269" s="8">
        <f t="shared" si="53"/>
        <v>15720382</v>
      </c>
      <c r="L269" s="7">
        <f t="shared" si="53"/>
        <v>0</v>
      </c>
      <c r="M269" s="5">
        <f t="shared" si="53"/>
        <v>0</v>
      </c>
      <c r="N269" s="8">
        <f t="shared" si="53"/>
        <v>0</v>
      </c>
      <c r="O269" s="8">
        <f t="shared" si="53"/>
        <v>0</v>
      </c>
      <c r="P269" s="7">
        <f t="shared" si="53"/>
        <v>0</v>
      </c>
      <c r="Q269" s="5">
        <f t="shared" si="53"/>
        <v>0</v>
      </c>
      <c r="R269" s="8">
        <f t="shared" si="53"/>
        <v>0</v>
      </c>
      <c r="S269" s="8">
        <f t="shared" si="53"/>
        <v>0</v>
      </c>
      <c r="T269" s="7">
        <f t="shared" si="53"/>
        <v>0</v>
      </c>
      <c r="U269" s="5">
        <f t="shared" si="53"/>
        <v>0</v>
      </c>
      <c r="V269" s="8">
        <f t="shared" si="53"/>
        <v>0</v>
      </c>
      <c r="W269" s="8">
        <f t="shared" si="53"/>
        <v>0</v>
      </c>
    </row>
    <row r="270" spans="1:23" ht="12.75">
      <c r="A270" s="47" t="s">
        <v>28</v>
      </c>
      <c r="B270" s="48" t="s">
        <v>492</v>
      </c>
      <c r="C270" s="49" t="s">
        <v>493</v>
      </c>
      <c r="D270" s="50">
        <v>38327000</v>
      </c>
      <c r="E270" s="1">
        <v>38327000</v>
      </c>
      <c r="F270" s="1">
        <v>0</v>
      </c>
      <c r="G270" s="2">
        <f t="shared" si="51"/>
        <v>0</v>
      </c>
      <c r="H270" s="3">
        <v>0</v>
      </c>
      <c r="I270" s="1">
        <v>0</v>
      </c>
      <c r="J270" s="4">
        <v>0</v>
      </c>
      <c r="K270" s="4">
        <v>0</v>
      </c>
      <c r="L270" s="3">
        <v>0</v>
      </c>
      <c r="M270" s="1">
        <v>0</v>
      </c>
      <c r="N270" s="4">
        <v>0</v>
      </c>
      <c r="O270" s="4">
        <v>0</v>
      </c>
      <c r="P270" s="3">
        <v>0</v>
      </c>
      <c r="Q270" s="1">
        <v>0</v>
      </c>
      <c r="R270" s="4">
        <v>0</v>
      </c>
      <c r="S270" s="4">
        <v>0</v>
      </c>
      <c r="T270" s="3"/>
      <c r="U270" s="1">
        <v>0</v>
      </c>
      <c r="V270" s="4">
        <v>0</v>
      </c>
      <c r="W270" s="4">
        <v>0</v>
      </c>
    </row>
    <row r="271" spans="1:23" ht="12.75">
      <c r="A271" s="47" t="s">
        <v>28</v>
      </c>
      <c r="B271" s="48" t="s">
        <v>494</v>
      </c>
      <c r="C271" s="49" t="s">
        <v>495</v>
      </c>
      <c r="D271" s="50">
        <v>87935278</v>
      </c>
      <c r="E271" s="1">
        <v>87935278</v>
      </c>
      <c r="F271" s="1">
        <v>1043</v>
      </c>
      <c r="G271" s="2">
        <f t="shared" si="51"/>
        <v>1.1860996220424754E-05</v>
      </c>
      <c r="H271" s="3">
        <v>0</v>
      </c>
      <c r="I271" s="1">
        <v>1043</v>
      </c>
      <c r="J271" s="4">
        <v>0</v>
      </c>
      <c r="K271" s="4">
        <v>1043</v>
      </c>
      <c r="L271" s="3">
        <v>0</v>
      </c>
      <c r="M271" s="1">
        <v>0</v>
      </c>
      <c r="N271" s="4">
        <v>0</v>
      </c>
      <c r="O271" s="4">
        <v>0</v>
      </c>
      <c r="P271" s="3">
        <v>0</v>
      </c>
      <c r="Q271" s="1">
        <v>0</v>
      </c>
      <c r="R271" s="4">
        <v>0</v>
      </c>
      <c r="S271" s="4">
        <v>0</v>
      </c>
      <c r="T271" s="3"/>
      <c r="U271" s="1">
        <v>0</v>
      </c>
      <c r="V271" s="4">
        <v>0</v>
      </c>
      <c r="W271" s="4">
        <v>0</v>
      </c>
    </row>
    <row r="272" spans="1:23" ht="12.75">
      <c r="A272" s="47" t="s">
        <v>28</v>
      </c>
      <c r="B272" s="48" t="s">
        <v>496</v>
      </c>
      <c r="C272" s="49" t="s">
        <v>497</v>
      </c>
      <c r="D272" s="50">
        <v>425000</v>
      </c>
      <c r="E272" s="1">
        <v>425000</v>
      </c>
      <c r="F272" s="1">
        <v>1488168</v>
      </c>
      <c r="G272" s="2">
        <f t="shared" si="51"/>
        <v>3.5015717647058824</v>
      </c>
      <c r="H272" s="3">
        <v>0</v>
      </c>
      <c r="I272" s="1">
        <v>1488168</v>
      </c>
      <c r="J272" s="4">
        <v>0</v>
      </c>
      <c r="K272" s="4">
        <v>1488168</v>
      </c>
      <c r="L272" s="3">
        <v>0</v>
      </c>
      <c r="M272" s="1">
        <v>0</v>
      </c>
      <c r="N272" s="4">
        <v>0</v>
      </c>
      <c r="O272" s="4">
        <v>0</v>
      </c>
      <c r="P272" s="3">
        <v>0</v>
      </c>
      <c r="Q272" s="1">
        <v>0</v>
      </c>
      <c r="R272" s="4">
        <v>0</v>
      </c>
      <c r="S272" s="4">
        <v>0</v>
      </c>
      <c r="T272" s="3"/>
      <c r="U272" s="1">
        <v>0</v>
      </c>
      <c r="V272" s="4">
        <v>0</v>
      </c>
      <c r="W272" s="4">
        <v>0</v>
      </c>
    </row>
    <row r="273" spans="1:23" ht="12.75">
      <c r="A273" s="47" t="s">
        <v>28</v>
      </c>
      <c r="B273" s="48" t="s">
        <v>498</v>
      </c>
      <c r="C273" s="49" t="s">
        <v>499</v>
      </c>
      <c r="D273" s="50">
        <v>55329500</v>
      </c>
      <c r="E273" s="1">
        <v>55329500</v>
      </c>
      <c r="F273" s="1">
        <v>3988931</v>
      </c>
      <c r="G273" s="2">
        <f t="shared" si="51"/>
        <v>0.07209410892923306</v>
      </c>
      <c r="H273" s="3">
        <v>242474</v>
      </c>
      <c r="I273" s="1">
        <v>3672269</v>
      </c>
      <c r="J273" s="4">
        <v>74188</v>
      </c>
      <c r="K273" s="4">
        <v>3988931</v>
      </c>
      <c r="L273" s="3">
        <v>0</v>
      </c>
      <c r="M273" s="1">
        <v>0</v>
      </c>
      <c r="N273" s="4">
        <v>0</v>
      </c>
      <c r="O273" s="4">
        <v>0</v>
      </c>
      <c r="P273" s="3">
        <v>0</v>
      </c>
      <c r="Q273" s="1">
        <v>0</v>
      </c>
      <c r="R273" s="4">
        <v>0</v>
      </c>
      <c r="S273" s="4">
        <v>0</v>
      </c>
      <c r="T273" s="3"/>
      <c r="U273" s="1">
        <v>0</v>
      </c>
      <c r="V273" s="4">
        <v>0</v>
      </c>
      <c r="W273" s="4">
        <v>0</v>
      </c>
    </row>
    <row r="274" spans="1:23" ht="12.75">
      <c r="A274" s="47" t="s">
        <v>28</v>
      </c>
      <c r="B274" s="48" t="s">
        <v>500</v>
      </c>
      <c r="C274" s="49" t="s">
        <v>501</v>
      </c>
      <c r="D274" s="50">
        <v>11569000</v>
      </c>
      <c r="E274" s="1">
        <v>11569000</v>
      </c>
      <c r="F274" s="1">
        <v>252217</v>
      </c>
      <c r="G274" s="2">
        <f t="shared" si="51"/>
        <v>0.02180110640504797</v>
      </c>
      <c r="H274" s="3">
        <v>139101</v>
      </c>
      <c r="I274" s="1">
        <v>7781</v>
      </c>
      <c r="J274" s="4">
        <v>105335</v>
      </c>
      <c r="K274" s="4">
        <v>252217</v>
      </c>
      <c r="L274" s="3">
        <v>0</v>
      </c>
      <c r="M274" s="1">
        <v>0</v>
      </c>
      <c r="N274" s="4">
        <v>0</v>
      </c>
      <c r="O274" s="4">
        <v>0</v>
      </c>
      <c r="P274" s="3">
        <v>0</v>
      </c>
      <c r="Q274" s="1">
        <v>0</v>
      </c>
      <c r="R274" s="4">
        <v>0</v>
      </c>
      <c r="S274" s="4">
        <v>0</v>
      </c>
      <c r="T274" s="3"/>
      <c r="U274" s="1">
        <v>0</v>
      </c>
      <c r="V274" s="4">
        <v>0</v>
      </c>
      <c r="W274" s="4">
        <v>0</v>
      </c>
    </row>
    <row r="275" spans="1:23" ht="12.75">
      <c r="A275" s="47" t="s">
        <v>28</v>
      </c>
      <c r="B275" s="48" t="s">
        <v>502</v>
      </c>
      <c r="C275" s="49" t="s">
        <v>503</v>
      </c>
      <c r="D275" s="50">
        <v>19915100</v>
      </c>
      <c r="E275" s="1">
        <v>19915100</v>
      </c>
      <c r="F275" s="1">
        <v>3310435</v>
      </c>
      <c r="G275" s="2">
        <f t="shared" si="51"/>
        <v>0.1662273852503879</v>
      </c>
      <c r="H275" s="3">
        <v>1651839</v>
      </c>
      <c r="I275" s="1">
        <v>1083713</v>
      </c>
      <c r="J275" s="4">
        <v>574883</v>
      </c>
      <c r="K275" s="4">
        <v>3310435</v>
      </c>
      <c r="L275" s="3">
        <v>0</v>
      </c>
      <c r="M275" s="1">
        <v>0</v>
      </c>
      <c r="N275" s="4">
        <v>0</v>
      </c>
      <c r="O275" s="4">
        <v>0</v>
      </c>
      <c r="P275" s="3">
        <v>0</v>
      </c>
      <c r="Q275" s="1">
        <v>0</v>
      </c>
      <c r="R275" s="4">
        <v>0</v>
      </c>
      <c r="S275" s="4">
        <v>0</v>
      </c>
      <c r="T275" s="3"/>
      <c r="U275" s="1">
        <v>0</v>
      </c>
      <c r="V275" s="4">
        <v>0</v>
      </c>
      <c r="W275" s="4">
        <v>0</v>
      </c>
    </row>
    <row r="276" spans="1:23" ht="12.75">
      <c r="A276" s="47" t="s">
        <v>47</v>
      </c>
      <c r="B276" s="48" t="s">
        <v>504</v>
      </c>
      <c r="C276" s="49" t="s">
        <v>505</v>
      </c>
      <c r="D276" s="50">
        <v>125456108</v>
      </c>
      <c r="E276" s="1">
        <v>125456108</v>
      </c>
      <c r="F276" s="1">
        <v>0</v>
      </c>
      <c r="G276" s="2">
        <f t="shared" si="51"/>
        <v>0</v>
      </c>
      <c r="H276" s="3">
        <v>0</v>
      </c>
      <c r="I276" s="1">
        <v>0</v>
      </c>
      <c r="J276" s="4">
        <v>0</v>
      </c>
      <c r="K276" s="4">
        <v>0</v>
      </c>
      <c r="L276" s="3">
        <v>0</v>
      </c>
      <c r="M276" s="1">
        <v>0</v>
      </c>
      <c r="N276" s="4">
        <v>0</v>
      </c>
      <c r="O276" s="4">
        <v>0</v>
      </c>
      <c r="P276" s="3">
        <v>0</v>
      </c>
      <c r="Q276" s="1">
        <v>0</v>
      </c>
      <c r="R276" s="4">
        <v>0</v>
      </c>
      <c r="S276" s="4">
        <v>0</v>
      </c>
      <c r="T276" s="3"/>
      <c r="U276" s="1">
        <v>0</v>
      </c>
      <c r="V276" s="4">
        <v>0</v>
      </c>
      <c r="W276" s="4">
        <v>0</v>
      </c>
    </row>
    <row r="277" spans="1:23" ht="12.75">
      <c r="A277" s="51"/>
      <c r="B277" s="52" t="s">
        <v>506</v>
      </c>
      <c r="C277" s="53"/>
      <c r="D277" s="54">
        <f>SUM(D270:D276)</f>
        <v>338956986</v>
      </c>
      <c r="E277" s="5">
        <f>SUM(E270:E276)</f>
        <v>338956986</v>
      </c>
      <c r="F277" s="5">
        <f>SUM(F270:F276)</f>
        <v>9040794</v>
      </c>
      <c r="G277" s="6">
        <f t="shared" si="51"/>
        <v>0.026672393174985334</v>
      </c>
      <c r="H277" s="7">
        <f aca="true" t="shared" si="54" ref="H277:W277">SUM(H270:H276)</f>
        <v>2033414</v>
      </c>
      <c r="I277" s="5">
        <f t="shared" si="54"/>
        <v>6252974</v>
      </c>
      <c r="J277" s="8">
        <f t="shared" si="54"/>
        <v>754406</v>
      </c>
      <c r="K277" s="8">
        <f t="shared" si="54"/>
        <v>9040794</v>
      </c>
      <c r="L277" s="7">
        <f t="shared" si="54"/>
        <v>0</v>
      </c>
      <c r="M277" s="5">
        <f t="shared" si="54"/>
        <v>0</v>
      </c>
      <c r="N277" s="8">
        <f t="shared" si="54"/>
        <v>0</v>
      </c>
      <c r="O277" s="8">
        <f t="shared" si="54"/>
        <v>0</v>
      </c>
      <c r="P277" s="7">
        <f t="shared" si="54"/>
        <v>0</v>
      </c>
      <c r="Q277" s="5">
        <f t="shared" si="54"/>
        <v>0</v>
      </c>
      <c r="R277" s="8">
        <f t="shared" si="54"/>
        <v>0</v>
      </c>
      <c r="S277" s="8">
        <f t="shared" si="54"/>
        <v>0</v>
      </c>
      <c r="T277" s="7">
        <f t="shared" si="54"/>
        <v>0</v>
      </c>
      <c r="U277" s="5">
        <f t="shared" si="54"/>
        <v>0</v>
      </c>
      <c r="V277" s="8">
        <f t="shared" si="54"/>
        <v>0</v>
      </c>
      <c r="W277" s="8">
        <f t="shared" si="54"/>
        <v>0</v>
      </c>
    </row>
    <row r="278" spans="1:23" ht="12.75">
      <c r="A278" s="47" t="s">
        <v>28</v>
      </c>
      <c r="B278" s="48" t="s">
        <v>507</v>
      </c>
      <c r="C278" s="49" t="s">
        <v>508</v>
      </c>
      <c r="D278" s="50">
        <v>26270789</v>
      </c>
      <c r="E278" s="1">
        <v>26270789</v>
      </c>
      <c r="F278" s="1">
        <v>7573848</v>
      </c>
      <c r="G278" s="2">
        <f t="shared" si="51"/>
        <v>0.2882992208570515</v>
      </c>
      <c r="H278" s="3">
        <v>1658969</v>
      </c>
      <c r="I278" s="1">
        <v>5712097</v>
      </c>
      <c r="J278" s="4">
        <v>202782</v>
      </c>
      <c r="K278" s="4">
        <v>7573848</v>
      </c>
      <c r="L278" s="3">
        <v>0</v>
      </c>
      <c r="M278" s="1">
        <v>0</v>
      </c>
      <c r="N278" s="4">
        <v>0</v>
      </c>
      <c r="O278" s="4">
        <v>0</v>
      </c>
      <c r="P278" s="3">
        <v>0</v>
      </c>
      <c r="Q278" s="1">
        <v>0</v>
      </c>
      <c r="R278" s="4">
        <v>0</v>
      </c>
      <c r="S278" s="4">
        <v>0</v>
      </c>
      <c r="T278" s="3"/>
      <c r="U278" s="1">
        <v>0</v>
      </c>
      <c r="V278" s="4">
        <v>0</v>
      </c>
      <c r="W278" s="4">
        <v>0</v>
      </c>
    </row>
    <row r="279" spans="1:23" ht="12.75">
      <c r="A279" s="47" t="s">
        <v>28</v>
      </c>
      <c r="B279" s="48" t="s">
        <v>509</v>
      </c>
      <c r="C279" s="49" t="s">
        <v>510</v>
      </c>
      <c r="D279" s="50">
        <v>97255148</v>
      </c>
      <c r="E279" s="1">
        <v>97255148</v>
      </c>
      <c r="F279" s="1">
        <v>4024494</v>
      </c>
      <c r="G279" s="2">
        <f t="shared" si="51"/>
        <v>0.04138078120039466</v>
      </c>
      <c r="H279" s="3">
        <v>1457894</v>
      </c>
      <c r="I279" s="1">
        <v>851612</v>
      </c>
      <c r="J279" s="4">
        <v>1714988</v>
      </c>
      <c r="K279" s="4">
        <v>4024494</v>
      </c>
      <c r="L279" s="3">
        <v>0</v>
      </c>
      <c r="M279" s="1">
        <v>0</v>
      </c>
      <c r="N279" s="4">
        <v>0</v>
      </c>
      <c r="O279" s="4">
        <v>0</v>
      </c>
      <c r="P279" s="3">
        <v>0</v>
      </c>
      <c r="Q279" s="1">
        <v>0</v>
      </c>
      <c r="R279" s="4">
        <v>0</v>
      </c>
      <c r="S279" s="4">
        <v>0</v>
      </c>
      <c r="T279" s="3"/>
      <c r="U279" s="1">
        <v>0</v>
      </c>
      <c r="V279" s="4">
        <v>0</v>
      </c>
      <c r="W279" s="4">
        <v>0</v>
      </c>
    </row>
    <row r="280" spans="1:23" ht="12.75">
      <c r="A280" s="47" t="s">
        <v>28</v>
      </c>
      <c r="B280" s="48" t="s">
        <v>511</v>
      </c>
      <c r="C280" s="49" t="s">
        <v>512</v>
      </c>
      <c r="D280" s="50">
        <v>324146169</v>
      </c>
      <c r="E280" s="1">
        <v>324146169</v>
      </c>
      <c r="F280" s="1">
        <v>28609620</v>
      </c>
      <c r="G280" s="2">
        <f t="shared" si="51"/>
        <v>0.08826147811112955</v>
      </c>
      <c r="H280" s="3">
        <v>2536405</v>
      </c>
      <c r="I280" s="1">
        <v>10934313</v>
      </c>
      <c r="J280" s="4">
        <v>15138902</v>
      </c>
      <c r="K280" s="4">
        <v>28609620</v>
      </c>
      <c r="L280" s="3">
        <v>0</v>
      </c>
      <c r="M280" s="1">
        <v>0</v>
      </c>
      <c r="N280" s="4">
        <v>0</v>
      </c>
      <c r="O280" s="4">
        <v>0</v>
      </c>
      <c r="P280" s="3">
        <v>0</v>
      </c>
      <c r="Q280" s="1">
        <v>0</v>
      </c>
      <c r="R280" s="4">
        <v>0</v>
      </c>
      <c r="S280" s="4">
        <v>0</v>
      </c>
      <c r="T280" s="3"/>
      <c r="U280" s="1">
        <v>0</v>
      </c>
      <c r="V280" s="4">
        <v>0</v>
      </c>
      <c r="W280" s="4">
        <v>0</v>
      </c>
    </row>
    <row r="281" spans="1:23" ht="12.75">
      <c r="A281" s="47" t="s">
        <v>28</v>
      </c>
      <c r="B281" s="48" t="s">
        <v>513</v>
      </c>
      <c r="C281" s="49" t="s">
        <v>514</v>
      </c>
      <c r="D281" s="50">
        <v>33756950</v>
      </c>
      <c r="E281" s="1">
        <v>33756950</v>
      </c>
      <c r="F281" s="1">
        <v>26621376</v>
      </c>
      <c r="G281" s="2">
        <f t="shared" si="51"/>
        <v>0.7886191139898598</v>
      </c>
      <c r="H281" s="3">
        <v>11149568</v>
      </c>
      <c r="I281" s="1">
        <v>4009136</v>
      </c>
      <c r="J281" s="4">
        <v>11462672</v>
      </c>
      <c r="K281" s="4">
        <v>26621376</v>
      </c>
      <c r="L281" s="3">
        <v>0</v>
      </c>
      <c r="M281" s="1">
        <v>0</v>
      </c>
      <c r="N281" s="4">
        <v>0</v>
      </c>
      <c r="O281" s="4">
        <v>0</v>
      </c>
      <c r="P281" s="3">
        <v>0</v>
      </c>
      <c r="Q281" s="1">
        <v>0</v>
      </c>
      <c r="R281" s="4">
        <v>0</v>
      </c>
      <c r="S281" s="4">
        <v>0</v>
      </c>
      <c r="T281" s="3"/>
      <c r="U281" s="1">
        <v>0</v>
      </c>
      <c r="V281" s="4">
        <v>0</v>
      </c>
      <c r="W281" s="4">
        <v>0</v>
      </c>
    </row>
    <row r="282" spans="1:23" ht="12.75">
      <c r="A282" s="47" t="s">
        <v>47</v>
      </c>
      <c r="B282" s="48" t="s">
        <v>515</v>
      </c>
      <c r="C282" s="49" t="s">
        <v>516</v>
      </c>
      <c r="D282" s="50">
        <v>71819057</v>
      </c>
      <c r="E282" s="1">
        <v>71819057</v>
      </c>
      <c r="F282" s="1">
        <v>1063173</v>
      </c>
      <c r="G282" s="2">
        <f t="shared" si="51"/>
        <v>0.014803494287038605</v>
      </c>
      <c r="H282" s="3">
        <v>925500</v>
      </c>
      <c r="I282" s="1">
        <v>88767</v>
      </c>
      <c r="J282" s="4">
        <v>48906</v>
      </c>
      <c r="K282" s="4">
        <v>1063173</v>
      </c>
      <c r="L282" s="3">
        <v>0</v>
      </c>
      <c r="M282" s="1">
        <v>0</v>
      </c>
      <c r="N282" s="4">
        <v>0</v>
      </c>
      <c r="O282" s="4">
        <v>0</v>
      </c>
      <c r="P282" s="3">
        <v>0</v>
      </c>
      <c r="Q282" s="1">
        <v>0</v>
      </c>
      <c r="R282" s="4">
        <v>0</v>
      </c>
      <c r="S282" s="4">
        <v>0</v>
      </c>
      <c r="T282" s="3"/>
      <c r="U282" s="1">
        <v>0</v>
      </c>
      <c r="V282" s="4">
        <v>0</v>
      </c>
      <c r="W282" s="4">
        <v>0</v>
      </c>
    </row>
    <row r="283" spans="1:23" ht="12.75">
      <c r="A283" s="65"/>
      <c r="B283" s="66" t="s">
        <v>517</v>
      </c>
      <c r="C283" s="67"/>
      <c r="D283" s="68">
        <f>SUM(D278:D282)</f>
        <v>553248113</v>
      </c>
      <c r="E283" s="13">
        <f>SUM(E278:E282)</f>
        <v>553248113</v>
      </c>
      <c r="F283" s="13">
        <f>SUM(F278:F282)</f>
        <v>67892511</v>
      </c>
      <c r="G283" s="14">
        <f t="shared" si="51"/>
        <v>0.1227162088847468</v>
      </c>
      <c r="H283" s="15">
        <f aca="true" t="shared" si="55" ref="H283:W283">SUM(H278:H282)</f>
        <v>17728336</v>
      </c>
      <c r="I283" s="13">
        <f t="shared" si="55"/>
        <v>21595925</v>
      </c>
      <c r="J283" s="16">
        <f t="shared" si="55"/>
        <v>28568250</v>
      </c>
      <c r="K283" s="16">
        <f t="shared" si="55"/>
        <v>67892511</v>
      </c>
      <c r="L283" s="15">
        <f t="shared" si="55"/>
        <v>0</v>
      </c>
      <c r="M283" s="13">
        <f t="shared" si="55"/>
        <v>0</v>
      </c>
      <c r="N283" s="16">
        <f t="shared" si="55"/>
        <v>0</v>
      </c>
      <c r="O283" s="16">
        <f t="shared" si="55"/>
        <v>0</v>
      </c>
      <c r="P283" s="15">
        <f t="shared" si="55"/>
        <v>0</v>
      </c>
      <c r="Q283" s="13">
        <f t="shared" si="55"/>
        <v>0</v>
      </c>
      <c r="R283" s="16">
        <f t="shared" si="55"/>
        <v>0</v>
      </c>
      <c r="S283" s="16">
        <f t="shared" si="55"/>
        <v>0</v>
      </c>
      <c r="T283" s="15">
        <f t="shared" si="55"/>
        <v>0</v>
      </c>
      <c r="U283" s="13">
        <f t="shared" si="55"/>
        <v>0</v>
      </c>
      <c r="V283" s="16">
        <f t="shared" si="55"/>
        <v>0</v>
      </c>
      <c r="W283" s="16">
        <f t="shared" si="55"/>
        <v>0</v>
      </c>
    </row>
    <row r="284" spans="1:23" ht="12.75">
      <c r="A284" s="55"/>
      <c r="B284" s="56" t="s">
        <v>518</v>
      </c>
      <c r="C284" s="57"/>
      <c r="D284" s="58">
        <f>SUM(D256:D261,D263:D268,D270:D276,D278:D282)</f>
        <v>2208257908</v>
      </c>
      <c r="E284" s="9">
        <f>SUM(E256:E261,E263:E268,E270:E276,E278:E282)</f>
        <v>2208257908</v>
      </c>
      <c r="F284" s="9">
        <f>SUM(F256:F261,F263:F268,F270:F276,F278:F282)</f>
        <v>146471272</v>
      </c>
      <c r="G284" s="10">
        <f t="shared" si="51"/>
        <v>0.06632887918995738</v>
      </c>
      <c r="H284" s="11">
        <f aca="true" t="shared" si="56" ref="H284:W284">SUM(H256:H261,H263:H268,H270:H276,H278:H282)</f>
        <v>24158889</v>
      </c>
      <c r="I284" s="9">
        <f t="shared" si="56"/>
        <v>60937955</v>
      </c>
      <c r="J284" s="12">
        <f t="shared" si="56"/>
        <v>61374428</v>
      </c>
      <c r="K284" s="12">
        <f t="shared" si="56"/>
        <v>146471272</v>
      </c>
      <c r="L284" s="11">
        <f t="shared" si="56"/>
        <v>0</v>
      </c>
      <c r="M284" s="9">
        <f t="shared" si="56"/>
        <v>0</v>
      </c>
      <c r="N284" s="12">
        <f t="shared" si="56"/>
        <v>0</v>
      </c>
      <c r="O284" s="12">
        <f t="shared" si="56"/>
        <v>0</v>
      </c>
      <c r="P284" s="11">
        <f t="shared" si="56"/>
        <v>0</v>
      </c>
      <c r="Q284" s="9">
        <f t="shared" si="56"/>
        <v>0</v>
      </c>
      <c r="R284" s="12">
        <f t="shared" si="56"/>
        <v>0</v>
      </c>
      <c r="S284" s="12">
        <f t="shared" si="56"/>
        <v>0</v>
      </c>
      <c r="T284" s="11">
        <f t="shared" si="56"/>
        <v>0</v>
      </c>
      <c r="U284" s="9">
        <f t="shared" si="56"/>
        <v>0</v>
      </c>
      <c r="V284" s="12">
        <f t="shared" si="56"/>
        <v>0</v>
      </c>
      <c r="W284" s="12">
        <f t="shared" si="56"/>
        <v>0</v>
      </c>
    </row>
    <row r="285" spans="1:23" ht="12.75">
      <c r="A285" s="39"/>
      <c r="B285" s="59"/>
      <c r="C285" s="60"/>
      <c r="D285" s="61"/>
      <c r="E285" s="62"/>
      <c r="F285" s="62"/>
      <c r="G285" s="44"/>
      <c r="H285" s="3"/>
      <c r="I285" s="1"/>
      <c r="J285" s="4"/>
      <c r="K285" s="4"/>
      <c r="L285" s="3"/>
      <c r="M285" s="1"/>
      <c r="N285" s="4"/>
      <c r="O285" s="4"/>
      <c r="P285" s="3"/>
      <c r="Q285" s="1"/>
      <c r="R285" s="4"/>
      <c r="S285" s="4"/>
      <c r="T285" s="3"/>
      <c r="U285" s="1"/>
      <c r="V285" s="4"/>
      <c r="W285" s="4"/>
    </row>
    <row r="286" spans="1:23" ht="12.75">
      <c r="A286" s="39"/>
      <c r="B286" s="40" t="s">
        <v>519</v>
      </c>
      <c r="C286" s="41"/>
      <c r="D286" s="64"/>
      <c r="E286" s="62"/>
      <c r="F286" s="62"/>
      <c r="G286" s="44"/>
      <c r="H286" s="3"/>
      <c r="I286" s="1"/>
      <c r="J286" s="4"/>
      <c r="K286" s="4"/>
      <c r="L286" s="3"/>
      <c r="M286" s="1"/>
      <c r="N286" s="4"/>
      <c r="O286" s="4"/>
      <c r="P286" s="3"/>
      <c r="Q286" s="1"/>
      <c r="R286" s="4"/>
      <c r="S286" s="4"/>
      <c r="T286" s="3"/>
      <c r="U286" s="1"/>
      <c r="V286" s="4"/>
      <c r="W286" s="4"/>
    </row>
    <row r="287" spans="1:23" ht="12.75">
      <c r="A287" s="47" t="s">
        <v>28</v>
      </c>
      <c r="B287" s="48" t="s">
        <v>520</v>
      </c>
      <c r="C287" s="49" t="s">
        <v>521</v>
      </c>
      <c r="D287" s="50">
        <v>0</v>
      </c>
      <c r="E287" s="1">
        <v>0</v>
      </c>
      <c r="F287" s="1">
        <v>3945560</v>
      </c>
      <c r="G287" s="2">
        <f aca="true" t="shared" si="57" ref="G287:G324">IF($D287=0,0,$F287/$D287)</f>
        <v>0</v>
      </c>
      <c r="H287" s="3">
        <v>3945560</v>
      </c>
      <c r="I287" s="1">
        <v>0</v>
      </c>
      <c r="J287" s="4">
        <v>0</v>
      </c>
      <c r="K287" s="4">
        <v>3945560</v>
      </c>
      <c r="L287" s="3">
        <v>0</v>
      </c>
      <c r="M287" s="1">
        <v>0</v>
      </c>
      <c r="N287" s="4">
        <v>0</v>
      </c>
      <c r="O287" s="4">
        <v>0</v>
      </c>
      <c r="P287" s="3">
        <v>0</v>
      </c>
      <c r="Q287" s="1">
        <v>0</v>
      </c>
      <c r="R287" s="4">
        <v>0</v>
      </c>
      <c r="S287" s="4">
        <v>0</v>
      </c>
      <c r="T287" s="3"/>
      <c r="U287" s="1">
        <v>0</v>
      </c>
      <c r="V287" s="4">
        <v>0</v>
      </c>
      <c r="W287" s="4">
        <v>0</v>
      </c>
    </row>
    <row r="288" spans="1:23" ht="12.75">
      <c r="A288" s="47" t="s">
        <v>28</v>
      </c>
      <c r="B288" s="48" t="s">
        <v>522</v>
      </c>
      <c r="C288" s="49" t="s">
        <v>523</v>
      </c>
      <c r="D288" s="50">
        <v>35593047</v>
      </c>
      <c r="E288" s="1">
        <v>35593047</v>
      </c>
      <c r="F288" s="1">
        <v>2122762</v>
      </c>
      <c r="G288" s="2">
        <f t="shared" si="57"/>
        <v>0.059639794255321836</v>
      </c>
      <c r="H288" s="3">
        <v>796161</v>
      </c>
      <c r="I288" s="1">
        <v>322403</v>
      </c>
      <c r="J288" s="4">
        <v>1004198</v>
      </c>
      <c r="K288" s="4">
        <v>2122762</v>
      </c>
      <c r="L288" s="3">
        <v>0</v>
      </c>
      <c r="M288" s="1">
        <v>0</v>
      </c>
      <c r="N288" s="4">
        <v>0</v>
      </c>
      <c r="O288" s="4">
        <v>0</v>
      </c>
      <c r="P288" s="3">
        <v>0</v>
      </c>
      <c r="Q288" s="1">
        <v>0</v>
      </c>
      <c r="R288" s="4">
        <v>0</v>
      </c>
      <c r="S288" s="4">
        <v>0</v>
      </c>
      <c r="T288" s="3"/>
      <c r="U288" s="1">
        <v>0</v>
      </c>
      <c r="V288" s="4">
        <v>0</v>
      </c>
      <c r="W288" s="4">
        <v>0</v>
      </c>
    </row>
    <row r="289" spans="1:23" ht="12.75">
      <c r="A289" s="47" t="s">
        <v>28</v>
      </c>
      <c r="B289" s="48" t="s">
        <v>524</v>
      </c>
      <c r="C289" s="49" t="s">
        <v>525</v>
      </c>
      <c r="D289" s="50">
        <v>47561794</v>
      </c>
      <c r="E289" s="1">
        <v>47561794</v>
      </c>
      <c r="F289" s="1">
        <v>8451526</v>
      </c>
      <c r="G289" s="2">
        <f t="shared" si="57"/>
        <v>0.1776956941531684</v>
      </c>
      <c r="H289" s="3">
        <v>3733793</v>
      </c>
      <c r="I289" s="1">
        <v>3207693</v>
      </c>
      <c r="J289" s="4">
        <v>1510040</v>
      </c>
      <c r="K289" s="4">
        <v>8451526</v>
      </c>
      <c r="L289" s="3">
        <v>0</v>
      </c>
      <c r="M289" s="1">
        <v>0</v>
      </c>
      <c r="N289" s="4">
        <v>0</v>
      </c>
      <c r="O289" s="4">
        <v>0</v>
      </c>
      <c r="P289" s="3">
        <v>0</v>
      </c>
      <c r="Q289" s="1">
        <v>0</v>
      </c>
      <c r="R289" s="4">
        <v>0</v>
      </c>
      <c r="S289" s="4">
        <v>0</v>
      </c>
      <c r="T289" s="3"/>
      <c r="U289" s="1">
        <v>0</v>
      </c>
      <c r="V289" s="4">
        <v>0</v>
      </c>
      <c r="W289" s="4">
        <v>0</v>
      </c>
    </row>
    <row r="290" spans="1:23" ht="12.75">
      <c r="A290" s="47" t="s">
        <v>47</v>
      </c>
      <c r="B290" s="48" t="s">
        <v>526</v>
      </c>
      <c r="C290" s="49" t="s">
        <v>527</v>
      </c>
      <c r="D290" s="50">
        <v>5400000</v>
      </c>
      <c r="E290" s="1">
        <v>5400000</v>
      </c>
      <c r="F290" s="1">
        <v>1266413</v>
      </c>
      <c r="G290" s="2">
        <f t="shared" si="57"/>
        <v>0.23452092592592594</v>
      </c>
      <c r="H290" s="3">
        <v>477772</v>
      </c>
      <c r="I290" s="1">
        <v>196271</v>
      </c>
      <c r="J290" s="4">
        <v>592370</v>
      </c>
      <c r="K290" s="4">
        <v>1266413</v>
      </c>
      <c r="L290" s="3">
        <v>0</v>
      </c>
      <c r="M290" s="1">
        <v>0</v>
      </c>
      <c r="N290" s="4">
        <v>0</v>
      </c>
      <c r="O290" s="4">
        <v>0</v>
      </c>
      <c r="P290" s="3">
        <v>0</v>
      </c>
      <c r="Q290" s="1">
        <v>0</v>
      </c>
      <c r="R290" s="4">
        <v>0</v>
      </c>
      <c r="S290" s="4">
        <v>0</v>
      </c>
      <c r="T290" s="3"/>
      <c r="U290" s="1">
        <v>0</v>
      </c>
      <c r="V290" s="4">
        <v>0</v>
      </c>
      <c r="W290" s="4">
        <v>0</v>
      </c>
    </row>
    <row r="291" spans="1:23" ht="12.75">
      <c r="A291" s="51"/>
      <c r="B291" s="52" t="s">
        <v>528</v>
      </c>
      <c r="C291" s="53"/>
      <c r="D291" s="54">
        <f>SUM(D287:D290)</f>
        <v>88554841</v>
      </c>
      <c r="E291" s="5">
        <f>SUM(E287:E290)</f>
        <v>88554841</v>
      </c>
      <c r="F291" s="5">
        <f>SUM(F287:F290)</f>
        <v>15786261</v>
      </c>
      <c r="G291" s="6">
        <f t="shared" si="57"/>
        <v>0.17826536439718751</v>
      </c>
      <c r="H291" s="7">
        <f aca="true" t="shared" si="58" ref="H291:W291">SUM(H287:H290)</f>
        <v>8953286</v>
      </c>
      <c r="I291" s="5">
        <f t="shared" si="58"/>
        <v>3726367</v>
      </c>
      <c r="J291" s="8">
        <f t="shared" si="58"/>
        <v>3106608</v>
      </c>
      <c r="K291" s="8">
        <f t="shared" si="58"/>
        <v>15786261</v>
      </c>
      <c r="L291" s="7">
        <f t="shared" si="58"/>
        <v>0</v>
      </c>
      <c r="M291" s="5">
        <f t="shared" si="58"/>
        <v>0</v>
      </c>
      <c r="N291" s="8">
        <f t="shared" si="58"/>
        <v>0</v>
      </c>
      <c r="O291" s="8">
        <f t="shared" si="58"/>
        <v>0</v>
      </c>
      <c r="P291" s="7">
        <f t="shared" si="58"/>
        <v>0</v>
      </c>
      <c r="Q291" s="5">
        <f t="shared" si="58"/>
        <v>0</v>
      </c>
      <c r="R291" s="8">
        <f t="shared" si="58"/>
        <v>0</v>
      </c>
      <c r="S291" s="8">
        <f t="shared" si="58"/>
        <v>0</v>
      </c>
      <c r="T291" s="7">
        <f t="shared" si="58"/>
        <v>0</v>
      </c>
      <c r="U291" s="5">
        <f t="shared" si="58"/>
        <v>0</v>
      </c>
      <c r="V291" s="8">
        <f t="shared" si="58"/>
        <v>0</v>
      </c>
      <c r="W291" s="8">
        <f t="shared" si="58"/>
        <v>0</v>
      </c>
    </row>
    <row r="292" spans="1:23" ht="12.75">
      <c r="A292" s="47" t="s">
        <v>28</v>
      </c>
      <c r="B292" s="48" t="s">
        <v>529</v>
      </c>
      <c r="C292" s="49" t="s">
        <v>530</v>
      </c>
      <c r="D292" s="50">
        <v>5914000</v>
      </c>
      <c r="E292" s="1">
        <v>5914000</v>
      </c>
      <c r="F292" s="1">
        <v>378103</v>
      </c>
      <c r="G292" s="2">
        <f t="shared" si="57"/>
        <v>0.06393354751437268</v>
      </c>
      <c r="H292" s="3">
        <v>378103</v>
      </c>
      <c r="I292" s="1">
        <v>0</v>
      </c>
      <c r="J292" s="4">
        <v>0</v>
      </c>
      <c r="K292" s="4">
        <v>378103</v>
      </c>
      <c r="L292" s="3">
        <v>0</v>
      </c>
      <c r="M292" s="1">
        <v>0</v>
      </c>
      <c r="N292" s="4">
        <v>0</v>
      </c>
      <c r="O292" s="4">
        <v>0</v>
      </c>
      <c r="P292" s="3">
        <v>0</v>
      </c>
      <c r="Q292" s="1">
        <v>0</v>
      </c>
      <c r="R292" s="4">
        <v>0</v>
      </c>
      <c r="S292" s="4">
        <v>0</v>
      </c>
      <c r="T292" s="3"/>
      <c r="U292" s="1">
        <v>0</v>
      </c>
      <c r="V292" s="4">
        <v>0</v>
      </c>
      <c r="W292" s="4">
        <v>0</v>
      </c>
    </row>
    <row r="293" spans="1:23" ht="12.75">
      <c r="A293" s="47" t="s">
        <v>28</v>
      </c>
      <c r="B293" s="48" t="s">
        <v>531</v>
      </c>
      <c r="C293" s="49" t="s">
        <v>532</v>
      </c>
      <c r="D293" s="50">
        <v>23629000</v>
      </c>
      <c r="E293" s="1">
        <v>23629000</v>
      </c>
      <c r="F293" s="1">
        <v>5649131</v>
      </c>
      <c r="G293" s="2">
        <f t="shared" si="57"/>
        <v>0.2390761775783994</v>
      </c>
      <c r="H293" s="3">
        <v>2838283</v>
      </c>
      <c r="I293" s="1">
        <v>1517462</v>
      </c>
      <c r="J293" s="4">
        <v>1293386</v>
      </c>
      <c r="K293" s="4">
        <v>5649131</v>
      </c>
      <c r="L293" s="3">
        <v>0</v>
      </c>
      <c r="M293" s="1">
        <v>0</v>
      </c>
      <c r="N293" s="4">
        <v>0</v>
      </c>
      <c r="O293" s="4">
        <v>0</v>
      </c>
      <c r="P293" s="3">
        <v>0</v>
      </c>
      <c r="Q293" s="1">
        <v>0</v>
      </c>
      <c r="R293" s="4">
        <v>0</v>
      </c>
      <c r="S293" s="4">
        <v>0</v>
      </c>
      <c r="T293" s="3"/>
      <c r="U293" s="1">
        <v>0</v>
      </c>
      <c r="V293" s="4">
        <v>0</v>
      </c>
      <c r="W293" s="4">
        <v>0</v>
      </c>
    </row>
    <row r="294" spans="1:23" ht="12.75">
      <c r="A294" s="47" t="s">
        <v>28</v>
      </c>
      <c r="B294" s="48" t="s">
        <v>533</v>
      </c>
      <c r="C294" s="49" t="s">
        <v>534</v>
      </c>
      <c r="D294" s="50">
        <v>0</v>
      </c>
      <c r="E294" s="1">
        <v>0</v>
      </c>
      <c r="F294" s="1">
        <v>759674</v>
      </c>
      <c r="G294" s="2">
        <f t="shared" si="57"/>
        <v>0</v>
      </c>
      <c r="H294" s="3">
        <v>844134</v>
      </c>
      <c r="I294" s="1">
        <v>0</v>
      </c>
      <c r="J294" s="4">
        <v>-84460</v>
      </c>
      <c r="K294" s="4">
        <v>759674</v>
      </c>
      <c r="L294" s="3">
        <v>0</v>
      </c>
      <c r="M294" s="1">
        <v>0</v>
      </c>
      <c r="N294" s="4">
        <v>0</v>
      </c>
      <c r="O294" s="4">
        <v>0</v>
      </c>
      <c r="P294" s="3">
        <v>0</v>
      </c>
      <c r="Q294" s="1">
        <v>0</v>
      </c>
      <c r="R294" s="4">
        <v>0</v>
      </c>
      <c r="S294" s="4">
        <v>0</v>
      </c>
      <c r="T294" s="3"/>
      <c r="U294" s="1">
        <v>0</v>
      </c>
      <c r="V294" s="4">
        <v>0</v>
      </c>
      <c r="W294" s="4">
        <v>0</v>
      </c>
    </row>
    <row r="295" spans="1:23" ht="12.75">
      <c r="A295" s="47" t="s">
        <v>28</v>
      </c>
      <c r="B295" s="48" t="s">
        <v>535</v>
      </c>
      <c r="C295" s="49" t="s">
        <v>536</v>
      </c>
      <c r="D295" s="50">
        <v>0</v>
      </c>
      <c r="E295" s="1">
        <v>0</v>
      </c>
      <c r="F295" s="1">
        <v>934088</v>
      </c>
      <c r="G295" s="2">
        <f t="shared" si="57"/>
        <v>0</v>
      </c>
      <c r="H295" s="3">
        <v>386519</v>
      </c>
      <c r="I295" s="1">
        <v>667909</v>
      </c>
      <c r="J295" s="4">
        <v>-120340</v>
      </c>
      <c r="K295" s="4">
        <v>934088</v>
      </c>
      <c r="L295" s="3">
        <v>0</v>
      </c>
      <c r="M295" s="1">
        <v>0</v>
      </c>
      <c r="N295" s="4">
        <v>0</v>
      </c>
      <c r="O295" s="4">
        <v>0</v>
      </c>
      <c r="P295" s="3">
        <v>0</v>
      </c>
      <c r="Q295" s="1">
        <v>0</v>
      </c>
      <c r="R295" s="4">
        <v>0</v>
      </c>
      <c r="S295" s="4">
        <v>0</v>
      </c>
      <c r="T295" s="3"/>
      <c r="U295" s="1">
        <v>0</v>
      </c>
      <c r="V295" s="4">
        <v>0</v>
      </c>
      <c r="W295" s="4">
        <v>0</v>
      </c>
    </row>
    <row r="296" spans="1:23" ht="12.75">
      <c r="A296" s="47" t="s">
        <v>28</v>
      </c>
      <c r="B296" s="48" t="s">
        <v>537</v>
      </c>
      <c r="C296" s="49" t="s">
        <v>538</v>
      </c>
      <c r="D296" s="50">
        <v>0</v>
      </c>
      <c r="E296" s="1">
        <v>0</v>
      </c>
      <c r="F296" s="1">
        <v>1295203</v>
      </c>
      <c r="G296" s="2">
        <f t="shared" si="57"/>
        <v>0</v>
      </c>
      <c r="H296" s="3">
        <v>0</v>
      </c>
      <c r="I296" s="1">
        <v>341760</v>
      </c>
      <c r="J296" s="4">
        <v>953443</v>
      </c>
      <c r="K296" s="4">
        <v>1295203</v>
      </c>
      <c r="L296" s="3">
        <v>0</v>
      </c>
      <c r="M296" s="1">
        <v>0</v>
      </c>
      <c r="N296" s="4">
        <v>0</v>
      </c>
      <c r="O296" s="4">
        <v>0</v>
      </c>
      <c r="P296" s="3">
        <v>0</v>
      </c>
      <c r="Q296" s="1">
        <v>0</v>
      </c>
      <c r="R296" s="4">
        <v>0</v>
      </c>
      <c r="S296" s="4">
        <v>0</v>
      </c>
      <c r="T296" s="3"/>
      <c r="U296" s="1">
        <v>0</v>
      </c>
      <c r="V296" s="4">
        <v>0</v>
      </c>
      <c r="W296" s="4">
        <v>0</v>
      </c>
    </row>
    <row r="297" spans="1:23" ht="12.75">
      <c r="A297" s="47" t="s">
        <v>28</v>
      </c>
      <c r="B297" s="48" t="s">
        <v>539</v>
      </c>
      <c r="C297" s="49" t="s">
        <v>540</v>
      </c>
      <c r="D297" s="50">
        <v>12138000</v>
      </c>
      <c r="E297" s="1">
        <v>12138000</v>
      </c>
      <c r="F297" s="1">
        <v>754715</v>
      </c>
      <c r="G297" s="2">
        <f t="shared" si="57"/>
        <v>0.062177871148459386</v>
      </c>
      <c r="H297" s="3">
        <v>151085</v>
      </c>
      <c r="I297" s="1">
        <v>162408</v>
      </c>
      <c r="J297" s="4">
        <v>441222</v>
      </c>
      <c r="K297" s="4">
        <v>754715</v>
      </c>
      <c r="L297" s="3">
        <v>0</v>
      </c>
      <c r="M297" s="1">
        <v>0</v>
      </c>
      <c r="N297" s="4">
        <v>0</v>
      </c>
      <c r="O297" s="4">
        <v>0</v>
      </c>
      <c r="P297" s="3">
        <v>0</v>
      </c>
      <c r="Q297" s="1">
        <v>0</v>
      </c>
      <c r="R297" s="4">
        <v>0</v>
      </c>
      <c r="S297" s="4">
        <v>0</v>
      </c>
      <c r="T297" s="3"/>
      <c r="U297" s="1">
        <v>0</v>
      </c>
      <c r="V297" s="4">
        <v>0</v>
      </c>
      <c r="W297" s="4">
        <v>0</v>
      </c>
    </row>
    <row r="298" spans="1:23" ht="12.75">
      <c r="A298" s="47" t="s">
        <v>47</v>
      </c>
      <c r="B298" s="48" t="s">
        <v>541</v>
      </c>
      <c r="C298" s="49" t="s">
        <v>542</v>
      </c>
      <c r="D298" s="50">
        <v>1837177</v>
      </c>
      <c r="E298" s="1">
        <v>1837177</v>
      </c>
      <c r="F298" s="1">
        <v>30305</v>
      </c>
      <c r="G298" s="2">
        <f t="shared" si="57"/>
        <v>0.016495416609286967</v>
      </c>
      <c r="H298" s="3">
        <v>0</v>
      </c>
      <c r="I298" s="1">
        <v>5580</v>
      </c>
      <c r="J298" s="4">
        <v>24725</v>
      </c>
      <c r="K298" s="4">
        <v>30305</v>
      </c>
      <c r="L298" s="3">
        <v>0</v>
      </c>
      <c r="M298" s="1">
        <v>0</v>
      </c>
      <c r="N298" s="4">
        <v>0</v>
      </c>
      <c r="O298" s="4">
        <v>0</v>
      </c>
      <c r="P298" s="3">
        <v>0</v>
      </c>
      <c r="Q298" s="1">
        <v>0</v>
      </c>
      <c r="R298" s="4">
        <v>0</v>
      </c>
      <c r="S298" s="4">
        <v>0</v>
      </c>
      <c r="T298" s="3"/>
      <c r="U298" s="1">
        <v>0</v>
      </c>
      <c r="V298" s="4">
        <v>0</v>
      </c>
      <c r="W298" s="4">
        <v>0</v>
      </c>
    </row>
    <row r="299" spans="1:23" ht="12.75">
      <c r="A299" s="51"/>
      <c r="B299" s="52" t="s">
        <v>543</v>
      </c>
      <c r="C299" s="53"/>
      <c r="D299" s="54">
        <f>SUM(D292:D298)</f>
        <v>43518177</v>
      </c>
      <c r="E299" s="5">
        <f>SUM(E292:E298)</f>
        <v>43518177</v>
      </c>
      <c r="F299" s="5">
        <f>SUM(F292:F298)</f>
        <v>9801219</v>
      </c>
      <c r="G299" s="6">
        <f t="shared" si="57"/>
        <v>0.2252212678853712</v>
      </c>
      <c r="H299" s="7">
        <f aca="true" t="shared" si="59" ref="H299:W299">SUM(H292:H298)</f>
        <v>4598124</v>
      </c>
      <c r="I299" s="5">
        <f t="shared" si="59"/>
        <v>2695119</v>
      </c>
      <c r="J299" s="8">
        <f t="shared" si="59"/>
        <v>2507976</v>
      </c>
      <c r="K299" s="8">
        <f t="shared" si="59"/>
        <v>9801219</v>
      </c>
      <c r="L299" s="7">
        <f t="shared" si="59"/>
        <v>0</v>
      </c>
      <c r="M299" s="5">
        <f t="shared" si="59"/>
        <v>0</v>
      </c>
      <c r="N299" s="8">
        <f t="shared" si="59"/>
        <v>0</v>
      </c>
      <c r="O299" s="8">
        <f t="shared" si="59"/>
        <v>0</v>
      </c>
      <c r="P299" s="7">
        <f t="shared" si="59"/>
        <v>0</v>
      </c>
      <c r="Q299" s="5">
        <f t="shared" si="59"/>
        <v>0</v>
      </c>
      <c r="R299" s="8">
        <f t="shared" si="59"/>
        <v>0</v>
      </c>
      <c r="S299" s="8">
        <f t="shared" si="59"/>
        <v>0</v>
      </c>
      <c r="T299" s="7">
        <f t="shared" si="59"/>
        <v>0</v>
      </c>
      <c r="U299" s="5">
        <f t="shared" si="59"/>
        <v>0</v>
      </c>
      <c r="V299" s="8">
        <f t="shared" si="59"/>
        <v>0</v>
      </c>
      <c r="W299" s="8">
        <f t="shared" si="59"/>
        <v>0</v>
      </c>
    </row>
    <row r="300" spans="1:23" ht="12.75">
      <c r="A300" s="47" t="s">
        <v>28</v>
      </c>
      <c r="B300" s="48" t="s">
        <v>544</v>
      </c>
      <c r="C300" s="49" t="s">
        <v>545</v>
      </c>
      <c r="D300" s="50">
        <v>0</v>
      </c>
      <c r="E300" s="1">
        <v>0</v>
      </c>
      <c r="F300" s="1">
        <v>425676</v>
      </c>
      <c r="G300" s="2">
        <f t="shared" si="57"/>
        <v>0</v>
      </c>
      <c r="H300" s="3">
        <v>185270</v>
      </c>
      <c r="I300" s="1">
        <v>34835</v>
      </c>
      <c r="J300" s="4">
        <v>205571</v>
      </c>
      <c r="K300" s="4">
        <v>425676</v>
      </c>
      <c r="L300" s="3">
        <v>0</v>
      </c>
      <c r="M300" s="1">
        <v>0</v>
      </c>
      <c r="N300" s="4">
        <v>0</v>
      </c>
      <c r="O300" s="4">
        <v>0</v>
      </c>
      <c r="P300" s="3">
        <v>0</v>
      </c>
      <c r="Q300" s="1">
        <v>0</v>
      </c>
      <c r="R300" s="4">
        <v>0</v>
      </c>
      <c r="S300" s="4">
        <v>0</v>
      </c>
      <c r="T300" s="3"/>
      <c r="U300" s="1">
        <v>0</v>
      </c>
      <c r="V300" s="4">
        <v>0</v>
      </c>
      <c r="W300" s="4">
        <v>0</v>
      </c>
    </row>
    <row r="301" spans="1:23" ht="12.75">
      <c r="A301" s="47" t="s">
        <v>28</v>
      </c>
      <c r="B301" s="48" t="s">
        <v>546</v>
      </c>
      <c r="C301" s="49" t="s">
        <v>547</v>
      </c>
      <c r="D301" s="50">
        <v>44526750</v>
      </c>
      <c r="E301" s="1">
        <v>44526750</v>
      </c>
      <c r="F301" s="1">
        <v>42059</v>
      </c>
      <c r="G301" s="2">
        <f t="shared" si="57"/>
        <v>0.0009445782591363618</v>
      </c>
      <c r="H301" s="3">
        <v>42059</v>
      </c>
      <c r="I301" s="1">
        <v>0</v>
      </c>
      <c r="J301" s="4">
        <v>0</v>
      </c>
      <c r="K301" s="4">
        <v>42059</v>
      </c>
      <c r="L301" s="3">
        <v>0</v>
      </c>
      <c r="M301" s="1">
        <v>0</v>
      </c>
      <c r="N301" s="4">
        <v>0</v>
      </c>
      <c r="O301" s="4">
        <v>0</v>
      </c>
      <c r="P301" s="3">
        <v>0</v>
      </c>
      <c r="Q301" s="1">
        <v>0</v>
      </c>
      <c r="R301" s="4">
        <v>0</v>
      </c>
      <c r="S301" s="4">
        <v>0</v>
      </c>
      <c r="T301" s="3"/>
      <c r="U301" s="1">
        <v>0</v>
      </c>
      <c r="V301" s="4">
        <v>0</v>
      </c>
      <c r="W301" s="4">
        <v>0</v>
      </c>
    </row>
    <row r="302" spans="1:23" ht="12.75">
      <c r="A302" s="47" t="s">
        <v>28</v>
      </c>
      <c r="B302" s="48" t="s">
        <v>548</v>
      </c>
      <c r="C302" s="49" t="s">
        <v>549</v>
      </c>
      <c r="D302" s="50">
        <v>0</v>
      </c>
      <c r="E302" s="1">
        <v>0</v>
      </c>
      <c r="F302" s="1">
        <v>2427587</v>
      </c>
      <c r="G302" s="2">
        <f t="shared" si="57"/>
        <v>0</v>
      </c>
      <c r="H302" s="3">
        <v>1202607</v>
      </c>
      <c r="I302" s="1">
        <v>664959</v>
      </c>
      <c r="J302" s="4">
        <v>560021</v>
      </c>
      <c r="K302" s="4">
        <v>2427587</v>
      </c>
      <c r="L302" s="3">
        <v>0</v>
      </c>
      <c r="M302" s="1">
        <v>0</v>
      </c>
      <c r="N302" s="4">
        <v>0</v>
      </c>
      <c r="O302" s="4">
        <v>0</v>
      </c>
      <c r="P302" s="3">
        <v>0</v>
      </c>
      <c r="Q302" s="1">
        <v>0</v>
      </c>
      <c r="R302" s="4">
        <v>0</v>
      </c>
      <c r="S302" s="4">
        <v>0</v>
      </c>
      <c r="T302" s="3"/>
      <c r="U302" s="1">
        <v>0</v>
      </c>
      <c r="V302" s="4">
        <v>0</v>
      </c>
      <c r="W302" s="4">
        <v>0</v>
      </c>
    </row>
    <row r="303" spans="1:23" ht="12.75">
      <c r="A303" s="47" t="s">
        <v>28</v>
      </c>
      <c r="B303" s="48" t="s">
        <v>550</v>
      </c>
      <c r="C303" s="49" t="s">
        <v>551</v>
      </c>
      <c r="D303" s="50">
        <v>6622000</v>
      </c>
      <c r="E303" s="1">
        <v>6622000</v>
      </c>
      <c r="F303" s="1">
        <v>45872</v>
      </c>
      <c r="G303" s="2">
        <f t="shared" si="57"/>
        <v>0.0069272123225611595</v>
      </c>
      <c r="H303" s="3">
        <v>6066</v>
      </c>
      <c r="I303" s="1">
        <v>15245</v>
      </c>
      <c r="J303" s="4">
        <v>24561</v>
      </c>
      <c r="K303" s="4">
        <v>45872</v>
      </c>
      <c r="L303" s="3">
        <v>0</v>
      </c>
      <c r="M303" s="1">
        <v>0</v>
      </c>
      <c r="N303" s="4">
        <v>0</v>
      </c>
      <c r="O303" s="4">
        <v>0</v>
      </c>
      <c r="P303" s="3">
        <v>0</v>
      </c>
      <c r="Q303" s="1">
        <v>0</v>
      </c>
      <c r="R303" s="4">
        <v>0</v>
      </c>
      <c r="S303" s="4">
        <v>0</v>
      </c>
      <c r="T303" s="3"/>
      <c r="U303" s="1">
        <v>0</v>
      </c>
      <c r="V303" s="4">
        <v>0</v>
      </c>
      <c r="W303" s="4">
        <v>0</v>
      </c>
    </row>
    <row r="304" spans="1:23" ht="12.75">
      <c r="A304" s="47" t="s">
        <v>28</v>
      </c>
      <c r="B304" s="48" t="s">
        <v>552</v>
      </c>
      <c r="C304" s="49" t="s">
        <v>553</v>
      </c>
      <c r="D304" s="50">
        <v>9203000</v>
      </c>
      <c r="E304" s="1">
        <v>9203000</v>
      </c>
      <c r="F304" s="1">
        <v>2894787</v>
      </c>
      <c r="G304" s="2">
        <f t="shared" si="57"/>
        <v>0.3145481908073454</v>
      </c>
      <c r="H304" s="3">
        <v>1269179</v>
      </c>
      <c r="I304" s="1">
        <v>542570</v>
      </c>
      <c r="J304" s="4">
        <v>1083038</v>
      </c>
      <c r="K304" s="4">
        <v>2894787</v>
      </c>
      <c r="L304" s="3">
        <v>0</v>
      </c>
      <c r="M304" s="1">
        <v>0</v>
      </c>
      <c r="N304" s="4">
        <v>0</v>
      </c>
      <c r="O304" s="4">
        <v>0</v>
      </c>
      <c r="P304" s="3">
        <v>0</v>
      </c>
      <c r="Q304" s="1">
        <v>0</v>
      </c>
      <c r="R304" s="4">
        <v>0</v>
      </c>
      <c r="S304" s="4">
        <v>0</v>
      </c>
      <c r="T304" s="3"/>
      <c r="U304" s="1">
        <v>0</v>
      </c>
      <c r="V304" s="4">
        <v>0</v>
      </c>
      <c r="W304" s="4">
        <v>0</v>
      </c>
    </row>
    <row r="305" spans="1:23" ht="12.75">
      <c r="A305" s="47" t="s">
        <v>28</v>
      </c>
      <c r="B305" s="48" t="s">
        <v>554</v>
      </c>
      <c r="C305" s="49" t="s">
        <v>555</v>
      </c>
      <c r="D305" s="50">
        <v>12180211</v>
      </c>
      <c r="E305" s="1">
        <v>12180211</v>
      </c>
      <c r="F305" s="1">
        <v>4244174</v>
      </c>
      <c r="G305" s="2">
        <f t="shared" si="57"/>
        <v>0.3484483150579247</v>
      </c>
      <c r="H305" s="3">
        <v>1179444</v>
      </c>
      <c r="I305" s="1">
        <v>737447</v>
      </c>
      <c r="J305" s="4">
        <v>2327283</v>
      </c>
      <c r="K305" s="4">
        <v>4244174</v>
      </c>
      <c r="L305" s="3">
        <v>0</v>
      </c>
      <c r="M305" s="1">
        <v>0</v>
      </c>
      <c r="N305" s="4">
        <v>0</v>
      </c>
      <c r="O305" s="4">
        <v>0</v>
      </c>
      <c r="P305" s="3">
        <v>0</v>
      </c>
      <c r="Q305" s="1">
        <v>0</v>
      </c>
      <c r="R305" s="4">
        <v>0</v>
      </c>
      <c r="S305" s="4">
        <v>0</v>
      </c>
      <c r="T305" s="3"/>
      <c r="U305" s="1">
        <v>0</v>
      </c>
      <c r="V305" s="4">
        <v>0</v>
      </c>
      <c r="W305" s="4">
        <v>0</v>
      </c>
    </row>
    <row r="306" spans="1:23" ht="12.75">
      <c r="A306" s="47" t="s">
        <v>28</v>
      </c>
      <c r="B306" s="48" t="s">
        <v>556</v>
      </c>
      <c r="C306" s="49" t="s">
        <v>557</v>
      </c>
      <c r="D306" s="50">
        <v>7156000</v>
      </c>
      <c r="E306" s="1">
        <v>7156000</v>
      </c>
      <c r="F306" s="1">
        <v>952150</v>
      </c>
      <c r="G306" s="2">
        <f t="shared" si="57"/>
        <v>0.1330561766349916</v>
      </c>
      <c r="H306" s="3">
        <v>0</v>
      </c>
      <c r="I306" s="1">
        <v>952150</v>
      </c>
      <c r="J306" s="4">
        <v>0</v>
      </c>
      <c r="K306" s="4">
        <v>952150</v>
      </c>
      <c r="L306" s="3">
        <v>0</v>
      </c>
      <c r="M306" s="1">
        <v>0</v>
      </c>
      <c r="N306" s="4">
        <v>0</v>
      </c>
      <c r="O306" s="4">
        <v>0</v>
      </c>
      <c r="P306" s="3">
        <v>0</v>
      </c>
      <c r="Q306" s="1">
        <v>0</v>
      </c>
      <c r="R306" s="4">
        <v>0</v>
      </c>
      <c r="S306" s="4">
        <v>0</v>
      </c>
      <c r="T306" s="3"/>
      <c r="U306" s="1">
        <v>0</v>
      </c>
      <c r="V306" s="4">
        <v>0</v>
      </c>
      <c r="W306" s="4">
        <v>0</v>
      </c>
    </row>
    <row r="307" spans="1:23" ht="12.75">
      <c r="A307" s="47" t="s">
        <v>28</v>
      </c>
      <c r="B307" s="48" t="s">
        <v>558</v>
      </c>
      <c r="C307" s="49" t="s">
        <v>559</v>
      </c>
      <c r="D307" s="50">
        <v>0</v>
      </c>
      <c r="E307" s="1">
        <v>0</v>
      </c>
      <c r="F307" s="1">
        <v>10314357</v>
      </c>
      <c r="G307" s="2">
        <f t="shared" si="57"/>
        <v>0</v>
      </c>
      <c r="H307" s="3">
        <v>4514357</v>
      </c>
      <c r="I307" s="1">
        <v>4400000</v>
      </c>
      <c r="J307" s="4">
        <v>1400000</v>
      </c>
      <c r="K307" s="4">
        <v>10314357</v>
      </c>
      <c r="L307" s="3">
        <v>0</v>
      </c>
      <c r="M307" s="1">
        <v>0</v>
      </c>
      <c r="N307" s="4">
        <v>0</v>
      </c>
      <c r="O307" s="4">
        <v>0</v>
      </c>
      <c r="P307" s="3">
        <v>0</v>
      </c>
      <c r="Q307" s="1">
        <v>0</v>
      </c>
      <c r="R307" s="4">
        <v>0</v>
      </c>
      <c r="S307" s="4">
        <v>0</v>
      </c>
      <c r="T307" s="3"/>
      <c r="U307" s="1">
        <v>0</v>
      </c>
      <c r="V307" s="4">
        <v>0</v>
      </c>
      <c r="W307" s="4">
        <v>0</v>
      </c>
    </row>
    <row r="308" spans="1:23" ht="12.75">
      <c r="A308" s="47" t="s">
        <v>47</v>
      </c>
      <c r="B308" s="48" t="s">
        <v>560</v>
      </c>
      <c r="C308" s="49" t="s">
        <v>561</v>
      </c>
      <c r="D308" s="50">
        <v>0</v>
      </c>
      <c r="E308" s="1">
        <v>0</v>
      </c>
      <c r="F308" s="1">
        <v>1254226</v>
      </c>
      <c r="G308" s="2">
        <f t="shared" si="57"/>
        <v>0</v>
      </c>
      <c r="H308" s="3">
        <v>65000</v>
      </c>
      <c r="I308" s="1">
        <v>823553</v>
      </c>
      <c r="J308" s="4">
        <v>365673</v>
      </c>
      <c r="K308" s="4">
        <v>1254226</v>
      </c>
      <c r="L308" s="3">
        <v>0</v>
      </c>
      <c r="M308" s="1">
        <v>0</v>
      </c>
      <c r="N308" s="4">
        <v>0</v>
      </c>
      <c r="O308" s="4">
        <v>0</v>
      </c>
      <c r="P308" s="3">
        <v>0</v>
      </c>
      <c r="Q308" s="1">
        <v>0</v>
      </c>
      <c r="R308" s="4">
        <v>0</v>
      </c>
      <c r="S308" s="4">
        <v>0</v>
      </c>
      <c r="T308" s="3"/>
      <c r="U308" s="1">
        <v>0</v>
      </c>
      <c r="V308" s="4">
        <v>0</v>
      </c>
      <c r="W308" s="4">
        <v>0</v>
      </c>
    </row>
    <row r="309" spans="1:23" ht="12.75">
      <c r="A309" s="51"/>
      <c r="B309" s="52" t="s">
        <v>562</v>
      </c>
      <c r="C309" s="53"/>
      <c r="D309" s="54">
        <f>SUM(D300:D308)</f>
        <v>79687961</v>
      </c>
      <c r="E309" s="5">
        <f>SUM(E300:E308)</f>
        <v>79687961</v>
      </c>
      <c r="F309" s="5">
        <f>SUM(F300:F308)</f>
        <v>22600888</v>
      </c>
      <c r="G309" s="6">
        <f t="shared" si="57"/>
        <v>0.2836173459125149</v>
      </c>
      <c r="H309" s="7">
        <f aca="true" t="shared" si="60" ref="H309:W309">SUM(H300:H308)</f>
        <v>8463982</v>
      </c>
      <c r="I309" s="5">
        <f t="shared" si="60"/>
        <v>8170759</v>
      </c>
      <c r="J309" s="8">
        <f t="shared" si="60"/>
        <v>5966147</v>
      </c>
      <c r="K309" s="8">
        <f t="shared" si="60"/>
        <v>22600888</v>
      </c>
      <c r="L309" s="7">
        <f t="shared" si="60"/>
        <v>0</v>
      </c>
      <c r="M309" s="5">
        <f t="shared" si="60"/>
        <v>0</v>
      </c>
      <c r="N309" s="8">
        <f t="shared" si="60"/>
        <v>0</v>
      </c>
      <c r="O309" s="8">
        <f t="shared" si="60"/>
        <v>0</v>
      </c>
      <c r="P309" s="7">
        <f t="shared" si="60"/>
        <v>0</v>
      </c>
      <c r="Q309" s="5">
        <f t="shared" si="60"/>
        <v>0</v>
      </c>
      <c r="R309" s="8">
        <f t="shared" si="60"/>
        <v>0</v>
      </c>
      <c r="S309" s="8">
        <f t="shared" si="60"/>
        <v>0</v>
      </c>
      <c r="T309" s="7">
        <f t="shared" si="60"/>
        <v>0</v>
      </c>
      <c r="U309" s="5">
        <f t="shared" si="60"/>
        <v>0</v>
      </c>
      <c r="V309" s="8">
        <f t="shared" si="60"/>
        <v>0</v>
      </c>
      <c r="W309" s="8">
        <f t="shared" si="60"/>
        <v>0</v>
      </c>
    </row>
    <row r="310" spans="1:23" ht="12.75">
      <c r="A310" s="47" t="s">
        <v>28</v>
      </c>
      <c r="B310" s="48" t="s">
        <v>563</v>
      </c>
      <c r="C310" s="49" t="s">
        <v>564</v>
      </c>
      <c r="D310" s="50">
        <v>6420000</v>
      </c>
      <c r="E310" s="1">
        <v>6420000</v>
      </c>
      <c r="F310" s="1">
        <v>452040</v>
      </c>
      <c r="G310" s="2">
        <f t="shared" si="57"/>
        <v>0.07041121495327103</v>
      </c>
      <c r="H310" s="3">
        <v>284194</v>
      </c>
      <c r="I310" s="1">
        <v>131389</v>
      </c>
      <c r="J310" s="4">
        <v>36457</v>
      </c>
      <c r="K310" s="4">
        <v>452040</v>
      </c>
      <c r="L310" s="3">
        <v>0</v>
      </c>
      <c r="M310" s="1">
        <v>0</v>
      </c>
      <c r="N310" s="4">
        <v>0</v>
      </c>
      <c r="O310" s="4">
        <v>0</v>
      </c>
      <c r="P310" s="3">
        <v>0</v>
      </c>
      <c r="Q310" s="1">
        <v>0</v>
      </c>
      <c r="R310" s="4">
        <v>0</v>
      </c>
      <c r="S310" s="4">
        <v>0</v>
      </c>
      <c r="T310" s="3"/>
      <c r="U310" s="1">
        <v>0</v>
      </c>
      <c r="V310" s="4">
        <v>0</v>
      </c>
      <c r="W310" s="4">
        <v>0</v>
      </c>
    </row>
    <row r="311" spans="1:23" ht="12.75">
      <c r="A311" s="47" t="s">
        <v>28</v>
      </c>
      <c r="B311" s="48" t="s">
        <v>565</v>
      </c>
      <c r="C311" s="49" t="s">
        <v>566</v>
      </c>
      <c r="D311" s="50">
        <v>87752750</v>
      </c>
      <c r="E311" s="1">
        <v>87752750</v>
      </c>
      <c r="F311" s="1">
        <v>17747102</v>
      </c>
      <c r="G311" s="2">
        <f t="shared" si="57"/>
        <v>0.20223983863753558</v>
      </c>
      <c r="H311" s="3">
        <v>0</v>
      </c>
      <c r="I311" s="1">
        <v>17747102</v>
      </c>
      <c r="J311" s="4">
        <v>0</v>
      </c>
      <c r="K311" s="4">
        <v>17747102</v>
      </c>
      <c r="L311" s="3">
        <v>0</v>
      </c>
      <c r="M311" s="1">
        <v>0</v>
      </c>
      <c r="N311" s="4">
        <v>0</v>
      </c>
      <c r="O311" s="4">
        <v>0</v>
      </c>
      <c r="P311" s="3">
        <v>0</v>
      </c>
      <c r="Q311" s="1">
        <v>0</v>
      </c>
      <c r="R311" s="4">
        <v>0</v>
      </c>
      <c r="S311" s="4">
        <v>0</v>
      </c>
      <c r="T311" s="3"/>
      <c r="U311" s="1">
        <v>0</v>
      </c>
      <c r="V311" s="4">
        <v>0</v>
      </c>
      <c r="W311" s="4">
        <v>0</v>
      </c>
    </row>
    <row r="312" spans="1:23" ht="12.75">
      <c r="A312" s="47" t="s">
        <v>28</v>
      </c>
      <c r="B312" s="48" t="s">
        <v>567</v>
      </c>
      <c r="C312" s="49" t="s">
        <v>568</v>
      </c>
      <c r="D312" s="50">
        <v>53813993</v>
      </c>
      <c r="E312" s="1">
        <v>53813993</v>
      </c>
      <c r="F312" s="1">
        <v>2084106</v>
      </c>
      <c r="G312" s="2">
        <f t="shared" si="57"/>
        <v>0.0387279568717378</v>
      </c>
      <c r="H312" s="3">
        <v>394239</v>
      </c>
      <c r="I312" s="1">
        <v>1016773</v>
      </c>
      <c r="J312" s="4">
        <v>673094</v>
      </c>
      <c r="K312" s="4">
        <v>2084106</v>
      </c>
      <c r="L312" s="3">
        <v>0</v>
      </c>
      <c r="M312" s="1">
        <v>0</v>
      </c>
      <c r="N312" s="4">
        <v>0</v>
      </c>
      <c r="O312" s="4">
        <v>0</v>
      </c>
      <c r="P312" s="3">
        <v>0</v>
      </c>
      <c r="Q312" s="1">
        <v>0</v>
      </c>
      <c r="R312" s="4">
        <v>0</v>
      </c>
      <c r="S312" s="4">
        <v>0</v>
      </c>
      <c r="T312" s="3"/>
      <c r="U312" s="1">
        <v>0</v>
      </c>
      <c r="V312" s="4">
        <v>0</v>
      </c>
      <c r="W312" s="4">
        <v>0</v>
      </c>
    </row>
    <row r="313" spans="1:23" ht="12.75">
      <c r="A313" s="47" t="s">
        <v>28</v>
      </c>
      <c r="B313" s="48" t="s">
        <v>569</v>
      </c>
      <c r="C313" s="49" t="s">
        <v>570</v>
      </c>
      <c r="D313" s="50">
        <v>0</v>
      </c>
      <c r="E313" s="1">
        <v>0</v>
      </c>
      <c r="F313" s="1">
        <v>2097338</v>
      </c>
      <c r="G313" s="2">
        <f t="shared" si="57"/>
        <v>0</v>
      </c>
      <c r="H313" s="3">
        <v>932058</v>
      </c>
      <c r="I313" s="1">
        <v>206944</v>
      </c>
      <c r="J313" s="4">
        <v>958336</v>
      </c>
      <c r="K313" s="4">
        <v>2097338</v>
      </c>
      <c r="L313" s="3">
        <v>0</v>
      </c>
      <c r="M313" s="1">
        <v>0</v>
      </c>
      <c r="N313" s="4">
        <v>0</v>
      </c>
      <c r="O313" s="4">
        <v>0</v>
      </c>
      <c r="P313" s="3">
        <v>0</v>
      </c>
      <c r="Q313" s="1">
        <v>0</v>
      </c>
      <c r="R313" s="4">
        <v>0</v>
      </c>
      <c r="S313" s="4">
        <v>0</v>
      </c>
      <c r="T313" s="3"/>
      <c r="U313" s="1">
        <v>0</v>
      </c>
      <c r="V313" s="4">
        <v>0</v>
      </c>
      <c r="W313" s="4">
        <v>0</v>
      </c>
    </row>
    <row r="314" spans="1:23" ht="12.75">
      <c r="A314" s="47" t="s">
        <v>28</v>
      </c>
      <c r="B314" s="48" t="s">
        <v>571</v>
      </c>
      <c r="C314" s="49" t="s">
        <v>572</v>
      </c>
      <c r="D314" s="50">
        <v>50501988</v>
      </c>
      <c r="E314" s="1">
        <v>50501988</v>
      </c>
      <c r="F314" s="1">
        <v>5582940</v>
      </c>
      <c r="G314" s="2">
        <f t="shared" si="57"/>
        <v>0.11054891542091373</v>
      </c>
      <c r="H314" s="3">
        <v>1742843</v>
      </c>
      <c r="I314" s="1">
        <v>2248645</v>
      </c>
      <c r="J314" s="4">
        <v>1591452</v>
      </c>
      <c r="K314" s="4">
        <v>5582940</v>
      </c>
      <c r="L314" s="3">
        <v>0</v>
      </c>
      <c r="M314" s="1">
        <v>0</v>
      </c>
      <c r="N314" s="4">
        <v>0</v>
      </c>
      <c r="O314" s="4">
        <v>0</v>
      </c>
      <c r="P314" s="3">
        <v>0</v>
      </c>
      <c r="Q314" s="1">
        <v>0</v>
      </c>
      <c r="R314" s="4">
        <v>0</v>
      </c>
      <c r="S314" s="4">
        <v>0</v>
      </c>
      <c r="T314" s="3"/>
      <c r="U314" s="1">
        <v>0</v>
      </c>
      <c r="V314" s="4">
        <v>0</v>
      </c>
      <c r="W314" s="4">
        <v>0</v>
      </c>
    </row>
    <row r="315" spans="1:23" ht="12.75">
      <c r="A315" s="47" t="s">
        <v>28</v>
      </c>
      <c r="B315" s="48" t="s">
        <v>573</v>
      </c>
      <c r="C315" s="49" t="s">
        <v>574</v>
      </c>
      <c r="D315" s="50">
        <v>22882600</v>
      </c>
      <c r="E315" s="1">
        <v>22882600</v>
      </c>
      <c r="F315" s="1">
        <v>3510521</v>
      </c>
      <c r="G315" s="2">
        <f t="shared" si="57"/>
        <v>0.1534144284303357</v>
      </c>
      <c r="H315" s="3">
        <v>415524</v>
      </c>
      <c r="I315" s="1">
        <v>1236909</v>
      </c>
      <c r="J315" s="4">
        <v>1858088</v>
      </c>
      <c r="K315" s="4">
        <v>3510521</v>
      </c>
      <c r="L315" s="3">
        <v>0</v>
      </c>
      <c r="M315" s="1">
        <v>0</v>
      </c>
      <c r="N315" s="4">
        <v>0</v>
      </c>
      <c r="O315" s="4">
        <v>0</v>
      </c>
      <c r="P315" s="3">
        <v>0</v>
      </c>
      <c r="Q315" s="1">
        <v>0</v>
      </c>
      <c r="R315" s="4">
        <v>0</v>
      </c>
      <c r="S315" s="4">
        <v>0</v>
      </c>
      <c r="T315" s="3"/>
      <c r="U315" s="1">
        <v>0</v>
      </c>
      <c r="V315" s="4">
        <v>0</v>
      </c>
      <c r="W315" s="4">
        <v>0</v>
      </c>
    </row>
    <row r="316" spans="1:23" ht="12.75">
      <c r="A316" s="47" t="s">
        <v>47</v>
      </c>
      <c r="B316" s="48" t="s">
        <v>575</v>
      </c>
      <c r="C316" s="49" t="s">
        <v>576</v>
      </c>
      <c r="D316" s="50">
        <v>30193</v>
      </c>
      <c r="E316" s="1">
        <v>30193</v>
      </c>
      <c r="F316" s="1">
        <v>1691424</v>
      </c>
      <c r="G316" s="2">
        <f t="shared" si="57"/>
        <v>56.020402079952305</v>
      </c>
      <c r="H316" s="3">
        <v>392657</v>
      </c>
      <c r="I316" s="1">
        <v>675109</v>
      </c>
      <c r="J316" s="4">
        <v>623658</v>
      </c>
      <c r="K316" s="4">
        <v>1691424</v>
      </c>
      <c r="L316" s="3">
        <v>0</v>
      </c>
      <c r="M316" s="1">
        <v>0</v>
      </c>
      <c r="N316" s="4">
        <v>0</v>
      </c>
      <c r="O316" s="4">
        <v>0</v>
      </c>
      <c r="P316" s="3">
        <v>0</v>
      </c>
      <c r="Q316" s="1">
        <v>0</v>
      </c>
      <c r="R316" s="4">
        <v>0</v>
      </c>
      <c r="S316" s="4">
        <v>0</v>
      </c>
      <c r="T316" s="3"/>
      <c r="U316" s="1">
        <v>0</v>
      </c>
      <c r="V316" s="4">
        <v>0</v>
      </c>
      <c r="W316" s="4">
        <v>0</v>
      </c>
    </row>
    <row r="317" spans="1:23" ht="12.75">
      <c r="A317" s="51"/>
      <c r="B317" s="52" t="s">
        <v>577</v>
      </c>
      <c r="C317" s="53"/>
      <c r="D317" s="54">
        <f>SUM(D310:D316)</f>
        <v>221401524</v>
      </c>
      <c r="E317" s="5">
        <f>SUM(E310:E316)</f>
        <v>221401524</v>
      </c>
      <c r="F317" s="5">
        <f>SUM(F310:F316)</f>
        <v>33165471</v>
      </c>
      <c r="G317" s="6">
        <f t="shared" si="57"/>
        <v>0.14979784420996126</v>
      </c>
      <c r="H317" s="7">
        <f aca="true" t="shared" si="61" ref="H317:W317">SUM(H310:H316)</f>
        <v>4161515</v>
      </c>
      <c r="I317" s="5">
        <f t="shared" si="61"/>
        <v>23262871</v>
      </c>
      <c r="J317" s="8">
        <f t="shared" si="61"/>
        <v>5741085</v>
      </c>
      <c r="K317" s="8">
        <f t="shared" si="61"/>
        <v>33165471</v>
      </c>
      <c r="L317" s="7">
        <f t="shared" si="61"/>
        <v>0</v>
      </c>
      <c r="M317" s="5">
        <f t="shared" si="61"/>
        <v>0</v>
      </c>
      <c r="N317" s="8">
        <f t="shared" si="61"/>
        <v>0</v>
      </c>
      <c r="O317" s="8">
        <f t="shared" si="61"/>
        <v>0</v>
      </c>
      <c r="P317" s="7">
        <f t="shared" si="61"/>
        <v>0</v>
      </c>
      <c r="Q317" s="5">
        <f t="shared" si="61"/>
        <v>0</v>
      </c>
      <c r="R317" s="8">
        <f t="shared" si="61"/>
        <v>0</v>
      </c>
      <c r="S317" s="8">
        <f t="shared" si="61"/>
        <v>0</v>
      </c>
      <c r="T317" s="7">
        <f t="shared" si="61"/>
        <v>0</v>
      </c>
      <c r="U317" s="5">
        <f t="shared" si="61"/>
        <v>0</v>
      </c>
      <c r="V317" s="8">
        <f t="shared" si="61"/>
        <v>0</v>
      </c>
      <c r="W317" s="8">
        <f t="shared" si="61"/>
        <v>0</v>
      </c>
    </row>
    <row r="318" spans="1:23" ht="12.75">
      <c r="A318" s="47" t="s">
        <v>28</v>
      </c>
      <c r="B318" s="48" t="s">
        <v>578</v>
      </c>
      <c r="C318" s="49" t="s">
        <v>579</v>
      </c>
      <c r="D318" s="50">
        <v>304672645</v>
      </c>
      <c r="E318" s="1">
        <v>304672645</v>
      </c>
      <c r="F318" s="1">
        <v>9257004</v>
      </c>
      <c r="G318" s="2">
        <f t="shared" si="57"/>
        <v>0.030383443187031116</v>
      </c>
      <c r="H318" s="3">
        <v>2250134</v>
      </c>
      <c r="I318" s="1">
        <v>4511177</v>
      </c>
      <c r="J318" s="4">
        <v>2495693</v>
      </c>
      <c r="K318" s="4">
        <v>9257004</v>
      </c>
      <c r="L318" s="3">
        <v>0</v>
      </c>
      <c r="M318" s="1">
        <v>0</v>
      </c>
      <c r="N318" s="4">
        <v>0</v>
      </c>
      <c r="O318" s="4">
        <v>0</v>
      </c>
      <c r="P318" s="3">
        <v>0</v>
      </c>
      <c r="Q318" s="1">
        <v>0</v>
      </c>
      <c r="R318" s="4">
        <v>0</v>
      </c>
      <c r="S318" s="4">
        <v>0</v>
      </c>
      <c r="T318" s="3"/>
      <c r="U318" s="1">
        <v>0</v>
      </c>
      <c r="V318" s="4">
        <v>0</v>
      </c>
      <c r="W318" s="4">
        <v>0</v>
      </c>
    </row>
    <row r="319" spans="1:23" ht="12.75">
      <c r="A319" s="47" t="s">
        <v>28</v>
      </c>
      <c r="B319" s="48" t="s">
        <v>580</v>
      </c>
      <c r="C319" s="49" t="s">
        <v>581</v>
      </c>
      <c r="D319" s="50">
        <v>0</v>
      </c>
      <c r="E319" s="1">
        <v>0</v>
      </c>
      <c r="F319" s="1">
        <v>0</v>
      </c>
      <c r="G319" s="2">
        <f t="shared" si="57"/>
        <v>0</v>
      </c>
      <c r="H319" s="3">
        <v>0</v>
      </c>
      <c r="I319" s="1">
        <v>0</v>
      </c>
      <c r="J319" s="4">
        <v>0</v>
      </c>
      <c r="K319" s="4">
        <v>0</v>
      </c>
      <c r="L319" s="3">
        <v>0</v>
      </c>
      <c r="M319" s="1">
        <v>0</v>
      </c>
      <c r="N319" s="4">
        <v>0</v>
      </c>
      <c r="O319" s="4">
        <v>0</v>
      </c>
      <c r="P319" s="3">
        <v>0</v>
      </c>
      <c r="Q319" s="1">
        <v>0</v>
      </c>
      <c r="R319" s="4">
        <v>0</v>
      </c>
      <c r="S319" s="4">
        <v>0</v>
      </c>
      <c r="T319" s="3"/>
      <c r="U319" s="1">
        <v>0</v>
      </c>
      <c r="V319" s="4">
        <v>0</v>
      </c>
      <c r="W319" s="4">
        <v>0</v>
      </c>
    </row>
    <row r="320" spans="1:23" ht="12.75">
      <c r="A320" s="47" t="s">
        <v>28</v>
      </c>
      <c r="B320" s="48" t="s">
        <v>582</v>
      </c>
      <c r="C320" s="49" t="s">
        <v>583</v>
      </c>
      <c r="D320" s="50">
        <v>17178000</v>
      </c>
      <c r="E320" s="1">
        <v>17178000</v>
      </c>
      <c r="F320" s="1">
        <v>7439358</v>
      </c>
      <c r="G320" s="2">
        <f t="shared" si="57"/>
        <v>0.4330747467691233</v>
      </c>
      <c r="H320" s="3">
        <v>2218025</v>
      </c>
      <c r="I320" s="1">
        <v>2334763</v>
      </c>
      <c r="J320" s="4">
        <v>2886570</v>
      </c>
      <c r="K320" s="4">
        <v>7439358</v>
      </c>
      <c r="L320" s="3">
        <v>0</v>
      </c>
      <c r="M320" s="1">
        <v>0</v>
      </c>
      <c r="N320" s="4">
        <v>0</v>
      </c>
      <c r="O320" s="4">
        <v>0</v>
      </c>
      <c r="P320" s="3">
        <v>0</v>
      </c>
      <c r="Q320" s="1">
        <v>0</v>
      </c>
      <c r="R320" s="4">
        <v>0</v>
      </c>
      <c r="S320" s="4">
        <v>0</v>
      </c>
      <c r="T320" s="3"/>
      <c r="U320" s="1">
        <v>0</v>
      </c>
      <c r="V320" s="4">
        <v>0</v>
      </c>
      <c r="W320" s="4">
        <v>0</v>
      </c>
    </row>
    <row r="321" spans="1:23" ht="12.75">
      <c r="A321" s="47" t="s">
        <v>28</v>
      </c>
      <c r="B321" s="48" t="s">
        <v>584</v>
      </c>
      <c r="C321" s="49" t="s">
        <v>585</v>
      </c>
      <c r="D321" s="50">
        <v>34580000</v>
      </c>
      <c r="E321" s="1">
        <v>34580000</v>
      </c>
      <c r="F321" s="1">
        <v>-2111282</v>
      </c>
      <c r="G321" s="2">
        <f t="shared" si="57"/>
        <v>-0.061055002891845</v>
      </c>
      <c r="H321" s="3">
        <v>0</v>
      </c>
      <c r="I321" s="1">
        <v>-1783762</v>
      </c>
      <c r="J321" s="4">
        <v>-327520</v>
      </c>
      <c r="K321" s="4">
        <v>-2111282</v>
      </c>
      <c r="L321" s="3">
        <v>0</v>
      </c>
      <c r="M321" s="1">
        <v>0</v>
      </c>
      <c r="N321" s="4">
        <v>0</v>
      </c>
      <c r="O321" s="4">
        <v>0</v>
      </c>
      <c r="P321" s="3">
        <v>0</v>
      </c>
      <c r="Q321" s="1">
        <v>0</v>
      </c>
      <c r="R321" s="4">
        <v>0</v>
      </c>
      <c r="S321" s="4">
        <v>0</v>
      </c>
      <c r="T321" s="3"/>
      <c r="U321" s="1">
        <v>0</v>
      </c>
      <c r="V321" s="4">
        <v>0</v>
      </c>
      <c r="W321" s="4">
        <v>0</v>
      </c>
    </row>
    <row r="322" spans="1:23" ht="12.75">
      <c r="A322" s="47" t="s">
        <v>47</v>
      </c>
      <c r="B322" s="48" t="s">
        <v>586</v>
      </c>
      <c r="C322" s="49" t="s">
        <v>587</v>
      </c>
      <c r="D322" s="50">
        <v>2987600</v>
      </c>
      <c r="E322" s="1">
        <v>2987600</v>
      </c>
      <c r="F322" s="1">
        <v>280362</v>
      </c>
      <c r="G322" s="2">
        <f t="shared" si="57"/>
        <v>0.09384187976971482</v>
      </c>
      <c r="H322" s="3">
        <v>95483</v>
      </c>
      <c r="I322" s="1">
        <v>79394</v>
      </c>
      <c r="J322" s="4">
        <v>105485</v>
      </c>
      <c r="K322" s="4">
        <v>280362</v>
      </c>
      <c r="L322" s="3">
        <v>0</v>
      </c>
      <c r="M322" s="1">
        <v>0</v>
      </c>
      <c r="N322" s="4">
        <v>0</v>
      </c>
      <c r="O322" s="4">
        <v>0</v>
      </c>
      <c r="P322" s="3">
        <v>0</v>
      </c>
      <c r="Q322" s="1">
        <v>0</v>
      </c>
      <c r="R322" s="4">
        <v>0</v>
      </c>
      <c r="S322" s="4">
        <v>0</v>
      </c>
      <c r="T322" s="3"/>
      <c r="U322" s="1">
        <v>0</v>
      </c>
      <c r="V322" s="4">
        <v>0</v>
      </c>
      <c r="W322" s="4">
        <v>0</v>
      </c>
    </row>
    <row r="323" spans="1:23" ht="12.75">
      <c r="A323" s="65"/>
      <c r="B323" s="66" t="s">
        <v>588</v>
      </c>
      <c r="C323" s="67"/>
      <c r="D323" s="68">
        <f>SUM(D318:D322)</f>
        <v>359418245</v>
      </c>
      <c r="E323" s="13">
        <f>SUM(E318:E322)</f>
        <v>359418245</v>
      </c>
      <c r="F323" s="13">
        <f>SUM(F318:F322)</f>
        <v>14865442</v>
      </c>
      <c r="G323" s="14">
        <f t="shared" si="57"/>
        <v>0.04135973119561585</v>
      </c>
      <c r="H323" s="15">
        <f aca="true" t="shared" si="62" ref="H323:W323">SUM(H318:H322)</f>
        <v>4563642</v>
      </c>
      <c r="I323" s="13">
        <f t="shared" si="62"/>
        <v>5141572</v>
      </c>
      <c r="J323" s="16">
        <f t="shared" si="62"/>
        <v>5160228</v>
      </c>
      <c r="K323" s="16">
        <f t="shared" si="62"/>
        <v>14865442</v>
      </c>
      <c r="L323" s="15">
        <f t="shared" si="62"/>
        <v>0</v>
      </c>
      <c r="M323" s="13">
        <f t="shared" si="62"/>
        <v>0</v>
      </c>
      <c r="N323" s="16">
        <f t="shared" si="62"/>
        <v>0</v>
      </c>
      <c r="O323" s="16">
        <f t="shared" si="62"/>
        <v>0</v>
      </c>
      <c r="P323" s="15">
        <f t="shared" si="62"/>
        <v>0</v>
      </c>
      <c r="Q323" s="13">
        <f t="shared" si="62"/>
        <v>0</v>
      </c>
      <c r="R323" s="16">
        <f t="shared" si="62"/>
        <v>0</v>
      </c>
      <c r="S323" s="16">
        <f t="shared" si="62"/>
        <v>0</v>
      </c>
      <c r="T323" s="15">
        <f t="shared" si="62"/>
        <v>0</v>
      </c>
      <c r="U323" s="13">
        <f t="shared" si="62"/>
        <v>0</v>
      </c>
      <c r="V323" s="16">
        <f t="shared" si="62"/>
        <v>0</v>
      </c>
      <c r="W323" s="16">
        <f t="shared" si="62"/>
        <v>0</v>
      </c>
    </row>
    <row r="324" spans="1:23" ht="12.75">
      <c r="A324" s="55"/>
      <c r="B324" s="56" t="s">
        <v>589</v>
      </c>
      <c r="C324" s="57"/>
      <c r="D324" s="58">
        <f>SUM(D287:D290,D292:D298,D300:D308,D310:D316,D318:D322)</f>
        <v>792580748</v>
      </c>
      <c r="E324" s="9">
        <f>SUM(E287:E290,E292:E298,E300:E308,E310:E316,E318:E322)</f>
        <v>792580748</v>
      </c>
      <c r="F324" s="9">
        <f>SUM(F287:F290,F292:F298,F300:F308,F310:F316,F318:F322)</f>
        <v>96219281</v>
      </c>
      <c r="G324" s="10">
        <f t="shared" si="57"/>
        <v>0.12139997248583181</v>
      </c>
      <c r="H324" s="11">
        <f aca="true" t="shared" si="63" ref="H324:W324">SUM(H287:H290,H292:H298,H300:H308,H310:H316,H318:H322)</f>
        <v>30740549</v>
      </c>
      <c r="I324" s="9">
        <f t="shared" si="63"/>
        <v>42996688</v>
      </c>
      <c r="J324" s="12">
        <f t="shared" si="63"/>
        <v>22482044</v>
      </c>
      <c r="K324" s="12">
        <f t="shared" si="63"/>
        <v>96219281</v>
      </c>
      <c r="L324" s="11">
        <f t="shared" si="63"/>
        <v>0</v>
      </c>
      <c r="M324" s="9">
        <f t="shared" si="63"/>
        <v>0</v>
      </c>
      <c r="N324" s="12">
        <f t="shared" si="63"/>
        <v>0</v>
      </c>
      <c r="O324" s="12">
        <f t="shared" si="63"/>
        <v>0</v>
      </c>
      <c r="P324" s="11">
        <f t="shared" si="63"/>
        <v>0</v>
      </c>
      <c r="Q324" s="9">
        <f t="shared" si="63"/>
        <v>0</v>
      </c>
      <c r="R324" s="12">
        <f t="shared" si="63"/>
        <v>0</v>
      </c>
      <c r="S324" s="12">
        <f t="shared" si="63"/>
        <v>0</v>
      </c>
      <c r="T324" s="11">
        <f t="shared" si="63"/>
        <v>0</v>
      </c>
      <c r="U324" s="9">
        <f t="shared" si="63"/>
        <v>0</v>
      </c>
      <c r="V324" s="12">
        <f t="shared" si="63"/>
        <v>0</v>
      </c>
      <c r="W324" s="12">
        <f t="shared" si="63"/>
        <v>0</v>
      </c>
    </row>
    <row r="325" spans="1:23" ht="12.75">
      <c r="A325" s="39"/>
      <c r="B325" s="59"/>
      <c r="C325" s="60"/>
      <c r="D325" s="61"/>
      <c r="E325" s="62"/>
      <c r="F325" s="62"/>
      <c r="G325" s="44"/>
      <c r="H325" s="3"/>
      <c r="I325" s="1"/>
      <c r="J325" s="4"/>
      <c r="K325" s="4"/>
      <c r="L325" s="3"/>
      <c r="M325" s="1"/>
      <c r="N325" s="4"/>
      <c r="O325" s="4"/>
      <c r="P325" s="3"/>
      <c r="Q325" s="1"/>
      <c r="R325" s="4"/>
      <c r="S325" s="4"/>
      <c r="T325" s="3"/>
      <c r="U325" s="1"/>
      <c r="V325" s="4"/>
      <c r="W325" s="4"/>
    </row>
    <row r="326" spans="1:23" ht="12.75">
      <c r="A326" s="39"/>
      <c r="B326" s="40" t="s">
        <v>590</v>
      </c>
      <c r="C326" s="41"/>
      <c r="D326" s="64"/>
      <c r="E326" s="62"/>
      <c r="F326" s="62"/>
      <c r="G326" s="44"/>
      <c r="H326" s="3"/>
      <c r="I326" s="1"/>
      <c r="J326" s="4"/>
      <c r="K326" s="4"/>
      <c r="L326" s="3"/>
      <c r="M326" s="1"/>
      <c r="N326" s="4"/>
      <c r="O326" s="4"/>
      <c r="P326" s="3"/>
      <c r="Q326" s="1"/>
      <c r="R326" s="4"/>
      <c r="S326" s="4"/>
      <c r="T326" s="3"/>
      <c r="U326" s="1"/>
      <c r="V326" s="4"/>
      <c r="W326" s="4"/>
    </row>
    <row r="327" spans="1:23" ht="12.75">
      <c r="A327" s="47" t="s">
        <v>24</v>
      </c>
      <c r="B327" s="48" t="s">
        <v>591</v>
      </c>
      <c r="C327" s="49" t="s">
        <v>592</v>
      </c>
      <c r="D327" s="50">
        <v>3607364265</v>
      </c>
      <c r="E327" s="1">
        <v>4177298659</v>
      </c>
      <c r="F327" s="1">
        <v>377095898</v>
      </c>
      <c r="G327" s="2">
        <f aca="true" t="shared" si="64" ref="G327:G364">IF($D327=0,0,$F327/$D327)</f>
        <v>0.1045350206683383</v>
      </c>
      <c r="H327" s="3">
        <v>34580039</v>
      </c>
      <c r="I327" s="1">
        <v>156719007</v>
      </c>
      <c r="J327" s="4">
        <v>185796852</v>
      </c>
      <c r="K327" s="4">
        <v>377095898</v>
      </c>
      <c r="L327" s="3">
        <v>0</v>
      </c>
      <c r="M327" s="1">
        <v>0</v>
      </c>
      <c r="N327" s="4">
        <v>0</v>
      </c>
      <c r="O327" s="4">
        <v>0</v>
      </c>
      <c r="P327" s="3">
        <v>0</v>
      </c>
      <c r="Q327" s="1">
        <v>0</v>
      </c>
      <c r="R327" s="4">
        <v>0</v>
      </c>
      <c r="S327" s="4">
        <v>0</v>
      </c>
      <c r="T327" s="3"/>
      <c r="U327" s="1">
        <v>0</v>
      </c>
      <c r="V327" s="4">
        <v>0</v>
      </c>
      <c r="W327" s="4">
        <v>0</v>
      </c>
    </row>
    <row r="328" spans="1:23" ht="12.75">
      <c r="A328" s="51"/>
      <c r="B328" s="52" t="s">
        <v>27</v>
      </c>
      <c r="C328" s="53"/>
      <c r="D328" s="54">
        <f>D327</f>
        <v>3607364265</v>
      </c>
      <c r="E328" s="5">
        <f>E327</f>
        <v>4177298659</v>
      </c>
      <c r="F328" s="5">
        <f>F327</f>
        <v>377095898</v>
      </c>
      <c r="G328" s="6">
        <f t="shared" si="64"/>
        <v>0.1045350206683383</v>
      </c>
      <c r="H328" s="7">
        <f aca="true" t="shared" si="65" ref="H328:W328">H327</f>
        <v>34580039</v>
      </c>
      <c r="I328" s="5">
        <f t="shared" si="65"/>
        <v>156719007</v>
      </c>
      <c r="J328" s="8">
        <f t="shared" si="65"/>
        <v>185796852</v>
      </c>
      <c r="K328" s="8">
        <f t="shared" si="65"/>
        <v>377095898</v>
      </c>
      <c r="L328" s="7">
        <f t="shared" si="65"/>
        <v>0</v>
      </c>
      <c r="M328" s="5">
        <f t="shared" si="65"/>
        <v>0</v>
      </c>
      <c r="N328" s="8">
        <f t="shared" si="65"/>
        <v>0</v>
      </c>
      <c r="O328" s="8">
        <f t="shared" si="65"/>
        <v>0</v>
      </c>
      <c r="P328" s="7">
        <f t="shared" si="65"/>
        <v>0</v>
      </c>
      <c r="Q328" s="5">
        <f t="shared" si="65"/>
        <v>0</v>
      </c>
      <c r="R328" s="8">
        <f t="shared" si="65"/>
        <v>0</v>
      </c>
      <c r="S328" s="8">
        <f t="shared" si="65"/>
        <v>0</v>
      </c>
      <c r="T328" s="7">
        <f t="shared" si="65"/>
        <v>0</v>
      </c>
      <c r="U328" s="5">
        <f t="shared" si="65"/>
        <v>0</v>
      </c>
      <c r="V328" s="8">
        <f t="shared" si="65"/>
        <v>0</v>
      </c>
      <c r="W328" s="8">
        <f t="shared" si="65"/>
        <v>0</v>
      </c>
    </row>
    <row r="329" spans="1:23" ht="12.75">
      <c r="A329" s="47" t="s">
        <v>28</v>
      </c>
      <c r="B329" s="48" t="s">
        <v>593</v>
      </c>
      <c r="C329" s="49" t="s">
        <v>594</v>
      </c>
      <c r="D329" s="50">
        <v>57772030</v>
      </c>
      <c r="E329" s="1">
        <v>57772030</v>
      </c>
      <c r="F329" s="1">
        <v>8364317</v>
      </c>
      <c r="G329" s="2">
        <f t="shared" si="64"/>
        <v>0.14478142796782456</v>
      </c>
      <c r="H329" s="3">
        <v>2654325</v>
      </c>
      <c r="I329" s="1">
        <v>3827457</v>
      </c>
      <c r="J329" s="4">
        <v>1882535</v>
      </c>
      <c r="K329" s="4">
        <v>8364317</v>
      </c>
      <c r="L329" s="3">
        <v>0</v>
      </c>
      <c r="M329" s="1">
        <v>0</v>
      </c>
      <c r="N329" s="4">
        <v>0</v>
      </c>
      <c r="O329" s="4">
        <v>0</v>
      </c>
      <c r="P329" s="3">
        <v>0</v>
      </c>
      <c r="Q329" s="1">
        <v>0</v>
      </c>
      <c r="R329" s="4">
        <v>0</v>
      </c>
      <c r="S329" s="4">
        <v>0</v>
      </c>
      <c r="T329" s="3"/>
      <c r="U329" s="1">
        <v>0</v>
      </c>
      <c r="V329" s="4">
        <v>0</v>
      </c>
      <c r="W329" s="4">
        <v>0</v>
      </c>
    </row>
    <row r="330" spans="1:23" ht="12.75">
      <c r="A330" s="47" t="s">
        <v>28</v>
      </c>
      <c r="B330" s="48" t="s">
        <v>595</v>
      </c>
      <c r="C330" s="49" t="s">
        <v>596</v>
      </c>
      <c r="D330" s="50">
        <v>18687356</v>
      </c>
      <c r="E330" s="1">
        <v>18687356</v>
      </c>
      <c r="F330" s="1">
        <v>0</v>
      </c>
      <c r="G330" s="2">
        <f t="shared" si="64"/>
        <v>0</v>
      </c>
      <c r="H330" s="3">
        <v>0</v>
      </c>
      <c r="I330" s="1">
        <v>0</v>
      </c>
      <c r="J330" s="4">
        <v>0</v>
      </c>
      <c r="K330" s="4">
        <v>0</v>
      </c>
      <c r="L330" s="3">
        <v>0</v>
      </c>
      <c r="M330" s="1">
        <v>0</v>
      </c>
      <c r="N330" s="4">
        <v>0</v>
      </c>
      <c r="O330" s="4">
        <v>0</v>
      </c>
      <c r="P330" s="3">
        <v>0</v>
      </c>
      <c r="Q330" s="1">
        <v>0</v>
      </c>
      <c r="R330" s="4">
        <v>0</v>
      </c>
      <c r="S330" s="4">
        <v>0</v>
      </c>
      <c r="T330" s="3"/>
      <c r="U330" s="1">
        <v>0</v>
      </c>
      <c r="V330" s="4">
        <v>0</v>
      </c>
      <c r="W330" s="4">
        <v>0</v>
      </c>
    </row>
    <row r="331" spans="1:23" ht="12.75">
      <c r="A331" s="47" t="s">
        <v>28</v>
      </c>
      <c r="B331" s="48" t="s">
        <v>597</v>
      </c>
      <c r="C331" s="49" t="s">
        <v>598</v>
      </c>
      <c r="D331" s="50">
        <v>33942700</v>
      </c>
      <c r="E331" s="1">
        <v>33942700</v>
      </c>
      <c r="F331" s="1">
        <v>2548827</v>
      </c>
      <c r="G331" s="2">
        <f t="shared" si="64"/>
        <v>0.07509205219384434</v>
      </c>
      <c r="H331" s="3">
        <v>37710</v>
      </c>
      <c r="I331" s="1">
        <v>611275</v>
      </c>
      <c r="J331" s="4">
        <v>1899842</v>
      </c>
      <c r="K331" s="4">
        <v>2548827</v>
      </c>
      <c r="L331" s="3">
        <v>0</v>
      </c>
      <c r="M331" s="1">
        <v>0</v>
      </c>
      <c r="N331" s="4">
        <v>0</v>
      </c>
      <c r="O331" s="4">
        <v>0</v>
      </c>
      <c r="P331" s="3">
        <v>0</v>
      </c>
      <c r="Q331" s="1">
        <v>0</v>
      </c>
      <c r="R331" s="4">
        <v>0</v>
      </c>
      <c r="S331" s="4">
        <v>0</v>
      </c>
      <c r="T331" s="3"/>
      <c r="U331" s="1">
        <v>0</v>
      </c>
      <c r="V331" s="4">
        <v>0</v>
      </c>
      <c r="W331" s="4">
        <v>0</v>
      </c>
    </row>
    <row r="332" spans="1:23" ht="12.75">
      <c r="A332" s="47" t="s">
        <v>28</v>
      </c>
      <c r="B332" s="48" t="s">
        <v>599</v>
      </c>
      <c r="C332" s="49" t="s">
        <v>600</v>
      </c>
      <c r="D332" s="50">
        <v>170722589</v>
      </c>
      <c r="E332" s="1">
        <v>170722589</v>
      </c>
      <c r="F332" s="1">
        <v>9562561</v>
      </c>
      <c r="G332" s="2">
        <f t="shared" si="64"/>
        <v>0.05601227732084124</v>
      </c>
      <c r="H332" s="3">
        <v>254918</v>
      </c>
      <c r="I332" s="1">
        <v>1731535</v>
      </c>
      <c r="J332" s="4">
        <v>7576108</v>
      </c>
      <c r="K332" s="4">
        <v>9562561</v>
      </c>
      <c r="L332" s="3">
        <v>0</v>
      </c>
      <c r="M332" s="1">
        <v>0</v>
      </c>
      <c r="N332" s="4">
        <v>0</v>
      </c>
      <c r="O332" s="4">
        <v>0</v>
      </c>
      <c r="P332" s="3">
        <v>0</v>
      </c>
      <c r="Q332" s="1">
        <v>0</v>
      </c>
      <c r="R332" s="4">
        <v>0</v>
      </c>
      <c r="S332" s="4">
        <v>0</v>
      </c>
      <c r="T332" s="3"/>
      <c r="U332" s="1">
        <v>0</v>
      </c>
      <c r="V332" s="4">
        <v>0</v>
      </c>
      <c r="W332" s="4">
        <v>0</v>
      </c>
    </row>
    <row r="333" spans="1:23" ht="12.75">
      <c r="A333" s="47" t="s">
        <v>28</v>
      </c>
      <c r="B333" s="48" t="s">
        <v>601</v>
      </c>
      <c r="C333" s="49" t="s">
        <v>602</v>
      </c>
      <c r="D333" s="50">
        <v>86603200</v>
      </c>
      <c r="E333" s="1">
        <v>86603200</v>
      </c>
      <c r="F333" s="1">
        <v>4021626</v>
      </c>
      <c r="G333" s="2">
        <f t="shared" si="64"/>
        <v>0.04643738337613391</v>
      </c>
      <c r="H333" s="3">
        <v>659353</v>
      </c>
      <c r="I333" s="1">
        <v>1891953</v>
      </c>
      <c r="J333" s="4">
        <v>1470320</v>
      </c>
      <c r="K333" s="4">
        <v>4021626</v>
      </c>
      <c r="L333" s="3">
        <v>0</v>
      </c>
      <c r="M333" s="1">
        <v>0</v>
      </c>
      <c r="N333" s="4">
        <v>0</v>
      </c>
      <c r="O333" s="4">
        <v>0</v>
      </c>
      <c r="P333" s="3">
        <v>0</v>
      </c>
      <c r="Q333" s="1">
        <v>0</v>
      </c>
      <c r="R333" s="4">
        <v>0</v>
      </c>
      <c r="S333" s="4">
        <v>0</v>
      </c>
      <c r="T333" s="3"/>
      <c r="U333" s="1">
        <v>0</v>
      </c>
      <c r="V333" s="4">
        <v>0</v>
      </c>
      <c r="W333" s="4">
        <v>0</v>
      </c>
    </row>
    <row r="334" spans="1:23" ht="12.75">
      <c r="A334" s="47" t="s">
        <v>47</v>
      </c>
      <c r="B334" s="48" t="s">
        <v>603</v>
      </c>
      <c r="C334" s="49" t="s">
        <v>604</v>
      </c>
      <c r="D334" s="50">
        <v>61935130</v>
      </c>
      <c r="E334" s="1">
        <v>61935130</v>
      </c>
      <c r="F334" s="1">
        <v>2576098</v>
      </c>
      <c r="G334" s="2">
        <f t="shared" si="64"/>
        <v>0.04159348660445211</v>
      </c>
      <c r="H334" s="3">
        <v>0</v>
      </c>
      <c r="I334" s="1">
        <v>1288090</v>
      </c>
      <c r="J334" s="4">
        <v>1288008</v>
      </c>
      <c r="K334" s="4">
        <v>2576098</v>
      </c>
      <c r="L334" s="3">
        <v>0</v>
      </c>
      <c r="M334" s="1">
        <v>0</v>
      </c>
      <c r="N334" s="4">
        <v>0</v>
      </c>
      <c r="O334" s="4">
        <v>0</v>
      </c>
      <c r="P334" s="3">
        <v>0</v>
      </c>
      <c r="Q334" s="1">
        <v>0</v>
      </c>
      <c r="R334" s="4">
        <v>0</v>
      </c>
      <c r="S334" s="4">
        <v>0</v>
      </c>
      <c r="T334" s="3"/>
      <c r="U334" s="1">
        <v>0</v>
      </c>
      <c r="V334" s="4">
        <v>0</v>
      </c>
      <c r="W334" s="4">
        <v>0</v>
      </c>
    </row>
    <row r="335" spans="1:23" ht="12.75">
      <c r="A335" s="51"/>
      <c r="B335" s="52" t="s">
        <v>605</v>
      </c>
      <c r="C335" s="53"/>
      <c r="D335" s="54">
        <f>SUM(D329:D334)</f>
        <v>429663005</v>
      </c>
      <c r="E335" s="5">
        <f>SUM(E329:E334)</f>
        <v>429663005</v>
      </c>
      <c r="F335" s="5">
        <f>SUM(F329:F334)</f>
        <v>27073429</v>
      </c>
      <c r="G335" s="6">
        <f t="shared" si="64"/>
        <v>0.0630108449760528</v>
      </c>
      <c r="H335" s="7">
        <f aca="true" t="shared" si="66" ref="H335:W335">SUM(H329:H334)</f>
        <v>3606306</v>
      </c>
      <c r="I335" s="5">
        <f t="shared" si="66"/>
        <v>9350310</v>
      </c>
      <c r="J335" s="8">
        <f t="shared" si="66"/>
        <v>14116813</v>
      </c>
      <c r="K335" s="8">
        <f t="shared" si="66"/>
        <v>27073429</v>
      </c>
      <c r="L335" s="7">
        <f t="shared" si="66"/>
        <v>0</v>
      </c>
      <c r="M335" s="5">
        <f t="shared" si="66"/>
        <v>0</v>
      </c>
      <c r="N335" s="8">
        <f t="shared" si="66"/>
        <v>0</v>
      </c>
      <c r="O335" s="8">
        <f t="shared" si="66"/>
        <v>0</v>
      </c>
      <c r="P335" s="7">
        <f t="shared" si="66"/>
        <v>0</v>
      </c>
      <c r="Q335" s="5">
        <f t="shared" si="66"/>
        <v>0</v>
      </c>
      <c r="R335" s="8">
        <f t="shared" si="66"/>
        <v>0</v>
      </c>
      <c r="S335" s="8">
        <f t="shared" si="66"/>
        <v>0</v>
      </c>
      <c r="T335" s="7">
        <f t="shared" si="66"/>
        <v>0</v>
      </c>
      <c r="U335" s="5">
        <f t="shared" si="66"/>
        <v>0</v>
      </c>
      <c r="V335" s="8">
        <f t="shared" si="66"/>
        <v>0</v>
      </c>
      <c r="W335" s="8">
        <f t="shared" si="66"/>
        <v>0</v>
      </c>
    </row>
    <row r="336" spans="1:23" ht="12.75">
      <c r="A336" s="47" t="s">
        <v>28</v>
      </c>
      <c r="B336" s="48" t="s">
        <v>606</v>
      </c>
      <c r="C336" s="49" t="s">
        <v>607</v>
      </c>
      <c r="D336" s="50">
        <v>72355930</v>
      </c>
      <c r="E336" s="1">
        <v>72355930</v>
      </c>
      <c r="F336" s="1">
        <v>4459206</v>
      </c>
      <c r="G336" s="2">
        <f t="shared" si="64"/>
        <v>0.06162875662022449</v>
      </c>
      <c r="H336" s="3">
        <v>1437092</v>
      </c>
      <c r="I336" s="1">
        <v>1886786</v>
      </c>
      <c r="J336" s="4">
        <v>1135328</v>
      </c>
      <c r="K336" s="4">
        <v>4459206</v>
      </c>
      <c r="L336" s="3">
        <v>0</v>
      </c>
      <c r="M336" s="1">
        <v>0</v>
      </c>
      <c r="N336" s="4">
        <v>0</v>
      </c>
      <c r="O336" s="4">
        <v>0</v>
      </c>
      <c r="P336" s="3">
        <v>0</v>
      </c>
      <c r="Q336" s="1">
        <v>0</v>
      </c>
      <c r="R336" s="4">
        <v>0</v>
      </c>
      <c r="S336" s="4">
        <v>0</v>
      </c>
      <c r="T336" s="3"/>
      <c r="U336" s="1">
        <v>0</v>
      </c>
      <c r="V336" s="4">
        <v>0</v>
      </c>
      <c r="W336" s="4">
        <v>0</v>
      </c>
    </row>
    <row r="337" spans="1:23" ht="12.75">
      <c r="A337" s="47" t="s">
        <v>28</v>
      </c>
      <c r="B337" s="48" t="s">
        <v>608</v>
      </c>
      <c r="C337" s="49" t="s">
        <v>609</v>
      </c>
      <c r="D337" s="50">
        <v>286877461</v>
      </c>
      <c r="E337" s="1">
        <v>286877461</v>
      </c>
      <c r="F337" s="1">
        <v>20542478</v>
      </c>
      <c r="G337" s="2">
        <f t="shared" si="64"/>
        <v>0.0716071521561605</v>
      </c>
      <c r="H337" s="3">
        <v>1729002</v>
      </c>
      <c r="I337" s="1">
        <v>6446195</v>
      </c>
      <c r="J337" s="4">
        <v>12367281</v>
      </c>
      <c r="K337" s="4">
        <v>20542478</v>
      </c>
      <c r="L337" s="3">
        <v>0</v>
      </c>
      <c r="M337" s="1">
        <v>0</v>
      </c>
      <c r="N337" s="4">
        <v>0</v>
      </c>
      <c r="O337" s="4">
        <v>0</v>
      </c>
      <c r="P337" s="3">
        <v>0</v>
      </c>
      <c r="Q337" s="1">
        <v>0</v>
      </c>
      <c r="R337" s="4">
        <v>0</v>
      </c>
      <c r="S337" s="4">
        <v>0</v>
      </c>
      <c r="T337" s="3"/>
      <c r="U337" s="1">
        <v>0</v>
      </c>
      <c r="V337" s="4">
        <v>0</v>
      </c>
      <c r="W337" s="4">
        <v>0</v>
      </c>
    </row>
    <row r="338" spans="1:23" ht="12.75">
      <c r="A338" s="47" t="s">
        <v>28</v>
      </c>
      <c r="B338" s="48" t="s">
        <v>610</v>
      </c>
      <c r="C338" s="49" t="s">
        <v>611</v>
      </c>
      <c r="D338" s="50">
        <v>215564000</v>
      </c>
      <c r="E338" s="1">
        <v>226471706</v>
      </c>
      <c r="F338" s="1">
        <v>13292356</v>
      </c>
      <c r="G338" s="2">
        <f t="shared" si="64"/>
        <v>0.06166315340223785</v>
      </c>
      <c r="H338" s="3">
        <v>5539</v>
      </c>
      <c r="I338" s="1">
        <v>3528936</v>
      </c>
      <c r="J338" s="4">
        <v>9757881</v>
      </c>
      <c r="K338" s="4">
        <v>13292356</v>
      </c>
      <c r="L338" s="3">
        <v>0</v>
      </c>
      <c r="M338" s="1">
        <v>0</v>
      </c>
      <c r="N338" s="4">
        <v>0</v>
      </c>
      <c r="O338" s="4">
        <v>0</v>
      </c>
      <c r="P338" s="3">
        <v>0</v>
      </c>
      <c r="Q338" s="1">
        <v>0</v>
      </c>
      <c r="R338" s="4">
        <v>0</v>
      </c>
      <c r="S338" s="4">
        <v>0</v>
      </c>
      <c r="T338" s="3"/>
      <c r="U338" s="1">
        <v>0</v>
      </c>
      <c r="V338" s="4">
        <v>0</v>
      </c>
      <c r="W338" s="4">
        <v>0</v>
      </c>
    </row>
    <row r="339" spans="1:23" ht="12.75">
      <c r="A339" s="47" t="s">
        <v>28</v>
      </c>
      <c r="B339" s="48" t="s">
        <v>612</v>
      </c>
      <c r="C339" s="49" t="s">
        <v>613</v>
      </c>
      <c r="D339" s="50">
        <v>122879195</v>
      </c>
      <c r="E339" s="1">
        <v>127344113</v>
      </c>
      <c r="F339" s="1">
        <v>29010132</v>
      </c>
      <c r="G339" s="2">
        <f t="shared" si="64"/>
        <v>0.23608660522230798</v>
      </c>
      <c r="H339" s="3">
        <v>4024742</v>
      </c>
      <c r="I339" s="1">
        <v>7544731</v>
      </c>
      <c r="J339" s="4">
        <v>17440659</v>
      </c>
      <c r="K339" s="4">
        <v>29010132</v>
      </c>
      <c r="L339" s="3">
        <v>0</v>
      </c>
      <c r="M339" s="1">
        <v>0</v>
      </c>
      <c r="N339" s="4">
        <v>0</v>
      </c>
      <c r="O339" s="4">
        <v>0</v>
      </c>
      <c r="P339" s="3">
        <v>0</v>
      </c>
      <c r="Q339" s="1">
        <v>0</v>
      </c>
      <c r="R339" s="4">
        <v>0</v>
      </c>
      <c r="S339" s="4">
        <v>0</v>
      </c>
      <c r="T339" s="3"/>
      <c r="U339" s="1">
        <v>0</v>
      </c>
      <c r="V339" s="4">
        <v>0</v>
      </c>
      <c r="W339" s="4">
        <v>0</v>
      </c>
    </row>
    <row r="340" spans="1:23" ht="12.75">
      <c r="A340" s="47" t="s">
        <v>28</v>
      </c>
      <c r="B340" s="48" t="s">
        <v>614</v>
      </c>
      <c r="C340" s="49" t="s">
        <v>615</v>
      </c>
      <c r="D340" s="50">
        <v>61000626</v>
      </c>
      <c r="E340" s="1">
        <v>69515352</v>
      </c>
      <c r="F340" s="1">
        <v>9325986</v>
      </c>
      <c r="G340" s="2">
        <f t="shared" si="64"/>
        <v>0.15288344745839166</v>
      </c>
      <c r="H340" s="3">
        <v>1273695</v>
      </c>
      <c r="I340" s="1">
        <v>2261499</v>
      </c>
      <c r="J340" s="4">
        <v>5790792</v>
      </c>
      <c r="K340" s="4">
        <v>9325986</v>
      </c>
      <c r="L340" s="3">
        <v>0</v>
      </c>
      <c r="M340" s="1">
        <v>0</v>
      </c>
      <c r="N340" s="4">
        <v>0</v>
      </c>
      <c r="O340" s="4">
        <v>0</v>
      </c>
      <c r="P340" s="3">
        <v>0</v>
      </c>
      <c r="Q340" s="1">
        <v>0</v>
      </c>
      <c r="R340" s="4">
        <v>0</v>
      </c>
      <c r="S340" s="4">
        <v>0</v>
      </c>
      <c r="T340" s="3"/>
      <c r="U340" s="1">
        <v>0</v>
      </c>
      <c r="V340" s="4">
        <v>0</v>
      </c>
      <c r="W340" s="4">
        <v>0</v>
      </c>
    </row>
    <row r="341" spans="1:23" ht="12.75">
      <c r="A341" s="47" t="s">
        <v>47</v>
      </c>
      <c r="B341" s="48" t="s">
        <v>616</v>
      </c>
      <c r="C341" s="49" t="s">
        <v>617</v>
      </c>
      <c r="D341" s="50">
        <v>19411544</v>
      </c>
      <c r="E341" s="1">
        <v>19611544</v>
      </c>
      <c r="F341" s="1">
        <v>553939</v>
      </c>
      <c r="G341" s="2">
        <f t="shared" si="64"/>
        <v>0.028536575967372815</v>
      </c>
      <c r="H341" s="3">
        <v>8537</v>
      </c>
      <c r="I341" s="1">
        <v>358567</v>
      </c>
      <c r="J341" s="4">
        <v>186835</v>
      </c>
      <c r="K341" s="4">
        <v>553939</v>
      </c>
      <c r="L341" s="3">
        <v>0</v>
      </c>
      <c r="M341" s="1">
        <v>0</v>
      </c>
      <c r="N341" s="4">
        <v>0</v>
      </c>
      <c r="O341" s="4">
        <v>0</v>
      </c>
      <c r="P341" s="3">
        <v>0</v>
      </c>
      <c r="Q341" s="1">
        <v>0</v>
      </c>
      <c r="R341" s="4">
        <v>0</v>
      </c>
      <c r="S341" s="4">
        <v>0</v>
      </c>
      <c r="T341" s="3"/>
      <c r="U341" s="1">
        <v>0</v>
      </c>
      <c r="V341" s="4">
        <v>0</v>
      </c>
      <c r="W341" s="4">
        <v>0</v>
      </c>
    </row>
    <row r="342" spans="1:23" ht="12.75">
      <c r="A342" s="51"/>
      <c r="B342" s="52" t="s">
        <v>618</v>
      </c>
      <c r="C342" s="53"/>
      <c r="D342" s="54">
        <f>SUM(D336:D341)</f>
        <v>778088756</v>
      </c>
      <c r="E342" s="5">
        <f>SUM(E336:E341)</f>
        <v>802176106</v>
      </c>
      <c r="F342" s="5">
        <f>SUM(F336:F341)</f>
        <v>77184097</v>
      </c>
      <c r="G342" s="6">
        <f t="shared" si="64"/>
        <v>0.09919703427766793</v>
      </c>
      <c r="H342" s="7">
        <f aca="true" t="shared" si="67" ref="H342:W342">SUM(H336:H341)</f>
        <v>8478607</v>
      </c>
      <c r="I342" s="5">
        <f t="shared" si="67"/>
        <v>22026714</v>
      </c>
      <c r="J342" s="8">
        <f t="shared" si="67"/>
        <v>46678776</v>
      </c>
      <c r="K342" s="8">
        <f t="shared" si="67"/>
        <v>77184097</v>
      </c>
      <c r="L342" s="7">
        <f t="shared" si="67"/>
        <v>0</v>
      </c>
      <c r="M342" s="5">
        <f t="shared" si="67"/>
        <v>0</v>
      </c>
      <c r="N342" s="8">
        <f t="shared" si="67"/>
        <v>0</v>
      </c>
      <c r="O342" s="8">
        <f t="shared" si="67"/>
        <v>0</v>
      </c>
      <c r="P342" s="7">
        <f t="shared" si="67"/>
        <v>0</v>
      </c>
      <c r="Q342" s="5">
        <f t="shared" si="67"/>
        <v>0</v>
      </c>
      <c r="R342" s="8">
        <f t="shared" si="67"/>
        <v>0</v>
      </c>
      <c r="S342" s="8">
        <f t="shared" si="67"/>
        <v>0</v>
      </c>
      <c r="T342" s="7">
        <f t="shared" si="67"/>
        <v>0</v>
      </c>
      <c r="U342" s="5">
        <f t="shared" si="67"/>
        <v>0</v>
      </c>
      <c r="V342" s="8">
        <f t="shared" si="67"/>
        <v>0</v>
      </c>
      <c r="W342" s="8">
        <f t="shared" si="67"/>
        <v>0</v>
      </c>
    </row>
    <row r="343" spans="1:23" ht="12.75">
      <c r="A343" s="47" t="s">
        <v>28</v>
      </c>
      <c r="B343" s="48" t="s">
        <v>619</v>
      </c>
      <c r="C343" s="49" t="s">
        <v>620</v>
      </c>
      <c r="D343" s="50">
        <v>83051900</v>
      </c>
      <c r="E343" s="1">
        <v>80414280</v>
      </c>
      <c r="F343" s="1">
        <v>16847393</v>
      </c>
      <c r="G343" s="2">
        <f t="shared" si="64"/>
        <v>0.20285379383253122</v>
      </c>
      <c r="H343" s="3">
        <v>4856481</v>
      </c>
      <c r="I343" s="1">
        <v>2821358</v>
      </c>
      <c r="J343" s="4">
        <v>9169554</v>
      </c>
      <c r="K343" s="4">
        <v>16847393</v>
      </c>
      <c r="L343" s="3">
        <v>0</v>
      </c>
      <c r="M343" s="1">
        <v>0</v>
      </c>
      <c r="N343" s="4">
        <v>0</v>
      </c>
      <c r="O343" s="4">
        <v>0</v>
      </c>
      <c r="P343" s="3">
        <v>0</v>
      </c>
      <c r="Q343" s="1">
        <v>0</v>
      </c>
      <c r="R343" s="4">
        <v>0</v>
      </c>
      <c r="S343" s="4">
        <v>0</v>
      </c>
      <c r="T343" s="3"/>
      <c r="U343" s="1">
        <v>0</v>
      </c>
      <c r="V343" s="4">
        <v>0</v>
      </c>
      <c r="W343" s="4">
        <v>0</v>
      </c>
    </row>
    <row r="344" spans="1:23" ht="12.75">
      <c r="A344" s="47" t="s">
        <v>28</v>
      </c>
      <c r="B344" s="48" t="s">
        <v>621</v>
      </c>
      <c r="C344" s="49" t="s">
        <v>622</v>
      </c>
      <c r="D344" s="50">
        <v>161809089</v>
      </c>
      <c r="E344" s="1">
        <v>161809089</v>
      </c>
      <c r="F344" s="1">
        <v>8766138</v>
      </c>
      <c r="G344" s="2">
        <f t="shared" si="64"/>
        <v>0.05417580714517217</v>
      </c>
      <c r="H344" s="3">
        <v>1124728</v>
      </c>
      <c r="I344" s="1">
        <v>3077148</v>
      </c>
      <c r="J344" s="4">
        <v>4564262</v>
      </c>
      <c r="K344" s="4">
        <v>8766138</v>
      </c>
      <c r="L344" s="3">
        <v>0</v>
      </c>
      <c r="M344" s="1">
        <v>0</v>
      </c>
      <c r="N344" s="4">
        <v>0</v>
      </c>
      <c r="O344" s="4">
        <v>0</v>
      </c>
      <c r="P344" s="3">
        <v>0</v>
      </c>
      <c r="Q344" s="1">
        <v>0</v>
      </c>
      <c r="R344" s="4">
        <v>0</v>
      </c>
      <c r="S344" s="4">
        <v>0</v>
      </c>
      <c r="T344" s="3"/>
      <c r="U344" s="1">
        <v>0</v>
      </c>
      <c r="V344" s="4">
        <v>0</v>
      </c>
      <c r="W344" s="4">
        <v>0</v>
      </c>
    </row>
    <row r="345" spans="1:23" ht="12.75">
      <c r="A345" s="47" t="s">
        <v>28</v>
      </c>
      <c r="B345" s="48" t="s">
        <v>623</v>
      </c>
      <c r="C345" s="49" t="s">
        <v>624</v>
      </c>
      <c r="D345" s="50">
        <v>32012000</v>
      </c>
      <c r="E345" s="1">
        <v>32012000</v>
      </c>
      <c r="F345" s="1">
        <v>3078206</v>
      </c>
      <c r="G345" s="2">
        <f t="shared" si="64"/>
        <v>0.09615787829563914</v>
      </c>
      <c r="H345" s="3">
        <v>34202</v>
      </c>
      <c r="I345" s="1">
        <v>1131025</v>
      </c>
      <c r="J345" s="4">
        <v>1912979</v>
      </c>
      <c r="K345" s="4">
        <v>3078206</v>
      </c>
      <c r="L345" s="3">
        <v>0</v>
      </c>
      <c r="M345" s="1">
        <v>0</v>
      </c>
      <c r="N345" s="4">
        <v>0</v>
      </c>
      <c r="O345" s="4">
        <v>0</v>
      </c>
      <c r="P345" s="3">
        <v>0</v>
      </c>
      <c r="Q345" s="1">
        <v>0</v>
      </c>
      <c r="R345" s="4">
        <v>0</v>
      </c>
      <c r="S345" s="4">
        <v>0</v>
      </c>
      <c r="T345" s="3"/>
      <c r="U345" s="1">
        <v>0</v>
      </c>
      <c r="V345" s="4">
        <v>0</v>
      </c>
      <c r="W345" s="4">
        <v>0</v>
      </c>
    </row>
    <row r="346" spans="1:23" ht="12.75">
      <c r="A346" s="47" t="s">
        <v>28</v>
      </c>
      <c r="B346" s="48" t="s">
        <v>625</v>
      </c>
      <c r="C346" s="49" t="s">
        <v>626</v>
      </c>
      <c r="D346" s="50">
        <v>84992580</v>
      </c>
      <c r="E346" s="1">
        <v>84992580</v>
      </c>
      <c r="F346" s="1">
        <v>5112271</v>
      </c>
      <c r="G346" s="2">
        <f t="shared" si="64"/>
        <v>0.060149615413486686</v>
      </c>
      <c r="H346" s="3">
        <v>478612</v>
      </c>
      <c r="I346" s="1">
        <v>2385690</v>
      </c>
      <c r="J346" s="4">
        <v>2247969</v>
      </c>
      <c r="K346" s="4">
        <v>5112271</v>
      </c>
      <c r="L346" s="3">
        <v>0</v>
      </c>
      <c r="M346" s="1">
        <v>0</v>
      </c>
      <c r="N346" s="4">
        <v>0</v>
      </c>
      <c r="O346" s="4">
        <v>0</v>
      </c>
      <c r="P346" s="3">
        <v>0</v>
      </c>
      <c r="Q346" s="1">
        <v>0</v>
      </c>
      <c r="R346" s="4">
        <v>0</v>
      </c>
      <c r="S346" s="4">
        <v>0</v>
      </c>
      <c r="T346" s="3"/>
      <c r="U346" s="1">
        <v>0</v>
      </c>
      <c r="V346" s="4">
        <v>0</v>
      </c>
      <c r="W346" s="4">
        <v>0</v>
      </c>
    </row>
    <row r="347" spans="1:23" ht="12.75">
      <c r="A347" s="47" t="s">
        <v>47</v>
      </c>
      <c r="B347" s="48" t="s">
        <v>627</v>
      </c>
      <c r="C347" s="49" t="s">
        <v>628</v>
      </c>
      <c r="D347" s="50">
        <v>13662000</v>
      </c>
      <c r="E347" s="1">
        <v>13662000</v>
      </c>
      <c r="F347" s="1">
        <v>41220</v>
      </c>
      <c r="G347" s="2">
        <f t="shared" si="64"/>
        <v>0.0030171277997364954</v>
      </c>
      <c r="H347" s="3">
        <v>0</v>
      </c>
      <c r="I347" s="1">
        <v>19281</v>
      </c>
      <c r="J347" s="4">
        <v>21939</v>
      </c>
      <c r="K347" s="4">
        <v>41220</v>
      </c>
      <c r="L347" s="3">
        <v>0</v>
      </c>
      <c r="M347" s="1">
        <v>0</v>
      </c>
      <c r="N347" s="4">
        <v>0</v>
      </c>
      <c r="O347" s="4">
        <v>0</v>
      </c>
      <c r="P347" s="3">
        <v>0</v>
      </c>
      <c r="Q347" s="1">
        <v>0</v>
      </c>
      <c r="R347" s="4">
        <v>0</v>
      </c>
      <c r="S347" s="4">
        <v>0</v>
      </c>
      <c r="T347" s="3"/>
      <c r="U347" s="1">
        <v>0</v>
      </c>
      <c r="V347" s="4">
        <v>0</v>
      </c>
      <c r="W347" s="4">
        <v>0</v>
      </c>
    </row>
    <row r="348" spans="1:23" ht="12.75">
      <c r="A348" s="51"/>
      <c r="B348" s="52" t="s">
        <v>629</v>
      </c>
      <c r="C348" s="53"/>
      <c r="D348" s="54">
        <f>SUM(D343:D347)</f>
        <v>375527569</v>
      </c>
      <c r="E348" s="5">
        <f>SUM(E343:E347)</f>
        <v>372889949</v>
      </c>
      <c r="F348" s="5">
        <f>SUM(F343:F347)</f>
        <v>33845228</v>
      </c>
      <c r="G348" s="6">
        <f t="shared" si="64"/>
        <v>0.09012714589804191</v>
      </c>
      <c r="H348" s="7">
        <f aca="true" t="shared" si="68" ref="H348:W348">SUM(H343:H347)</f>
        <v>6494023</v>
      </c>
      <c r="I348" s="5">
        <f t="shared" si="68"/>
        <v>9434502</v>
      </c>
      <c r="J348" s="8">
        <f t="shared" si="68"/>
        <v>17916703</v>
      </c>
      <c r="K348" s="8">
        <f t="shared" si="68"/>
        <v>33845228</v>
      </c>
      <c r="L348" s="7">
        <f t="shared" si="68"/>
        <v>0</v>
      </c>
      <c r="M348" s="5">
        <f t="shared" si="68"/>
        <v>0</v>
      </c>
      <c r="N348" s="8">
        <f t="shared" si="68"/>
        <v>0</v>
      </c>
      <c r="O348" s="8">
        <f t="shared" si="68"/>
        <v>0</v>
      </c>
      <c r="P348" s="7">
        <f t="shared" si="68"/>
        <v>0</v>
      </c>
      <c r="Q348" s="5">
        <f t="shared" si="68"/>
        <v>0</v>
      </c>
      <c r="R348" s="8">
        <f t="shared" si="68"/>
        <v>0</v>
      </c>
      <c r="S348" s="8">
        <f t="shared" si="68"/>
        <v>0</v>
      </c>
      <c r="T348" s="7">
        <f t="shared" si="68"/>
        <v>0</v>
      </c>
      <c r="U348" s="5">
        <f t="shared" si="68"/>
        <v>0</v>
      </c>
      <c r="V348" s="8">
        <f t="shared" si="68"/>
        <v>0</v>
      </c>
      <c r="W348" s="8">
        <f t="shared" si="68"/>
        <v>0</v>
      </c>
    </row>
    <row r="349" spans="1:23" ht="12.75">
      <c r="A349" s="47" t="s">
        <v>28</v>
      </c>
      <c r="B349" s="48" t="s">
        <v>630</v>
      </c>
      <c r="C349" s="49" t="s">
        <v>631</v>
      </c>
      <c r="D349" s="50">
        <v>21488000</v>
      </c>
      <c r="E349" s="1">
        <v>21488000</v>
      </c>
      <c r="F349" s="1">
        <v>2361782</v>
      </c>
      <c r="G349" s="2">
        <f t="shared" si="64"/>
        <v>0.10991167163067758</v>
      </c>
      <c r="H349" s="3">
        <v>838743</v>
      </c>
      <c r="I349" s="1">
        <v>860629</v>
      </c>
      <c r="J349" s="4">
        <v>662410</v>
      </c>
      <c r="K349" s="4">
        <v>2361782</v>
      </c>
      <c r="L349" s="3">
        <v>0</v>
      </c>
      <c r="M349" s="1">
        <v>0</v>
      </c>
      <c r="N349" s="4">
        <v>0</v>
      </c>
      <c r="O349" s="4">
        <v>0</v>
      </c>
      <c r="P349" s="3">
        <v>0</v>
      </c>
      <c r="Q349" s="1">
        <v>0</v>
      </c>
      <c r="R349" s="4">
        <v>0</v>
      </c>
      <c r="S349" s="4">
        <v>0</v>
      </c>
      <c r="T349" s="3"/>
      <c r="U349" s="1">
        <v>0</v>
      </c>
      <c r="V349" s="4">
        <v>0</v>
      </c>
      <c r="W349" s="4">
        <v>0</v>
      </c>
    </row>
    <row r="350" spans="1:23" ht="12.75">
      <c r="A350" s="47" t="s">
        <v>28</v>
      </c>
      <c r="B350" s="48" t="s">
        <v>632</v>
      </c>
      <c r="C350" s="49" t="s">
        <v>633</v>
      </c>
      <c r="D350" s="50">
        <v>56889870</v>
      </c>
      <c r="E350" s="1">
        <v>56889870</v>
      </c>
      <c r="F350" s="1">
        <v>6092040</v>
      </c>
      <c r="G350" s="2">
        <f t="shared" si="64"/>
        <v>0.1070847938306064</v>
      </c>
      <c r="H350" s="3">
        <v>444832</v>
      </c>
      <c r="I350" s="1">
        <v>4911084</v>
      </c>
      <c r="J350" s="4">
        <v>736124</v>
      </c>
      <c r="K350" s="4">
        <v>6092040</v>
      </c>
      <c r="L350" s="3">
        <v>0</v>
      </c>
      <c r="M350" s="1">
        <v>0</v>
      </c>
      <c r="N350" s="4">
        <v>0</v>
      </c>
      <c r="O350" s="4">
        <v>0</v>
      </c>
      <c r="P350" s="3">
        <v>0</v>
      </c>
      <c r="Q350" s="1">
        <v>0</v>
      </c>
      <c r="R350" s="4">
        <v>0</v>
      </c>
      <c r="S350" s="4">
        <v>0</v>
      </c>
      <c r="T350" s="3"/>
      <c r="U350" s="1">
        <v>0</v>
      </c>
      <c r="V350" s="4">
        <v>0</v>
      </c>
      <c r="W350" s="4">
        <v>0</v>
      </c>
    </row>
    <row r="351" spans="1:23" ht="12.75">
      <c r="A351" s="47" t="s">
        <v>28</v>
      </c>
      <c r="B351" s="48" t="s">
        <v>634</v>
      </c>
      <c r="C351" s="49" t="s">
        <v>635</v>
      </c>
      <c r="D351" s="50">
        <v>233345630</v>
      </c>
      <c r="E351" s="1">
        <v>250798557</v>
      </c>
      <c r="F351" s="1">
        <v>33519639</v>
      </c>
      <c r="G351" s="2">
        <f t="shared" si="64"/>
        <v>0.1436480254633438</v>
      </c>
      <c r="H351" s="3">
        <v>7097447</v>
      </c>
      <c r="I351" s="1">
        <v>13700184</v>
      </c>
      <c r="J351" s="4">
        <v>12722008</v>
      </c>
      <c r="K351" s="4">
        <v>33519639</v>
      </c>
      <c r="L351" s="3">
        <v>0</v>
      </c>
      <c r="M351" s="1">
        <v>0</v>
      </c>
      <c r="N351" s="4">
        <v>0</v>
      </c>
      <c r="O351" s="4">
        <v>0</v>
      </c>
      <c r="P351" s="3">
        <v>0</v>
      </c>
      <c r="Q351" s="1">
        <v>0</v>
      </c>
      <c r="R351" s="4">
        <v>0</v>
      </c>
      <c r="S351" s="4">
        <v>0</v>
      </c>
      <c r="T351" s="3"/>
      <c r="U351" s="1">
        <v>0</v>
      </c>
      <c r="V351" s="4">
        <v>0</v>
      </c>
      <c r="W351" s="4">
        <v>0</v>
      </c>
    </row>
    <row r="352" spans="1:23" ht="12.75">
      <c r="A352" s="47" t="s">
        <v>28</v>
      </c>
      <c r="B352" s="48" t="s">
        <v>636</v>
      </c>
      <c r="C352" s="49" t="s">
        <v>637</v>
      </c>
      <c r="D352" s="50">
        <v>175181300</v>
      </c>
      <c r="E352" s="1">
        <v>175181300</v>
      </c>
      <c r="F352" s="1">
        <v>37440364</v>
      </c>
      <c r="G352" s="2">
        <f t="shared" si="64"/>
        <v>0.21372351957657582</v>
      </c>
      <c r="H352" s="3">
        <v>2903230</v>
      </c>
      <c r="I352" s="1">
        <v>5438136</v>
      </c>
      <c r="J352" s="4">
        <v>29098998</v>
      </c>
      <c r="K352" s="4">
        <v>37440364</v>
      </c>
      <c r="L352" s="3">
        <v>0</v>
      </c>
      <c r="M352" s="1">
        <v>0</v>
      </c>
      <c r="N352" s="4">
        <v>0</v>
      </c>
      <c r="O352" s="4">
        <v>0</v>
      </c>
      <c r="P352" s="3">
        <v>0</v>
      </c>
      <c r="Q352" s="1">
        <v>0</v>
      </c>
      <c r="R352" s="4">
        <v>0</v>
      </c>
      <c r="S352" s="4">
        <v>0</v>
      </c>
      <c r="T352" s="3"/>
      <c r="U352" s="1">
        <v>0</v>
      </c>
      <c r="V352" s="4">
        <v>0</v>
      </c>
      <c r="W352" s="4">
        <v>0</v>
      </c>
    </row>
    <row r="353" spans="1:23" ht="12.75">
      <c r="A353" s="47" t="s">
        <v>28</v>
      </c>
      <c r="B353" s="48" t="s">
        <v>638</v>
      </c>
      <c r="C353" s="49" t="s">
        <v>639</v>
      </c>
      <c r="D353" s="50">
        <v>70865167</v>
      </c>
      <c r="E353" s="1">
        <v>70865167</v>
      </c>
      <c r="F353" s="1">
        <v>7936616</v>
      </c>
      <c r="G353" s="2">
        <f t="shared" si="64"/>
        <v>0.11199601067757309</v>
      </c>
      <c r="H353" s="3">
        <v>3521912</v>
      </c>
      <c r="I353" s="1">
        <v>879108</v>
      </c>
      <c r="J353" s="4">
        <v>3535596</v>
      </c>
      <c r="K353" s="4">
        <v>7936616</v>
      </c>
      <c r="L353" s="3">
        <v>0</v>
      </c>
      <c r="M353" s="1">
        <v>0</v>
      </c>
      <c r="N353" s="4">
        <v>0</v>
      </c>
      <c r="O353" s="4">
        <v>0</v>
      </c>
      <c r="P353" s="3">
        <v>0</v>
      </c>
      <c r="Q353" s="1">
        <v>0</v>
      </c>
      <c r="R353" s="4">
        <v>0</v>
      </c>
      <c r="S353" s="4">
        <v>0</v>
      </c>
      <c r="T353" s="3"/>
      <c r="U353" s="1">
        <v>0</v>
      </c>
      <c r="V353" s="4">
        <v>0</v>
      </c>
      <c r="W353" s="4">
        <v>0</v>
      </c>
    </row>
    <row r="354" spans="1:23" ht="12.75">
      <c r="A354" s="47" t="s">
        <v>28</v>
      </c>
      <c r="B354" s="48" t="s">
        <v>640</v>
      </c>
      <c r="C354" s="49" t="s">
        <v>641</v>
      </c>
      <c r="D354" s="50">
        <v>113401175</v>
      </c>
      <c r="E354" s="1">
        <v>113401175</v>
      </c>
      <c r="F354" s="1">
        <v>6106549</v>
      </c>
      <c r="G354" s="2">
        <f t="shared" si="64"/>
        <v>0.05384908048792263</v>
      </c>
      <c r="H354" s="3">
        <v>81299</v>
      </c>
      <c r="I354" s="1">
        <v>2354594</v>
      </c>
      <c r="J354" s="4">
        <v>3670656</v>
      </c>
      <c r="K354" s="4">
        <v>6106549</v>
      </c>
      <c r="L354" s="3">
        <v>0</v>
      </c>
      <c r="M354" s="1">
        <v>0</v>
      </c>
      <c r="N354" s="4">
        <v>0</v>
      </c>
      <c r="O354" s="4">
        <v>0</v>
      </c>
      <c r="P354" s="3">
        <v>0</v>
      </c>
      <c r="Q354" s="1">
        <v>0</v>
      </c>
      <c r="R354" s="4">
        <v>0</v>
      </c>
      <c r="S354" s="4">
        <v>0</v>
      </c>
      <c r="T354" s="3"/>
      <c r="U354" s="1">
        <v>0</v>
      </c>
      <c r="V354" s="4">
        <v>0</v>
      </c>
      <c r="W354" s="4">
        <v>0</v>
      </c>
    </row>
    <row r="355" spans="1:23" ht="12.75">
      <c r="A355" s="47" t="s">
        <v>28</v>
      </c>
      <c r="B355" s="48" t="s">
        <v>642</v>
      </c>
      <c r="C355" s="49" t="s">
        <v>643</v>
      </c>
      <c r="D355" s="50">
        <v>68288000</v>
      </c>
      <c r="E355" s="1">
        <v>68288000</v>
      </c>
      <c r="F355" s="1">
        <v>5134938</v>
      </c>
      <c r="G355" s="2">
        <f t="shared" si="64"/>
        <v>0.07519531982193065</v>
      </c>
      <c r="H355" s="3">
        <v>387125</v>
      </c>
      <c r="I355" s="1">
        <v>1970605</v>
      </c>
      <c r="J355" s="4">
        <v>2777208</v>
      </c>
      <c r="K355" s="4">
        <v>5134938</v>
      </c>
      <c r="L355" s="3">
        <v>0</v>
      </c>
      <c r="M355" s="1">
        <v>0</v>
      </c>
      <c r="N355" s="4">
        <v>0</v>
      </c>
      <c r="O355" s="4">
        <v>0</v>
      </c>
      <c r="P355" s="3">
        <v>0</v>
      </c>
      <c r="Q355" s="1">
        <v>0</v>
      </c>
      <c r="R355" s="4">
        <v>0</v>
      </c>
      <c r="S355" s="4">
        <v>0</v>
      </c>
      <c r="T355" s="3"/>
      <c r="U355" s="1">
        <v>0</v>
      </c>
      <c r="V355" s="4">
        <v>0</v>
      </c>
      <c r="W355" s="4">
        <v>0</v>
      </c>
    </row>
    <row r="356" spans="1:23" ht="12.75">
      <c r="A356" s="47" t="s">
        <v>47</v>
      </c>
      <c r="B356" s="48" t="s">
        <v>644</v>
      </c>
      <c r="C356" s="49" t="s">
        <v>645</v>
      </c>
      <c r="D356" s="50">
        <v>41226000</v>
      </c>
      <c r="E356" s="1">
        <v>52004664</v>
      </c>
      <c r="F356" s="1">
        <v>2144743</v>
      </c>
      <c r="G356" s="2">
        <f t="shared" si="64"/>
        <v>0.052024038228302524</v>
      </c>
      <c r="H356" s="3">
        <v>115615</v>
      </c>
      <c r="I356" s="1">
        <v>1984580</v>
      </c>
      <c r="J356" s="4">
        <v>44548</v>
      </c>
      <c r="K356" s="4">
        <v>2144743</v>
      </c>
      <c r="L356" s="3">
        <v>0</v>
      </c>
      <c r="M356" s="1">
        <v>0</v>
      </c>
      <c r="N356" s="4">
        <v>0</v>
      </c>
      <c r="O356" s="4">
        <v>0</v>
      </c>
      <c r="P356" s="3">
        <v>0</v>
      </c>
      <c r="Q356" s="1">
        <v>0</v>
      </c>
      <c r="R356" s="4">
        <v>0</v>
      </c>
      <c r="S356" s="4">
        <v>0</v>
      </c>
      <c r="T356" s="3"/>
      <c r="U356" s="1">
        <v>0</v>
      </c>
      <c r="V356" s="4">
        <v>0</v>
      </c>
      <c r="W356" s="4">
        <v>0</v>
      </c>
    </row>
    <row r="357" spans="1:23" ht="12.75">
      <c r="A357" s="51"/>
      <c r="B357" s="52" t="s">
        <v>646</v>
      </c>
      <c r="C357" s="53"/>
      <c r="D357" s="54">
        <f>SUM(D349:D356)</f>
        <v>780685142</v>
      </c>
      <c r="E357" s="5">
        <f>SUM(E349:E356)</f>
        <v>808916733</v>
      </c>
      <c r="F357" s="5">
        <f>SUM(F349:F356)</f>
        <v>100736671</v>
      </c>
      <c r="G357" s="6">
        <f t="shared" si="64"/>
        <v>0.12903623443111462</v>
      </c>
      <c r="H357" s="7">
        <f aca="true" t="shared" si="69" ref="H357:W357">SUM(H349:H356)</f>
        <v>15390203</v>
      </c>
      <c r="I357" s="5">
        <f t="shared" si="69"/>
        <v>32098920</v>
      </c>
      <c r="J357" s="8">
        <f t="shared" si="69"/>
        <v>53247548</v>
      </c>
      <c r="K357" s="8">
        <f t="shared" si="69"/>
        <v>100736671</v>
      </c>
      <c r="L357" s="7">
        <f t="shared" si="69"/>
        <v>0</v>
      </c>
      <c r="M357" s="5">
        <f t="shared" si="69"/>
        <v>0</v>
      </c>
      <c r="N357" s="8">
        <f t="shared" si="69"/>
        <v>0</v>
      </c>
      <c r="O357" s="8">
        <f t="shared" si="69"/>
        <v>0</v>
      </c>
      <c r="P357" s="7">
        <f t="shared" si="69"/>
        <v>0</v>
      </c>
      <c r="Q357" s="5">
        <f t="shared" si="69"/>
        <v>0</v>
      </c>
      <c r="R357" s="8">
        <f t="shared" si="69"/>
        <v>0</v>
      </c>
      <c r="S357" s="8">
        <f t="shared" si="69"/>
        <v>0</v>
      </c>
      <c r="T357" s="7">
        <f t="shared" si="69"/>
        <v>0</v>
      </c>
      <c r="U357" s="5">
        <f t="shared" si="69"/>
        <v>0</v>
      </c>
      <c r="V357" s="8">
        <f t="shared" si="69"/>
        <v>0</v>
      </c>
      <c r="W357" s="8">
        <f t="shared" si="69"/>
        <v>0</v>
      </c>
    </row>
    <row r="358" spans="1:23" ht="12.75">
      <c r="A358" s="47" t="s">
        <v>28</v>
      </c>
      <c r="B358" s="48" t="s">
        <v>647</v>
      </c>
      <c r="C358" s="49" t="s">
        <v>648</v>
      </c>
      <c r="D358" s="50">
        <v>13616351</v>
      </c>
      <c r="E358" s="1">
        <v>13616351</v>
      </c>
      <c r="F358" s="1">
        <v>973793</v>
      </c>
      <c r="G358" s="2">
        <f t="shared" si="64"/>
        <v>0.0715164437226978</v>
      </c>
      <c r="H358" s="3">
        <v>535046</v>
      </c>
      <c r="I358" s="1">
        <v>384057</v>
      </c>
      <c r="J358" s="4">
        <v>54690</v>
      </c>
      <c r="K358" s="4">
        <v>973793</v>
      </c>
      <c r="L358" s="3">
        <v>0</v>
      </c>
      <c r="M358" s="1">
        <v>0</v>
      </c>
      <c r="N358" s="4">
        <v>0</v>
      </c>
      <c r="O358" s="4">
        <v>0</v>
      </c>
      <c r="P358" s="3">
        <v>0</v>
      </c>
      <c r="Q358" s="1">
        <v>0</v>
      </c>
      <c r="R358" s="4">
        <v>0</v>
      </c>
      <c r="S358" s="4">
        <v>0</v>
      </c>
      <c r="T358" s="3"/>
      <c r="U358" s="1">
        <v>0</v>
      </c>
      <c r="V358" s="4">
        <v>0</v>
      </c>
      <c r="W358" s="4">
        <v>0</v>
      </c>
    </row>
    <row r="359" spans="1:23" ht="12.75">
      <c r="A359" s="47" t="s">
        <v>28</v>
      </c>
      <c r="B359" s="48" t="s">
        <v>649</v>
      </c>
      <c r="C359" s="49" t="s">
        <v>650</v>
      </c>
      <c r="D359" s="50">
        <v>13346000</v>
      </c>
      <c r="E359" s="1">
        <v>13346000</v>
      </c>
      <c r="F359" s="1">
        <v>1737674</v>
      </c>
      <c r="G359" s="2">
        <f t="shared" si="64"/>
        <v>0.13020185823467706</v>
      </c>
      <c r="H359" s="3">
        <v>381888</v>
      </c>
      <c r="I359" s="1">
        <v>464354</v>
      </c>
      <c r="J359" s="4">
        <v>891432</v>
      </c>
      <c r="K359" s="4">
        <v>1737674</v>
      </c>
      <c r="L359" s="3">
        <v>0</v>
      </c>
      <c r="M359" s="1">
        <v>0</v>
      </c>
      <c r="N359" s="4">
        <v>0</v>
      </c>
      <c r="O359" s="4">
        <v>0</v>
      </c>
      <c r="P359" s="3">
        <v>0</v>
      </c>
      <c r="Q359" s="1">
        <v>0</v>
      </c>
      <c r="R359" s="4">
        <v>0</v>
      </c>
      <c r="S359" s="4">
        <v>0</v>
      </c>
      <c r="T359" s="3"/>
      <c r="U359" s="1">
        <v>0</v>
      </c>
      <c r="V359" s="4">
        <v>0</v>
      </c>
      <c r="W359" s="4">
        <v>0</v>
      </c>
    </row>
    <row r="360" spans="1:23" ht="12.75">
      <c r="A360" s="47" t="s">
        <v>28</v>
      </c>
      <c r="B360" s="48" t="s">
        <v>651</v>
      </c>
      <c r="C360" s="49" t="s">
        <v>652</v>
      </c>
      <c r="D360" s="50">
        <v>50147800</v>
      </c>
      <c r="E360" s="1">
        <v>50147800</v>
      </c>
      <c r="F360" s="1">
        <v>9971105</v>
      </c>
      <c r="G360" s="2">
        <f t="shared" si="64"/>
        <v>0.1988343456741871</v>
      </c>
      <c r="H360" s="3">
        <v>1315499</v>
      </c>
      <c r="I360" s="1">
        <v>4752752</v>
      </c>
      <c r="J360" s="4">
        <v>3902854</v>
      </c>
      <c r="K360" s="4">
        <v>9971105</v>
      </c>
      <c r="L360" s="3">
        <v>0</v>
      </c>
      <c r="M360" s="1">
        <v>0</v>
      </c>
      <c r="N360" s="4">
        <v>0</v>
      </c>
      <c r="O360" s="4">
        <v>0</v>
      </c>
      <c r="P360" s="3">
        <v>0</v>
      </c>
      <c r="Q360" s="1">
        <v>0</v>
      </c>
      <c r="R360" s="4">
        <v>0</v>
      </c>
      <c r="S360" s="4">
        <v>0</v>
      </c>
      <c r="T360" s="3"/>
      <c r="U360" s="1">
        <v>0</v>
      </c>
      <c r="V360" s="4">
        <v>0</v>
      </c>
      <c r="W360" s="4">
        <v>0</v>
      </c>
    </row>
    <row r="361" spans="1:23" ht="12.75">
      <c r="A361" s="47" t="s">
        <v>47</v>
      </c>
      <c r="B361" s="48" t="s">
        <v>653</v>
      </c>
      <c r="C361" s="49" t="s">
        <v>654</v>
      </c>
      <c r="D361" s="50">
        <v>9628400</v>
      </c>
      <c r="E361" s="1">
        <v>9628400</v>
      </c>
      <c r="F361" s="1">
        <v>3250414</v>
      </c>
      <c r="G361" s="2">
        <f t="shared" si="64"/>
        <v>0.33758609945577667</v>
      </c>
      <c r="H361" s="3">
        <v>1216772</v>
      </c>
      <c r="I361" s="1">
        <v>1084364</v>
      </c>
      <c r="J361" s="4">
        <v>949278</v>
      </c>
      <c r="K361" s="4">
        <v>3250414</v>
      </c>
      <c r="L361" s="3">
        <v>0</v>
      </c>
      <c r="M361" s="1">
        <v>0</v>
      </c>
      <c r="N361" s="4">
        <v>0</v>
      </c>
      <c r="O361" s="4">
        <v>0</v>
      </c>
      <c r="P361" s="3">
        <v>0</v>
      </c>
      <c r="Q361" s="1">
        <v>0</v>
      </c>
      <c r="R361" s="4">
        <v>0</v>
      </c>
      <c r="S361" s="4">
        <v>0</v>
      </c>
      <c r="T361" s="3"/>
      <c r="U361" s="1">
        <v>0</v>
      </c>
      <c r="V361" s="4">
        <v>0</v>
      </c>
      <c r="W361" s="4">
        <v>0</v>
      </c>
    </row>
    <row r="362" spans="1:23" ht="12.75">
      <c r="A362" s="65"/>
      <c r="B362" s="66" t="s">
        <v>655</v>
      </c>
      <c r="C362" s="67"/>
      <c r="D362" s="68">
        <f>SUM(D358:D361)</f>
        <v>86738551</v>
      </c>
      <c r="E362" s="13">
        <f>SUM(E358:E361)</f>
        <v>86738551</v>
      </c>
      <c r="F362" s="13">
        <f>SUM(F358:F361)</f>
        <v>15932986</v>
      </c>
      <c r="G362" s="14">
        <f t="shared" si="64"/>
        <v>0.18368978748561293</v>
      </c>
      <c r="H362" s="15">
        <f aca="true" t="shared" si="70" ref="H362:W362">SUM(H358:H361)</f>
        <v>3449205</v>
      </c>
      <c r="I362" s="13">
        <f t="shared" si="70"/>
        <v>6685527</v>
      </c>
      <c r="J362" s="16">
        <f t="shared" si="70"/>
        <v>5798254</v>
      </c>
      <c r="K362" s="16">
        <f t="shared" si="70"/>
        <v>15932986</v>
      </c>
      <c r="L362" s="15">
        <f t="shared" si="70"/>
        <v>0</v>
      </c>
      <c r="M362" s="13">
        <f t="shared" si="70"/>
        <v>0</v>
      </c>
      <c r="N362" s="16">
        <f t="shared" si="70"/>
        <v>0</v>
      </c>
      <c r="O362" s="16">
        <f t="shared" si="70"/>
        <v>0</v>
      </c>
      <c r="P362" s="15">
        <f t="shared" si="70"/>
        <v>0</v>
      </c>
      <c r="Q362" s="13">
        <f t="shared" si="70"/>
        <v>0</v>
      </c>
      <c r="R362" s="16">
        <f t="shared" si="70"/>
        <v>0</v>
      </c>
      <c r="S362" s="16">
        <f t="shared" si="70"/>
        <v>0</v>
      </c>
      <c r="T362" s="15">
        <f t="shared" si="70"/>
        <v>0</v>
      </c>
      <c r="U362" s="13">
        <f t="shared" si="70"/>
        <v>0</v>
      </c>
      <c r="V362" s="16">
        <f t="shared" si="70"/>
        <v>0</v>
      </c>
      <c r="W362" s="16">
        <f t="shared" si="70"/>
        <v>0</v>
      </c>
    </row>
    <row r="363" spans="1:23" ht="12.75">
      <c r="A363" s="69"/>
      <c r="B363" s="70" t="s">
        <v>656</v>
      </c>
      <c r="C363" s="71"/>
      <c r="D363" s="72">
        <f>SUM(D327,D329:D334,D336:D341,D343:D347,D349:D356,D358:D361)</f>
        <v>6058067288</v>
      </c>
      <c r="E363" s="17">
        <f>SUM(E327,E329:E334,E336:E341,E343:E347,E349:E356,E358:E361)</f>
        <v>6677683003</v>
      </c>
      <c r="F363" s="17">
        <f>SUM(F327,F329:F334,F336:F341,F343:F347,F349:F356,F358:F361)</f>
        <v>631868309</v>
      </c>
      <c r="G363" s="18">
        <f t="shared" si="64"/>
        <v>0.104301962814382</v>
      </c>
      <c r="H363" s="19">
        <f aca="true" t="shared" si="71" ref="H363:W363">SUM(H327,H329:H334,H336:H341,H343:H347,H349:H356,H358:H361)</f>
        <v>71998383</v>
      </c>
      <c r="I363" s="17">
        <f t="shared" si="71"/>
        <v>236314980</v>
      </c>
      <c r="J363" s="20">
        <f t="shared" si="71"/>
        <v>323554946</v>
      </c>
      <c r="K363" s="20">
        <f t="shared" si="71"/>
        <v>631868309</v>
      </c>
      <c r="L363" s="19">
        <f t="shared" si="71"/>
        <v>0</v>
      </c>
      <c r="M363" s="17">
        <f t="shared" si="71"/>
        <v>0</v>
      </c>
      <c r="N363" s="20">
        <f t="shared" si="71"/>
        <v>0</v>
      </c>
      <c r="O363" s="20">
        <f t="shared" si="71"/>
        <v>0</v>
      </c>
      <c r="P363" s="19">
        <f t="shared" si="71"/>
        <v>0</v>
      </c>
      <c r="Q363" s="17">
        <f t="shared" si="71"/>
        <v>0</v>
      </c>
      <c r="R363" s="20">
        <f t="shared" si="71"/>
        <v>0</v>
      </c>
      <c r="S363" s="20">
        <f t="shared" si="71"/>
        <v>0</v>
      </c>
      <c r="T363" s="19">
        <f t="shared" si="71"/>
        <v>0</v>
      </c>
      <c r="U363" s="17">
        <f t="shared" si="71"/>
        <v>0</v>
      </c>
      <c r="V363" s="20">
        <f t="shared" si="71"/>
        <v>0</v>
      </c>
      <c r="W363" s="20">
        <f t="shared" si="71"/>
        <v>0</v>
      </c>
    </row>
    <row r="364" spans="1:23" ht="12.75">
      <c r="A364" s="73"/>
      <c r="B364" s="74" t="s">
        <v>657</v>
      </c>
      <c r="C364" s="75"/>
      <c r="D364" s="76">
        <f>SUM(SUM(D6,D8:D17,D19:D27,D29:D37,D39:D43,D45:D52,D54:D56,D61:D64,D66:D69,D71:D76,D78:D83,D85:D89,D94:D96,D98:D101,D103:D105,D107:D111,D116,D118:D124,D126:D133,D135:D140,D142:D146,D148:D151,D153:D158,D160:D165,D167:D173,D175:D179,D181:D186,D191:D196,D198:D202,D204:D209),SUM(D211:D217,D219:D224,D229:D236,D238:D244,D246:D251,D256:D261,D263:D268,D270:D276,D278:D282,D287:D290,D292:D298,D300:D308,D310:D316,D318:D322,D327,D329:D334,D336:D341,D343:D347,D349:D356,D358:D361))</f>
        <v>41190189657</v>
      </c>
      <c r="E364" s="77">
        <f>SUM(SUM(E6,E8:E17,E19:E27,E29:E37,E39:E43,E45:E52,E54:E56,E61:E64,E66:E69,E71:E76,E78:E83,E85:E89,E94:E96,E98:E101,E103:E105,E107:E111,E116,E118:E124,E126:E133,E135:E140,E142:E146,E148:E151,E153:E158,E160:E165,E167:E173,E175:E179,E181:E186,E191:E196,E198:E202,E204:E209),SUM(E211:E217,E219:E224,E229:E236,E238:E244,E246:E251,E256:E261,E263:E268,E270:E276,E278:E282,E287:E290,E292:E298,E300:E308,E310:E316,E318:E322,E327,E329:E334,E336:E341,E343:E347,E349:E356,E358:E361))</f>
        <v>41366001077</v>
      </c>
      <c r="F364" s="77">
        <f>SUM(SUM(F6,F8:F17,F19:F27,F29:F37,F39:F43,F45:F52,F54:F56,F61:F64,F66:F69,F71:F76,F78:F83,F85:F89,F94:F96,F98:F101,F103:F105,F107:F111,F116,F118:F124,F126:F133,F135:F140,F142:F146,F148:F151,F153:F158,F160:F165,F167:F173,F175:F179,F181:F186,F191:F196,F198:F202,F204:F209),SUM(F211:F217,F219:F224,F229:F236,F238:F244,F246:F251,F256:F261,F263:F268,F270:F276,F278:F282,F287:F290,F292:F298,F300:F308,F310:F316,F318:F322,F327,F329:F334,F336:F341,F343:F347,F349:F356,F358:F361))</f>
        <v>4220948660</v>
      </c>
      <c r="G364" s="78">
        <f t="shared" si="64"/>
        <v>0.10247461094859703</v>
      </c>
      <c r="H364" s="21">
        <f aca="true" t="shared" si="72" ref="H364:W364">SUM(SUM(H6,H8:H17,H19:H27,H29:H37,H39:H43,H45:H52,H54:H56,H61:H64,H66:H69,H71:H76,H78:H83,H85:H89,H94:H96,H98:H101,H103:H105,H107:H111,H116,H118:H124,H126:H133,H135:H140,H142:H146,H148:H151,H153:H158,H160:H165,H167:H173,H175:H179,H181:H186,H191:H196,H198:H202,H204:H209),SUM(H211:H217,H219:H224,H229:H236,H238:H244,H246:H251,H256:H261,H263:H268,H270:H276,H278:H282,H287:H290,H292:H298,H300:H308,H310:H316,H318:H322,H327,H329:H334,H336:H341,H343:H347,H349:H356,H358:H361))</f>
        <v>541889603</v>
      </c>
      <c r="I364" s="22">
        <f t="shared" si="72"/>
        <v>1836821072</v>
      </c>
      <c r="J364" s="23">
        <f t="shared" si="72"/>
        <v>1842237985</v>
      </c>
      <c r="K364" s="23">
        <f t="shared" si="72"/>
        <v>4220948660</v>
      </c>
      <c r="L364" s="21">
        <f t="shared" si="72"/>
        <v>0</v>
      </c>
      <c r="M364" s="22">
        <f t="shared" si="72"/>
        <v>0</v>
      </c>
      <c r="N364" s="23">
        <f t="shared" si="72"/>
        <v>0</v>
      </c>
      <c r="O364" s="23">
        <f t="shared" si="72"/>
        <v>0</v>
      </c>
      <c r="P364" s="21">
        <f t="shared" si="72"/>
        <v>0</v>
      </c>
      <c r="Q364" s="22">
        <f t="shared" si="72"/>
        <v>0</v>
      </c>
      <c r="R364" s="23">
        <f t="shared" si="72"/>
        <v>0</v>
      </c>
      <c r="S364" s="23">
        <f t="shared" si="72"/>
        <v>0</v>
      </c>
      <c r="T364" s="21">
        <f t="shared" si="72"/>
        <v>0</v>
      </c>
      <c r="U364" s="22">
        <f t="shared" si="72"/>
        <v>0</v>
      </c>
      <c r="V364" s="23">
        <f t="shared" si="72"/>
        <v>0</v>
      </c>
      <c r="W364" s="23">
        <f t="shared" si="72"/>
        <v>0</v>
      </c>
    </row>
  </sheetData>
  <sheetProtection password="F954" sheet="1" objects="1" scenarios="1"/>
  <mergeCells count="1">
    <mergeCell ref="B1:W1"/>
  </mergeCells>
  <printOptions horizontalCentered="1"/>
  <pageMargins left="0.05" right="0.05" top="0.35" bottom="0.4" header="0.31496062992126" footer="0.31496062992126"/>
  <pageSetup horizontalDpi="300" verticalDpi="300" orientation="landscape" paperSize="9" scale="58" r:id="rId1"/>
  <rowBreaks count="6" manualBreakCount="6">
    <brk id="58" max="22" man="1"/>
    <brk id="113" max="22" man="1"/>
    <brk id="166" max="22" man="1"/>
    <brk id="226" max="22" man="1"/>
    <brk id="284" max="22" man="1"/>
    <brk id="32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2010-11-25T13:37:15Z</cp:lastPrinted>
  <dcterms:created xsi:type="dcterms:W3CDTF">2010-11-14T09:25:59Z</dcterms:created>
  <dcterms:modified xsi:type="dcterms:W3CDTF">2010-11-25T13:37:28Z</dcterms:modified>
  <cp:category/>
  <cp:version/>
  <cp:contentType/>
  <cp:contentStatus/>
</cp:coreProperties>
</file>