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'EC'!$A$1:$W$81</definedName>
    <definedName name="_xlnm.Print_Area" localSheetId="5">'FS'!$A$1:$W$81</definedName>
    <definedName name="_xlnm.Print_Area" localSheetId="6">'GT'!$A$1:$W$81</definedName>
    <definedName name="_xlnm.Print_Area" localSheetId="7">'KZ'!$A$1:$W$81</definedName>
    <definedName name="_xlnm.Print_Area" localSheetId="8">'LP'!$A$1:$W$81</definedName>
    <definedName name="_xlnm.Print_Area" localSheetId="9">'MP'!$A$1:$W$81</definedName>
    <definedName name="_xlnm.Print_Area" localSheetId="10">'NC'!$A$1:$W$81</definedName>
    <definedName name="_xlnm.Print_Area" localSheetId="11">'NW'!$A$1:$W$81</definedName>
    <definedName name="_xlnm.Print_Area" localSheetId="3">'Summary per Category'!$A$1:$W$300</definedName>
    <definedName name="_xlnm.Print_Area" localSheetId="1">'Summary per Metro'!$A$1:$W$81</definedName>
    <definedName name="_xlnm.Print_Area" localSheetId="0">'Summary per Province'!$A$1:$W$81</definedName>
    <definedName name="_xlnm.Print_Area" localSheetId="2">'Summary per Top 19'!$A$1:$W$81</definedName>
    <definedName name="_xlnm.Print_Area" localSheetId="12">'WC'!$A$1:$W$81</definedName>
    <definedName name="_xlnm.Print_Titles" localSheetId="3">'Summary per Category'!$1:$3</definedName>
  </definedNames>
  <calcPr fullCalcOnLoad="1"/>
</workbook>
</file>

<file path=xl/sharedStrings.xml><?xml version="1.0" encoding="utf-8"?>
<sst xmlns="http://schemas.openxmlformats.org/spreadsheetml/2006/main" count="1879" uniqueCount="677">
  <si>
    <t>Budgeted Expenditure</t>
  </si>
  <si>
    <t>Budgeted Revenue / Funding</t>
  </si>
  <si>
    <t>R thousands</t>
  </si>
  <si>
    <t>Code</t>
  </si>
  <si>
    <t>Land and Buildings</t>
  </si>
  <si>
    <t>Roads Pavements Bridges Storm Water</t>
  </si>
  <si>
    <t>Water Reservoirs and Reticulation</t>
  </si>
  <si>
    <t>Car Parks Bus Terminals and Taxi Ranks</t>
  </si>
  <si>
    <t>Electricity Reticulation</t>
  </si>
  <si>
    <t>Sewerage Purification and Reticulation</t>
  </si>
  <si>
    <t>Housing</t>
  </si>
  <si>
    <t>Street Lighting</t>
  </si>
  <si>
    <t>Refuse Sites</t>
  </si>
  <si>
    <t>Infrastructure Other</t>
  </si>
  <si>
    <t>Community Assets</t>
  </si>
  <si>
    <t>Other Assets</t>
  </si>
  <si>
    <t>Specialised Vehicles</t>
  </si>
  <si>
    <t>Total Expenditure</t>
  </si>
  <si>
    <t>Transfers and Subsidies</t>
  </si>
  <si>
    <t>External Loans</t>
  </si>
  <si>
    <t>Internal Income</t>
  </si>
  <si>
    <t>Public Contributions and Donations</t>
  </si>
  <si>
    <t>Other Revenue</t>
  </si>
  <si>
    <t>Total Revenue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</si>
  <si>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</si>
  <si>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</si>
  <si>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</si>
  <si>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</si>
  <si>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</si>
  <si>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</si>
  <si>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</si>
  <si>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</si>
  <si>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</si>
  <si>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</si>
  <si>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</si>
  <si>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</si>
  <si>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</si>
  <si>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</si>
  <si>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</si>
  <si>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</si>
  <si>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</si>
  <si>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</si>
  <si>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</si>
  <si>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1</t>
  </si>
  <si>
    <t>Budgeted Revenue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</si>
  <si>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</si>
  <si>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</si>
  <si>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</si>
  <si>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</si>
  <si>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</si>
  <si>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</si>
  <si>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</si>
  <si>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</si>
  <si>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</si>
  <si>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</si>
  <si>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</si>
  <si>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</si>
  <si>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</si>
  <si>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</si>
  <si>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</si>
  <si>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</si>
  <si>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</si>
  <si>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</si>
  <si>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</si>
  <si>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</si>
  <si>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</si>
  <si>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</si>
  <si>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</si>
  <si>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</si>
  <si>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</si>
  <si>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</si>
  <si>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</si>
  <si>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</si>
  <si>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</si>
  <si>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</si>
  <si>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</si>
  <si>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</si>
  <si>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</si>
  <si>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</si>
  <si>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</si>
  <si>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</si>
  <si>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</si>
  <si>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</si>
  <si>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</si>
  <si>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</si>
  <si>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</si>
  <si>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</si>
  <si>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</si>
  <si>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</si>
  <si>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</si>
  <si>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</si>
  <si>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</si>
  <si>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</si>
  <si>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</si>
  <si>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</si>
  <si>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</si>
  <si>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</si>
  <si>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</si>
  <si>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</si>
  <si>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</si>
  <si>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</si>
  <si>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</si>
  <si>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</si>
  <si>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</si>
  <si>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</si>
  <si>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</si>
  <si>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</si>
  <si>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</si>
  <si>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</si>
  <si>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</si>
  <si>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</si>
  <si>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</si>
  <si>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</si>
  <si>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</si>
  <si>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</si>
  <si>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</si>
  <si>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</si>
  <si>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</si>
  <si>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</si>
  <si>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</si>
  <si>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</si>
  <si>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</si>
  <si>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</si>
  <si>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</si>
  <si>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</si>
  <si>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</si>
  <si>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</si>
  <si>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</si>
  <si>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</si>
  <si>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</si>
  <si>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</si>
  <si>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</si>
  <si>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</si>
  <si>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</si>
  <si>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</si>
  <si>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</si>
  <si>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</si>
  <si>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</si>
  <si>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</si>
  <si>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</si>
  <si>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</si>
  <si>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</si>
  <si>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</si>
  <si>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</si>
  <si>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</si>
  <si>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</si>
  <si>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</si>
  <si>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</si>
  <si>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</si>
  <si>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</si>
  <si>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</si>
  <si>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</si>
  <si>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</si>
  <si>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</si>
  <si>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</si>
  <si>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</si>
  <si>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</si>
  <si>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</si>
  <si>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</si>
  <si>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</si>
  <si>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</si>
  <si>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</si>
  <si>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</si>
  <si>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</si>
  <si>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</si>
  <si>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</si>
  <si>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</si>
  <si>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</si>
  <si>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</si>
  <si>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</si>
  <si>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</si>
  <si>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</si>
  <si>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</si>
  <si>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</si>
  <si>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</si>
  <si>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</si>
  <si>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</si>
  <si>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</si>
  <si>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</si>
  <si>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</si>
  <si>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</si>
  <si>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</si>
  <si>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</si>
  <si>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</si>
  <si>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</si>
  <si>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</si>
  <si>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</si>
  <si>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</si>
  <si>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</si>
  <si>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</si>
  <si>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</si>
  <si>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</si>
  <si>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</si>
  <si>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</si>
  <si>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</si>
  <si>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</si>
  <si>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</si>
  <si>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</si>
  <si>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</si>
  <si>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</si>
  <si>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</si>
  <si>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</si>
  <si>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</si>
  <si>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</si>
  <si>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</si>
  <si>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</si>
  <si>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</si>
  <si>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</si>
  <si>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</si>
  <si>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</si>
  <si>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</si>
  <si>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</si>
  <si>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</si>
  <si>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</si>
  <si>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</si>
  <si>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</si>
  <si>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</si>
  <si>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Randfontein</t>
  </si>
  <si>
    <t>GT482</t>
  </si>
  <si>
    <t>Westonaria</t>
  </si>
  <si>
    <t>GT483</t>
  </si>
  <si>
    <t>Merafong City</t>
  </si>
  <si>
    <t>GT484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</si>
  <si>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</si>
  <si>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</si>
  <si>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</si>
  <si>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</si>
  <si>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</si>
  <si>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</si>
  <si>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</si>
  <si>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</si>
  <si>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</si>
  <si>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</si>
  <si>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</si>
  <si>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</si>
  <si>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</si>
  <si>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</si>
  <si>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</si>
  <si>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</si>
  <si>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</si>
  <si>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</si>
  <si>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</si>
  <si>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</si>
  <si>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</si>
  <si>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</si>
  <si>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</si>
  <si>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</si>
  <si>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</si>
  <si>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</si>
  <si>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</si>
  <si>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</si>
  <si>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</si>
  <si>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</si>
  <si>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</si>
  <si>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</si>
  <si>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</si>
  <si>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</si>
  <si>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</si>
  <si>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</si>
  <si>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</si>
  <si>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</si>
  <si>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</si>
  <si>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</si>
  <si>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</si>
  <si>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</si>
  <si>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</si>
  <si>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</si>
  <si>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</si>
  <si>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</si>
  <si>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</si>
  <si>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</si>
  <si>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</si>
  <si>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</si>
  <si>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</si>
  <si>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</si>
  <si>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</si>
  <si>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</si>
  <si>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</si>
  <si>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</si>
  <si>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</si>
  <si>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</si>
  <si>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</si>
  <si>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</si>
  <si>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</si>
  <si>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</si>
  <si>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</si>
  <si>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</si>
  <si>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</si>
  <si>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</si>
  <si>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</si>
  <si>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</si>
  <si>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</si>
  <si>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</si>
  <si>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</si>
  <si>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</si>
  <si>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</si>
  <si>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</si>
  <si>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</si>
  <si>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</si>
  <si>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</si>
  <si>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</si>
  <si>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</si>
  <si>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</si>
  <si>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</si>
  <si>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</si>
  <si>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</si>
  <si>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</si>
  <si>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</si>
  <si>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</si>
  <si>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</si>
  <si>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</si>
  <si>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</si>
  <si>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</si>
  <si>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</si>
  <si>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</si>
  <si>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</si>
  <si>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</si>
  <si>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</si>
  <si>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</si>
  <si>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</si>
  <si>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</si>
  <si>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</si>
  <si>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</si>
  <si>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</si>
  <si>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</si>
  <si>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</si>
  <si>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</si>
  <si>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</si>
  <si>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</si>
  <si>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</si>
  <si>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</si>
  <si>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</si>
  <si>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</si>
  <si>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</si>
  <si>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</si>
  <si>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</si>
  <si>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</si>
  <si>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</si>
  <si>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</si>
  <si>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</si>
  <si>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</si>
  <si>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</si>
  <si>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</si>
  <si>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</si>
  <si>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</si>
  <si>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</si>
  <si>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</si>
  <si>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</si>
  <si>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</si>
  <si>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</si>
  <si>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</si>
  <si>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</si>
  <si>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</si>
  <si>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</si>
  <si>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</si>
  <si>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</si>
  <si>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</si>
  <si>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</si>
  <si>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</si>
  <si>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</si>
  <si>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</si>
  <si>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</si>
  <si>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</si>
  <si>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</si>
  <si>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</si>
  <si>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</si>
  <si>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</si>
  <si>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</si>
  <si>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</si>
  <si>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</si>
  <si>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</si>
  <si>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</si>
  <si>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</si>
  <si>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</si>
  <si>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</si>
  <si>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</si>
  <si>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</si>
  <si>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</si>
  <si>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</si>
  <si>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</si>
  <si>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</si>
  <si>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</si>
  <si>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</si>
  <si>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</si>
  <si>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</si>
  <si>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</si>
  <si>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</si>
  <si>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</si>
  <si>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</si>
  <si>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</si>
  <si>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</si>
  <si>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</si>
  <si>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</si>
  <si>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</si>
  <si>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</si>
  <si>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</si>
  <si>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</si>
  <si>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</si>
  <si>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</si>
  <si>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</si>
  <si>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</si>
  <si>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</si>
  <si>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</si>
  <si>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</si>
  <si>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</si>
  <si>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</si>
  <si>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</si>
  <si>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</si>
  <si>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</si>
  <si>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</si>
  <si>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</si>
  <si>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</si>
  <si>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</si>
  <si>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</si>
  <si>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</si>
  <si>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</si>
  <si>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</si>
  <si>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</si>
  <si>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</si>
  <si>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</si>
  <si>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</si>
  <si>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</si>
  <si>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</si>
  <si>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</si>
  <si>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</si>
  <si>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</si>
  <si>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</si>
  <si>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</si>
  <si>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</si>
  <si>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</si>
  <si>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</si>
  <si>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</si>
  <si>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</si>
  <si>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</si>
  <si>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</si>
  <si>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</si>
  <si>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</si>
  <si>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</si>
  <si>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</si>
  <si>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</si>
  <si>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</si>
  <si>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</si>
  <si>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</si>
  <si>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</si>
  <si>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</si>
  <si>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</si>
  <si>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</si>
  <si>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</si>
  <si>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</si>
  <si>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</si>
  <si>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</si>
  <si>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</si>
  <si>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</si>
  <si>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</si>
  <si>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</si>
  <si>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</si>
  <si>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</si>
  <si>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</si>
  <si>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</si>
  <si>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</si>
  <si>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</si>
  <si>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</si>
  <si>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</si>
  <si>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</si>
  <si>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</si>
  <si>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</si>
  <si>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</si>
  <si>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</si>
  <si>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</si>
  <si>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</si>
  <si>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</si>
  <si>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Ventersdorp</t>
  </si>
  <si>
    <t>NW401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</si>
  <si>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</si>
  <si>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</si>
  <si>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</si>
  <si>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</si>
  <si>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</si>
  <si>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</si>
  <si>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</si>
  <si>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</si>
  <si>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</si>
  <si>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</si>
  <si>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</si>
  <si>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</si>
  <si>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</si>
  <si>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</si>
  <si>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</si>
  <si>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</si>
  <si>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</si>
  <si>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</si>
  <si>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</si>
  <si>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</si>
  <si>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</si>
  <si>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</si>
  <si>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</si>
  <si>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</si>
  <si>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</si>
  <si>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</si>
  <si>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</si>
  <si>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</si>
  <si>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</si>
  <si>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</si>
  <si>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</si>
  <si>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</si>
  <si>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</si>
  <si>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</si>
  <si>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</si>
  <si>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</si>
  <si>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</si>
  <si>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</si>
  <si>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</si>
  <si>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</si>
  <si>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</si>
  <si>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</si>
  <si>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</si>
  <si>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</si>
  <si>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</si>
  <si>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</si>
  <si>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</si>
  <si>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</si>
  <si>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</si>
  <si>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</si>
  <si>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</si>
  <si>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</si>
  <si>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</si>
  <si>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</si>
  <si>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</si>
  <si>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.R.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</si>
  <si>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</si>
  <si>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</si>
  <si>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</si>
  <si>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</si>
  <si>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</si>
  <si>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</si>
  <si>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</si>
  <si>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</si>
  <si>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</si>
  <si>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</si>
  <si>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</si>
  <si>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</si>
  <si>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</si>
  <si>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</si>
  <si>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</si>
  <si>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</si>
  <si>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</si>
  <si>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</si>
  <si>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</si>
  <si>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</si>
  <si>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</si>
  <si>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</si>
  <si>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</si>
  <si>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</si>
  <si>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</si>
  <si>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uThungulu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</si>
  <si>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</si>
  <si>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</si>
  <si>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</si>
  <si>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</si>
  <si>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</si>
  <si>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</si>
  <si>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</si>
  <si>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</si>
  <si>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</si>
  <si>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</si>
  <si>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</si>
  <si>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</si>
  <si>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</si>
  <si>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</si>
  <si>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</si>
  <si>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</si>
  <si>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</si>
  <si>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</si>
  <si>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</si>
  <si>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</si>
  <si>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</si>
  <si>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</si>
  <si>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</si>
  <si>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</si>
  <si>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</si>
  <si>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Eden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</si>
  <si>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</si>
  <si>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</si>
  <si>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</si>
  <si>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</si>
  <si>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</si>
  <si>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</si>
  <si>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</si>
  <si>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</si>
  <si>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</si>
  <si>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</si>
  <si>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</si>
  <si>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</si>
  <si>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</si>
  <si>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</si>
  <si>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</si>
  <si>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</si>
  <si>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</si>
  <si>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</si>
  <si>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</si>
  <si>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</si>
  <si>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</si>
  <si>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</si>
  <si>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</si>
  <si>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</si>
  <si>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</si>
  <si>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</si>
  <si>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</si>
  <si>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</si>
  <si>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</si>
  <si>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</si>
  <si>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</si>
  <si>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</si>
  <si>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</si>
  <si>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</si>
  <si>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</si>
  <si>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</si>
  <si>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</si>
  <si>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</si>
  <si>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</si>
  <si>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</si>
  <si>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</si>
  <si>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</si>
  <si>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</si>
  <si>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</si>
  <si>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</si>
  <si>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</si>
  <si>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</si>
  <si>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</si>
  <si>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</si>
  <si>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</si>
  <si>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</si>
  <si>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</si>
  <si>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</si>
  <si>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</si>
  <si>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</si>
  <si>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</si>
  <si>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</si>
  <si>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</si>
  <si>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</si>
  <si>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</si>
  <si>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</si>
  <si>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</si>
  <si>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</si>
  <si>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</si>
  <si>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</si>
  <si>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</si>
  <si>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</si>
  <si>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</si>
  <si>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</si>
  <si>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</si>
  <si>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</si>
  <si>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</si>
  <si>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</si>
  <si>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</si>
  <si>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</si>
  <si>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</si>
  <si>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</si>
  <si>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</si>
  <si>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</si>
  <si>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</si>
  <si>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</si>
  <si>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</si>
  <si>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</si>
  <si>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</si>
  <si>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</si>
  <si>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</si>
  <si>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</si>
  <si>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</si>
  <si>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Eden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</si>
  <si>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</si>
  <si>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</si>
  <si>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</si>
  <si>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</si>
  <si>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</si>
  <si>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</si>
  <si>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CAPITAL BUDGET FOR 2016/17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</si>
</sst>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169" fontId="5" fillId="0" borderId="17" xfId="0" applyNumberFormat="1" applyFont="1" applyBorder="1" applyAlignment="1" applyProtection="1">
      <alignment/>
      <protection/>
    </xf>
    <xf numFmtId="169" fontId="5" fillId="0" borderId="18" xfId="0" applyNumberFormat="1" applyFont="1" applyBorder="1" applyAlignment="1" applyProtection="1">
      <alignment/>
      <protection/>
    </xf>
    <xf numFmtId="169" fontId="5" fillId="0" borderId="19" xfId="0" applyNumberFormat="1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169" fontId="5" fillId="0" borderId="23" xfId="0" applyNumberFormat="1" applyFont="1" applyBorder="1" applyAlignment="1" applyProtection="1">
      <alignment/>
      <protection/>
    </xf>
    <xf numFmtId="169" fontId="5" fillId="0" borderId="24" xfId="0" applyNumberFormat="1" applyFont="1" applyBorder="1" applyAlignment="1" applyProtection="1">
      <alignment/>
      <protection/>
    </xf>
    <xf numFmtId="169" fontId="5" fillId="0" borderId="25" xfId="0" applyNumberFormat="1" applyFont="1" applyBorder="1" applyAlignment="1" applyProtection="1">
      <alignment/>
      <protection/>
    </xf>
    <xf numFmtId="169" fontId="5" fillId="0" borderId="26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69" fontId="6" fillId="0" borderId="24" xfId="0" applyNumberFormat="1" applyFont="1" applyBorder="1" applyAlignment="1" applyProtection="1">
      <alignment wrapText="1"/>
      <protection/>
    </xf>
    <xf numFmtId="169" fontId="6" fillId="0" borderId="26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169" fontId="3" fillId="0" borderId="24" xfId="0" applyNumberFormat="1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5" fillId="0" borderId="12" xfId="0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/>
      <protection/>
    </xf>
    <xf numFmtId="41" fontId="5" fillId="0" borderId="18" xfId="0" applyNumberFormat="1" applyFont="1" applyBorder="1" applyAlignment="1" applyProtection="1">
      <alignment/>
      <protection/>
    </xf>
    <xf numFmtId="41" fontId="5" fillId="0" borderId="19" xfId="0" applyNumberFormat="1" applyFont="1" applyBorder="1" applyAlignment="1" applyProtection="1">
      <alignment/>
      <protection/>
    </xf>
    <xf numFmtId="41" fontId="5" fillId="0" borderId="2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wrapText="1"/>
      <protection/>
    </xf>
    <xf numFmtId="41" fontId="5" fillId="0" borderId="23" xfId="0" applyNumberFormat="1" applyFont="1" applyBorder="1" applyAlignment="1" applyProtection="1">
      <alignment/>
      <protection/>
    </xf>
    <xf numFmtId="41" fontId="5" fillId="0" borderId="24" xfId="0" applyNumberFormat="1" applyFont="1" applyBorder="1" applyAlignment="1" applyProtection="1">
      <alignment/>
      <protection/>
    </xf>
    <xf numFmtId="41" fontId="5" fillId="0" borderId="25" xfId="0" applyNumberFormat="1" applyFont="1" applyBorder="1" applyAlignment="1" applyProtection="1">
      <alignment/>
      <protection/>
    </xf>
    <xf numFmtId="41" fontId="5" fillId="0" borderId="26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169" fontId="3" fillId="0" borderId="26" xfId="0" applyNumberFormat="1" applyFont="1" applyBorder="1" applyAlignment="1" applyProtection="1">
      <alignment wrapText="1"/>
      <protection/>
    </xf>
    <xf numFmtId="169" fontId="5" fillId="0" borderId="30" xfId="0" applyNumberFormat="1" applyFont="1" applyBorder="1" applyAlignment="1" applyProtection="1">
      <alignment/>
      <protection/>
    </xf>
    <xf numFmtId="169" fontId="5" fillId="0" borderId="3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6" fillId="0" borderId="22" xfId="0" applyNumberFormat="1" applyFont="1" applyBorder="1" applyAlignment="1" applyProtection="1">
      <alignment horizontal="left" indent="1"/>
      <protection/>
    </xf>
    <xf numFmtId="170" fontId="6" fillId="0" borderId="21" xfId="0" applyNumberFormat="1" applyFont="1" applyBorder="1" applyAlignment="1" applyProtection="1">
      <alignment wrapText="1"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6" fillId="0" borderId="24" xfId="0" applyNumberFormat="1" applyFont="1" applyBorder="1" applyAlignment="1" applyProtection="1">
      <alignment wrapText="1"/>
      <protection/>
    </xf>
    <xf numFmtId="170" fontId="6" fillId="0" borderId="25" xfId="0" applyNumberFormat="1" applyFont="1" applyBorder="1" applyAlignment="1" applyProtection="1">
      <alignment wrapText="1"/>
      <protection/>
    </xf>
    <xf numFmtId="170" fontId="5" fillId="0" borderId="26" xfId="0" applyNumberFormat="1" applyFont="1" applyFill="1" applyBorder="1" applyAlignment="1" applyProtection="1">
      <alignment/>
      <protection/>
    </xf>
    <xf numFmtId="170" fontId="6" fillId="0" borderId="26" xfId="0" applyNumberFormat="1" applyFont="1" applyBorder="1" applyAlignment="1" applyProtection="1">
      <alignment wrapText="1"/>
      <protection/>
    </xf>
    <xf numFmtId="170" fontId="5" fillId="0" borderId="22" xfId="0" applyNumberFormat="1" applyFont="1" applyBorder="1" applyAlignment="1" applyProtection="1">
      <alignment horizontal="left" indent="1"/>
      <protection/>
    </xf>
    <xf numFmtId="170" fontId="3" fillId="0" borderId="22" xfId="0" applyNumberFormat="1" applyFont="1" applyBorder="1" applyAlignment="1" applyProtection="1">
      <alignment/>
      <protection/>
    </xf>
    <xf numFmtId="170" fontId="3" fillId="0" borderId="21" xfId="0" applyNumberFormat="1" applyFont="1" applyBorder="1" applyAlignment="1" applyProtection="1">
      <alignment/>
      <protection/>
    </xf>
    <xf numFmtId="170" fontId="4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/>
      <protection/>
    </xf>
    <xf numFmtId="170" fontId="3" fillId="0" borderId="24" xfId="0" applyNumberFormat="1" applyFont="1" applyBorder="1" applyAlignment="1" applyProtection="1">
      <alignment/>
      <protection/>
    </xf>
    <xf numFmtId="170" fontId="3" fillId="0" borderId="25" xfId="0" applyNumberFormat="1" applyFont="1" applyBorder="1" applyAlignment="1" applyProtection="1">
      <alignment/>
      <protection/>
    </xf>
    <xf numFmtId="170" fontId="4" fillId="0" borderId="26" xfId="0" applyNumberFormat="1" applyFont="1" applyFill="1" applyBorder="1" applyAlignment="1" applyProtection="1">
      <alignment/>
      <protection/>
    </xf>
    <xf numFmtId="170" fontId="3" fillId="0" borderId="26" xfId="0" applyNumberFormat="1" applyFont="1" applyBorder="1" applyAlignment="1" applyProtection="1">
      <alignment/>
      <protection/>
    </xf>
    <xf numFmtId="170" fontId="5" fillId="0" borderId="14" xfId="0" applyNumberFormat="1" applyFont="1" applyBorder="1" applyAlignment="1" applyProtection="1">
      <alignment/>
      <protection/>
    </xf>
    <xf numFmtId="170" fontId="5" fillId="0" borderId="15" xfId="0" applyNumberFormat="1" applyFont="1" applyBorder="1" applyAlignment="1" applyProtection="1">
      <alignment/>
      <protection/>
    </xf>
    <xf numFmtId="170" fontId="4" fillId="0" borderId="32" xfId="0" applyNumberFormat="1" applyFont="1" applyBorder="1" applyAlignment="1" applyProtection="1">
      <alignment/>
      <protection/>
    </xf>
    <xf numFmtId="170" fontId="4" fillId="0" borderId="30" xfId="0" applyNumberFormat="1" applyFont="1" applyBorder="1" applyAlignment="1" applyProtection="1">
      <alignment/>
      <protection/>
    </xf>
    <xf numFmtId="170" fontId="4" fillId="0" borderId="33" xfId="0" applyNumberFormat="1" applyFont="1" applyBorder="1" applyAlignment="1" applyProtection="1">
      <alignment/>
      <protection/>
    </xf>
    <xf numFmtId="170" fontId="4" fillId="0" borderId="31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6" fillId="0" borderId="16" xfId="0" applyNumberFormat="1" applyFont="1" applyBorder="1" applyAlignment="1" applyProtection="1">
      <alignment horizontal="left" indent="1"/>
      <protection/>
    </xf>
    <xf numFmtId="170" fontId="3" fillId="0" borderId="16" xfId="0" applyNumberFormat="1" applyFont="1" applyBorder="1" applyAlignment="1" applyProtection="1">
      <alignment horizontal="left"/>
      <protection/>
    </xf>
    <xf numFmtId="170" fontId="3" fillId="0" borderId="21" xfId="0" applyNumberFormat="1" applyFont="1" applyBorder="1" applyAlignment="1" applyProtection="1">
      <alignment wrapText="1"/>
      <protection/>
    </xf>
    <xf numFmtId="170" fontId="3" fillId="0" borderId="24" xfId="0" applyNumberFormat="1" applyFont="1" applyBorder="1" applyAlignment="1" applyProtection="1">
      <alignment wrapText="1"/>
      <protection/>
    </xf>
    <xf numFmtId="170" fontId="3" fillId="0" borderId="25" xfId="0" applyNumberFormat="1" applyFont="1" applyBorder="1" applyAlignment="1" applyProtection="1">
      <alignment wrapText="1"/>
      <protection/>
    </xf>
    <xf numFmtId="170" fontId="5" fillId="0" borderId="15" xfId="0" applyNumberFormat="1" applyFont="1" applyBorder="1" applyAlignment="1" applyProtection="1">
      <alignment horizontal="left" indent="2"/>
      <protection/>
    </xf>
    <xf numFmtId="170" fontId="5" fillId="0" borderId="15" xfId="0" applyNumberFormat="1" applyFont="1" applyBorder="1" applyAlignment="1" applyProtection="1">
      <alignment horizontal="center"/>
      <protection/>
    </xf>
    <xf numFmtId="170" fontId="5" fillId="0" borderId="32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33" xfId="0" applyNumberFormat="1" applyFont="1" applyBorder="1" applyAlignment="1" applyProtection="1">
      <alignment/>
      <protection/>
    </xf>
    <xf numFmtId="170" fontId="5" fillId="0" borderId="31" xfId="0" applyNumberFormat="1" applyFont="1" applyBorder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3" fillId="0" borderId="26" xfId="0" applyNumberFormat="1" applyFont="1" applyBorder="1" applyAlignment="1" applyProtection="1">
      <alignment wrapTex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170" fontId="5" fillId="0" borderId="0" xfId="0" applyNumberFormat="1" applyFont="1" applyAlignment="1" applyProtection="1">
      <alignment horizontal="left" indent="2"/>
      <protection/>
    </xf>
    <xf numFmtId="170" fontId="3" fillId="0" borderId="22" xfId="0" applyNumberFormat="1" applyFont="1" applyBorder="1" applyAlignment="1" applyProtection="1">
      <alignment wrapText="1"/>
      <protection/>
    </xf>
    <xf numFmtId="170" fontId="5" fillId="0" borderId="16" xfId="0" applyNumberFormat="1" applyFont="1" applyBorder="1" applyAlignment="1" applyProtection="1">
      <alignment/>
      <protection/>
    </xf>
    <xf numFmtId="170" fontId="5" fillId="0" borderId="23" xfId="0" applyNumberFormat="1" applyFont="1" applyBorder="1" applyAlignment="1" applyProtection="1">
      <alignment/>
      <protection/>
    </xf>
    <xf numFmtId="170" fontId="5" fillId="0" borderId="24" xfId="0" applyNumberFormat="1" applyFont="1" applyBorder="1" applyAlignment="1" applyProtection="1">
      <alignment/>
      <protection/>
    </xf>
    <xf numFmtId="170" fontId="5" fillId="0" borderId="25" xfId="0" applyNumberFormat="1" applyFont="1" applyBorder="1" applyAlignment="1" applyProtection="1">
      <alignment/>
      <protection/>
    </xf>
    <xf numFmtId="170" fontId="5" fillId="0" borderId="26" xfId="0" applyNumberFormat="1" applyFont="1" applyBorder="1" applyAlignment="1" applyProtection="1">
      <alignment/>
      <protection/>
    </xf>
    <xf numFmtId="170" fontId="3" fillId="0" borderId="22" xfId="0" applyNumberFormat="1" applyFont="1" applyBorder="1" applyAlignment="1" applyProtection="1">
      <alignment horizontal="left"/>
      <protection/>
    </xf>
    <xf numFmtId="170" fontId="6" fillId="0" borderId="14" xfId="0" applyNumberFormat="1" applyFont="1" applyBorder="1" applyAlignment="1" applyProtection="1">
      <alignment horizontal="left" indent="1"/>
      <protection/>
    </xf>
    <xf numFmtId="170" fontId="6" fillId="0" borderId="13" xfId="0" applyNumberFormat="1" applyFont="1" applyBorder="1" applyAlignment="1" applyProtection="1">
      <alignment wrapText="1"/>
      <protection/>
    </xf>
    <xf numFmtId="170" fontId="5" fillId="0" borderId="32" xfId="0" applyNumberFormat="1" applyFont="1" applyFill="1" applyBorder="1" applyAlignment="1" applyProtection="1">
      <alignment/>
      <protection/>
    </xf>
    <xf numFmtId="170" fontId="5" fillId="0" borderId="30" xfId="0" applyNumberFormat="1" applyFont="1" applyFill="1" applyBorder="1" applyAlignment="1" applyProtection="1">
      <alignment/>
      <protection/>
    </xf>
    <xf numFmtId="170" fontId="6" fillId="0" borderId="30" xfId="0" applyNumberFormat="1" applyFont="1" applyBorder="1" applyAlignment="1" applyProtection="1">
      <alignment wrapText="1"/>
      <protection/>
    </xf>
    <xf numFmtId="170" fontId="6" fillId="0" borderId="33" xfId="0" applyNumberFormat="1" applyFont="1" applyBorder="1" applyAlignment="1" applyProtection="1">
      <alignment wrapText="1"/>
      <protection/>
    </xf>
    <xf numFmtId="170" fontId="5" fillId="0" borderId="31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170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/>
      <protection/>
    </xf>
    <xf numFmtId="170" fontId="6" fillId="0" borderId="35" xfId="0" applyNumberFormat="1" applyFont="1" applyBorder="1" applyAlignment="1" applyProtection="1">
      <alignment horizontal="left" indent="1"/>
      <protection/>
    </xf>
    <xf numFmtId="170" fontId="6" fillId="0" borderId="34" xfId="0" applyNumberFormat="1" applyFont="1" applyBorder="1" applyAlignment="1" applyProtection="1">
      <alignment wrapText="1"/>
      <protection/>
    </xf>
    <xf numFmtId="170" fontId="5" fillId="0" borderId="36" xfId="0" applyNumberFormat="1" applyFont="1" applyFill="1" applyBorder="1" applyAlignment="1" applyProtection="1">
      <alignment/>
      <protection/>
    </xf>
    <xf numFmtId="170" fontId="5" fillId="0" borderId="37" xfId="0" applyNumberFormat="1" applyFont="1" applyFill="1" applyBorder="1" applyAlignment="1" applyProtection="1">
      <alignment/>
      <protection/>
    </xf>
    <xf numFmtId="170" fontId="6" fillId="0" borderId="37" xfId="0" applyNumberFormat="1" applyFont="1" applyBorder="1" applyAlignment="1" applyProtection="1">
      <alignment wrapText="1"/>
      <protection/>
    </xf>
    <xf numFmtId="170" fontId="6" fillId="0" borderId="38" xfId="0" applyNumberFormat="1" applyFont="1" applyBorder="1" applyAlignment="1" applyProtection="1">
      <alignment wrapText="1"/>
      <protection/>
    </xf>
    <xf numFmtId="170" fontId="5" fillId="0" borderId="39" xfId="0" applyNumberFormat="1" applyFont="1" applyFill="1" applyBorder="1" applyAlignment="1" applyProtection="1">
      <alignment/>
      <protection/>
    </xf>
    <xf numFmtId="170" fontId="6" fillId="0" borderId="39" xfId="0" applyNumberFormat="1" applyFont="1" applyBorder="1" applyAlignment="1" applyProtection="1">
      <alignment wrapText="1"/>
      <protection/>
    </xf>
    <xf numFmtId="0" fontId="5" fillId="0" borderId="40" xfId="0" applyFont="1" applyBorder="1" applyAlignment="1" applyProtection="1">
      <alignment/>
      <protection/>
    </xf>
    <xf numFmtId="170" fontId="6" fillId="0" borderId="41" xfId="0" applyNumberFormat="1" applyFont="1" applyBorder="1" applyAlignment="1" applyProtection="1">
      <alignment horizontal="left" indent="1"/>
      <protection/>
    </xf>
    <xf numFmtId="170" fontId="6" fillId="0" borderId="40" xfId="0" applyNumberFormat="1" applyFont="1" applyBorder="1" applyAlignment="1" applyProtection="1">
      <alignment wrapText="1"/>
      <protection/>
    </xf>
    <xf numFmtId="170" fontId="5" fillId="0" borderId="42" xfId="0" applyNumberFormat="1" applyFont="1" applyFill="1" applyBorder="1" applyAlignment="1" applyProtection="1">
      <alignment/>
      <protection/>
    </xf>
    <xf numFmtId="170" fontId="5" fillId="0" borderId="43" xfId="0" applyNumberFormat="1" applyFont="1" applyFill="1" applyBorder="1" applyAlignment="1" applyProtection="1">
      <alignment/>
      <protection/>
    </xf>
    <xf numFmtId="170" fontId="6" fillId="0" borderId="43" xfId="0" applyNumberFormat="1" applyFont="1" applyBorder="1" applyAlignment="1" applyProtection="1">
      <alignment wrapText="1"/>
      <protection/>
    </xf>
    <xf numFmtId="170" fontId="6" fillId="0" borderId="44" xfId="0" applyNumberFormat="1" applyFont="1" applyBorder="1" applyAlignment="1" applyProtection="1">
      <alignment wrapText="1"/>
      <protection/>
    </xf>
    <xf numFmtId="170" fontId="5" fillId="0" borderId="45" xfId="0" applyNumberFormat="1" applyFont="1" applyFill="1" applyBorder="1" applyAlignment="1" applyProtection="1">
      <alignment/>
      <protection/>
    </xf>
    <xf numFmtId="170" fontId="6" fillId="0" borderId="45" xfId="0" applyNumberFormat="1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1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18" t="s">
        <v>24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23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/>
      <c r="B7" s="54" t="s">
        <v>25</v>
      </c>
      <c r="C7" s="55" t="s">
        <v>26</v>
      </c>
      <c r="D7" s="56">
        <v>175368116</v>
      </c>
      <c r="E7" s="57">
        <v>1490149917</v>
      </c>
      <c r="F7" s="57">
        <v>1905329853</v>
      </c>
      <c r="G7" s="57">
        <v>122806000</v>
      </c>
      <c r="H7" s="57">
        <v>1059434825</v>
      </c>
      <c r="I7" s="57">
        <v>940094370</v>
      </c>
      <c r="J7" s="57">
        <v>217450000</v>
      </c>
      <c r="K7" s="57">
        <v>41773074</v>
      </c>
      <c r="L7" s="57">
        <v>32201154</v>
      </c>
      <c r="M7" s="57">
        <v>1038115148</v>
      </c>
      <c r="N7" s="58">
        <v>294944241</v>
      </c>
      <c r="O7" s="59">
        <v>963666941</v>
      </c>
      <c r="P7" s="58">
        <v>23764281</v>
      </c>
      <c r="Q7" s="60">
        <v>8305097920</v>
      </c>
      <c r="R7" s="59">
        <v>6607539749</v>
      </c>
      <c r="S7" s="58">
        <v>88873612</v>
      </c>
      <c r="T7" s="58">
        <v>1127842150</v>
      </c>
      <c r="U7" s="57">
        <v>53000000</v>
      </c>
      <c r="V7" s="58">
        <v>427842410</v>
      </c>
      <c r="W7" s="61">
        <v>8305097921</v>
      </c>
    </row>
    <row r="8" spans="1:23" s="7" customFormat="1" ht="12.75">
      <c r="A8" s="24"/>
      <c r="B8" s="54" t="s">
        <v>27</v>
      </c>
      <c r="C8" s="55" t="s">
        <v>28</v>
      </c>
      <c r="D8" s="56">
        <v>173918169</v>
      </c>
      <c r="E8" s="57">
        <v>753538130</v>
      </c>
      <c r="F8" s="57">
        <v>958434071</v>
      </c>
      <c r="G8" s="57">
        <v>10950678</v>
      </c>
      <c r="H8" s="57">
        <v>468352357</v>
      </c>
      <c r="I8" s="57">
        <v>879992123</v>
      </c>
      <c r="J8" s="57">
        <v>0</v>
      </c>
      <c r="K8" s="57">
        <v>22912226</v>
      </c>
      <c r="L8" s="57">
        <v>48311609</v>
      </c>
      <c r="M8" s="57">
        <v>12739113</v>
      </c>
      <c r="N8" s="58">
        <v>242241995</v>
      </c>
      <c r="O8" s="59">
        <v>230065605</v>
      </c>
      <c r="P8" s="58">
        <v>5500000</v>
      </c>
      <c r="Q8" s="60">
        <v>3806956076</v>
      </c>
      <c r="R8" s="59">
        <v>2019610154</v>
      </c>
      <c r="S8" s="58">
        <v>1071882885</v>
      </c>
      <c r="T8" s="58">
        <v>549423154</v>
      </c>
      <c r="U8" s="57">
        <v>22744351</v>
      </c>
      <c r="V8" s="58">
        <v>143295532</v>
      </c>
      <c r="W8" s="61">
        <v>3806956076</v>
      </c>
    </row>
    <row r="9" spans="1:23" s="7" customFormat="1" ht="12.75">
      <c r="A9" s="24"/>
      <c r="B9" s="54" t="s">
        <v>29</v>
      </c>
      <c r="C9" s="55" t="s">
        <v>30</v>
      </c>
      <c r="D9" s="56">
        <v>525340000</v>
      </c>
      <c r="E9" s="57">
        <v>4324794027</v>
      </c>
      <c r="F9" s="57">
        <v>1405844112</v>
      </c>
      <c r="G9" s="57">
        <v>91800000</v>
      </c>
      <c r="H9" s="57">
        <v>2968931470</v>
      </c>
      <c r="I9" s="57">
        <v>977938421</v>
      </c>
      <c r="J9" s="57">
        <v>0</v>
      </c>
      <c r="K9" s="57">
        <v>141560000</v>
      </c>
      <c r="L9" s="57">
        <v>264636000</v>
      </c>
      <c r="M9" s="57">
        <v>885726800</v>
      </c>
      <c r="N9" s="58">
        <v>2210960232</v>
      </c>
      <c r="O9" s="59">
        <v>6228436399</v>
      </c>
      <c r="P9" s="58">
        <v>32000000</v>
      </c>
      <c r="Q9" s="60">
        <v>20057967461</v>
      </c>
      <c r="R9" s="59">
        <v>8448840605</v>
      </c>
      <c r="S9" s="58">
        <v>5518300000</v>
      </c>
      <c r="T9" s="58">
        <v>4382082000</v>
      </c>
      <c r="U9" s="57">
        <v>428524100</v>
      </c>
      <c r="V9" s="58">
        <v>1280220756</v>
      </c>
      <c r="W9" s="61">
        <v>20057967461</v>
      </c>
    </row>
    <row r="10" spans="1:23" s="7" customFormat="1" ht="12.75">
      <c r="A10" s="24"/>
      <c r="B10" s="54" t="s">
        <v>31</v>
      </c>
      <c r="C10" s="55" t="s">
        <v>32</v>
      </c>
      <c r="D10" s="56">
        <v>176917940</v>
      </c>
      <c r="E10" s="57">
        <v>2019432713</v>
      </c>
      <c r="F10" s="57">
        <v>3510882024</v>
      </c>
      <c r="G10" s="57">
        <v>205605000</v>
      </c>
      <c r="H10" s="57">
        <v>1199479670</v>
      </c>
      <c r="I10" s="57">
        <v>1201697573</v>
      </c>
      <c r="J10" s="57">
        <v>1200643000</v>
      </c>
      <c r="K10" s="57">
        <v>20056723</v>
      </c>
      <c r="L10" s="57">
        <v>77333250</v>
      </c>
      <c r="M10" s="57">
        <v>1175908428</v>
      </c>
      <c r="N10" s="58">
        <v>869924940</v>
      </c>
      <c r="O10" s="59">
        <v>1063660325</v>
      </c>
      <c r="P10" s="58">
        <v>118370000</v>
      </c>
      <c r="Q10" s="60">
        <v>12839911586</v>
      </c>
      <c r="R10" s="59">
        <v>8893166712</v>
      </c>
      <c r="S10" s="58">
        <v>1150000000</v>
      </c>
      <c r="T10" s="58">
        <v>2229510098</v>
      </c>
      <c r="U10" s="57">
        <v>87719298</v>
      </c>
      <c r="V10" s="58">
        <v>479515559</v>
      </c>
      <c r="W10" s="61">
        <v>12839911667</v>
      </c>
    </row>
    <row r="11" spans="1:23" s="7" customFormat="1" ht="12.75">
      <c r="A11" s="24"/>
      <c r="B11" s="54" t="s">
        <v>33</v>
      </c>
      <c r="C11" s="55" t="s">
        <v>34</v>
      </c>
      <c r="D11" s="56">
        <v>107824809</v>
      </c>
      <c r="E11" s="57">
        <v>1330660714</v>
      </c>
      <c r="F11" s="57">
        <v>2844962614</v>
      </c>
      <c r="G11" s="57">
        <v>0</v>
      </c>
      <c r="H11" s="57">
        <v>315886662</v>
      </c>
      <c r="I11" s="57">
        <v>389119000</v>
      </c>
      <c r="J11" s="57">
        <v>0</v>
      </c>
      <c r="K11" s="57">
        <v>12195915</v>
      </c>
      <c r="L11" s="57">
        <v>10360000</v>
      </c>
      <c r="M11" s="57">
        <v>198002294</v>
      </c>
      <c r="N11" s="58">
        <v>318605599</v>
      </c>
      <c r="O11" s="59">
        <v>393864123</v>
      </c>
      <c r="P11" s="58">
        <v>7500000</v>
      </c>
      <c r="Q11" s="60">
        <v>5928981730</v>
      </c>
      <c r="R11" s="59">
        <v>4807048336</v>
      </c>
      <c r="S11" s="58">
        <v>0</v>
      </c>
      <c r="T11" s="58">
        <v>245591410</v>
      </c>
      <c r="U11" s="57">
        <v>0</v>
      </c>
      <c r="V11" s="58">
        <v>876341984</v>
      </c>
      <c r="W11" s="61">
        <v>5928981730</v>
      </c>
    </row>
    <row r="12" spans="1:23" s="7" customFormat="1" ht="12.75">
      <c r="A12" s="24"/>
      <c r="B12" s="54" t="s">
        <v>35</v>
      </c>
      <c r="C12" s="55" t="s">
        <v>36</v>
      </c>
      <c r="D12" s="56">
        <v>31115000</v>
      </c>
      <c r="E12" s="57">
        <v>431069633</v>
      </c>
      <c r="F12" s="57">
        <v>1679795156</v>
      </c>
      <c r="G12" s="57">
        <v>0</v>
      </c>
      <c r="H12" s="57">
        <v>209369397</v>
      </c>
      <c r="I12" s="57">
        <v>319240860</v>
      </c>
      <c r="J12" s="57">
        <v>12000000</v>
      </c>
      <c r="K12" s="57">
        <v>16512909</v>
      </c>
      <c r="L12" s="57">
        <v>23115598</v>
      </c>
      <c r="M12" s="57">
        <v>65050000</v>
      </c>
      <c r="N12" s="58">
        <v>118236420</v>
      </c>
      <c r="O12" s="59">
        <v>232086472</v>
      </c>
      <c r="P12" s="58">
        <v>7600000</v>
      </c>
      <c r="Q12" s="60">
        <v>3145191445</v>
      </c>
      <c r="R12" s="59">
        <v>2713555002</v>
      </c>
      <c r="S12" s="58">
        <v>114770000</v>
      </c>
      <c r="T12" s="58">
        <v>240717301</v>
      </c>
      <c r="U12" s="57">
        <v>26423558</v>
      </c>
      <c r="V12" s="58">
        <v>49725578</v>
      </c>
      <c r="W12" s="61">
        <v>3145191439</v>
      </c>
    </row>
    <row r="13" spans="1:23" s="7" customFormat="1" ht="12.75">
      <c r="A13" s="24"/>
      <c r="B13" s="54" t="s">
        <v>37</v>
      </c>
      <c r="C13" s="55" t="s">
        <v>38</v>
      </c>
      <c r="D13" s="56">
        <v>54444817</v>
      </c>
      <c r="E13" s="57">
        <v>846884060</v>
      </c>
      <c r="F13" s="57">
        <v>402239415</v>
      </c>
      <c r="G13" s="57">
        <v>58100000</v>
      </c>
      <c r="H13" s="57">
        <v>173181995</v>
      </c>
      <c r="I13" s="57">
        <v>365112550</v>
      </c>
      <c r="J13" s="57">
        <v>0</v>
      </c>
      <c r="K13" s="57">
        <v>64950432</v>
      </c>
      <c r="L13" s="57">
        <v>24841144</v>
      </c>
      <c r="M13" s="57">
        <v>322515009</v>
      </c>
      <c r="N13" s="58">
        <v>131327616</v>
      </c>
      <c r="O13" s="59">
        <v>70029670</v>
      </c>
      <c r="P13" s="58">
        <v>-2746000</v>
      </c>
      <c r="Q13" s="60">
        <v>2510880708</v>
      </c>
      <c r="R13" s="59">
        <v>2140374132</v>
      </c>
      <c r="S13" s="58">
        <v>100000000</v>
      </c>
      <c r="T13" s="58">
        <v>154220000</v>
      </c>
      <c r="U13" s="57">
        <v>20866009</v>
      </c>
      <c r="V13" s="58">
        <v>95420567</v>
      </c>
      <c r="W13" s="61">
        <v>2510880708</v>
      </c>
    </row>
    <row r="14" spans="1:23" s="7" customFormat="1" ht="12.75">
      <c r="A14" s="24"/>
      <c r="B14" s="54" t="s">
        <v>39</v>
      </c>
      <c r="C14" s="55" t="s">
        <v>40</v>
      </c>
      <c r="D14" s="56">
        <v>6177565</v>
      </c>
      <c r="E14" s="57">
        <v>198317418</v>
      </c>
      <c r="F14" s="57">
        <v>501086783</v>
      </c>
      <c r="G14" s="57">
        <v>0</v>
      </c>
      <c r="H14" s="57">
        <v>123700994</v>
      </c>
      <c r="I14" s="57">
        <v>136968604</v>
      </c>
      <c r="J14" s="57">
        <v>4500000</v>
      </c>
      <c r="K14" s="57">
        <v>7000000</v>
      </c>
      <c r="L14" s="57">
        <v>7078760</v>
      </c>
      <c r="M14" s="57">
        <v>19814399</v>
      </c>
      <c r="N14" s="58">
        <v>70191298</v>
      </c>
      <c r="O14" s="59">
        <v>46240282</v>
      </c>
      <c r="P14" s="58">
        <v>0</v>
      </c>
      <c r="Q14" s="60">
        <v>1121076103</v>
      </c>
      <c r="R14" s="59">
        <v>815010824</v>
      </c>
      <c r="S14" s="58">
        <v>17723195</v>
      </c>
      <c r="T14" s="58">
        <v>3574500</v>
      </c>
      <c r="U14" s="57">
        <v>10000000</v>
      </c>
      <c r="V14" s="58">
        <v>274767584</v>
      </c>
      <c r="W14" s="61">
        <v>1121076103</v>
      </c>
    </row>
    <row r="15" spans="1:23" s="7" customFormat="1" ht="12.75">
      <c r="A15" s="24"/>
      <c r="B15" s="62" t="s">
        <v>41</v>
      </c>
      <c r="C15" s="55" t="s">
        <v>42</v>
      </c>
      <c r="D15" s="56">
        <v>519310393</v>
      </c>
      <c r="E15" s="57">
        <v>1858443994</v>
      </c>
      <c r="F15" s="57">
        <v>1104425899</v>
      </c>
      <c r="G15" s="57">
        <v>143498562</v>
      </c>
      <c r="H15" s="57">
        <v>1364531437</v>
      </c>
      <c r="I15" s="57">
        <v>1497171943</v>
      </c>
      <c r="J15" s="57">
        <v>68528766</v>
      </c>
      <c r="K15" s="57">
        <v>75575222</v>
      </c>
      <c r="L15" s="57">
        <v>97531404</v>
      </c>
      <c r="M15" s="57">
        <v>9019293</v>
      </c>
      <c r="N15" s="58">
        <v>430506432</v>
      </c>
      <c r="O15" s="59">
        <v>890200658</v>
      </c>
      <c r="P15" s="58">
        <v>107650000</v>
      </c>
      <c r="Q15" s="60">
        <v>8166394003</v>
      </c>
      <c r="R15" s="59">
        <v>3471866756</v>
      </c>
      <c r="S15" s="58">
        <v>3242067457</v>
      </c>
      <c r="T15" s="58">
        <v>1215212279</v>
      </c>
      <c r="U15" s="57">
        <v>103400000</v>
      </c>
      <c r="V15" s="58">
        <v>133847510</v>
      </c>
      <c r="W15" s="61">
        <v>8166394002</v>
      </c>
    </row>
    <row r="16" spans="1:23" s="7" customFormat="1" ht="12.75">
      <c r="A16" s="27"/>
      <c r="B16" s="63" t="s">
        <v>672</v>
      </c>
      <c r="C16" s="64"/>
      <c r="D16" s="65">
        <f aca="true" t="shared" si="0" ref="D16:W16">SUM(D7:D15)</f>
        <v>1770416809</v>
      </c>
      <c r="E16" s="66">
        <f t="shared" si="0"/>
        <v>13253290606</v>
      </c>
      <c r="F16" s="66">
        <f t="shared" si="0"/>
        <v>14312999927</v>
      </c>
      <c r="G16" s="66">
        <f t="shared" si="0"/>
        <v>632760240</v>
      </c>
      <c r="H16" s="66">
        <f t="shared" si="0"/>
        <v>7882868807</v>
      </c>
      <c r="I16" s="66">
        <f t="shared" si="0"/>
        <v>6707335444</v>
      </c>
      <c r="J16" s="66">
        <f t="shared" si="0"/>
        <v>1503121766</v>
      </c>
      <c r="K16" s="66">
        <f t="shared" si="0"/>
        <v>402536501</v>
      </c>
      <c r="L16" s="66">
        <f t="shared" si="0"/>
        <v>585408919</v>
      </c>
      <c r="M16" s="66">
        <f t="shared" si="0"/>
        <v>3726890484</v>
      </c>
      <c r="N16" s="67">
        <f t="shared" si="0"/>
        <v>4686938773</v>
      </c>
      <c r="O16" s="68">
        <f t="shared" si="0"/>
        <v>10118250475</v>
      </c>
      <c r="P16" s="67">
        <f t="shared" si="0"/>
        <v>299638281</v>
      </c>
      <c r="Q16" s="69">
        <f t="shared" si="0"/>
        <v>65882457032</v>
      </c>
      <c r="R16" s="68">
        <f t="shared" si="0"/>
        <v>39917012270</v>
      </c>
      <c r="S16" s="67">
        <f t="shared" si="0"/>
        <v>11303617149</v>
      </c>
      <c r="T16" s="67">
        <f t="shared" si="0"/>
        <v>10148172892</v>
      </c>
      <c r="U16" s="66">
        <f t="shared" si="0"/>
        <v>752677316</v>
      </c>
      <c r="V16" s="67">
        <f t="shared" si="0"/>
        <v>3760977480</v>
      </c>
      <c r="W16" s="70">
        <f t="shared" si="0"/>
        <v>65882457107</v>
      </c>
    </row>
    <row r="17" spans="1:23" s="7" customFormat="1" ht="12.75" customHeight="1">
      <c r="A17" s="28"/>
      <c r="B17" s="71"/>
      <c r="C17" s="72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6"/>
      <c r="R17" s="75"/>
      <c r="S17" s="74"/>
      <c r="T17" s="74"/>
      <c r="U17" s="74"/>
      <c r="V17" s="74"/>
      <c r="W17" s="76"/>
    </row>
    <row r="18" spans="1:23" s="7" customFormat="1" ht="12.75">
      <c r="A18" s="29"/>
      <c r="B18" s="120" t="s">
        <v>43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</row>
    <row r="19" spans="1:23" ht="12.75">
      <c r="A19" s="1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</row>
    <row r="20" spans="1:23" ht="12.75">
      <c r="A20" s="1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12.75">
      <c r="A21" s="1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12.75">
      <c r="A22" s="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12.75">
      <c r="A23" s="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12.75">
      <c r="A24" s="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12.75">
      <c r="A25" s="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12.75">
      <c r="A26" s="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12.75">
      <c r="A27" s="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12.75">
      <c r="A28" s="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2.7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2.75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2.75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1:23" ht="12.75">
      <c r="A82" s="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18:W18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5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"/>
      <c r="Y1" s="1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647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 t="s">
        <v>609</v>
      </c>
      <c r="B7" s="79" t="s">
        <v>365</v>
      </c>
      <c r="C7" s="55" t="s">
        <v>366</v>
      </c>
      <c r="D7" s="56">
        <v>0</v>
      </c>
      <c r="E7" s="57">
        <v>0</v>
      </c>
      <c r="F7" s="57">
        <v>113128800</v>
      </c>
      <c r="G7" s="57">
        <v>0</v>
      </c>
      <c r="H7" s="57">
        <v>6000000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v>0</v>
      </c>
      <c r="O7" s="59">
        <v>0</v>
      </c>
      <c r="P7" s="58">
        <v>0</v>
      </c>
      <c r="Q7" s="60">
        <v>119128800</v>
      </c>
      <c r="R7" s="59">
        <v>119128800</v>
      </c>
      <c r="S7" s="58">
        <v>0</v>
      </c>
      <c r="T7" s="58">
        <v>0</v>
      </c>
      <c r="U7" s="57">
        <v>0</v>
      </c>
      <c r="V7" s="58">
        <v>0</v>
      </c>
      <c r="W7" s="61">
        <v>119128800</v>
      </c>
    </row>
    <row r="8" spans="1:23" s="7" customFormat="1" ht="12.75">
      <c r="A8" s="24" t="s">
        <v>609</v>
      </c>
      <c r="B8" s="79" t="s">
        <v>367</v>
      </c>
      <c r="C8" s="55" t="s">
        <v>368</v>
      </c>
      <c r="D8" s="56">
        <v>0</v>
      </c>
      <c r="E8" s="57">
        <v>0</v>
      </c>
      <c r="F8" s="57">
        <v>50312950</v>
      </c>
      <c r="G8" s="57">
        <v>0</v>
      </c>
      <c r="H8" s="57">
        <v>32999000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>
        <v>0</v>
      </c>
      <c r="O8" s="59">
        <v>0</v>
      </c>
      <c r="P8" s="58">
        <v>0</v>
      </c>
      <c r="Q8" s="60">
        <v>83311950</v>
      </c>
      <c r="R8" s="59">
        <v>60312950</v>
      </c>
      <c r="S8" s="58">
        <v>0</v>
      </c>
      <c r="T8" s="58">
        <v>0</v>
      </c>
      <c r="U8" s="57">
        <v>22999000</v>
      </c>
      <c r="V8" s="58">
        <v>0</v>
      </c>
      <c r="W8" s="61">
        <v>83311950</v>
      </c>
    </row>
    <row r="9" spans="1:23" s="7" customFormat="1" ht="12.75">
      <c r="A9" s="24" t="s">
        <v>609</v>
      </c>
      <c r="B9" s="79" t="s">
        <v>369</v>
      </c>
      <c r="C9" s="55" t="s">
        <v>370</v>
      </c>
      <c r="D9" s="56">
        <v>0</v>
      </c>
      <c r="E9" s="57">
        <v>22610411</v>
      </c>
      <c r="F9" s="57">
        <v>54609769</v>
      </c>
      <c r="G9" s="57">
        <v>0</v>
      </c>
      <c r="H9" s="57">
        <v>10710000</v>
      </c>
      <c r="I9" s="57">
        <v>1272000</v>
      </c>
      <c r="J9" s="57">
        <v>0</v>
      </c>
      <c r="K9" s="57">
        <v>0</v>
      </c>
      <c r="L9" s="57">
        <v>0</v>
      </c>
      <c r="M9" s="57">
        <v>0</v>
      </c>
      <c r="N9" s="58">
        <v>980500</v>
      </c>
      <c r="O9" s="59">
        <v>4478500</v>
      </c>
      <c r="P9" s="58">
        <v>0</v>
      </c>
      <c r="Q9" s="60">
        <v>94661180</v>
      </c>
      <c r="R9" s="59">
        <v>81782174</v>
      </c>
      <c r="S9" s="58">
        <v>0</v>
      </c>
      <c r="T9" s="58">
        <v>12879000</v>
      </c>
      <c r="U9" s="57">
        <v>0</v>
      </c>
      <c r="V9" s="58">
        <v>0</v>
      </c>
      <c r="W9" s="61">
        <v>94661174</v>
      </c>
    </row>
    <row r="10" spans="1:23" s="7" customFormat="1" ht="12.75">
      <c r="A10" s="24" t="s">
        <v>609</v>
      </c>
      <c r="B10" s="79" t="s">
        <v>371</v>
      </c>
      <c r="C10" s="55" t="s">
        <v>372</v>
      </c>
      <c r="D10" s="56">
        <v>0</v>
      </c>
      <c r="E10" s="57">
        <v>0</v>
      </c>
      <c r="F10" s="57">
        <v>7000000</v>
      </c>
      <c r="G10" s="57">
        <v>0</v>
      </c>
      <c r="H10" s="57">
        <v>9000000</v>
      </c>
      <c r="I10" s="57">
        <v>18209200</v>
      </c>
      <c r="J10" s="57">
        <v>0</v>
      </c>
      <c r="K10" s="57">
        <v>0</v>
      </c>
      <c r="L10" s="57">
        <v>0</v>
      </c>
      <c r="M10" s="57">
        <v>0</v>
      </c>
      <c r="N10" s="58">
        <v>0</v>
      </c>
      <c r="O10" s="59">
        <v>0</v>
      </c>
      <c r="P10" s="58">
        <v>0</v>
      </c>
      <c r="Q10" s="60">
        <v>34209200</v>
      </c>
      <c r="R10" s="59">
        <v>34209200</v>
      </c>
      <c r="S10" s="58">
        <v>0</v>
      </c>
      <c r="T10" s="58">
        <v>0</v>
      </c>
      <c r="U10" s="57">
        <v>0</v>
      </c>
      <c r="V10" s="58">
        <v>0</v>
      </c>
      <c r="W10" s="61">
        <v>34209200</v>
      </c>
    </row>
    <row r="11" spans="1:23" s="7" customFormat="1" ht="12.75">
      <c r="A11" s="24" t="s">
        <v>609</v>
      </c>
      <c r="B11" s="79" t="s">
        <v>373</v>
      </c>
      <c r="C11" s="55" t="s">
        <v>374</v>
      </c>
      <c r="D11" s="56">
        <v>0</v>
      </c>
      <c r="E11" s="57">
        <v>0</v>
      </c>
      <c r="F11" s="57">
        <v>10870150</v>
      </c>
      <c r="G11" s="57">
        <v>0</v>
      </c>
      <c r="H11" s="57">
        <v>0</v>
      </c>
      <c r="I11" s="57">
        <v>17000000</v>
      </c>
      <c r="J11" s="57">
        <v>0</v>
      </c>
      <c r="K11" s="57">
        <v>0</v>
      </c>
      <c r="L11" s="57">
        <v>0</v>
      </c>
      <c r="M11" s="57">
        <v>0</v>
      </c>
      <c r="N11" s="58">
        <v>0</v>
      </c>
      <c r="O11" s="59">
        <v>0</v>
      </c>
      <c r="P11" s="58">
        <v>0</v>
      </c>
      <c r="Q11" s="60">
        <v>27870150</v>
      </c>
      <c r="R11" s="59">
        <v>27870150</v>
      </c>
      <c r="S11" s="58">
        <v>0</v>
      </c>
      <c r="T11" s="58">
        <v>0</v>
      </c>
      <c r="U11" s="57">
        <v>0</v>
      </c>
      <c r="V11" s="58">
        <v>0</v>
      </c>
      <c r="W11" s="61">
        <v>27870150</v>
      </c>
    </row>
    <row r="12" spans="1:23" s="7" customFormat="1" ht="12.75">
      <c r="A12" s="24" t="s">
        <v>609</v>
      </c>
      <c r="B12" s="79" t="s">
        <v>375</v>
      </c>
      <c r="C12" s="55" t="s">
        <v>376</v>
      </c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0</v>
      </c>
      <c r="P12" s="58">
        <v>0</v>
      </c>
      <c r="Q12" s="60">
        <v>0</v>
      </c>
      <c r="R12" s="59">
        <v>0</v>
      </c>
      <c r="S12" s="58">
        <v>0</v>
      </c>
      <c r="T12" s="58">
        <v>0</v>
      </c>
      <c r="U12" s="57">
        <v>0</v>
      </c>
      <c r="V12" s="58">
        <v>0</v>
      </c>
      <c r="W12" s="61">
        <v>0</v>
      </c>
    </row>
    <row r="13" spans="1:23" s="7" customFormat="1" ht="12.75">
      <c r="A13" s="24" t="s">
        <v>609</v>
      </c>
      <c r="B13" s="79" t="s">
        <v>77</v>
      </c>
      <c r="C13" s="55" t="s">
        <v>78</v>
      </c>
      <c r="D13" s="56">
        <v>0</v>
      </c>
      <c r="E13" s="57">
        <v>0</v>
      </c>
      <c r="F13" s="57">
        <v>0</v>
      </c>
      <c r="G13" s="57">
        <v>0</v>
      </c>
      <c r="H13" s="57">
        <v>10165000</v>
      </c>
      <c r="I13" s="57">
        <v>58084000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9">
        <v>0</v>
      </c>
      <c r="P13" s="58">
        <v>0</v>
      </c>
      <c r="Q13" s="60">
        <v>68249000</v>
      </c>
      <c r="R13" s="59">
        <v>68249000</v>
      </c>
      <c r="S13" s="58">
        <v>0</v>
      </c>
      <c r="T13" s="58">
        <v>0</v>
      </c>
      <c r="U13" s="57">
        <v>0</v>
      </c>
      <c r="V13" s="58">
        <v>0</v>
      </c>
      <c r="W13" s="61">
        <v>68249000</v>
      </c>
    </row>
    <row r="14" spans="1:23" s="7" customFormat="1" ht="12.75">
      <c r="A14" s="24" t="s">
        <v>610</v>
      </c>
      <c r="B14" s="79" t="s">
        <v>560</v>
      </c>
      <c r="C14" s="55" t="s">
        <v>561</v>
      </c>
      <c r="D14" s="56">
        <v>10000000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4500000</v>
      </c>
      <c r="P14" s="58">
        <v>0</v>
      </c>
      <c r="Q14" s="60">
        <v>14500000</v>
      </c>
      <c r="R14" s="59">
        <v>0</v>
      </c>
      <c r="S14" s="58">
        <v>0</v>
      </c>
      <c r="T14" s="58">
        <v>0</v>
      </c>
      <c r="U14" s="57">
        <v>0</v>
      </c>
      <c r="V14" s="58">
        <v>14500000</v>
      </c>
      <c r="W14" s="61">
        <v>14500000</v>
      </c>
    </row>
    <row r="15" spans="1:23" s="34" customFormat="1" ht="12.75">
      <c r="A15" s="45"/>
      <c r="B15" s="80" t="s">
        <v>648</v>
      </c>
      <c r="C15" s="81"/>
      <c r="D15" s="65">
        <f aca="true" t="shared" si="0" ref="D15:W15">SUM(D7:D14)</f>
        <v>10000000</v>
      </c>
      <c r="E15" s="66">
        <f t="shared" si="0"/>
        <v>22610411</v>
      </c>
      <c r="F15" s="66">
        <f t="shared" si="0"/>
        <v>235921669</v>
      </c>
      <c r="G15" s="66">
        <f t="shared" si="0"/>
        <v>0</v>
      </c>
      <c r="H15" s="66">
        <f t="shared" si="0"/>
        <v>68874000</v>
      </c>
      <c r="I15" s="66">
        <f t="shared" si="0"/>
        <v>94565200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66">
        <f t="shared" si="0"/>
        <v>0</v>
      </c>
      <c r="N15" s="82">
        <f t="shared" si="0"/>
        <v>980500</v>
      </c>
      <c r="O15" s="83">
        <f t="shared" si="0"/>
        <v>8978500</v>
      </c>
      <c r="P15" s="82">
        <f t="shared" si="0"/>
        <v>0</v>
      </c>
      <c r="Q15" s="69">
        <f t="shared" si="0"/>
        <v>441930280</v>
      </c>
      <c r="R15" s="83">
        <f t="shared" si="0"/>
        <v>391552274</v>
      </c>
      <c r="S15" s="82">
        <f t="shared" si="0"/>
        <v>0</v>
      </c>
      <c r="T15" s="82">
        <f t="shared" si="0"/>
        <v>12879000</v>
      </c>
      <c r="U15" s="66">
        <f t="shared" si="0"/>
        <v>22999000</v>
      </c>
      <c r="V15" s="82">
        <f t="shared" si="0"/>
        <v>14500000</v>
      </c>
      <c r="W15" s="94">
        <f t="shared" si="0"/>
        <v>441930274</v>
      </c>
    </row>
    <row r="16" spans="1:23" s="7" customFormat="1" ht="12.75">
      <c r="A16" s="24" t="s">
        <v>609</v>
      </c>
      <c r="B16" s="79" t="s">
        <v>377</v>
      </c>
      <c r="C16" s="55" t="s">
        <v>378</v>
      </c>
      <c r="D16" s="56">
        <v>0</v>
      </c>
      <c r="E16" s="57">
        <v>6585000</v>
      </c>
      <c r="F16" s="57">
        <v>3593000</v>
      </c>
      <c r="G16" s="57">
        <v>0</v>
      </c>
      <c r="H16" s="57">
        <v>27830000</v>
      </c>
      <c r="I16" s="57">
        <v>9123000</v>
      </c>
      <c r="J16" s="57">
        <v>0</v>
      </c>
      <c r="K16" s="57">
        <v>0</v>
      </c>
      <c r="L16" s="57">
        <v>0</v>
      </c>
      <c r="M16" s="57">
        <v>0</v>
      </c>
      <c r="N16" s="58">
        <v>3285000</v>
      </c>
      <c r="O16" s="59">
        <v>2750000</v>
      </c>
      <c r="P16" s="58">
        <v>0</v>
      </c>
      <c r="Q16" s="60">
        <v>53166000</v>
      </c>
      <c r="R16" s="59">
        <v>36416000</v>
      </c>
      <c r="S16" s="58">
        <v>0</v>
      </c>
      <c r="T16" s="58">
        <v>0</v>
      </c>
      <c r="U16" s="57">
        <v>0</v>
      </c>
      <c r="V16" s="58">
        <v>16750000</v>
      </c>
      <c r="W16" s="61">
        <v>53166000</v>
      </c>
    </row>
    <row r="17" spans="1:23" s="7" customFormat="1" ht="12.75">
      <c r="A17" s="24" t="s">
        <v>609</v>
      </c>
      <c r="B17" s="79" t="s">
        <v>79</v>
      </c>
      <c r="C17" s="55" t="s">
        <v>80</v>
      </c>
      <c r="D17" s="56">
        <v>0</v>
      </c>
      <c r="E17" s="57">
        <v>7960000</v>
      </c>
      <c r="F17" s="57">
        <v>91880000</v>
      </c>
      <c r="G17" s="57">
        <v>0</v>
      </c>
      <c r="H17" s="57">
        <v>14464000</v>
      </c>
      <c r="I17" s="57">
        <v>84548150</v>
      </c>
      <c r="J17" s="57">
        <v>0</v>
      </c>
      <c r="K17" s="57">
        <v>0</v>
      </c>
      <c r="L17" s="57">
        <v>0</v>
      </c>
      <c r="M17" s="57">
        <v>10000000</v>
      </c>
      <c r="N17" s="58">
        <v>0</v>
      </c>
      <c r="O17" s="59">
        <v>0</v>
      </c>
      <c r="P17" s="58">
        <v>0</v>
      </c>
      <c r="Q17" s="60">
        <v>208852150</v>
      </c>
      <c r="R17" s="59">
        <v>208852150</v>
      </c>
      <c r="S17" s="58">
        <v>0</v>
      </c>
      <c r="T17" s="58">
        <v>0</v>
      </c>
      <c r="U17" s="57">
        <v>0</v>
      </c>
      <c r="V17" s="58">
        <v>0</v>
      </c>
      <c r="W17" s="61">
        <v>208852150</v>
      </c>
    </row>
    <row r="18" spans="1:23" s="7" customFormat="1" ht="12.75">
      <c r="A18" s="24" t="s">
        <v>609</v>
      </c>
      <c r="B18" s="79" t="s">
        <v>81</v>
      </c>
      <c r="C18" s="55" t="s">
        <v>82</v>
      </c>
      <c r="D18" s="56">
        <v>2415000</v>
      </c>
      <c r="E18" s="57">
        <v>63224699</v>
      </c>
      <c r="F18" s="57">
        <v>37136887</v>
      </c>
      <c r="G18" s="57">
        <v>0</v>
      </c>
      <c r="H18" s="57">
        <v>39000000</v>
      </c>
      <c r="I18" s="57">
        <v>46187294</v>
      </c>
      <c r="J18" s="57">
        <v>0</v>
      </c>
      <c r="K18" s="57">
        <v>5650000</v>
      </c>
      <c r="L18" s="57">
        <v>3000000</v>
      </c>
      <c r="M18" s="57">
        <v>3700000</v>
      </c>
      <c r="N18" s="58">
        <v>12480000</v>
      </c>
      <c r="O18" s="59">
        <v>30711600</v>
      </c>
      <c r="P18" s="58">
        <v>1500000</v>
      </c>
      <c r="Q18" s="60">
        <v>245005480</v>
      </c>
      <c r="R18" s="59">
        <v>51954880</v>
      </c>
      <c r="S18" s="58">
        <v>114770000</v>
      </c>
      <c r="T18" s="58">
        <v>78280600</v>
      </c>
      <c r="U18" s="57">
        <v>0</v>
      </c>
      <c r="V18" s="58">
        <v>0</v>
      </c>
      <c r="W18" s="61">
        <v>245005480</v>
      </c>
    </row>
    <row r="19" spans="1:23" s="7" customFormat="1" ht="12.75">
      <c r="A19" s="24" t="s">
        <v>609</v>
      </c>
      <c r="B19" s="79" t="s">
        <v>379</v>
      </c>
      <c r="C19" s="55" t="s">
        <v>380</v>
      </c>
      <c r="D19" s="56">
        <v>0</v>
      </c>
      <c r="E19" s="57">
        <v>0</v>
      </c>
      <c r="F19" s="57">
        <v>6820350</v>
      </c>
      <c r="G19" s="57">
        <v>0</v>
      </c>
      <c r="H19" s="57">
        <v>2204000</v>
      </c>
      <c r="I19" s="57">
        <v>3978350</v>
      </c>
      <c r="J19" s="57">
        <v>0</v>
      </c>
      <c r="K19" s="57">
        <v>0</v>
      </c>
      <c r="L19" s="57">
        <v>7000000</v>
      </c>
      <c r="M19" s="57">
        <v>0</v>
      </c>
      <c r="N19" s="58">
        <v>0</v>
      </c>
      <c r="O19" s="59">
        <v>568803</v>
      </c>
      <c r="P19" s="58">
        <v>0</v>
      </c>
      <c r="Q19" s="60">
        <v>20571503</v>
      </c>
      <c r="R19" s="59">
        <v>19390700</v>
      </c>
      <c r="S19" s="58">
        <v>0</v>
      </c>
      <c r="T19" s="58">
        <v>0</v>
      </c>
      <c r="U19" s="57">
        <v>0</v>
      </c>
      <c r="V19" s="58">
        <v>1180803</v>
      </c>
      <c r="W19" s="61">
        <v>20571503</v>
      </c>
    </row>
    <row r="20" spans="1:23" s="7" customFormat="1" ht="12.75">
      <c r="A20" s="24" t="s">
        <v>609</v>
      </c>
      <c r="B20" s="79" t="s">
        <v>381</v>
      </c>
      <c r="C20" s="55" t="s">
        <v>382</v>
      </c>
      <c r="D20" s="56">
        <v>0</v>
      </c>
      <c r="E20" s="57">
        <v>0</v>
      </c>
      <c r="F20" s="57">
        <v>100230049</v>
      </c>
      <c r="G20" s="57">
        <v>0</v>
      </c>
      <c r="H20" s="57">
        <v>0</v>
      </c>
      <c r="I20" s="57">
        <v>12014876</v>
      </c>
      <c r="J20" s="57">
        <v>0</v>
      </c>
      <c r="K20" s="57">
        <v>10862909</v>
      </c>
      <c r="L20" s="57">
        <v>0</v>
      </c>
      <c r="M20" s="57">
        <v>0</v>
      </c>
      <c r="N20" s="58">
        <v>0</v>
      </c>
      <c r="O20" s="59">
        <v>95310</v>
      </c>
      <c r="P20" s="58">
        <v>0</v>
      </c>
      <c r="Q20" s="60">
        <v>123203144</v>
      </c>
      <c r="R20" s="59">
        <v>123203144</v>
      </c>
      <c r="S20" s="58">
        <v>0</v>
      </c>
      <c r="T20" s="58">
        <v>0</v>
      </c>
      <c r="U20" s="57">
        <v>0</v>
      </c>
      <c r="V20" s="58">
        <v>0</v>
      </c>
      <c r="W20" s="61">
        <v>123203144</v>
      </c>
    </row>
    <row r="21" spans="1:23" s="7" customFormat="1" ht="12.75">
      <c r="A21" s="24" t="s">
        <v>609</v>
      </c>
      <c r="B21" s="79" t="s">
        <v>383</v>
      </c>
      <c r="C21" s="55" t="s">
        <v>384</v>
      </c>
      <c r="D21" s="56">
        <v>16000000</v>
      </c>
      <c r="E21" s="57">
        <v>38000000</v>
      </c>
      <c r="F21" s="57">
        <v>81746000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8">
        <v>0</v>
      </c>
      <c r="O21" s="59">
        <v>0</v>
      </c>
      <c r="P21" s="58">
        <v>0</v>
      </c>
      <c r="Q21" s="60">
        <v>135746000</v>
      </c>
      <c r="R21" s="59">
        <v>125746000</v>
      </c>
      <c r="S21" s="58">
        <v>0</v>
      </c>
      <c r="T21" s="58">
        <v>0</v>
      </c>
      <c r="U21" s="57">
        <v>0</v>
      </c>
      <c r="V21" s="58">
        <v>10000000</v>
      </c>
      <c r="W21" s="61">
        <v>135746000</v>
      </c>
    </row>
    <row r="22" spans="1:23" s="7" customFormat="1" ht="12.75">
      <c r="A22" s="24" t="s">
        <v>610</v>
      </c>
      <c r="B22" s="79" t="s">
        <v>562</v>
      </c>
      <c r="C22" s="55" t="s">
        <v>563</v>
      </c>
      <c r="D22" s="5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9">
        <v>7294775</v>
      </c>
      <c r="P22" s="58">
        <v>0</v>
      </c>
      <c r="Q22" s="60">
        <v>7294775</v>
      </c>
      <c r="R22" s="59">
        <v>0</v>
      </c>
      <c r="S22" s="58">
        <v>0</v>
      </c>
      <c r="T22" s="58">
        <v>0</v>
      </c>
      <c r="U22" s="57">
        <v>0</v>
      </c>
      <c r="V22" s="58">
        <v>7294775</v>
      </c>
      <c r="W22" s="61">
        <v>7294775</v>
      </c>
    </row>
    <row r="23" spans="1:23" s="34" customFormat="1" ht="12.75">
      <c r="A23" s="45"/>
      <c r="B23" s="80" t="s">
        <v>649</v>
      </c>
      <c r="C23" s="81"/>
      <c r="D23" s="65">
        <f aca="true" t="shared" si="1" ref="D23:W23">SUM(D16:D22)</f>
        <v>18415000</v>
      </c>
      <c r="E23" s="66">
        <f t="shared" si="1"/>
        <v>115769699</v>
      </c>
      <c r="F23" s="66">
        <f t="shared" si="1"/>
        <v>321406286</v>
      </c>
      <c r="G23" s="66">
        <f t="shared" si="1"/>
        <v>0</v>
      </c>
      <c r="H23" s="66">
        <f t="shared" si="1"/>
        <v>83498000</v>
      </c>
      <c r="I23" s="66">
        <f t="shared" si="1"/>
        <v>155851670</v>
      </c>
      <c r="J23" s="66">
        <f t="shared" si="1"/>
        <v>0</v>
      </c>
      <c r="K23" s="66">
        <f t="shared" si="1"/>
        <v>16512909</v>
      </c>
      <c r="L23" s="66">
        <f t="shared" si="1"/>
        <v>10000000</v>
      </c>
      <c r="M23" s="66">
        <f t="shared" si="1"/>
        <v>13700000</v>
      </c>
      <c r="N23" s="82">
        <f t="shared" si="1"/>
        <v>15765000</v>
      </c>
      <c r="O23" s="83">
        <f t="shared" si="1"/>
        <v>41420488</v>
      </c>
      <c r="P23" s="82">
        <f t="shared" si="1"/>
        <v>1500000</v>
      </c>
      <c r="Q23" s="69">
        <f t="shared" si="1"/>
        <v>793839052</v>
      </c>
      <c r="R23" s="83">
        <f t="shared" si="1"/>
        <v>565562874</v>
      </c>
      <c r="S23" s="82">
        <f t="shared" si="1"/>
        <v>114770000</v>
      </c>
      <c r="T23" s="82">
        <f t="shared" si="1"/>
        <v>78280600</v>
      </c>
      <c r="U23" s="66">
        <f t="shared" si="1"/>
        <v>0</v>
      </c>
      <c r="V23" s="82">
        <f t="shared" si="1"/>
        <v>35225578</v>
      </c>
      <c r="W23" s="94">
        <f t="shared" si="1"/>
        <v>793839052</v>
      </c>
    </row>
    <row r="24" spans="1:23" s="7" customFormat="1" ht="12.75">
      <c r="A24" s="24" t="s">
        <v>609</v>
      </c>
      <c r="B24" s="79" t="s">
        <v>385</v>
      </c>
      <c r="C24" s="55" t="s">
        <v>386</v>
      </c>
      <c r="D24" s="56">
        <v>0</v>
      </c>
      <c r="E24" s="57">
        <v>20196629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25825000</v>
      </c>
      <c r="O24" s="59">
        <v>0</v>
      </c>
      <c r="P24" s="58">
        <v>0</v>
      </c>
      <c r="Q24" s="60">
        <v>46021629</v>
      </c>
      <c r="R24" s="59">
        <v>46021629</v>
      </c>
      <c r="S24" s="58">
        <v>0</v>
      </c>
      <c r="T24" s="58">
        <v>0</v>
      </c>
      <c r="U24" s="57">
        <v>0</v>
      </c>
      <c r="V24" s="58">
        <v>0</v>
      </c>
      <c r="W24" s="61">
        <v>46021629</v>
      </c>
    </row>
    <row r="25" spans="1:23" s="7" customFormat="1" ht="12.75">
      <c r="A25" s="24" t="s">
        <v>609</v>
      </c>
      <c r="B25" s="79" t="s">
        <v>83</v>
      </c>
      <c r="C25" s="55" t="s">
        <v>84</v>
      </c>
      <c r="D25" s="56">
        <v>2700000</v>
      </c>
      <c r="E25" s="57">
        <v>171705789</v>
      </c>
      <c r="F25" s="57">
        <v>232789301</v>
      </c>
      <c r="G25" s="57">
        <v>0</v>
      </c>
      <c r="H25" s="57">
        <v>21004396</v>
      </c>
      <c r="I25" s="57">
        <v>29323990</v>
      </c>
      <c r="J25" s="57">
        <v>0</v>
      </c>
      <c r="K25" s="57">
        <v>0</v>
      </c>
      <c r="L25" s="57">
        <v>13115598</v>
      </c>
      <c r="M25" s="57">
        <v>1500000</v>
      </c>
      <c r="N25" s="58">
        <v>26264288</v>
      </c>
      <c r="O25" s="59">
        <v>59430684</v>
      </c>
      <c r="P25" s="58">
        <v>0</v>
      </c>
      <c r="Q25" s="60">
        <v>557834046</v>
      </c>
      <c r="R25" s="59">
        <v>424737588</v>
      </c>
      <c r="S25" s="58">
        <v>0</v>
      </c>
      <c r="T25" s="58">
        <v>129671900</v>
      </c>
      <c r="U25" s="57">
        <v>3424558</v>
      </c>
      <c r="V25" s="58">
        <v>0</v>
      </c>
      <c r="W25" s="61">
        <v>557834046</v>
      </c>
    </row>
    <row r="26" spans="1:23" s="7" customFormat="1" ht="12.75">
      <c r="A26" s="24" t="s">
        <v>609</v>
      </c>
      <c r="B26" s="79" t="s">
        <v>387</v>
      </c>
      <c r="C26" s="55" t="s">
        <v>388</v>
      </c>
      <c r="D26" s="56">
        <v>0</v>
      </c>
      <c r="E26" s="57">
        <v>31757000</v>
      </c>
      <c r="F26" s="57">
        <v>60448000</v>
      </c>
      <c r="G26" s="57">
        <v>0</v>
      </c>
      <c r="H26" s="57">
        <v>5000000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8">
        <v>0</v>
      </c>
      <c r="O26" s="59">
        <v>0</v>
      </c>
      <c r="P26" s="58">
        <v>0</v>
      </c>
      <c r="Q26" s="60">
        <v>97205000</v>
      </c>
      <c r="R26" s="59">
        <v>97205000</v>
      </c>
      <c r="S26" s="58">
        <v>0</v>
      </c>
      <c r="T26" s="58">
        <v>0</v>
      </c>
      <c r="U26" s="57">
        <v>0</v>
      </c>
      <c r="V26" s="58">
        <v>0</v>
      </c>
      <c r="W26" s="61">
        <v>97205000</v>
      </c>
    </row>
    <row r="27" spans="1:23" s="7" customFormat="1" ht="12.75">
      <c r="A27" s="24" t="s">
        <v>609</v>
      </c>
      <c r="B27" s="79" t="s">
        <v>389</v>
      </c>
      <c r="C27" s="55" t="s">
        <v>390</v>
      </c>
      <c r="D27" s="56">
        <v>0</v>
      </c>
      <c r="E27" s="57">
        <v>46572105</v>
      </c>
      <c r="F27" s="57">
        <v>236090750</v>
      </c>
      <c r="G27" s="57">
        <v>0</v>
      </c>
      <c r="H27" s="57">
        <v>10000000</v>
      </c>
      <c r="I27" s="57">
        <v>34500000</v>
      </c>
      <c r="J27" s="57">
        <v>0</v>
      </c>
      <c r="K27" s="57">
        <v>0</v>
      </c>
      <c r="L27" s="57">
        <v>0</v>
      </c>
      <c r="M27" s="57">
        <v>0</v>
      </c>
      <c r="N27" s="58">
        <v>15901632</v>
      </c>
      <c r="O27" s="59">
        <v>600000</v>
      </c>
      <c r="P27" s="58">
        <v>0</v>
      </c>
      <c r="Q27" s="60">
        <v>343664487</v>
      </c>
      <c r="R27" s="59">
        <v>343064487</v>
      </c>
      <c r="S27" s="58">
        <v>0</v>
      </c>
      <c r="T27" s="58">
        <v>600000</v>
      </c>
      <c r="U27" s="57">
        <v>0</v>
      </c>
      <c r="V27" s="58">
        <v>0</v>
      </c>
      <c r="W27" s="61">
        <v>343664487</v>
      </c>
    </row>
    <row r="28" spans="1:23" s="7" customFormat="1" ht="12.75">
      <c r="A28" s="24" t="s">
        <v>609</v>
      </c>
      <c r="B28" s="79" t="s">
        <v>391</v>
      </c>
      <c r="C28" s="55" t="s">
        <v>392</v>
      </c>
      <c r="D28" s="56">
        <v>0</v>
      </c>
      <c r="E28" s="57">
        <v>20500000</v>
      </c>
      <c r="F28" s="57">
        <v>541500000</v>
      </c>
      <c r="G28" s="57">
        <v>0</v>
      </c>
      <c r="H28" s="57">
        <v>15000000</v>
      </c>
      <c r="I28" s="57">
        <v>5000000</v>
      </c>
      <c r="J28" s="57">
        <v>12000000</v>
      </c>
      <c r="K28" s="57">
        <v>0</v>
      </c>
      <c r="L28" s="57">
        <v>0</v>
      </c>
      <c r="M28" s="57">
        <v>40000000</v>
      </c>
      <c r="N28" s="58">
        <v>33500000</v>
      </c>
      <c r="O28" s="59">
        <v>118214000</v>
      </c>
      <c r="P28" s="58">
        <v>6100000</v>
      </c>
      <c r="Q28" s="60">
        <v>791814000</v>
      </c>
      <c r="R28" s="59">
        <v>791814000</v>
      </c>
      <c r="S28" s="58">
        <v>0</v>
      </c>
      <c r="T28" s="58">
        <v>0</v>
      </c>
      <c r="U28" s="57">
        <v>0</v>
      </c>
      <c r="V28" s="58">
        <v>0</v>
      </c>
      <c r="W28" s="61">
        <v>791814000</v>
      </c>
    </row>
    <row r="29" spans="1:23" s="7" customFormat="1" ht="12.75">
      <c r="A29" s="24" t="s">
        <v>610</v>
      </c>
      <c r="B29" s="79" t="s">
        <v>564</v>
      </c>
      <c r="C29" s="55" t="s">
        <v>565</v>
      </c>
      <c r="D29" s="56">
        <v>0</v>
      </c>
      <c r="E29" s="57">
        <v>1958000</v>
      </c>
      <c r="F29" s="57">
        <v>51639150</v>
      </c>
      <c r="G29" s="57">
        <v>0</v>
      </c>
      <c r="H29" s="57">
        <v>5993001</v>
      </c>
      <c r="I29" s="57">
        <v>0</v>
      </c>
      <c r="J29" s="57">
        <v>0</v>
      </c>
      <c r="K29" s="57">
        <v>0</v>
      </c>
      <c r="L29" s="57">
        <v>0</v>
      </c>
      <c r="M29" s="57">
        <v>9850000</v>
      </c>
      <c r="N29" s="58">
        <v>0</v>
      </c>
      <c r="O29" s="59">
        <v>3442800</v>
      </c>
      <c r="P29" s="58">
        <v>0</v>
      </c>
      <c r="Q29" s="60">
        <v>72882951</v>
      </c>
      <c r="R29" s="59">
        <v>53597150</v>
      </c>
      <c r="S29" s="58">
        <v>0</v>
      </c>
      <c r="T29" s="58">
        <v>19285801</v>
      </c>
      <c r="U29" s="57">
        <v>0</v>
      </c>
      <c r="V29" s="58">
        <v>0</v>
      </c>
      <c r="W29" s="61">
        <v>72882951</v>
      </c>
    </row>
    <row r="30" spans="1:23" s="34" customFormat="1" ht="12.75">
      <c r="A30" s="45"/>
      <c r="B30" s="80" t="s">
        <v>650</v>
      </c>
      <c r="C30" s="81"/>
      <c r="D30" s="65">
        <f aca="true" t="shared" si="2" ref="D30:W30">SUM(D24:D29)</f>
        <v>2700000</v>
      </c>
      <c r="E30" s="66">
        <f t="shared" si="2"/>
        <v>292689523</v>
      </c>
      <c r="F30" s="66">
        <f t="shared" si="2"/>
        <v>1122467201</v>
      </c>
      <c r="G30" s="66">
        <f t="shared" si="2"/>
        <v>0</v>
      </c>
      <c r="H30" s="66">
        <f t="shared" si="2"/>
        <v>56997397</v>
      </c>
      <c r="I30" s="66">
        <f t="shared" si="2"/>
        <v>68823990</v>
      </c>
      <c r="J30" s="66">
        <f t="shared" si="2"/>
        <v>12000000</v>
      </c>
      <c r="K30" s="66">
        <f t="shared" si="2"/>
        <v>0</v>
      </c>
      <c r="L30" s="66">
        <f t="shared" si="2"/>
        <v>13115598</v>
      </c>
      <c r="M30" s="66">
        <f t="shared" si="2"/>
        <v>51350000</v>
      </c>
      <c r="N30" s="82">
        <f t="shared" si="2"/>
        <v>101490920</v>
      </c>
      <c r="O30" s="83">
        <f t="shared" si="2"/>
        <v>181687484</v>
      </c>
      <c r="P30" s="82">
        <f t="shared" si="2"/>
        <v>6100000</v>
      </c>
      <c r="Q30" s="69">
        <f t="shared" si="2"/>
        <v>1909422113</v>
      </c>
      <c r="R30" s="83">
        <f t="shared" si="2"/>
        <v>1756439854</v>
      </c>
      <c r="S30" s="82">
        <f t="shared" si="2"/>
        <v>0</v>
      </c>
      <c r="T30" s="82">
        <f t="shared" si="2"/>
        <v>149557701</v>
      </c>
      <c r="U30" s="66">
        <f t="shared" si="2"/>
        <v>3424558</v>
      </c>
      <c r="V30" s="82">
        <f t="shared" si="2"/>
        <v>0</v>
      </c>
      <c r="W30" s="94">
        <f t="shared" si="2"/>
        <v>1909422113</v>
      </c>
    </row>
    <row r="31" spans="1:23" s="34" customFormat="1" ht="12.75">
      <c r="A31" s="45"/>
      <c r="B31" s="80" t="s">
        <v>651</v>
      </c>
      <c r="C31" s="81"/>
      <c r="D31" s="65">
        <f aca="true" t="shared" si="3" ref="D31:W31">SUM(D7:D14,D16:D22,D24:D29)</f>
        <v>31115000</v>
      </c>
      <c r="E31" s="66">
        <f t="shared" si="3"/>
        <v>431069633</v>
      </c>
      <c r="F31" s="66">
        <f t="shared" si="3"/>
        <v>1679795156</v>
      </c>
      <c r="G31" s="66">
        <f t="shared" si="3"/>
        <v>0</v>
      </c>
      <c r="H31" s="66">
        <f t="shared" si="3"/>
        <v>209369397</v>
      </c>
      <c r="I31" s="66">
        <f t="shared" si="3"/>
        <v>319240860</v>
      </c>
      <c r="J31" s="66">
        <f t="shared" si="3"/>
        <v>12000000</v>
      </c>
      <c r="K31" s="66">
        <f t="shared" si="3"/>
        <v>16512909</v>
      </c>
      <c r="L31" s="66">
        <f t="shared" si="3"/>
        <v>23115598</v>
      </c>
      <c r="M31" s="66">
        <f t="shared" si="3"/>
        <v>65050000</v>
      </c>
      <c r="N31" s="82">
        <f t="shared" si="3"/>
        <v>118236420</v>
      </c>
      <c r="O31" s="83">
        <f t="shared" si="3"/>
        <v>232086472</v>
      </c>
      <c r="P31" s="82">
        <f t="shared" si="3"/>
        <v>7600000</v>
      </c>
      <c r="Q31" s="69">
        <f t="shared" si="3"/>
        <v>3145191445</v>
      </c>
      <c r="R31" s="83">
        <f t="shared" si="3"/>
        <v>2713555002</v>
      </c>
      <c r="S31" s="82">
        <f t="shared" si="3"/>
        <v>114770000</v>
      </c>
      <c r="T31" s="82">
        <f t="shared" si="3"/>
        <v>240717301</v>
      </c>
      <c r="U31" s="66">
        <f t="shared" si="3"/>
        <v>26423558</v>
      </c>
      <c r="V31" s="82">
        <f t="shared" si="3"/>
        <v>49725578</v>
      </c>
      <c r="W31" s="94">
        <f t="shared" si="3"/>
        <v>3145191439</v>
      </c>
    </row>
    <row r="32" spans="1:23" s="7" customFormat="1" ht="12.75">
      <c r="A32" s="46"/>
      <c r="B32" s="84"/>
      <c r="C32" s="85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87"/>
      <c r="Q32" s="89"/>
      <c r="R32" s="88"/>
      <c r="S32" s="87"/>
      <c r="T32" s="87"/>
      <c r="U32" s="87"/>
      <c r="V32" s="87"/>
      <c r="W32" s="89"/>
    </row>
    <row r="33" spans="1:23" s="7" customFormat="1" ht="12.75">
      <c r="A33" s="29"/>
      <c r="B33" s="120" t="s">
        <v>43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33:W3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4" width="10.7109375" style="2" customWidth="1"/>
    <col min="25" max="16384" width="9.140625" style="2" customWidth="1"/>
  </cols>
  <sheetData>
    <row r="1" spans="1:24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8"/>
      <c r="X2" s="116"/>
    </row>
    <row r="3" spans="1:24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1" t="s">
        <v>23</v>
      </c>
      <c r="X3" s="32"/>
    </row>
    <row r="4" spans="1:24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4"/>
      <c r="X4" s="16"/>
    </row>
    <row r="5" spans="1:24" s="7" customFormat="1" ht="12.75">
      <c r="A5" s="17"/>
      <c r="B5" s="40" t="s">
        <v>652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0"/>
      <c r="X5" s="22"/>
    </row>
    <row r="6" spans="1:24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0"/>
      <c r="X6" s="22"/>
    </row>
    <row r="7" spans="1:24" s="7" customFormat="1" ht="12.75">
      <c r="A7" s="24" t="s">
        <v>609</v>
      </c>
      <c r="B7" s="79" t="s">
        <v>439</v>
      </c>
      <c r="C7" s="55" t="s">
        <v>440</v>
      </c>
      <c r="D7" s="56">
        <v>1591985</v>
      </c>
      <c r="E7" s="57">
        <v>20474100</v>
      </c>
      <c r="F7" s="57">
        <v>90504560</v>
      </c>
      <c r="G7" s="57">
        <v>0</v>
      </c>
      <c r="H7" s="57">
        <v>0</v>
      </c>
      <c r="I7" s="57">
        <v>11651530</v>
      </c>
      <c r="J7" s="57">
        <v>0</v>
      </c>
      <c r="K7" s="57">
        <v>0</v>
      </c>
      <c r="L7" s="57">
        <v>0</v>
      </c>
      <c r="M7" s="57">
        <v>0</v>
      </c>
      <c r="N7" s="58">
        <v>13179960</v>
      </c>
      <c r="O7" s="59">
        <v>498850</v>
      </c>
      <c r="P7" s="58">
        <v>0</v>
      </c>
      <c r="Q7" s="60">
        <v>137900985</v>
      </c>
      <c r="R7" s="59">
        <v>131046400</v>
      </c>
      <c r="S7" s="58">
        <v>0</v>
      </c>
      <c r="T7" s="58">
        <v>0</v>
      </c>
      <c r="U7" s="57">
        <v>0</v>
      </c>
      <c r="V7" s="58">
        <v>6854585</v>
      </c>
      <c r="W7" s="58">
        <v>137900985</v>
      </c>
      <c r="X7" s="26"/>
    </row>
    <row r="8" spans="1:24" s="7" customFormat="1" ht="12.75">
      <c r="A8" s="24" t="s">
        <v>609</v>
      </c>
      <c r="B8" s="79" t="s">
        <v>441</v>
      </c>
      <c r="C8" s="55" t="s">
        <v>442</v>
      </c>
      <c r="D8" s="56">
        <v>0</v>
      </c>
      <c r="E8" s="57">
        <v>21727084</v>
      </c>
      <c r="F8" s="57">
        <v>29183000</v>
      </c>
      <c r="G8" s="57">
        <v>0</v>
      </c>
      <c r="H8" s="57">
        <v>2000000</v>
      </c>
      <c r="I8" s="57">
        <v>8733876</v>
      </c>
      <c r="J8" s="57">
        <v>0</v>
      </c>
      <c r="K8" s="57">
        <v>0</v>
      </c>
      <c r="L8" s="57">
        <v>0</v>
      </c>
      <c r="M8" s="57">
        <v>4000000</v>
      </c>
      <c r="N8" s="58">
        <v>20771040</v>
      </c>
      <c r="O8" s="59">
        <v>3000000</v>
      </c>
      <c r="P8" s="58">
        <v>0</v>
      </c>
      <c r="Q8" s="60">
        <v>89415000</v>
      </c>
      <c r="R8" s="59">
        <v>89415000</v>
      </c>
      <c r="S8" s="58">
        <v>0</v>
      </c>
      <c r="T8" s="58">
        <v>0</v>
      </c>
      <c r="U8" s="57">
        <v>0</v>
      </c>
      <c r="V8" s="58">
        <v>0</v>
      </c>
      <c r="W8" s="58">
        <v>89415000</v>
      </c>
      <c r="X8" s="26"/>
    </row>
    <row r="9" spans="1:24" s="7" customFormat="1" ht="12.75">
      <c r="A9" s="24" t="s">
        <v>609</v>
      </c>
      <c r="B9" s="79" t="s">
        <v>443</v>
      </c>
      <c r="C9" s="55" t="s">
        <v>444</v>
      </c>
      <c r="D9" s="56">
        <v>4000000</v>
      </c>
      <c r="E9" s="57">
        <v>12500000</v>
      </c>
      <c r="F9" s="57">
        <v>108900000</v>
      </c>
      <c r="G9" s="57">
        <v>0</v>
      </c>
      <c r="H9" s="57">
        <v>68360000</v>
      </c>
      <c r="I9" s="57">
        <v>40161000</v>
      </c>
      <c r="J9" s="57">
        <v>0</v>
      </c>
      <c r="K9" s="57">
        <v>7000000</v>
      </c>
      <c r="L9" s="57">
        <v>2500000</v>
      </c>
      <c r="M9" s="57">
        <v>7000000</v>
      </c>
      <c r="N9" s="58">
        <v>19000000</v>
      </c>
      <c r="O9" s="59">
        <v>0</v>
      </c>
      <c r="P9" s="58">
        <v>0</v>
      </c>
      <c r="Q9" s="60">
        <v>269421000</v>
      </c>
      <c r="R9" s="59">
        <v>42161000</v>
      </c>
      <c r="S9" s="58">
        <v>0</v>
      </c>
      <c r="T9" s="58">
        <v>0</v>
      </c>
      <c r="U9" s="57">
        <v>10000000</v>
      </c>
      <c r="V9" s="58">
        <v>217260000</v>
      </c>
      <c r="W9" s="58">
        <v>269421000</v>
      </c>
      <c r="X9" s="26"/>
    </row>
    <row r="10" spans="1:24" s="7" customFormat="1" ht="12.75">
      <c r="A10" s="24" t="s">
        <v>610</v>
      </c>
      <c r="B10" s="79" t="s">
        <v>590</v>
      </c>
      <c r="C10" s="55" t="s">
        <v>591</v>
      </c>
      <c r="D10" s="56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8">
        <v>0</v>
      </c>
      <c r="O10" s="59">
        <v>0</v>
      </c>
      <c r="P10" s="58">
        <v>0</v>
      </c>
      <c r="Q10" s="60">
        <v>0</v>
      </c>
      <c r="R10" s="59">
        <v>0</v>
      </c>
      <c r="S10" s="58">
        <v>0</v>
      </c>
      <c r="T10" s="58">
        <v>0</v>
      </c>
      <c r="U10" s="57">
        <v>0</v>
      </c>
      <c r="V10" s="58">
        <v>0</v>
      </c>
      <c r="W10" s="58">
        <v>0</v>
      </c>
      <c r="X10" s="26"/>
    </row>
    <row r="11" spans="1:24" s="34" customFormat="1" ht="12.75">
      <c r="A11" s="45"/>
      <c r="B11" s="80" t="s">
        <v>653</v>
      </c>
      <c r="C11" s="81"/>
      <c r="D11" s="65">
        <f aca="true" t="shared" si="0" ref="D11:W11">SUM(D7:D10)</f>
        <v>5591985</v>
      </c>
      <c r="E11" s="66">
        <f t="shared" si="0"/>
        <v>54701184</v>
      </c>
      <c r="F11" s="66">
        <f t="shared" si="0"/>
        <v>228587560</v>
      </c>
      <c r="G11" s="66">
        <f t="shared" si="0"/>
        <v>0</v>
      </c>
      <c r="H11" s="66">
        <f t="shared" si="0"/>
        <v>70360000</v>
      </c>
      <c r="I11" s="66">
        <f t="shared" si="0"/>
        <v>60546406</v>
      </c>
      <c r="J11" s="66">
        <f t="shared" si="0"/>
        <v>0</v>
      </c>
      <c r="K11" s="66">
        <f t="shared" si="0"/>
        <v>7000000</v>
      </c>
      <c r="L11" s="66">
        <f t="shared" si="0"/>
        <v>2500000</v>
      </c>
      <c r="M11" s="66">
        <f t="shared" si="0"/>
        <v>11000000</v>
      </c>
      <c r="N11" s="82">
        <f t="shared" si="0"/>
        <v>52951000</v>
      </c>
      <c r="O11" s="83">
        <f t="shared" si="0"/>
        <v>3498850</v>
      </c>
      <c r="P11" s="82">
        <f t="shared" si="0"/>
        <v>0</v>
      </c>
      <c r="Q11" s="69">
        <f t="shared" si="0"/>
        <v>496736985</v>
      </c>
      <c r="R11" s="83">
        <f t="shared" si="0"/>
        <v>262622400</v>
      </c>
      <c r="S11" s="82">
        <f t="shared" si="0"/>
        <v>0</v>
      </c>
      <c r="T11" s="82">
        <f t="shared" si="0"/>
        <v>0</v>
      </c>
      <c r="U11" s="66">
        <f t="shared" si="0"/>
        <v>10000000</v>
      </c>
      <c r="V11" s="82">
        <f t="shared" si="0"/>
        <v>224114585</v>
      </c>
      <c r="W11" s="82">
        <f t="shared" si="0"/>
        <v>496736985</v>
      </c>
      <c r="X11" s="47"/>
    </row>
    <row r="12" spans="1:24" s="7" customFormat="1" ht="12.75">
      <c r="A12" s="24" t="s">
        <v>609</v>
      </c>
      <c r="B12" s="79" t="s">
        <v>393</v>
      </c>
      <c r="C12" s="55" t="s">
        <v>394</v>
      </c>
      <c r="D12" s="56">
        <v>0</v>
      </c>
      <c r="E12" s="57">
        <v>0</v>
      </c>
      <c r="F12" s="57">
        <v>15857000</v>
      </c>
      <c r="G12" s="57">
        <v>0</v>
      </c>
      <c r="H12" s="57">
        <v>2000000</v>
      </c>
      <c r="I12" s="57">
        <v>7350000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0</v>
      </c>
      <c r="P12" s="58">
        <v>0</v>
      </c>
      <c r="Q12" s="60">
        <v>25207000</v>
      </c>
      <c r="R12" s="59">
        <v>25207000</v>
      </c>
      <c r="S12" s="58">
        <v>0</v>
      </c>
      <c r="T12" s="58">
        <v>0</v>
      </c>
      <c r="U12" s="57">
        <v>0</v>
      </c>
      <c r="V12" s="58">
        <v>0</v>
      </c>
      <c r="W12" s="58">
        <v>25207000</v>
      </c>
      <c r="X12" s="26"/>
    </row>
    <row r="13" spans="1:24" s="7" customFormat="1" ht="12.75">
      <c r="A13" s="24" t="s">
        <v>609</v>
      </c>
      <c r="B13" s="79" t="s">
        <v>395</v>
      </c>
      <c r="C13" s="55" t="s">
        <v>396</v>
      </c>
      <c r="D13" s="56">
        <v>0</v>
      </c>
      <c r="E13" s="57">
        <v>14644000</v>
      </c>
      <c r="F13" s="57">
        <v>0</v>
      </c>
      <c r="G13" s="57">
        <v>0</v>
      </c>
      <c r="H13" s="57">
        <v>3000000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9">
        <v>0</v>
      </c>
      <c r="P13" s="58">
        <v>0</v>
      </c>
      <c r="Q13" s="60">
        <v>17644000</v>
      </c>
      <c r="R13" s="59">
        <v>17644000</v>
      </c>
      <c r="S13" s="58">
        <v>0</v>
      </c>
      <c r="T13" s="58">
        <v>0</v>
      </c>
      <c r="U13" s="57">
        <v>0</v>
      </c>
      <c r="V13" s="58">
        <v>0</v>
      </c>
      <c r="W13" s="58">
        <v>17644000</v>
      </c>
      <c r="X13" s="26"/>
    </row>
    <row r="14" spans="1:24" s="7" customFormat="1" ht="12.75">
      <c r="A14" s="24" t="s">
        <v>609</v>
      </c>
      <c r="B14" s="79" t="s">
        <v>397</v>
      </c>
      <c r="C14" s="55" t="s">
        <v>398</v>
      </c>
      <c r="D14" s="56">
        <v>0</v>
      </c>
      <c r="E14" s="57">
        <v>0</v>
      </c>
      <c r="F14" s="57">
        <v>7566000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0</v>
      </c>
      <c r="P14" s="58">
        <v>0</v>
      </c>
      <c r="Q14" s="60">
        <v>7566000</v>
      </c>
      <c r="R14" s="59">
        <v>7566000</v>
      </c>
      <c r="S14" s="58">
        <v>0</v>
      </c>
      <c r="T14" s="58">
        <v>0</v>
      </c>
      <c r="U14" s="57">
        <v>0</v>
      </c>
      <c r="V14" s="58">
        <v>0</v>
      </c>
      <c r="W14" s="58">
        <v>7566000</v>
      </c>
      <c r="X14" s="26"/>
    </row>
    <row r="15" spans="1:24" s="7" customFormat="1" ht="12.75">
      <c r="A15" s="24" t="s">
        <v>609</v>
      </c>
      <c r="B15" s="79" t="s">
        <v>399</v>
      </c>
      <c r="C15" s="55" t="s">
        <v>400</v>
      </c>
      <c r="D15" s="56">
        <v>0</v>
      </c>
      <c r="E15" s="57">
        <v>9738000</v>
      </c>
      <c r="F15" s="57">
        <v>46650000</v>
      </c>
      <c r="G15" s="57">
        <v>0</v>
      </c>
      <c r="H15" s="57">
        <v>2000000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8">
        <v>0</v>
      </c>
      <c r="O15" s="59">
        <v>0</v>
      </c>
      <c r="P15" s="58">
        <v>0</v>
      </c>
      <c r="Q15" s="60">
        <v>58388000</v>
      </c>
      <c r="R15" s="59">
        <v>58388000</v>
      </c>
      <c r="S15" s="58">
        <v>0</v>
      </c>
      <c r="T15" s="58">
        <v>0</v>
      </c>
      <c r="U15" s="57">
        <v>0</v>
      </c>
      <c r="V15" s="58">
        <v>0</v>
      </c>
      <c r="W15" s="58">
        <v>58388000</v>
      </c>
      <c r="X15" s="26"/>
    </row>
    <row r="16" spans="1:24" s="7" customFormat="1" ht="12.75">
      <c r="A16" s="24" t="s">
        <v>609</v>
      </c>
      <c r="B16" s="79" t="s">
        <v>401</v>
      </c>
      <c r="C16" s="55" t="s">
        <v>402</v>
      </c>
      <c r="D16" s="56">
        <v>0</v>
      </c>
      <c r="E16" s="57">
        <v>8135000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0</v>
      </c>
      <c r="O16" s="59">
        <v>0</v>
      </c>
      <c r="P16" s="58">
        <v>0</v>
      </c>
      <c r="Q16" s="60">
        <v>8135000</v>
      </c>
      <c r="R16" s="59">
        <v>8135000</v>
      </c>
      <c r="S16" s="58">
        <v>0</v>
      </c>
      <c r="T16" s="58">
        <v>0</v>
      </c>
      <c r="U16" s="57">
        <v>0</v>
      </c>
      <c r="V16" s="58">
        <v>0</v>
      </c>
      <c r="W16" s="58">
        <v>8135000</v>
      </c>
      <c r="X16" s="26"/>
    </row>
    <row r="17" spans="1:24" s="7" customFormat="1" ht="12.75">
      <c r="A17" s="24" t="s">
        <v>609</v>
      </c>
      <c r="B17" s="79" t="s">
        <v>403</v>
      </c>
      <c r="C17" s="55" t="s">
        <v>404</v>
      </c>
      <c r="D17" s="56">
        <v>0</v>
      </c>
      <c r="E17" s="57">
        <v>6845614</v>
      </c>
      <c r="F17" s="57">
        <v>0</v>
      </c>
      <c r="G17" s="57">
        <v>0</v>
      </c>
      <c r="H17" s="57">
        <v>2000000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59">
        <v>0</v>
      </c>
      <c r="P17" s="58">
        <v>0</v>
      </c>
      <c r="Q17" s="60">
        <v>8845614</v>
      </c>
      <c r="R17" s="59">
        <v>8845614</v>
      </c>
      <c r="S17" s="58">
        <v>0</v>
      </c>
      <c r="T17" s="58">
        <v>0</v>
      </c>
      <c r="U17" s="57">
        <v>0</v>
      </c>
      <c r="V17" s="58">
        <v>0</v>
      </c>
      <c r="W17" s="58">
        <v>8845614</v>
      </c>
      <c r="X17" s="26"/>
    </row>
    <row r="18" spans="1:24" s="7" customFormat="1" ht="12.75">
      <c r="A18" s="24" t="s">
        <v>610</v>
      </c>
      <c r="B18" s="79" t="s">
        <v>598</v>
      </c>
      <c r="C18" s="55" t="s">
        <v>599</v>
      </c>
      <c r="D18" s="5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8">
        <v>0</v>
      </c>
      <c r="O18" s="59">
        <v>0</v>
      </c>
      <c r="P18" s="58">
        <v>0</v>
      </c>
      <c r="Q18" s="60">
        <v>0</v>
      </c>
      <c r="R18" s="59">
        <v>0</v>
      </c>
      <c r="S18" s="58">
        <v>0</v>
      </c>
      <c r="T18" s="58">
        <v>0</v>
      </c>
      <c r="U18" s="57">
        <v>0</v>
      </c>
      <c r="V18" s="58">
        <v>0</v>
      </c>
      <c r="W18" s="58">
        <v>0</v>
      </c>
      <c r="X18" s="26"/>
    </row>
    <row r="19" spans="1:24" s="34" customFormat="1" ht="12.75">
      <c r="A19" s="45"/>
      <c r="B19" s="80" t="s">
        <v>654</v>
      </c>
      <c r="C19" s="81"/>
      <c r="D19" s="65">
        <f aca="true" t="shared" si="1" ref="D19:W19">SUM(D12:D18)</f>
        <v>0</v>
      </c>
      <c r="E19" s="66">
        <f t="shared" si="1"/>
        <v>39362614</v>
      </c>
      <c r="F19" s="66">
        <f t="shared" si="1"/>
        <v>70073000</v>
      </c>
      <c r="G19" s="66">
        <f t="shared" si="1"/>
        <v>0</v>
      </c>
      <c r="H19" s="66">
        <f t="shared" si="1"/>
        <v>9000000</v>
      </c>
      <c r="I19" s="66">
        <f t="shared" si="1"/>
        <v>7350000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82">
        <f t="shared" si="1"/>
        <v>0</v>
      </c>
      <c r="O19" s="83">
        <f t="shared" si="1"/>
        <v>0</v>
      </c>
      <c r="P19" s="82">
        <f t="shared" si="1"/>
        <v>0</v>
      </c>
      <c r="Q19" s="69">
        <f t="shared" si="1"/>
        <v>125785614</v>
      </c>
      <c r="R19" s="83">
        <f t="shared" si="1"/>
        <v>125785614</v>
      </c>
      <c r="S19" s="82">
        <f t="shared" si="1"/>
        <v>0</v>
      </c>
      <c r="T19" s="82">
        <f t="shared" si="1"/>
        <v>0</v>
      </c>
      <c r="U19" s="66">
        <f t="shared" si="1"/>
        <v>0</v>
      </c>
      <c r="V19" s="82">
        <f t="shared" si="1"/>
        <v>0</v>
      </c>
      <c r="W19" s="82">
        <f t="shared" si="1"/>
        <v>125785614</v>
      </c>
      <c r="X19" s="47"/>
    </row>
    <row r="20" spans="1:24" s="7" customFormat="1" ht="12.75">
      <c r="A20" s="24" t="s">
        <v>609</v>
      </c>
      <c r="B20" s="79" t="s">
        <v>405</v>
      </c>
      <c r="C20" s="55" t="s">
        <v>406</v>
      </c>
      <c r="D20" s="56">
        <v>0</v>
      </c>
      <c r="E20" s="57">
        <v>9996000</v>
      </c>
      <c r="F20" s="57">
        <v>0</v>
      </c>
      <c r="G20" s="57">
        <v>0</v>
      </c>
      <c r="H20" s="57">
        <v>3000000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0</v>
      </c>
      <c r="O20" s="59">
        <v>0</v>
      </c>
      <c r="P20" s="58">
        <v>0</v>
      </c>
      <c r="Q20" s="60">
        <v>12996000</v>
      </c>
      <c r="R20" s="59">
        <v>12996000</v>
      </c>
      <c r="S20" s="58">
        <v>0</v>
      </c>
      <c r="T20" s="58">
        <v>0</v>
      </c>
      <c r="U20" s="57">
        <v>0</v>
      </c>
      <c r="V20" s="58">
        <v>0</v>
      </c>
      <c r="W20" s="58">
        <v>12996000</v>
      </c>
      <c r="X20" s="26"/>
    </row>
    <row r="21" spans="1:24" s="7" customFormat="1" ht="12.75">
      <c r="A21" s="24" t="s">
        <v>609</v>
      </c>
      <c r="B21" s="79" t="s">
        <v>407</v>
      </c>
      <c r="C21" s="55" t="s">
        <v>408</v>
      </c>
      <c r="D21" s="56">
        <v>0</v>
      </c>
      <c r="E21" s="57">
        <v>0</v>
      </c>
      <c r="F21" s="57">
        <v>11000000</v>
      </c>
      <c r="G21" s="57">
        <v>0</v>
      </c>
      <c r="H21" s="57">
        <v>5000000</v>
      </c>
      <c r="I21" s="57">
        <v>10947800</v>
      </c>
      <c r="J21" s="57">
        <v>0</v>
      </c>
      <c r="K21" s="57">
        <v>0</v>
      </c>
      <c r="L21" s="57">
        <v>0</v>
      </c>
      <c r="M21" s="57">
        <v>0</v>
      </c>
      <c r="N21" s="58">
        <v>0</v>
      </c>
      <c r="O21" s="59">
        <v>0</v>
      </c>
      <c r="P21" s="58">
        <v>0</v>
      </c>
      <c r="Q21" s="60">
        <v>26947800</v>
      </c>
      <c r="R21" s="59">
        <v>26947800</v>
      </c>
      <c r="S21" s="58">
        <v>0</v>
      </c>
      <c r="T21" s="58">
        <v>0</v>
      </c>
      <c r="U21" s="57">
        <v>0</v>
      </c>
      <c r="V21" s="58">
        <v>0</v>
      </c>
      <c r="W21" s="58">
        <v>26947800</v>
      </c>
      <c r="X21" s="26"/>
    </row>
    <row r="22" spans="1:24" s="7" customFormat="1" ht="12.75">
      <c r="A22" s="24" t="s">
        <v>609</v>
      </c>
      <c r="B22" s="79" t="s">
        <v>409</v>
      </c>
      <c r="C22" s="55" t="s">
        <v>410</v>
      </c>
      <c r="D22" s="56">
        <v>585580</v>
      </c>
      <c r="E22" s="57">
        <v>14600100</v>
      </c>
      <c r="F22" s="57">
        <v>27430000</v>
      </c>
      <c r="G22" s="57">
        <v>0</v>
      </c>
      <c r="H22" s="57">
        <v>5912195</v>
      </c>
      <c r="I22" s="57">
        <v>0</v>
      </c>
      <c r="J22" s="57">
        <v>0</v>
      </c>
      <c r="K22" s="57">
        <v>0</v>
      </c>
      <c r="L22" s="57">
        <v>32760</v>
      </c>
      <c r="M22" s="57">
        <v>0</v>
      </c>
      <c r="N22" s="58">
        <v>380289</v>
      </c>
      <c r="O22" s="59">
        <v>2334824</v>
      </c>
      <c r="P22" s="58">
        <v>0</v>
      </c>
      <c r="Q22" s="60">
        <v>51275748</v>
      </c>
      <c r="R22" s="59">
        <v>40840100</v>
      </c>
      <c r="S22" s="58">
        <v>3723195</v>
      </c>
      <c r="T22" s="58">
        <v>0</v>
      </c>
      <c r="U22" s="57">
        <v>0</v>
      </c>
      <c r="V22" s="58">
        <v>6712453</v>
      </c>
      <c r="W22" s="58">
        <v>51275748</v>
      </c>
      <c r="X22" s="26"/>
    </row>
    <row r="23" spans="1:24" s="7" customFormat="1" ht="12.75">
      <c r="A23" s="24" t="s">
        <v>609</v>
      </c>
      <c r="B23" s="79" t="s">
        <v>411</v>
      </c>
      <c r="C23" s="55" t="s">
        <v>412</v>
      </c>
      <c r="D23" s="56">
        <v>0</v>
      </c>
      <c r="E23" s="57">
        <v>3054000</v>
      </c>
      <c r="F23" s="57">
        <v>0</v>
      </c>
      <c r="G23" s="57">
        <v>0</v>
      </c>
      <c r="H23" s="57">
        <v>0</v>
      </c>
      <c r="I23" s="57">
        <v>3500000</v>
      </c>
      <c r="J23" s="57">
        <v>0</v>
      </c>
      <c r="K23" s="57">
        <v>0</v>
      </c>
      <c r="L23" s="57">
        <v>0</v>
      </c>
      <c r="M23" s="57">
        <v>0</v>
      </c>
      <c r="N23" s="58">
        <v>1500000</v>
      </c>
      <c r="O23" s="59">
        <v>0</v>
      </c>
      <c r="P23" s="58">
        <v>0</v>
      </c>
      <c r="Q23" s="60">
        <v>8054000</v>
      </c>
      <c r="R23" s="59">
        <v>8054000</v>
      </c>
      <c r="S23" s="58">
        <v>0</v>
      </c>
      <c r="T23" s="58">
        <v>0</v>
      </c>
      <c r="U23" s="57">
        <v>0</v>
      </c>
      <c r="V23" s="58">
        <v>0</v>
      </c>
      <c r="W23" s="58">
        <v>8054000</v>
      </c>
      <c r="X23" s="26"/>
    </row>
    <row r="24" spans="1:24" s="7" customFormat="1" ht="12.75">
      <c r="A24" s="24" t="s">
        <v>609</v>
      </c>
      <c r="B24" s="79" t="s">
        <v>413</v>
      </c>
      <c r="C24" s="55" t="s">
        <v>414</v>
      </c>
      <c r="D24" s="56">
        <v>0</v>
      </c>
      <c r="E24" s="57">
        <v>7493000</v>
      </c>
      <c r="F24" s="57">
        <v>0</v>
      </c>
      <c r="G24" s="57">
        <v>0</v>
      </c>
      <c r="H24" s="57">
        <v>1000000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0</v>
      </c>
      <c r="O24" s="59">
        <v>0</v>
      </c>
      <c r="P24" s="58">
        <v>0</v>
      </c>
      <c r="Q24" s="60">
        <v>8493000</v>
      </c>
      <c r="R24" s="59">
        <v>8493000</v>
      </c>
      <c r="S24" s="58">
        <v>0</v>
      </c>
      <c r="T24" s="58">
        <v>0</v>
      </c>
      <c r="U24" s="57">
        <v>0</v>
      </c>
      <c r="V24" s="58">
        <v>0</v>
      </c>
      <c r="W24" s="58">
        <v>8493000</v>
      </c>
      <c r="X24" s="26"/>
    </row>
    <row r="25" spans="1:24" s="7" customFormat="1" ht="12.75">
      <c r="A25" s="24" t="s">
        <v>609</v>
      </c>
      <c r="B25" s="79" t="s">
        <v>415</v>
      </c>
      <c r="C25" s="55" t="s">
        <v>416</v>
      </c>
      <c r="D25" s="56">
        <v>0</v>
      </c>
      <c r="E25" s="57">
        <v>9001250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v>0</v>
      </c>
      <c r="O25" s="59">
        <v>70000</v>
      </c>
      <c r="P25" s="58">
        <v>0</v>
      </c>
      <c r="Q25" s="60">
        <v>9071250</v>
      </c>
      <c r="R25" s="59">
        <v>9071250</v>
      </c>
      <c r="S25" s="58">
        <v>0</v>
      </c>
      <c r="T25" s="58">
        <v>0</v>
      </c>
      <c r="U25" s="57">
        <v>0</v>
      </c>
      <c r="V25" s="58">
        <v>0</v>
      </c>
      <c r="W25" s="58">
        <v>9071250</v>
      </c>
      <c r="X25" s="26"/>
    </row>
    <row r="26" spans="1:24" s="7" customFormat="1" ht="12.75">
      <c r="A26" s="24" t="s">
        <v>609</v>
      </c>
      <c r="B26" s="79" t="s">
        <v>417</v>
      </c>
      <c r="C26" s="55" t="s">
        <v>418</v>
      </c>
      <c r="D26" s="56">
        <v>0</v>
      </c>
      <c r="E26" s="57">
        <v>5913000</v>
      </c>
      <c r="F26" s="57">
        <v>2957000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8">
        <v>986000</v>
      </c>
      <c r="O26" s="59">
        <v>0</v>
      </c>
      <c r="P26" s="58">
        <v>0</v>
      </c>
      <c r="Q26" s="60">
        <v>9856000</v>
      </c>
      <c r="R26" s="59">
        <v>9856000</v>
      </c>
      <c r="S26" s="58">
        <v>0</v>
      </c>
      <c r="T26" s="58">
        <v>0</v>
      </c>
      <c r="U26" s="57">
        <v>0</v>
      </c>
      <c r="V26" s="58">
        <v>0</v>
      </c>
      <c r="W26" s="58">
        <v>9856000</v>
      </c>
      <c r="X26" s="26"/>
    </row>
    <row r="27" spans="1:24" s="7" customFormat="1" ht="12.75">
      <c r="A27" s="24" t="s">
        <v>609</v>
      </c>
      <c r="B27" s="79" t="s">
        <v>419</v>
      </c>
      <c r="C27" s="55" t="s">
        <v>420</v>
      </c>
      <c r="D27" s="56">
        <v>0</v>
      </c>
      <c r="E27" s="57">
        <v>9970000</v>
      </c>
      <c r="F27" s="57">
        <v>6700000</v>
      </c>
      <c r="G27" s="57">
        <v>0</v>
      </c>
      <c r="H27" s="57">
        <v>2000000</v>
      </c>
      <c r="I27" s="57">
        <v>4280000</v>
      </c>
      <c r="J27" s="57">
        <v>0</v>
      </c>
      <c r="K27" s="57">
        <v>0</v>
      </c>
      <c r="L27" s="57">
        <v>0</v>
      </c>
      <c r="M27" s="57">
        <v>0</v>
      </c>
      <c r="N27" s="58">
        <v>0</v>
      </c>
      <c r="O27" s="59">
        <v>2286700</v>
      </c>
      <c r="P27" s="58">
        <v>0</v>
      </c>
      <c r="Q27" s="60">
        <v>25236700</v>
      </c>
      <c r="R27" s="59">
        <v>22950000</v>
      </c>
      <c r="S27" s="58">
        <v>0</v>
      </c>
      <c r="T27" s="58">
        <v>0</v>
      </c>
      <c r="U27" s="57">
        <v>0</v>
      </c>
      <c r="V27" s="58">
        <v>2286700</v>
      </c>
      <c r="W27" s="58">
        <v>25236700</v>
      </c>
      <c r="X27" s="26"/>
    </row>
    <row r="28" spans="1:24" s="7" customFormat="1" ht="12.75">
      <c r="A28" s="24" t="s">
        <v>610</v>
      </c>
      <c r="B28" s="79" t="s">
        <v>600</v>
      </c>
      <c r="C28" s="55" t="s">
        <v>601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9">
        <v>0</v>
      </c>
      <c r="P28" s="58">
        <v>0</v>
      </c>
      <c r="Q28" s="60">
        <v>0</v>
      </c>
      <c r="R28" s="59">
        <v>0</v>
      </c>
      <c r="S28" s="58">
        <v>0</v>
      </c>
      <c r="T28" s="58">
        <v>0</v>
      </c>
      <c r="U28" s="57">
        <v>0</v>
      </c>
      <c r="V28" s="58">
        <v>0</v>
      </c>
      <c r="W28" s="58">
        <v>0</v>
      </c>
      <c r="X28" s="26"/>
    </row>
    <row r="29" spans="1:24" s="34" customFormat="1" ht="12.75">
      <c r="A29" s="45"/>
      <c r="B29" s="80" t="s">
        <v>655</v>
      </c>
      <c r="C29" s="81"/>
      <c r="D29" s="65">
        <f aca="true" t="shared" si="2" ref="D29:W29">SUM(D20:D28)</f>
        <v>585580</v>
      </c>
      <c r="E29" s="66">
        <f t="shared" si="2"/>
        <v>60027350</v>
      </c>
      <c r="F29" s="66">
        <f t="shared" si="2"/>
        <v>48087000</v>
      </c>
      <c r="G29" s="66">
        <f t="shared" si="2"/>
        <v>0</v>
      </c>
      <c r="H29" s="66">
        <f t="shared" si="2"/>
        <v>16912195</v>
      </c>
      <c r="I29" s="66">
        <f t="shared" si="2"/>
        <v>18727800</v>
      </c>
      <c r="J29" s="66">
        <f t="shared" si="2"/>
        <v>0</v>
      </c>
      <c r="K29" s="66">
        <f t="shared" si="2"/>
        <v>0</v>
      </c>
      <c r="L29" s="66">
        <f t="shared" si="2"/>
        <v>32760</v>
      </c>
      <c r="M29" s="66">
        <f t="shared" si="2"/>
        <v>0</v>
      </c>
      <c r="N29" s="82">
        <f t="shared" si="2"/>
        <v>2866289</v>
      </c>
      <c r="O29" s="83">
        <f t="shared" si="2"/>
        <v>4691524</v>
      </c>
      <c r="P29" s="82">
        <f t="shared" si="2"/>
        <v>0</v>
      </c>
      <c r="Q29" s="69">
        <f t="shared" si="2"/>
        <v>151930498</v>
      </c>
      <c r="R29" s="83">
        <f t="shared" si="2"/>
        <v>139208150</v>
      </c>
      <c r="S29" s="82">
        <f t="shared" si="2"/>
        <v>3723195</v>
      </c>
      <c r="T29" s="82">
        <f t="shared" si="2"/>
        <v>0</v>
      </c>
      <c r="U29" s="66">
        <f t="shared" si="2"/>
        <v>0</v>
      </c>
      <c r="V29" s="82">
        <f t="shared" si="2"/>
        <v>8999153</v>
      </c>
      <c r="W29" s="82">
        <f t="shared" si="2"/>
        <v>151930498</v>
      </c>
      <c r="X29" s="47"/>
    </row>
    <row r="30" spans="1:24" s="7" customFormat="1" ht="12.75">
      <c r="A30" s="24" t="s">
        <v>609</v>
      </c>
      <c r="B30" s="79" t="s">
        <v>421</v>
      </c>
      <c r="C30" s="55" t="s">
        <v>422</v>
      </c>
      <c r="D30" s="56">
        <v>0</v>
      </c>
      <c r="E30" s="57">
        <v>3697508</v>
      </c>
      <c r="F30" s="57">
        <v>0</v>
      </c>
      <c r="G30" s="57">
        <v>0</v>
      </c>
      <c r="H30" s="57">
        <v>0</v>
      </c>
      <c r="I30" s="57">
        <v>3159492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9">
        <v>0</v>
      </c>
      <c r="P30" s="58">
        <v>0</v>
      </c>
      <c r="Q30" s="60">
        <v>6857000</v>
      </c>
      <c r="R30" s="59">
        <v>6857000</v>
      </c>
      <c r="S30" s="58">
        <v>0</v>
      </c>
      <c r="T30" s="58">
        <v>0</v>
      </c>
      <c r="U30" s="57">
        <v>0</v>
      </c>
      <c r="V30" s="58">
        <v>0</v>
      </c>
      <c r="W30" s="58">
        <v>6857000</v>
      </c>
      <c r="X30" s="26"/>
    </row>
    <row r="31" spans="1:24" s="7" customFormat="1" ht="12.75">
      <c r="A31" s="24" t="s">
        <v>609</v>
      </c>
      <c r="B31" s="79" t="s">
        <v>423</v>
      </c>
      <c r="C31" s="55" t="s">
        <v>424</v>
      </c>
      <c r="D31" s="56">
        <v>0</v>
      </c>
      <c r="E31" s="57">
        <v>6933212</v>
      </c>
      <c r="F31" s="57">
        <v>6760390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8814399</v>
      </c>
      <c r="N31" s="58">
        <v>0</v>
      </c>
      <c r="O31" s="59">
        <v>0</v>
      </c>
      <c r="P31" s="58">
        <v>0</v>
      </c>
      <c r="Q31" s="60">
        <v>22508001</v>
      </c>
      <c r="R31" s="59">
        <v>22508001</v>
      </c>
      <c r="S31" s="58">
        <v>0</v>
      </c>
      <c r="T31" s="58">
        <v>0</v>
      </c>
      <c r="U31" s="57">
        <v>0</v>
      </c>
      <c r="V31" s="58">
        <v>0</v>
      </c>
      <c r="W31" s="58">
        <v>22508001</v>
      </c>
      <c r="X31" s="26"/>
    </row>
    <row r="32" spans="1:24" s="7" customFormat="1" ht="12.75">
      <c r="A32" s="24" t="s">
        <v>609</v>
      </c>
      <c r="B32" s="79" t="s">
        <v>425</v>
      </c>
      <c r="C32" s="55" t="s">
        <v>426</v>
      </c>
      <c r="D32" s="56">
        <v>0</v>
      </c>
      <c r="E32" s="57">
        <v>0</v>
      </c>
      <c r="F32" s="57">
        <v>5500000</v>
      </c>
      <c r="G32" s="57">
        <v>0</v>
      </c>
      <c r="H32" s="57">
        <v>5958799</v>
      </c>
      <c r="I32" s="57">
        <v>6725846</v>
      </c>
      <c r="J32" s="57">
        <v>0</v>
      </c>
      <c r="K32" s="57">
        <v>0</v>
      </c>
      <c r="L32" s="57">
        <v>0</v>
      </c>
      <c r="M32" s="57">
        <v>0</v>
      </c>
      <c r="N32" s="58">
        <v>2881216</v>
      </c>
      <c r="O32" s="59">
        <v>1500000</v>
      </c>
      <c r="P32" s="58">
        <v>0</v>
      </c>
      <c r="Q32" s="60">
        <v>22565861</v>
      </c>
      <c r="R32" s="59">
        <v>20326361</v>
      </c>
      <c r="S32" s="58">
        <v>0</v>
      </c>
      <c r="T32" s="58">
        <v>2239500</v>
      </c>
      <c r="U32" s="57">
        <v>0</v>
      </c>
      <c r="V32" s="58">
        <v>0</v>
      </c>
      <c r="W32" s="58">
        <v>22565861</v>
      </c>
      <c r="X32" s="26"/>
    </row>
    <row r="33" spans="1:24" s="7" customFormat="1" ht="12.75">
      <c r="A33" s="24" t="s">
        <v>609</v>
      </c>
      <c r="B33" s="79" t="s">
        <v>427</v>
      </c>
      <c r="C33" s="55" t="s">
        <v>428</v>
      </c>
      <c r="D33" s="56">
        <v>0</v>
      </c>
      <c r="E33" s="57">
        <v>0</v>
      </c>
      <c r="F33" s="57">
        <v>11204000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4446000</v>
      </c>
      <c r="M33" s="57">
        <v>0</v>
      </c>
      <c r="N33" s="58">
        <v>2100000</v>
      </c>
      <c r="O33" s="59">
        <v>0</v>
      </c>
      <c r="P33" s="58">
        <v>0</v>
      </c>
      <c r="Q33" s="60">
        <v>17750000</v>
      </c>
      <c r="R33" s="59">
        <v>17750000</v>
      </c>
      <c r="S33" s="58">
        <v>0</v>
      </c>
      <c r="T33" s="58">
        <v>0</v>
      </c>
      <c r="U33" s="57">
        <v>0</v>
      </c>
      <c r="V33" s="58">
        <v>0</v>
      </c>
      <c r="W33" s="58">
        <v>17750000</v>
      </c>
      <c r="X33" s="26"/>
    </row>
    <row r="34" spans="1:24" s="7" customFormat="1" ht="12.75">
      <c r="A34" s="24" t="s">
        <v>609</v>
      </c>
      <c r="B34" s="79" t="s">
        <v>429</v>
      </c>
      <c r="C34" s="55" t="s">
        <v>430</v>
      </c>
      <c r="D34" s="56">
        <v>0</v>
      </c>
      <c r="E34" s="57">
        <v>15598000</v>
      </c>
      <c r="F34" s="57">
        <v>9500000</v>
      </c>
      <c r="G34" s="57">
        <v>0</v>
      </c>
      <c r="H34" s="57">
        <v>0</v>
      </c>
      <c r="I34" s="57">
        <v>0</v>
      </c>
      <c r="J34" s="57">
        <v>4500000</v>
      </c>
      <c r="K34" s="57">
        <v>0</v>
      </c>
      <c r="L34" s="57">
        <v>100000</v>
      </c>
      <c r="M34" s="57">
        <v>0</v>
      </c>
      <c r="N34" s="58">
        <v>257000</v>
      </c>
      <c r="O34" s="59">
        <v>2557000</v>
      </c>
      <c r="P34" s="58">
        <v>0</v>
      </c>
      <c r="Q34" s="60">
        <v>32512000</v>
      </c>
      <c r="R34" s="59">
        <v>15598000</v>
      </c>
      <c r="S34" s="58">
        <v>14000000</v>
      </c>
      <c r="T34" s="58">
        <v>0</v>
      </c>
      <c r="U34" s="57">
        <v>0</v>
      </c>
      <c r="V34" s="58">
        <v>2914000</v>
      </c>
      <c r="W34" s="58">
        <v>32512000</v>
      </c>
      <c r="X34" s="26"/>
    </row>
    <row r="35" spans="1:24" s="7" customFormat="1" ht="12.75">
      <c r="A35" s="24" t="s">
        <v>609</v>
      </c>
      <c r="B35" s="79" t="s">
        <v>431</v>
      </c>
      <c r="C35" s="55" t="s">
        <v>432</v>
      </c>
      <c r="D35" s="56">
        <v>0</v>
      </c>
      <c r="E35" s="57">
        <v>0</v>
      </c>
      <c r="F35" s="57">
        <v>3960000</v>
      </c>
      <c r="G35" s="57">
        <v>0</v>
      </c>
      <c r="H35" s="57">
        <v>2000000</v>
      </c>
      <c r="I35" s="57">
        <v>4098000</v>
      </c>
      <c r="J35" s="57">
        <v>0</v>
      </c>
      <c r="K35" s="57">
        <v>0</v>
      </c>
      <c r="L35" s="57">
        <v>0</v>
      </c>
      <c r="M35" s="57">
        <v>0</v>
      </c>
      <c r="N35" s="58">
        <v>0</v>
      </c>
      <c r="O35" s="59">
        <v>0</v>
      </c>
      <c r="P35" s="58">
        <v>0</v>
      </c>
      <c r="Q35" s="60">
        <v>10058000</v>
      </c>
      <c r="R35" s="59">
        <v>10058000</v>
      </c>
      <c r="S35" s="58">
        <v>0</v>
      </c>
      <c r="T35" s="58">
        <v>0</v>
      </c>
      <c r="U35" s="57">
        <v>0</v>
      </c>
      <c r="V35" s="58">
        <v>0</v>
      </c>
      <c r="W35" s="58">
        <v>10058000</v>
      </c>
      <c r="X35" s="26"/>
    </row>
    <row r="36" spans="1:24" s="7" customFormat="1" ht="12.75">
      <c r="A36" s="24" t="s">
        <v>610</v>
      </c>
      <c r="B36" s="79" t="s">
        <v>602</v>
      </c>
      <c r="C36" s="55" t="s">
        <v>603</v>
      </c>
      <c r="D36" s="56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0</v>
      </c>
      <c r="O36" s="59">
        <v>357908</v>
      </c>
      <c r="P36" s="58">
        <v>0</v>
      </c>
      <c r="Q36" s="60">
        <v>357908</v>
      </c>
      <c r="R36" s="59">
        <v>0</v>
      </c>
      <c r="S36" s="58">
        <v>0</v>
      </c>
      <c r="T36" s="58">
        <v>0</v>
      </c>
      <c r="U36" s="57">
        <v>0</v>
      </c>
      <c r="V36" s="58">
        <v>357908</v>
      </c>
      <c r="W36" s="58">
        <v>357908</v>
      </c>
      <c r="X36" s="26"/>
    </row>
    <row r="37" spans="1:24" s="34" customFormat="1" ht="12.75">
      <c r="A37" s="45"/>
      <c r="B37" s="80" t="s">
        <v>656</v>
      </c>
      <c r="C37" s="81"/>
      <c r="D37" s="65">
        <f aca="true" t="shared" si="3" ref="D37:W37">SUM(D30:D36)</f>
        <v>0</v>
      </c>
      <c r="E37" s="66">
        <f t="shared" si="3"/>
        <v>26228720</v>
      </c>
      <c r="F37" s="66">
        <f t="shared" si="3"/>
        <v>36924390</v>
      </c>
      <c r="G37" s="66">
        <f t="shared" si="3"/>
        <v>0</v>
      </c>
      <c r="H37" s="66">
        <f t="shared" si="3"/>
        <v>7958799</v>
      </c>
      <c r="I37" s="66">
        <f t="shared" si="3"/>
        <v>13983338</v>
      </c>
      <c r="J37" s="66">
        <f t="shared" si="3"/>
        <v>4500000</v>
      </c>
      <c r="K37" s="66">
        <f t="shared" si="3"/>
        <v>0</v>
      </c>
      <c r="L37" s="66">
        <f t="shared" si="3"/>
        <v>4546000</v>
      </c>
      <c r="M37" s="66">
        <f t="shared" si="3"/>
        <v>8814399</v>
      </c>
      <c r="N37" s="82">
        <f t="shared" si="3"/>
        <v>5238216</v>
      </c>
      <c r="O37" s="83">
        <f t="shared" si="3"/>
        <v>4414908</v>
      </c>
      <c r="P37" s="82">
        <f t="shared" si="3"/>
        <v>0</v>
      </c>
      <c r="Q37" s="69">
        <f t="shared" si="3"/>
        <v>112608770</v>
      </c>
      <c r="R37" s="83">
        <f t="shared" si="3"/>
        <v>93097362</v>
      </c>
      <c r="S37" s="82">
        <f t="shared" si="3"/>
        <v>14000000</v>
      </c>
      <c r="T37" s="82">
        <f t="shared" si="3"/>
        <v>2239500</v>
      </c>
      <c r="U37" s="66">
        <f t="shared" si="3"/>
        <v>0</v>
      </c>
      <c r="V37" s="82">
        <f t="shared" si="3"/>
        <v>3271908</v>
      </c>
      <c r="W37" s="82">
        <f t="shared" si="3"/>
        <v>112608770</v>
      </c>
      <c r="X37" s="47"/>
    </row>
    <row r="38" spans="1:24" s="7" customFormat="1" ht="12.75">
      <c r="A38" s="24" t="s">
        <v>609</v>
      </c>
      <c r="B38" s="79" t="s">
        <v>85</v>
      </c>
      <c r="C38" s="55" t="s">
        <v>86</v>
      </c>
      <c r="D38" s="56">
        <v>0</v>
      </c>
      <c r="E38" s="57">
        <v>0</v>
      </c>
      <c r="F38" s="57">
        <v>51780833</v>
      </c>
      <c r="G38" s="57">
        <v>0</v>
      </c>
      <c r="H38" s="57">
        <v>6045000</v>
      </c>
      <c r="I38" s="57">
        <v>12358610</v>
      </c>
      <c r="J38" s="57">
        <v>0</v>
      </c>
      <c r="K38" s="57">
        <v>0</v>
      </c>
      <c r="L38" s="57">
        <v>0</v>
      </c>
      <c r="M38" s="57">
        <v>0</v>
      </c>
      <c r="N38" s="58">
        <v>9135793</v>
      </c>
      <c r="O38" s="59">
        <v>22300000</v>
      </c>
      <c r="P38" s="58">
        <v>0</v>
      </c>
      <c r="Q38" s="60">
        <v>101620236</v>
      </c>
      <c r="R38" s="59">
        <v>63238298</v>
      </c>
      <c r="S38" s="58">
        <v>0</v>
      </c>
      <c r="T38" s="58">
        <v>0</v>
      </c>
      <c r="U38" s="57">
        <v>0</v>
      </c>
      <c r="V38" s="58">
        <v>38381938</v>
      </c>
      <c r="W38" s="58">
        <v>101620236</v>
      </c>
      <c r="X38" s="26"/>
    </row>
    <row r="39" spans="1:24" s="7" customFormat="1" ht="12.75">
      <c r="A39" s="24" t="s">
        <v>609</v>
      </c>
      <c r="B39" s="79" t="s">
        <v>433</v>
      </c>
      <c r="C39" s="55" t="s">
        <v>434</v>
      </c>
      <c r="D39" s="56">
        <v>0</v>
      </c>
      <c r="E39" s="57">
        <v>6801550</v>
      </c>
      <c r="F39" s="57">
        <v>23134000</v>
      </c>
      <c r="G39" s="57">
        <v>0</v>
      </c>
      <c r="H39" s="57">
        <v>11425000</v>
      </c>
      <c r="I39" s="57">
        <v>12631450</v>
      </c>
      <c r="J39" s="57">
        <v>0</v>
      </c>
      <c r="K39" s="57">
        <v>0</v>
      </c>
      <c r="L39" s="57">
        <v>0</v>
      </c>
      <c r="M39" s="57">
        <v>0</v>
      </c>
      <c r="N39" s="58">
        <v>0</v>
      </c>
      <c r="O39" s="59">
        <v>10000000</v>
      </c>
      <c r="P39" s="58">
        <v>0</v>
      </c>
      <c r="Q39" s="60">
        <v>63992000</v>
      </c>
      <c r="R39" s="59">
        <v>63992000</v>
      </c>
      <c r="S39" s="58">
        <v>0</v>
      </c>
      <c r="T39" s="58">
        <v>0</v>
      </c>
      <c r="U39" s="57">
        <v>0</v>
      </c>
      <c r="V39" s="58">
        <v>0</v>
      </c>
      <c r="W39" s="58">
        <v>63992000</v>
      </c>
      <c r="X39" s="26"/>
    </row>
    <row r="40" spans="1:24" s="7" customFormat="1" ht="12.75">
      <c r="A40" s="24" t="s">
        <v>609</v>
      </c>
      <c r="B40" s="79" t="s">
        <v>435</v>
      </c>
      <c r="C40" s="55" t="s">
        <v>436</v>
      </c>
      <c r="D40" s="56">
        <v>0</v>
      </c>
      <c r="E40" s="57">
        <v>11196000</v>
      </c>
      <c r="F40" s="57">
        <v>0</v>
      </c>
      <c r="G40" s="57">
        <v>0</v>
      </c>
      <c r="H40" s="57">
        <v>1000000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8">
        <v>0</v>
      </c>
      <c r="O40" s="59">
        <v>0</v>
      </c>
      <c r="P40" s="58">
        <v>0</v>
      </c>
      <c r="Q40" s="60">
        <v>12196000</v>
      </c>
      <c r="R40" s="59">
        <v>12196000</v>
      </c>
      <c r="S40" s="58">
        <v>0</v>
      </c>
      <c r="T40" s="58">
        <v>0</v>
      </c>
      <c r="U40" s="57">
        <v>0</v>
      </c>
      <c r="V40" s="58">
        <v>0</v>
      </c>
      <c r="W40" s="58">
        <v>12196000</v>
      </c>
      <c r="X40" s="26"/>
    </row>
    <row r="41" spans="1:24" s="7" customFormat="1" ht="12.75">
      <c r="A41" s="24" t="s">
        <v>609</v>
      </c>
      <c r="B41" s="79" t="s">
        <v>437</v>
      </c>
      <c r="C41" s="55" t="s">
        <v>438</v>
      </c>
      <c r="D41" s="56">
        <v>0</v>
      </c>
      <c r="E41" s="57">
        <v>0</v>
      </c>
      <c r="F41" s="57">
        <v>42500000</v>
      </c>
      <c r="G41" s="57">
        <v>0</v>
      </c>
      <c r="H41" s="57">
        <v>1000000</v>
      </c>
      <c r="I41" s="57">
        <v>11371000</v>
      </c>
      <c r="J41" s="57">
        <v>0</v>
      </c>
      <c r="K41" s="57">
        <v>0</v>
      </c>
      <c r="L41" s="57">
        <v>0</v>
      </c>
      <c r="M41" s="57">
        <v>0</v>
      </c>
      <c r="N41" s="58">
        <v>0</v>
      </c>
      <c r="O41" s="59">
        <v>0</v>
      </c>
      <c r="P41" s="58">
        <v>0</v>
      </c>
      <c r="Q41" s="60">
        <v>54871000</v>
      </c>
      <c r="R41" s="59">
        <v>54871000</v>
      </c>
      <c r="S41" s="58">
        <v>0</v>
      </c>
      <c r="T41" s="58">
        <v>0</v>
      </c>
      <c r="U41" s="57">
        <v>0</v>
      </c>
      <c r="V41" s="58">
        <v>0</v>
      </c>
      <c r="W41" s="58">
        <v>54871000</v>
      </c>
      <c r="X41" s="26"/>
    </row>
    <row r="42" spans="1:24" s="7" customFormat="1" ht="12.75">
      <c r="A42" s="24" t="s">
        <v>610</v>
      </c>
      <c r="B42" s="79" t="s">
        <v>604</v>
      </c>
      <c r="C42" s="55" t="s">
        <v>605</v>
      </c>
      <c r="D42" s="56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0</v>
      </c>
      <c r="O42" s="59">
        <v>1335000</v>
      </c>
      <c r="P42" s="58">
        <v>0</v>
      </c>
      <c r="Q42" s="60">
        <v>1335000</v>
      </c>
      <c r="R42" s="59">
        <v>0</v>
      </c>
      <c r="S42" s="58">
        <v>0</v>
      </c>
      <c r="T42" s="58">
        <v>1335000</v>
      </c>
      <c r="U42" s="57">
        <v>0</v>
      </c>
      <c r="V42" s="58">
        <v>0</v>
      </c>
      <c r="W42" s="58">
        <v>1335000</v>
      </c>
      <c r="X42" s="26"/>
    </row>
    <row r="43" spans="1:24" s="34" customFormat="1" ht="12.75">
      <c r="A43" s="45"/>
      <c r="B43" s="80" t="s">
        <v>657</v>
      </c>
      <c r="C43" s="81"/>
      <c r="D43" s="65">
        <f aca="true" t="shared" si="4" ref="D43:W43">SUM(D38:D42)</f>
        <v>0</v>
      </c>
      <c r="E43" s="66">
        <f t="shared" si="4"/>
        <v>17997550</v>
      </c>
      <c r="F43" s="66">
        <f t="shared" si="4"/>
        <v>117414833</v>
      </c>
      <c r="G43" s="66">
        <f t="shared" si="4"/>
        <v>0</v>
      </c>
      <c r="H43" s="66">
        <f t="shared" si="4"/>
        <v>19470000</v>
      </c>
      <c r="I43" s="66">
        <f t="shared" si="4"/>
        <v>36361060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82">
        <f t="shared" si="4"/>
        <v>9135793</v>
      </c>
      <c r="O43" s="83">
        <f t="shared" si="4"/>
        <v>33635000</v>
      </c>
      <c r="P43" s="82">
        <f t="shared" si="4"/>
        <v>0</v>
      </c>
      <c r="Q43" s="69">
        <f t="shared" si="4"/>
        <v>234014236</v>
      </c>
      <c r="R43" s="83">
        <f t="shared" si="4"/>
        <v>194297298</v>
      </c>
      <c r="S43" s="82">
        <f t="shared" si="4"/>
        <v>0</v>
      </c>
      <c r="T43" s="82">
        <f t="shared" si="4"/>
        <v>1335000</v>
      </c>
      <c r="U43" s="66">
        <f t="shared" si="4"/>
        <v>0</v>
      </c>
      <c r="V43" s="82">
        <f t="shared" si="4"/>
        <v>38381938</v>
      </c>
      <c r="W43" s="82">
        <f t="shared" si="4"/>
        <v>234014236</v>
      </c>
      <c r="X43" s="47"/>
    </row>
    <row r="44" spans="1:24" s="34" customFormat="1" ht="12.75">
      <c r="A44" s="45"/>
      <c r="B44" s="80" t="s">
        <v>658</v>
      </c>
      <c r="C44" s="81"/>
      <c r="D44" s="65">
        <f aca="true" t="shared" si="5" ref="D44:W44">SUM(D7:D10,D12:D18,D20:D28,D30:D36,D38:D42)</f>
        <v>6177565</v>
      </c>
      <c r="E44" s="66">
        <f t="shared" si="5"/>
        <v>198317418</v>
      </c>
      <c r="F44" s="66">
        <f t="shared" si="5"/>
        <v>501086783</v>
      </c>
      <c r="G44" s="66">
        <f t="shared" si="5"/>
        <v>0</v>
      </c>
      <c r="H44" s="66">
        <f t="shared" si="5"/>
        <v>123700994</v>
      </c>
      <c r="I44" s="66">
        <f t="shared" si="5"/>
        <v>136968604</v>
      </c>
      <c r="J44" s="66">
        <f t="shared" si="5"/>
        <v>4500000</v>
      </c>
      <c r="K44" s="66">
        <f t="shared" si="5"/>
        <v>7000000</v>
      </c>
      <c r="L44" s="66">
        <f t="shared" si="5"/>
        <v>7078760</v>
      </c>
      <c r="M44" s="66">
        <f t="shared" si="5"/>
        <v>19814399</v>
      </c>
      <c r="N44" s="82">
        <f t="shared" si="5"/>
        <v>70191298</v>
      </c>
      <c r="O44" s="83">
        <f t="shared" si="5"/>
        <v>46240282</v>
      </c>
      <c r="P44" s="82">
        <f t="shared" si="5"/>
        <v>0</v>
      </c>
      <c r="Q44" s="69">
        <f t="shared" si="5"/>
        <v>1121076103</v>
      </c>
      <c r="R44" s="83">
        <f t="shared" si="5"/>
        <v>815010824</v>
      </c>
      <c r="S44" s="82">
        <f t="shared" si="5"/>
        <v>17723195</v>
      </c>
      <c r="T44" s="82">
        <f t="shared" si="5"/>
        <v>3574500</v>
      </c>
      <c r="U44" s="66">
        <f t="shared" si="5"/>
        <v>10000000</v>
      </c>
      <c r="V44" s="82">
        <f t="shared" si="5"/>
        <v>274767584</v>
      </c>
      <c r="W44" s="82">
        <f t="shared" si="5"/>
        <v>1121076103</v>
      </c>
      <c r="X44" s="47"/>
    </row>
    <row r="45" spans="1:24" s="7" customFormat="1" ht="12.75">
      <c r="A45" s="46"/>
      <c r="B45" s="84"/>
      <c r="C45" s="85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7"/>
      <c r="Q45" s="89"/>
      <c r="R45" s="88"/>
      <c r="S45" s="87"/>
      <c r="T45" s="87"/>
      <c r="U45" s="87"/>
      <c r="V45" s="87"/>
      <c r="W45" s="87"/>
      <c r="X45" s="49"/>
    </row>
    <row r="46" spans="1:24" s="50" customFormat="1" ht="12" customHeight="1">
      <c r="A46" s="52"/>
      <c r="B46" s="120" t="s">
        <v>43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1"/>
    </row>
    <row r="47" spans="1:24" s="50" customFormat="1" ht="12.75">
      <c r="A47" s="52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52"/>
    </row>
    <row r="48" spans="1:24" s="50" customFormat="1" ht="12.75">
      <c r="A48" s="5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52"/>
    </row>
    <row r="49" spans="1:24" s="51" customFormat="1" ht="12.75">
      <c r="A49" s="53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53"/>
    </row>
    <row r="50" spans="1:24" s="51" customFormat="1" ht="12.75">
      <c r="A50" s="53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53"/>
    </row>
    <row r="51" spans="1:24" s="51" customFormat="1" ht="12.75">
      <c r="A51" s="53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53"/>
    </row>
    <row r="52" spans="1:24" s="51" customFormat="1" ht="12.75">
      <c r="A52" s="53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53"/>
    </row>
    <row r="53" spans="1:24" s="51" customFormat="1" ht="12.75">
      <c r="A53" s="53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53"/>
    </row>
    <row r="54" spans="1:24" s="51" customFormat="1" ht="12.75">
      <c r="A54" s="53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53"/>
    </row>
    <row r="55" spans="1:24" s="51" customFormat="1" ht="12.75">
      <c r="A55" s="53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53"/>
    </row>
    <row r="56" spans="1:24" s="51" customFormat="1" ht="12.75">
      <c r="A56" s="53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53"/>
    </row>
    <row r="57" spans="1:24" s="51" customFormat="1" ht="12.75">
      <c r="A57" s="53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53"/>
    </row>
    <row r="58" spans="1:24" s="51" customFormat="1" ht="12.75">
      <c r="A58" s="53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53"/>
    </row>
    <row r="59" spans="1:24" s="51" customFormat="1" ht="12.75">
      <c r="A59" s="53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53"/>
    </row>
    <row r="60" spans="1:24" s="51" customFormat="1" ht="12.75">
      <c r="A60" s="53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53"/>
    </row>
    <row r="61" spans="1:24" s="51" customFormat="1" ht="12.75">
      <c r="A61" s="53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53"/>
    </row>
    <row r="62" spans="1:24" s="51" customFormat="1" ht="12.75">
      <c r="A62" s="53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53"/>
    </row>
    <row r="63" spans="1:24" s="51" customFormat="1" ht="12.75">
      <c r="A63" s="53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53"/>
    </row>
    <row r="64" spans="1:24" s="51" customFormat="1" ht="12.75">
      <c r="A64" s="53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53"/>
    </row>
    <row r="65" spans="1:24" s="51" customFormat="1" ht="12.75">
      <c r="A65" s="53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53"/>
    </row>
    <row r="66" spans="1:24" s="51" customFormat="1" ht="12.75">
      <c r="A66" s="53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53"/>
    </row>
    <row r="67" spans="1:24" s="51" customFormat="1" ht="12.75">
      <c r="A67" s="53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53"/>
    </row>
    <row r="68" spans="1:24" s="51" customFormat="1" ht="12.75">
      <c r="A68" s="53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53"/>
    </row>
    <row r="69" spans="1:24" s="51" customFormat="1" ht="12.75">
      <c r="A69" s="53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53"/>
    </row>
    <row r="70" spans="1:24" s="51" customFormat="1" ht="12.75">
      <c r="A70" s="5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53"/>
    </row>
    <row r="71" spans="1:24" s="51" customFormat="1" ht="12.75">
      <c r="A71" s="53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53"/>
    </row>
    <row r="72" spans="1:24" s="51" customFormat="1" ht="12.75">
      <c r="A72" s="5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53"/>
    </row>
    <row r="73" spans="1:24" s="51" customFormat="1" ht="12.75">
      <c r="A73" s="5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53"/>
    </row>
    <row r="74" spans="1:24" s="51" customFormat="1" ht="12.75">
      <c r="A74" s="5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53"/>
    </row>
    <row r="75" spans="1:24" s="51" customFormat="1" ht="12.75">
      <c r="A75" s="5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53"/>
    </row>
    <row r="76" spans="1:24" s="51" customFormat="1" ht="12.75">
      <c r="A76" s="5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53"/>
    </row>
    <row r="77" spans="1:24" s="51" customFormat="1" ht="12.75">
      <c r="A77" s="5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53"/>
    </row>
    <row r="78" spans="1:24" s="51" customFormat="1" ht="12.75">
      <c r="A78" s="5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53"/>
    </row>
    <row r="79" spans="1:24" s="51" customFormat="1" ht="12.75">
      <c r="A79" s="5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53"/>
    </row>
    <row r="80" spans="1:24" s="51" customFormat="1" ht="12.75">
      <c r="A80" s="5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53"/>
    </row>
    <row r="81" spans="1:24" s="51" customFormat="1" ht="12.75">
      <c r="A81" s="53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53"/>
    </row>
    <row r="82" spans="2:23" s="51" customFormat="1" ht="12.7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</row>
    <row r="83" spans="2:23" s="51" customFormat="1" ht="12.7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</row>
    <row r="84" spans="2:23" s="51" customFormat="1" ht="12.7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</row>
    <row r="85" spans="2:23" s="51" customFormat="1" ht="12.7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</row>
    <row r="86" spans="2:23" s="51" customFormat="1" ht="12.7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</row>
    <row r="87" spans="2:23" s="51" customFormat="1" ht="12.7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2:23" s="51" customFormat="1" ht="12.7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2:23" s="51" customFormat="1" ht="12.7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2:23" s="51" customFormat="1" ht="12.7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2:23" s="51" customFormat="1" ht="12.7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2:23" s="51" customFormat="1" ht="12.7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2:23" s="51" customFormat="1" ht="12.7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2:23" s="51" customFormat="1" ht="12.7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2:23" s="51" customFormat="1" ht="12.7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2:23" s="51" customFormat="1" ht="12.7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</row>
    <row r="97" spans="2:23" s="51" customFormat="1" ht="12.7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</row>
    <row r="98" spans="2:23" s="51" customFormat="1" ht="12.7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2:23" s="51" customFormat="1" ht="12.7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</row>
    <row r="100" spans="2:23" s="51" customFormat="1" ht="12.7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D2:Q2"/>
    <mergeCell ref="B1:X1"/>
    <mergeCell ref="R2:X2"/>
    <mergeCell ref="B46:X46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6" width="10.7109375" style="2" customWidth="1"/>
    <col min="27" max="16384" width="9.140625" style="2" customWidth="1"/>
  </cols>
  <sheetData>
    <row r="1" spans="1:27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"/>
      <c r="Z1" s="1"/>
      <c r="AA1" s="1"/>
    </row>
    <row r="2" spans="1:24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8"/>
      <c r="X2" s="116"/>
    </row>
    <row r="3" spans="1:24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1" t="s">
        <v>23</v>
      </c>
      <c r="X3" s="32"/>
    </row>
    <row r="4" spans="1:24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4"/>
      <c r="X4" s="16"/>
    </row>
    <row r="5" spans="1:24" s="7" customFormat="1" ht="12.75">
      <c r="A5" s="17"/>
      <c r="B5" s="40" t="s">
        <v>659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0"/>
      <c r="X5" s="22"/>
    </row>
    <row r="6" spans="1:24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0"/>
      <c r="X6" s="22"/>
    </row>
    <row r="7" spans="1:24" s="7" customFormat="1" ht="12.75">
      <c r="A7" s="24" t="s">
        <v>609</v>
      </c>
      <c r="B7" s="79" t="s">
        <v>445</v>
      </c>
      <c r="C7" s="55" t="s">
        <v>446</v>
      </c>
      <c r="D7" s="56">
        <v>0</v>
      </c>
      <c r="E7" s="57">
        <v>44500000</v>
      </c>
      <c r="F7" s="57">
        <v>11000000</v>
      </c>
      <c r="G7" s="57">
        <v>0</v>
      </c>
      <c r="H7" s="57">
        <v>0</v>
      </c>
      <c r="I7" s="57">
        <v>15500000</v>
      </c>
      <c r="J7" s="57">
        <v>0</v>
      </c>
      <c r="K7" s="57">
        <v>17608000</v>
      </c>
      <c r="L7" s="57">
        <v>0</v>
      </c>
      <c r="M7" s="57">
        <v>0</v>
      </c>
      <c r="N7" s="58">
        <v>18000000</v>
      </c>
      <c r="O7" s="59">
        <v>0</v>
      </c>
      <c r="P7" s="58">
        <v>0</v>
      </c>
      <c r="Q7" s="60">
        <v>106608000</v>
      </c>
      <c r="R7" s="59">
        <v>106608000</v>
      </c>
      <c r="S7" s="58">
        <v>0</v>
      </c>
      <c r="T7" s="58">
        <v>0</v>
      </c>
      <c r="U7" s="57">
        <v>0</v>
      </c>
      <c r="V7" s="58">
        <v>0</v>
      </c>
      <c r="W7" s="58">
        <v>106608000</v>
      </c>
      <c r="X7" s="26"/>
    </row>
    <row r="8" spans="1:24" s="7" customFormat="1" ht="12.75">
      <c r="A8" s="24" t="s">
        <v>609</v>
      </c>
      <c r="B8" s="79" t="s">
        <v>87</v>
      </c>
      <c r="C8" s="55" t="s">
        <v>88</v>
      </c>
      <c r="D8" s="56">
        <v>21300000</v>
      </c>
      <c r="E8" s="57">
        <v>81519000</v>
      </c>
      <c r="F8" s="57">
        <v>101407000</v>
      </c>
      <c r="G8" s="57">
        <v>58100000</v>
      </c>
      <c r="H8" s="57">
        <v>15000000</v>
      </c>
      <c r="I8" s="57">
        <v>18000000</v>
      </c>
      <c r="J8" s="57">
        <v>0</v>
      </c>
      <c r="K8" s="57">
        <v>5000000</v>
      </c>
      <c r="L8" s="57">
        <v>15000000</v>
      </c>
      <c r="M8" s="57">
        <v>-50100000</v>
      </c>
      <c r="N8" s="58">
        <v>26000000</v>
      </c>
      <c r="O8" s="59">
        <v>-7000000</v>
      </c>
      <c r="P8" s="58">
        <v>0</v>
      </c>
      <c r="Q8" s="60">
        <v>284226000</v>
      </c>
      <c r="R8" s="59">
        <v>284226000</v>
      </c>
      <c r="S8" s="58">
        <v>0</v>
      </c>
      <c r="T8" s="58">
        <v>0</v>
      </c>
      <c r="U8" s="57">
        <v>0</v>
      </c>
      <c r="V8" s="58">
        <v>0</v>
      </c>
      <c r="W8" s="58">
        <v>284226000</v>
      </c>
      <c r="X8" s="26"/>
    </row>
    <row r="9" spans="1:24" s="7" customFormat="1" ht="12.75">
      <c r="A9" s="24" t="s">
        <v>609</v>
      </c>
      <c r="B9" s="79" t="s">
        <v>89</v>
      </c>
      <c r="C9" s="55" t="s">
        <v>90</v>
      </c>
      <c r="D9" s="56">
        <v>20000000</v>
      </c>
      <c r="E9" s="57">
        <v>303780000</v>
      </c>
      <c r="F9" s="57">
        <v>15000000</v>
      </c>
      <c r="G9" s="57">
        <v>0</v>
      </c>
      <c r="H9" s="57">
        <v>21956608</v>
      </c>
      <c r="I9" s="57">
        <v>33000000</v>
      </c>
      <c r="J9" s="57">
        <v>0</v>
      </c>
      <c r="K9" s="57">
        <v>0</v>
      </c>
      <c r="L9" s="57">
        <v>1000000</v>
      </c>
      <c r="M9" s="57">
        <v>120866009</v>
      </c>
      <c r="N9" s="58">
        <v>15385000</v>
      </c>
      <c r="O9" s="59">
        <v>-2600000</v>
      </c>
      <c r="P9" s="58">
        <v>0</v>
      </c>
      <c r="Q9" s="60">
        <v>528387617</v>
      </c>
      <c r="R9" s="59">
        <v>407521608</v>
      </c>
      <c r="S9" s="58">
        <v>100000000</v>
      </c>
      <c r="T9" s="58">
        <v>0</v>
      </c>
      <c r="U9" s="57">
        <v>20866009</v>
      </c>
      <c r="V9" s="58">
        <v>0</v>
      </c>
      <c r="W9" s="58">
        <v>528387617</v>
      </c>
      <c r="X9" s="26"/>
    </row>
    <row r="10" spans="1:24" s="7" customFormat="1" ht="12.75">
      <c r="A10" s="24" t="s">
        <v>609</v>
      </c>
      <c r="B10" s="79" t="s">
        <v>447</v>
      </c>
      <c r="C10" s="55" t="s">
        <v>448</v>
      </c>
      <c r="D10" s="56">
        <v>0</v>
      </c>
      <c r="E10" s="57">
        <v>16000000</v>
      </c>
      <c r="F10" s="57">
        <v>0</v>
      </c>
      <c r="G10" s="57">
        <v>0</v>
      </c>
      <c r="H10" s="57">
        <v>0</v>
      </c>
      <c r="I10" s="57">
        <v>800000</v>
      </c>
      <c r="J10" s="57">
        <v>0</v>
      </c>
      <c r="K10" s="57">
        <v>0</v>
      </c>
      <c r="L10" s="57">
        <v>0</v>
      </c>
      <c r="M10" s="57">
        <v>0</v>
      </c>
      <c r="N10" s="58">
        <v>6103550</v>
      </c>
      <c r="O10" s="59">
        <v>5996400</v>
      </c>
      <c r="P10" s="58">
        <v>0</v>
      </c>
      <c r="Q10" s="60">
        <v>28899950</v>
      </c>
      <c r="R10" s="59">
        <v>22903550</v>
      </c>
      <c r="S10" s="58">
        <v>0</v>
      </c>
      <c r="T10" s="58">
        <v>0</v>
      </c>
      <c r="U10" s="57">
        <v>0</v>
      </c>
      <c r="V10" s="58">
        <v>5996400</v>
      </c>
      <c r="W10" s="58">
        <v>28899950</v>
      </c>
      <c r="X10" s="26"/>
    </row>
    <row r="11" spans="1:24" s="7" customFormat="1" ht="12.75">
      <c r="A11" s="24" t="s">
        <v>609</v>
      </c>
      <c r="B11" s="79" t="s">
        <v>449</v>
      </c>
      <c r="C11" s="55" t="s">
        <v>450</v>
      </c>
      <c r="D11" s="56">
        <v>0</v>
      </c>
      <c r="E11" s="57">
        <v>31394504</v>
      </c>
      <c r="F11" s="57">
        <v>33943969</v>
      </c>
      <c r="G11" s="57">
        <v>0</v>
      </c>
      <c r="H11" s="57">
        <v>0</v>
      </c>
      <c r="I11" s="57">
        <v>26653650</v>
      </c>
      <c r="J11" s="57">
        <v>0</v>
      </c>
      <c r="K11" s="57">
        <v>22050000</v>
      </c>
      <c r="L11" s="57">
        <v>7000000</v>
      </c>
      <c r="M11" s="57">
        <v>0</v>
      </c>
      <c r="N11" s="58">
        <v>15787154</v>
      </c>
      <c r="O11" s="59">
        <v>1000000</v>
      </c>
      <c r="P11" s="58">
        <v>0</v>
      </c>
      <c r="Q11" s="60">
        <v>137829277</v>
      </c>
      <c r="R11" s="59">
        <v>136829277</v>
      </c>
      <c r="S11" s="58">
        <v>0</v>
      </c>
      <c r="T11" s="58">
        <v>0</v>
      </c>
      <c r="U11" s="57">
        <v>0</v>
      </c>
      <c r="V11" s="58">
        <v>1000000</v>
      </c>
      <c r="W11" s="58">
        <v>137829277</v>
      </c>
      <c r="X11" s="26"/>
    </row>
    <row r="12" spans="1:24" s="7" customFormat="1" ht="12.75">
      <c r="A12" s="24" t="s">
        <v>610</v>
      </c>
      <c r="B12" s="79" t="s">
        <v>574</v>
      </c>
      <c r="C12" s="55" t="s">
        <v>575</v>
      </c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809656</v>
      </c>
      <c r="P12" s="58">
        <v>0</v>
      </c>
      <c r="Q12" s="60">
        <v>809656</v>
      </c>
      <c r="R12" s="59">
        <v>809656</v>
      </c>
      <c r="S12" s="58">
        <v>0</v>
      </c>
      <c r="T12" s="58">
        <v>0</v>
      </c>
      <c r="U12" s="57">
        <v>0</v>
      </c>
      <c r="V12" s="58">
        <v>0</v>
      </c>
      <c r="W12" s="58">
        <v>809656</v>
      </c>
      <c r="X12" s="26"/>
    </row>
    <row r="13" spans="1:24" s="34" customFormat="1" ht="12.75">
      <c r="A13" s="45"/>
      <c r="B13" s="80" t="s">
        <v>660</v>
      </c>
      <c r="C13" s="81"/>
      <c r="D13" s="65">
        <f aca="true" t="shared" si="0" ref="D13:W13">SUM(D7:D12)</f>
        <v>41300000</v>
      </c>
      <c r="E13" s="66">
        <f t="shared" si="0"/>
        <v>477193504</v>
      </c>
      <c r="F13" s="66">
        <f t="shared" si="0"/>
        <v>161350969</v>
      </c>
      <c r="G13" s="66">
        <f t="shared" si="0"/>
        <v>58100000</v>
      </c>
      <c r="H13" s="66">
        <f t="shared" si="0"/>
        <v>36956608</v>
      </c>
      <c r="I13" s="66">
        <f t="shared" si="0"/>
        <v>93953650</v>
      </c>
      <c r="J13" s="66">
        <f t="shared" si="0"/>
        <v>0</v>
      </c>
      <c r="K13" s="66">
        <f t="shared" si="0"/>
        <v>44658000</v>
      </c>
      <c r="L13" s="66">
        <f t="shared" si="0"/>
        <v>23000000</v>
      </c>
      <c r="M13" s="66">
        <f t="shared" si="0"/>
        <v>70766009</v>
      </c>
      <c r="N13" s="82">
        <f t="shared" si="0"/>
        <v>81275704</v>
      </c>
      <c r="O13" s="83">
        <f t="shared" si="0"/>
        <v>-1793944</v>
      </c>
      <c r="P13" s="82">
        <f t="shared" si="0"/>
        <v>0</v>
      </c>
      <c r="Q13" s="69">
        <f t="shared" si="0"/>
        <v>1086760500</v>
      </c>
      <c r="R13" s="83">
        <f t="shared" si="0"/>
        <v>958898091</v>
      </c>
      <c r="S13" s="82">
        <f t="shared" si="0"/>
        <v>100000000</v>
      </c>
      <c r="T13" s="82">
        <f t="shared" si="0"/>
        <v>0</v>
      </c>
      <c r="U13" s="66">
        <f t="shared" si="0"/>
        <v>20866009</v>
      </c>
      <c r="V13" s="82">
        <f t="shared" si="0"/>
        <v>6996400</v>
      </c>
      <c r="W13" s="82">
        <f t="shared" si="0"/>
        <v>1086760500</v>
      </c>
      <c r="X13" s="47"/>
    </row>
    <row r="14" spans="1:24" s="7" customFormat="1" ht="12.75">
      <c r="A14" s="24" t="s">
        <v>609</v>
      </c>
      <c r="B14" s="79" t="s">
        <v>451</v>
      </c>
      <c r="C14" s="55" t="s">
        <v>452</v>
      </c>
      <c r="D14" s="56">
        <v>0</v>
      </c>
      <c r="E14" s="57">
        <v>23695600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20600</v>
      </c>
      <c r="L14" s="57">
        <v>0</v>
      </c>
      <c r="M14" s="57">
        <v>0</v>
      </c>
      <c r="N14" s="58">
        <v>9135404</v>
      </c>
      <c r="O14" s="59">
        <v>3614920</v>
      </c>
      <c r="P14" s="58">
        <v>0</v>
      </c>
      <c r="Q14" s="60">
        <v>36466524</v>
      </c>
      <c r="R14" s="59">
        <v>28392000</v>
      </c>
      <c r="S14" s="58">
        <v>0</v>
      </c>
      <c r="T14" s="58">
        <v>0</v>
      </c>
      <c r="U14" s="57">
        <v>0</v>
      </c>
      <c r="V14" s="58">
        <v>8074524</v>
      </c>
      <c r="W14" s="58">
        <v>36466524</v>
      </c>
      <c r="X14" s="26"/>
    </row>
    <row r="15" spans="1:24" s="7" customFormat="1" ht="12.75">
      <c r="A15" s="24" t="s">
        <v>609</v>
      </c>
      <c r="B15" s="79" t="s">
        <v>453</v>
      </c>
      <c r="C15" s="55" t="s">
        <v>454</v>
      </c>
      <c r="D15" s="56">
        <v>0</v>
      </c>
      <c r="E15" s="57">
        <v>22779000</v>
      </c>
      <c r="F15" s="57">
        <v>0</v>
      </c>
      <c r="G15" s="57">
        <v>0</v>
      </c>
      <c r="H15" s="57">
        <v>3000000</v>
      </c>
      <c r="I15" s="57">
        <v>0</v>
      </c>
      <c r="J15" s="57">
        <v>0</v>
      </c>
      <c r="K15" s="57">
        <v>6620000</v>
      </c>
      <c r="L15" s="57">
        <v>0</v>
      </c>
      <c r="M15" s="57">
        <v>0</v>
      </c>
      <c r="N15" s="58">
        <v>0</v>
      </c>
      <c r="O15" s="59">
        <v>0</v>
      </c>
      <c r="P15" s="58">
        <v>0</v>
      </c>
      <c r="Q15" s="60">
        <v>32399000</v>
      </c>
      <c r="R15" s="59">
        <v>32399000</v>
      </c>
      <c r="S15" s="58">
        <v>0</v>
      </c>
      <c r="T15" s="58">
        <v>0</v>
      </c>
      <c r="U15" s="57">
        <v>0</v>
      </c>
      <c r="V15" s="58">
        <v>0</v>
      </c>
      <c r="W15" s="58">
        <v>32399000</v>
      </c>
      <c r="X15" s="26"/>
    </row>
    <row r="16" spans="1:24" s="7" customFormat="1" ht="12.75">
      <c r="A16" s="24" t="s">
        <v>609</v>
      </c>
      <c r="B16" s="79" t="s">
        <v>455</v>
      </c>
      <c r="C16" s="55" t="s">
        <v>456</v>
      </c>
      <c r="D16" s="56">
        <v>0</v>
      </c>
      <c r="E16" s="57">
        <v>47000000</v>
      </c>
      <c r="F16" s="57">
        <v>0</v>
      </c>
      <c r="G16" s="57">
        <v>0</v>
      </c>
      <c r="H16" s="57">
        <v>14522000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0</v>
      </c>
      <c r="O16" s="59">
        <v>3500000</v>
      </c>
      <c r="P16" s="58">
        <v>0</v>
      </c>
      <c r="Q16" s="60">
        <v>65022000</v>
      </c>
      <c r="R16" s="59">
        <v>61522000</v>
      </c>
      <c r="S16" s="58">
        <v>0</v>
      </c>
      <c r="T16" s="58">
        <v>0</v>
      </c>
      <c r="U16" s="57">
        <v>0</v>
      </c>
      <c r="V16" s="58">
        <v>3500000</v>
      </c>
      <c r="W16" s="58">
        <v>65022000</v>
      </c>
      <c r="X16" s="26"/>
    </row>
    <row r="17" spans="1:24" s="7" customFormat="1" ht="12.75">
      <c r="A17" s="24" t="s">
        <v>609</v>
      </c>
      <c r="B17" s="79" t="s">
        <v>457</v>
      </c>
      <c r="C17" s="55" t="s">
        <v>458</v>
      </c>
      <c r="D17" s="56">
        <v>0</v>
      </c>
      <c r="E17" s="57">
        <v>36703000</v>
      </c>
      <c r="F17" s="57">
        <v>0</v>
      </c>
      <c r="G17" s="57">
        <v>0</v>
      </c>
      <c r="H17" s="57">
        <v>7000000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59">
        <v>0</v>
      </c>
      <c r="P17" s="58">
        <v>0</v>
      </c>
      <c r="Q17" s="60">
        <v>43703000</v>
      </c>
      <c r="R17" s="59">
        <v>43703000</v>
      </c>
      <c r="S17" s="58">
        <v>0</v>
      </c>
      <c r="T17" s="58">
        <v>0</v>
      </c>
      <c r="U17" s="57">
        <v>0</v>
      </c>
      <c r="V17" s="58">
        <v>0</v>
      </c>
      <c r="W17" s="58">
        <v>43703000</v>
      </c>
      <c r="X17" s="26"/>
    </row>
    <row r="18" spans="1:24" s="7" customFormat="1" ht="12.75">
      <c r="A18" s="24" t="s">
        <v>609</v>
      </c>
      <c r="B18" s="79" t="s">
        <v>459</v>
      </c>
      <c r="C18" s="55" t="s">
        <v>460</v>
      </c>
      <c r="D18" s="56">
        <v>0</v>
      </c>
      <c r="E18" s="57">
        <v>40389500</v>
      </c>
      <c r="F18" s="57">
        <v>0</v>
      </c>
      <c r="G18" s="57">
        <v>0</v>
      </c>
      <c r="H18" s="57">
        <v>3000000</v>
      </c>
      <c r="I18" s="57">
        <v>0</v>
      </c>
      <c r="J18" s="57">
        <v>0</v>
      </c>
      <c r="K18" s="57">
        <v>0</v>
      </c>
      <c r="L18" s="57">
        <v>641144</v>
      </c>
      <c r="M18" s="57">
        <v>0</v>
      </c>
      <c r="N18" s="58">
        <v>2434431</v>
      </c>
      <c r="O18" s="59">
        <v>2386529</v>
      </c>
      <c r="P18" s="58">
        <v>0</v>
      </c>
      <c r="Q18" s="60">
        <v>48851604</v>
      </c>
      <c r="R18" s="59">
        <v>42319000</v>
      </c>
      <c r="S18" s="58">
        <v>0</v>
      </c>
      <c r="T18" s="58">
        <v>0</v>
      </c>
      <c r="U18" s="57">
        <v>0</v>
      </c>
      <c r="V18" s="58">
        <v>6532604</v>
      </c>
      <c r="W18" s="58">
        <v>48851604</v>
      </c>
      <c r="X18" s="26"/>
    </row>
    <row r="19" spans="1:24" s="7" customFormat="1" ht="12.75">
      <c r="A19" s="24" t="s">
        <v>610</v>
      </c>
      <c r="B19" s="79" t="s">
        <v>576</v>
      </c>
      <c r="C19" s="55" t="s">
        <v>577</v>
      </c>
      <c r="D19" s="56">
        <v>1050000</v>
      </c>
      <c r="E19" s="57">
        <v>2381000</v>
      </c>
      <c r="F19" s="57">
        <v>190829000</v>
      </c>
      <c r="G19" s="57">
        <v>0</v>
      </c>
      <c r="H19" s="57">
        <v>0</v>
      </c>
      <c r="I19" s="57">
        <v>115950000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9">
        <v>1942500</v>
      </c>
      <c r="P19" s="58">
        <v>0</v>
      </c>
      <c r="Q19" s="60">
        <v>312152500</v>
      </c>
      <c r="R19" s="59">
        <v>309160000</v>
      </c>
      <c r="S19" s="58">
        <v>0</v>
      </c>
      <c r="T19" s="58">
        <v>0</v>
      </c>
      <c r="U19" s="57">
        <v>0</v>
      </c>
      <c r="V19" s="58">
        <v>2992500</v>
      </c>
      <c r="W19" s="58">
        <v>312152500</v>
      </c>
      <c r="X19" s="26"/>
    </row>
    <row r="20" spans="1:24" s="34" customFormat="1" ht="12.75">
      <c r="A20" s="45"/>
      <c r="B20" s="80" t="s">
        <v>661</v>
      </c>
      <c r="C20" s="81"/>
      <c r="D20" s="65">
        <f aca="true" t="shared" si="1" ref="D20:W20">SUM(D14:D19)</f>
        <v>1050000</v>
      </c>
      <c r="E20" s="66">
        <f t="shared" si="1"/>
        <v>172948100</v>
      </c>
      <c r="F20" s="66">
        <f t="shared" si="1"/>
        <v>190829000</v>
      </c>
      <c r="G20" s="66">
        <f t="shared" si="1"/>
        <v>0</v>
      </c>
      <c r="H20" s="66">
        <f t="shared" si="1"/>
        <v>27522000</v>
      </c>
      <c r="I20" s="66">
        <f t="shared" si="1"/>
        <v>115950000</v>
      </c>
      <c r="J20" s="66">
        <f t="shared" si="1"/>
        <v>0</v>
      </c>
      <c r="K20" s="66">
        <f t="shared" si="1"/>
        <v>6640600</v>
      </c>
      <c r="L20" s="66">
        <f t="shared" si="1"/>
        <v>641144</v>
      </c>
      <c r="M20" s="66">
        <f t="shared" si="1"/>
        <v>0</v>
      </c>
      <c r="N20" s="82">
        <f t="shared" si="1"/>
        <v>11569835</v>
      </c>
      <c r="O20" s="83">
        <f t="shared" si="1"/>
        <v>11443949</v>
      </c>
      <c r="P20" s="82">
        <f t="shared" si="1"/>
        <v>0</v>
      </c>
      <c r="Q20" s="69">
        <f t="shared" si="1"/>
        <v>538594628</v>
      </c>
      <c r="R20" s="83">
        <f t="shared" si="1"/>
        <v>517495000</v>
      </c>
      <c r="S20" s="82">
        <f t="shared" si="1"/>
        <v>0</v>
      </c>
      <c r="T20" s="82">
        <f t="shared" si="1"/>
        <v>0</v>
      </c>
      <c r="U20" s="66">
        <f t="shared" si="1"/>
        <v>0</v>
      </c>
      <c r="V20" s="82">
        <f t="shared" si="1"/>
        <v>21099628</v>
      </c>
      <c r="W20" s="82">
        <f t="shared" si="1"/>
        <v>538594628</v>
      </c>
      <c r="X20" s="47"/>
    </row>
    <row r="21" spans="1:24" s="7" customFormat="1" ht="12.75">
      <c r="A21" s="24" t="s">
        <v>609</v>
      </c>
      <c r="B21" s="79" t="s">
        <v>461</v>
      </c>
      <c r="C21" s="55" t="s">
        <v>462</v>
      </c>
      <c r="D21" s="56">
        <v>0</v>
      </c>
      <c r="E21" s="57">
        <v>9250000</v>
      </c>
      <c r="F21" s="57">
        <v>0</v>
      </c>
      <c r="G21" s="57">
        <v>0</v>
      </c>
      <c r="H21" s="57">
        <v>6000000</v>
      </c>
      <c r="I21" s="57">
        <v>0</v>
      </c>
      <c r="J21" s="57">
        <v>0</v>
      </c>
      <c r="K21" s="57">
        <v>0</v>
      </c>
      <c r="L21" s="57">
        <v>1200000</v>
      </c>
      <c r="M21" s="57">
        <v>0</v>
      </c>
      <c r="N21" s="58">
        <v>5780000</v>
      </c>
      <c r="O21" s="59">
        <v>100000</v>
      </c>
      <c r="P21" s="58">
        <v>0</v>
      </c>
      <c r="Q21" s="60">
        <v>22330000</v>
      </c>
      <c r="R21" s="59">
        <v>22230000</v>
      </c>
      <c r="S21" s="58">
        <v>0</v>
      </c>
      <c r="T21" s="58">
        <v>0</v>
      </c>
      <c r="U21" s="57">
        <v>0</v>
      </c>
      <c r="V21" s="58">
        <v>100000</v>
      </c>
      <c r="W21" s="58">
        <v>22330000</v>
      </c>
      <c r="X21" s="26"/>
    </row>
    <row r="22" spans="1:24" s="7" customFormat="1" ht="12.75">
      <c r="A22" s="24" t="s">
        <v>609</v>
      </c>
      <c r="B22" s="79" t="s">
        <v>463</v>
      </c>
      <c r="C22" s="55" t="s">
        <v>464</v>
      </c>
      <c r="D22" s="56">
        <v>0</v>
      </c>
      <c r="E22" s="57">
        <v>23672057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1651832</v>
      </c>
      <c r="L22" s="57">
        <v>0</v>
      </c>
      <c r="M22" s="57">
        <v>0</v>
      </c>
      <c r="N22" s="58">
        <v>5082160</v>
      </c>
      <c r="O22" s="59">
        <v>0</v>
      </c>
      <c r="P22" s="58">
        <v>0</v>
      </c>
      <c r="Q22" s="60">
        <v>30406049</v>
      </c>
      <c r="R22" s="59">
        <v>16078360</v>
      </c>
      <c r="S22" s="58">
        <v>0</v>
      </c>
      <c r="T22" s="58">
        <v>0</v>
      </c>
      <c r="U22" s="57">
        <v>0</v>
      </c>
      <c r="V22" s="58">
        <v>14327689</v>
      </c>
      <c r="W22" s="58">
        <v>30406049</v>
      </c>
      <c r="X22" s="26"/>
    </row>
    <row r="23" spans="1:24" s="7" customFormat="1" ht="12.75">
      <c r="A23" s="24" t="s">
        <v>609</v>
      </c>
      <c r="B23" s="79" t="s">
        <v>465</v>
      </c>
      <c r="C23" s="55" t="s">
        <v>466</v>
      </c>
      <c r="D23" s="56">
        <v>8299817</v>
      </c>
      <c r="E23" s="57">
        <v>45432800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8">
        <v>0</v>
      </c>
      <c r="O23" s="59">
        <v>17584033</v>
      </c>
      <c r="P23" s="58">
        <v>0</v>
      </c>
      <c r="Q23" s="60">
        <v>71316650</v>
      </c>
      <c r="R23" s="59">
        <v>45432800</v>
      </c>
      <c r="S23" s="58">
        <v>0</v>
      </c>
      <c r="T23" s="58">
        <v>0</v>
      </c>
      <c r="U23" s="57">
        <v>0</v>
      </c>
      <c r="V23" s="58">
        <v>25883850</v>
      </c>
      <c r="W23" s="58">
        <v>71316650</v>
      </c>
      <c r="X23" s="26"/>
    </row>
    <row r="24" spans="1:24" s="7" customFormat="1" ht="12.75">
      <c r="A24" s="24" t="s">
        <v>609</v>
      </c>
      <c r="B24" s="79" t="s">
        <v>467</v>
      </c>
      <c r="C24" s="55" t="s">
        <v>468</v>
      </c>
      <c r="D24" s="56">
        <v>0</v>
      </c>
      <c r="E24" s="57">
        <v>7520000</v>
      </c>
      <c r="F24" s="57">
        <v>0</v>
      </c>
      <c r="G24" s="57">
        <v>0</v>
      </c>
      <c r="H24" s="57">
        <v>7000000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0</v>
      </c>
      <c r="O24" s="59">
        <v>0</v>
      </c>
      <c r="P24" s="58">
        <v>0</v>
      </c>
      <c r="Q24" s="60">
        <v>14520000</v>
      </c>
      <c r="R24" s="59">
        <v>14520000</v>
      </c>
      <c r="S24" s="58">
        <v>0</v>
      </c>
      <c r="T24" s="58">
        <v>0</v>
      </c>
      <c r="U24" s="57">
        <v>0</v>
      </c>
      <c r="V24" s="58">
        <v>0</v>
      </c>
      <c r="W24" s="58">
        <v>14520000</v>
      </c>
      <c r="X24" s="26"/>
    </row>
    <row r="25" spans="1:24" s="7" customFormat="1" ht="12.75">
      <c r="A25" s="24" t="s">
        <v>609</v>
      </c>
      <c r="B25" s="79" t="s">
        <v>469</v>
      </c>
      <c r="C25" s="55" t="s">
        <v>470</v>
      </c>
      <c r="D25" s="56">
        <v>0</v>
      </c>
      <c r="E25" s="57">
        <v>27700000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12000000</v>
      </c>
      <c r="L25" s="57">
        <v>0</v>
      </c>
      <c r="M25" s="57">
        <v>0</v>
      </c>
      <c r="N25" s="58">
        <v>4680000</v>
      </c>
      <c r="O25" s="59">
        <v>1320000</v>
      </c>
      <c r="P25" s="58">
        <v>0</v>
      </c>
      <c r="Q25" s="60">
        <v>45700000</v>
      </c>
      <c r="R25" s="59">
        <v>28687000</v>
      </c>
      <c r="S25" s="58">
        <v>0</v>
      </c>
      <c r="T25" s="58">
        <v>0</v>
      </c>
      <c r="U25" s="57">
        <v>0</v>
      </c>
      <c r="V25" s="58">
        <v>17013000</v>
      </c>
      <c r="W25" s="58">
        <v>45700000</v>
      </c>
      <c r="X25" s="26"/>
    </row>
    <row r="26" spans="1:24" s="7" customFormat="1" ht="12.75">
      <c r="A26" s="24" t="s">
        <v>610</v>
      </c>
      <c r="B26" s="79" t="s">
        <v>578</v>
      </c>
      <c r="C26" s="55" t="s">
        <v>579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251749000</v>
      </c>
      <c r="N26" s="58">
        <v>0</v>
      </c>
      <c r="O26" s="59">
        <v>6631000</v>
      </c>
      <c r="P26" s="58">
        <v>-2746000</v>
      </c>
      <c r="Q26" s="60">
        <v>255634000</v>
      </c>
      <c r="R26" s="59">
        <v>255634000</v>
      </c>
      <c r="S26" s="58">
        <v>0</v>
      </c>
      <c r="T26" s="58">
        <v>0</v>
      </c>
      <c r="U26" s="57">
        <v>0</v>
      </c>
      <c r="V26" s="58">
        <v>0</v>
      </c>
      <c r="W26" s="58">
        <v>255634000</v>
      </c>
      <c r="X26" s="26"/>
    </row>
    <row r="27" spans="1:24" s="34" customFormat="1" ht="12.75">
      <c r="A27" s="45"/>
      <c r="B27" s="80" t="s">
        <v>662</v>
      </c>
      <c r="C27" s="81"/>
      <c r="D27" s="65">
        <f aca="true" t="shared" si="2" ref="D27:W27">SUM(D21:D26)</f>
        <v>8299817</v>
      </c>
      <c r="E27" s="66">
        <f t="shared" si="2"/>
        <v>113574857</v>
      </c>
      <c r="F27" s="66">
        <f t="shared" si="2"/>
        <v>0</v>
      </c>
      <c r="G27" s="66">
        <f t="shared" si="2"/>
        <v>0</v>
      </c>
      <c r="H27" s="66">
        <f t="shared" si="2"/>
        <v>13000000</v>
      </c>
      <c r="I27" s="66">
        <f t="shared" si="2"/>
        <v>0</v>
      </c>
      <c r="J27" s="66">
        <f t="shared" si="2"/>
        <v>0</v>
      </c>
      <c r="K27" s="66">
        <f t="shared" si="2"/>
        <v>13651832</v>
      </c>
      <c r="L27" s="66">
        <f t="shared" si="2"/>
        <v>1200000</v>
      </c>
      <c r="M27" s="66">
        <f t="shared" si="2"/>
        <v>251749000</v>
      </c>
      <c r="N27" s="82">
        <f t="shared" si="2"/>
        <v>15542160</v>
      </c>
      <c r="O27" s="83">
        <f t="shared" si="2"/>
        <v>25635033</v>
      </c>
      <c r="P27" s="82">
        <f t="shared" si="2"/>
        <v>-2746000</v>
      </c>
      <c r="Q27" s="69">
        <f t="shared" si="2"/>
        <v>439906699</v>
      </c>
      <c r="R27" s="83">
        <f t="shared" si="2"/>
        <v>382582160</v>
      </c>
      <c r="S27" s="82">
        <f t="shared" si="2"/>
        <v>0</v>
      </c>
      <c r="T27" s="82">
        <f t="shared" si="2"/>
        <v>0</v>
      </c>
      <c r="U27" s="66">
        <f t="shared" si="2"/>
        <v>0</v>
      </c>
      <c r="V27" s="82">
        <f t="shared" si="2"/>
        <v>57324539</v>
      </c>
      <c r="W27" s="82">
        <f t="shared" si="2"/>
        <v>439906699</v>
      </c>
      <c r="X27" s="47"/>
    </row>
    <row r="28" spans="1:24" s="7" customFormat="1" ht="12.75">
      <c r="A28" s="24" t="s">
        <v>609</v>
      </c>
      <c r="B28" s="79" t="s">
        <v>471</v>
      </c>
      <c r="C28" s="55" t="s">
        <v>472</v>
      </c>
      <c r="D28" s="56">
        <v>0</v>
      </c>
      <c r="E28" s="57">
        <v>13500000</v>
      </c>
      <c r="F28" s="57">
        <v>2513000</v>
      </c>
      <c r="G28" s="57">
        <v>0</v>
      </c>
      <c r="H28" s="57">
        <v>8000000</v>
      </c>
      <c r="I28" s="57">
        <v>6000000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9">
        <v>0</v>
      </c>
      <c r="P28" s="58">
        <v>0</v>
      </c>
      <c r="Q28" s="60">
        <v>30013000</v>
      </c>
      <c r="R28" s="59">
        <v>30013000</v>
      </c>
      <c r="S28" s="58">
        <v>0</v>
      </c>
      <c r="T28" s="58">
        <v>0</v>
      </c>
      <c r="U28" s="57">
        <v>0</v>
      </c>
      <c r="V28" s="58">
        <v>0</v>
      </c>
      <c r="W28" s="58">
        <v>30013000</v>
      </c>
      <c r="X28" s="26"/>
    </row>
    <row r="29" spans="1:24" s="7" customFormat="1" ht="12.75">
      <c r="A29" s="24" t="s">
        <v>609</v>
      </c>
      <c r="B29" s="79" t="s">
        <v>91</v>
      </c>
      <c r="C29" s="55" t="s">
        <v>92</v>
      </c>
      <c r="D29" s="56">
        <v>3000000</v>
      </c>
      <c r="E29" s="57">
        <v>25120000</v>
      </c>
      <c r="F29" s="57">
        <v>8107446</v>
      </c>
      <c r="G29" s="57">
        <v>0</v>
      </c>
      <c r="H29" s="57">
        <v>60703387</v>
      </c>
      <c r="I29" s="57">
        <v>115800000</v>
      </c>
      <c r="J29" s="57">
        <v>0</v>
      </c>
      <c r="K29" s="57">
        <v>0</v>
      </c>
      <c r="L29" s="57">
        <v>0</v>
      </c>
      <c r="M29" s="57">
        <v>0</v>
      </c>
      <c r="N29" s="58">
        <v>12340617</v>
      </c>
      <c r="O29" s="59">
        <v>20947500</v>
      </c>
      <c r="P29" s="58">
        <v>0</v>
      </c>
      <c r="Q29" s="60">
        <v>246018950</v>
      </c>
      <c r="R29" s="59">
        <v>91798950</v>
      </c>
      <c r="S29" s="58">
        <v>0</v>
      </c>
      <c r="T29" s="58">
        <v>154220000</v>
      </c>
      <c r="U29" s="57">
        <v>0</v>
      </c>
      <c r="V29" s="58">
        <v>0</v>
      </c>
      <c r="W29" s="58">
        <v>246018950</v>
      </c>
      <c r="X29" s="26"/>
    </row>
    <row r="30" spans="1:24" s="7" customFormat="1" ht="12.75">
      <c r="A30" s="24" t="s">
        <v>609</v>
      </c>
      <c r="B30" s="79" t="s">
        <v>93</v>
      </c>
      <c r="C30" s="55" t="s">
        <v>94</v>
      </c>
      <c r="D30" s="56">
        <v>0</v>
      </c>
      <c r="E30" s="57">
        <v>44547599</v>
      </c>
      <c r="F30" s="57">
        <v>23000000</v>
      </c>
      <c r="G30" s="57">
        <v>0</v>
      </c>
      <c r="H30" s="57">
        <v>27000000</v>
      </c>
      <c r="I30" s="57">
        <v>22380900</v>
      </c>
      <c r="J30" s="57">
        <v>0</v>
      </c>
      <c r="K30" s="57">
        <v>0</v>
      </c>
      <c r="L30" s="57">
        <v>0</v>
      </c>
      <c r="M30" s="57">
        <v>0</v>
      </c>
      <c r="N30" s="58">
        <v>10599300</v>
      </c>
      <c r="O30" s="59">
        <v>10000000</v>
      </c>
      <c r="P30" s="58">
        <v>0</v>
      </c>
      <c r="Q30" s="60">
        <v>137527799</v>
      </c>
      <c r="R30" s="59">
        <v>127527799</v>
      </c>
      <c r="S30" s="58">
        <v>0</v>
      </c>
      <c r="T30" s="58">
        <v>0</v>
      </c>
      <c r="U30" s="57">
        <v>0</v>
      </c>
      <c r="V30" s="58">
        <v>10000000</v>
      </c>
      <c r="W30" s="58">
        <v>137527799</v>
      </c>
      <c r="X30" s="26"/>
    </row>
    <row r="31" spans="1:24" s="7" customFormat="1" ht="12.75">
      <c r="A31" s="24" t="s">
        <v>609</v>
      </c>
      <c r="B31" s="79" t="s">
        <v>473</v>
      </c>
      <c r="C31" s="55" t="s">
        <v>474</v>
      </c>
      <c r="D31" s="56">
        <v>0</v>
      </c>
      <c r="E31" s="57">
        <v>0</v>
      </c>
      <c r="F31" s="57">
        <v>16439000</v>
      </c>
      <c r="G31" s="57">
        <v>0</v>
      </c>
      <c r="H31" s="57">
        <v>0</v>
      </c>
      <c r="I31" s="57">
        <v>11028000</v>
      </c>
      <c r="J31" s="57">
        <v>0</v>
      </c>
      <c r="K31" s="57">
        <v>0</v>
      </c>
      <c r="L31" s="57">
        <v>0</v>
      </c>
      <c r="M31" s="57">
        <v>0</v>
      </c>
      <c r="N31" s="58">
        <v>0</v>
      </c>
      <c r="O31" s="59">
        <v>0</v>
      </c>
      <c r="P31" s="58">
        <v>0</v>
      </c>
      <c r="Q31" s="60">
        <v>27467000</v>
      </c>
      <c r="R31" s="59">
        <v>27467000</v>
      </c>
      <c r="S31" s="58">
        <v>0</v>
      </c>
      <c r="T31" s="58">
        <v>0</v>
      </c>
      <c r="U31" s="57">
        <v>0</v>
      </c>
      <c r="V31" s="58">
        <v>0</v>
      </c>
      <c r="W31" s="58">
        <v>27467000</v>
      </c>
      <c r="X31" s="26"/>
    </row>
    <row r="32" spans="1:24" s="7" customFormat="1" ht="12.75">
      <c r="A32" s="24" t="s">
        <v>610</v>
      </c>
      <c r="B32" s="79" t="s">
        <v>582</v>
      </c>
      <c r="C32" s="55" t="s">
        <v>583</v>
      </c>
      <c r="D32" s="56">
        <v>795000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8">
        <v>0</v>
      </c>
      <c r="O32" s="59">
        <v>3797132</v>
      </c>
      <c r="P32" s="58">
        <v>0</v>
      </c>
      <c r="Q32" s="60">
        <v>4592132</v>
      </c>
      <c r="R32" s="59">
        <v>4592132</v>
      </c>
      <c r="S32" s="58">
        <v>0</v>
      </c>
      <c r="T32" s="58">
        <v>0</v>
      </c>
      <c r="U32" s="57">
        <v>0</v>
      </c>
      <c r="V32" s="58">
        <v>0</v>
      </c>
      <c r="W32" s="58">
        <v>4592132</v>
      </c>
      <c r="X32" s="26"/>
    </row>
    <row r="33" spans="1:24" s="34" customFormat="1" ht="12.75">
      <c r="A33" s="45"/>
      <c r="B33" s="80" t="s">
        <v>663</v>
      </c>
      <c r="C33" s="81"/>
      <c r="D33" s="65">
        <f aca="true" t="shared" si="3" ref="D33:W33">SUM(D28:D32)</f>
        <v>3795000</v>
      </c>
      <c r="E33" s="66">
        <f t="shared" si="3"/>
        <v>83167599</v>
      </c>
      <c r="F33" s="66">
        <f t="shared" si="3"/>
        <v>50059446</v>
      </c>
      <c r="G33" s="66">
        <f t="shared" si="3"/>
        <v>0</v>
      </c>
      <c r="H33" s="66">
        <f t="shared" si="3"/>
        <v>95703387</v>
      </c>
      <c r="I33" s="66">
        <f t="shared" si="3"/>
        <v>155208900</v>
      </c>
      <c r="J33" s="66">
        <f t="shared" si="3"/>
        <v>0</v>
      </c>
      <c r="K33" s="66">
        <f t="shared" si="3"/>
        <v>0</v>
      </c>
      <c r="L33" s="66">
        <f t="shared" si="3"/>
        <v>0</v>
      </c>
      <c r="M33" s="66">
        <f t="shared" si="3"/>
        <v>0</v>
      </c>
      <c r="N33" s="82">
        <f t="shared" si="3"/>
        <v>22939917</v>
      </c>
      <c r="O33" s="83">
        <f t="shared" si="3"/>
        <v>34744632</v>
      </c>
      <c r="P33" s="82">
        <f t="shared" si="3"/>
        <v>0</v>
      </c>
      <c r="Q33" s="69">
        <f t="shared" si="3"/>
        <v>445618881</v>
      </c>
      <c r="R33" s="83">
        <f t="shared" si="3"/>
        <v>281398881</v>
      </c>
      <c r="S33" s="82">
        <f t="shared" si="3"/>
        <v>0</v>
      </c>
      <c r="T33" s="82">
        <f t="shared" si="3"/>
        <v>154220000</v>
      </c>
      <c r="U33" s="66">
        <f t="shared" si="3"/>
        <v>0</v>
      </c>
      <c r="V33" s="82">
        <f t="shared" si="3"/>
        <v>10000000</v>
      </c>
      <c r="W33" s="82">
        <f t="shared" si="3"/>
        <v>445618881</v>
      </c>
      <c r="X33" s="47"/>
    </row>
    <row r="34" spans="1:24" s="34" customFormat="1" ht="12.75">
      <c r="A34" s="45"/>
      <c r="B34" s="80" t="s">
        <v>664</v>
      </c>
      <c r="C34" s="81"/>
      <c r="D34" s="65">
        <f aca="true" t="shared" si="4" ref="D34:W34">SUM(D7:D12,D14:D19,D21:D26,D28:D32)</f>
        <v>54444817</v>
      </c>
      <c r="E34" s="66">
        <f t="shared" si="4"/>
        <v>846884060</v>
      </c>
      <c r="F34" s="66">
        <f t="shared" si="4"/>
        <v>402239415</v>
      </c>
      <c r="G34" s="66">
        <f t="shared" si="4"/>
        <v>58100000</v>
      </c>
      <c r="H34" s="66">
        <f t="shared" si="4"/>
        <v>173181995</v>
      </c>
      <c r="I34" s="66">
        <f t="shared" si="4"/>
        <v>365112550</v>
      </c>
      <c r="J34" s="66">
        <f t="shared" si="4"/>
        <v>0</v>
      </c>
      <c r="K34" s="66">
        <f t="shared" si="4"/>
        <v>64950432</v>
      </c>
      <c r="L34" s="66">
        <f t="shared" si="4"/>
        <v>24841144</v>
      </c>
      <c r="M34" s="66">
        <f t="shared" si="4"/>
        <v>322515009</v>
      </c>
      <c r="N34" s="82">
        <f t="shared" si="4"/>
        <v>131327616</v>
      </c>
      <c r="O34" s="83">
        <f t="shared" si="4"/>
        <v>70029670</v>
      </c>
      <c r="P34" s="82">
        <f t="shared" si="4"/>
        <v>-2746000</v>
      </c>
      <c r="Q34" s="69">
        <f t="shared" si="4"/>
        <v>2510880708</v>
      </c>
      <c r="R34" s="83">
        <f t="shared" si="4"/>
        <v>2140374132</v>
      </c>
      <c r="S34" s="82">
        <f t="shared" si="4"/>
        <v>100000000</v>
      </c>
      <c r="T34" s="82">
        <f t="shared" si="4"/>
        <v>154220000</v>
      </c>
      <c r="U34" s="66">
        <f t="shared" si="4"/>
        <v>20866009</v>
      </c>
      <c r="V34" s="82">
        <f t="shared" si="4"/>
        <v>95420567</v>
      </c>
      <c r="W34" s="82">
        <f t="shared" si="4"/>
        <v>2510880708</v>
      </c>
      <c r="X34" s="47"/>
    </row>
    <row r="35" spans="1:24" s="7" customFormat="1" ht="12.75">
      <c r="A35" s="46"/>
      <c r="B35" s="84"/>
      <c r="C35" s="85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7"/>
      <c r="Q35" s="89"/>
      <c r="R35" s="88"/>
      <c r="S35" s="87"/>
      <c r="T35" s="87"/>
      <c r="U35" s="87"/>
      <c r="V35" s="87"/>
      <c r="W35" s="87"/>
      <c r="X35" s="49"/>
    </row>
    <row r="36" spans="1:24" s="7" customFormat="1" ht="12.75">
      <c r="A36" s="29"/>
      <c r="B36" s="120" t="s">
        <v>43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1"/>
    </row>
    <row r="37" spans="1:24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"/>
    </row>
    <row r="38" spans="1:24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1"/>
    </row>
    <row r="39" spans="1:24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"/>
    </row>
    <row r="40" spans="1:24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1"/>
    </row>
    <row r="41" spans="1:24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"/>
    </row>
    <row r="42" spans="1:24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1"/>
    </row>
    <row r="43" spans="1:24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1"/>
    </row>
    <row r="44" spans="1:24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1"/>
    </row>
    <row r="45" spans="1:24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1"/>
    </row>
    <row r="46" spans="1:24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1"/>
    </row>
    <row r="47" spans="1:24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1"/>
    </row>
    <row r="48" spans="1:24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1"/>
    </row>
    <row r="49" spans="1:24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"/>
    </row>
    <row r="50" spans="1:24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1"/>
    </row>
    <row r="51" spans="1:24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1"/>
    </row>
    <row r="52" spans="1:24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1"/>
    </row>
    <row r="53" spans="1:24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1"/>
    </row>
    <row r="54" spans="1:24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1"/>
    </row>
    <row r="55" spans="1:24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1"/>
    </row>
    <row r="56" spans="1:24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1"/>
    </row>
    <row r="57" spans="1:24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1"/>
    </row>
    <row r="58" spans="1:24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1"/>
    </row>
    <row r="59" spans="1:24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1"/>
    </row>
    <row r="60" spans="1:24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1"/>
    </row>
    <row r="61" spans="1:24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"/>
    </row>
    <row r="62" spans="1:24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1"/>
    </row>
    <row r="63" spans="1:24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1"/>
    </row>
    <row r="64" spans="1:24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"/>
    </row>
    <row r="65" spans="1:24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"/>
    </row>
    <row r="66" spans="1:24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1"/>
    </row>
    <row r="67" spans="1:24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1"/>
    </row>
    <row r="68" spans="1:24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1"/>
    </row>
    <row r="69" spans="1:24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1"/>
    </row>
    <row r="70" spans="1:24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1"/>
    </row>
    <row r="71" spans="1:24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1"/>
    </row>
    <row r="72" spans="1:24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"/>
    </row>
    <row r="73" spans="1:24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1"/>
    </row>
    <row r="74" spans="1:24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1"/>
    </row>
    <row r="75" spans="1:24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1"/>
    </row>
    <row r="76" spans="1:24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"/>
    </row>
    <row r="77" spans="1:24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"/>
    </row>
    <row r="78" spans="1:24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1"/>
    </row>
    <row r="79" spans="1:24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1"/>
    </row>
    <row r="80" spans="1:24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1"/>
    </row>
    <row r="81" spans="1:24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1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D2:Q2"/>
    <mergeCell ref="B1:X1"/>
    <mergeCell ref="R2:X2"/>
    <mergeCell ref="B36:X36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4" width="10.7109375" style="2" customWidth="1"/>
    <col min="25" max="16384" width="9.140625" style="2" customWidth="1"/>
  </cols>
  <sheetData>
    <row r="1" spans="1:27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"/>
      <c r="Z1" s="1"/>
      <c r="AA1" s="1"/>
    </row>
    <row r="2" spans="1:24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8"/>
      <c r="X2" s="116"/>
    </row>
    <row r="3" spans="1:24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1" t="s">
        <v>23</v>
      </c>
      <c r="X3" s="32"/>
    </row>
    <row r="4" spans="1:24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4"/>
      <c r="X4" s="14"/>
    </row>
    <row r="5" spans="1:24" s="7" customFormat="1" ht="12.75">
      <c r="A5" s="17"/>
      <c r="B5" s="40" t="s">
        <v>665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0"/>
      <c r="X5" s="20"/>
    </row>
    <row r="6" spans="1:24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0"/>
      <c r="X6" s="20"/>
    </row>
    <row r="7" spans="1:24" s="7" customFormat="1" ht="12.75">
      <c r="A7" s="24" t="s">
        <v>607</v>
      </c>
      <c r="B7" s="79" t="s">
        <v>48</v>
      </c>
      <c r="C7" s="55" t="s">
        <v>49</v>
      </c>
      <c r="D7" s="56">
        <v>439310432</v>
      </c>
      <c r="E7" s="57">
        <v>1330461910</v>
      </c>
      <c r="F7" s="57">
        <v>635298771</v>
      </c>
      <c r="G7" s="57">
        <v>133498562</v>
      </c>
      <c r="H7" s="57">
        <v>989336200</v>
      </c>
      <c r="I7" s="57">
        <v>900338771</v>
      </c>
      <c r="J7" s="57">
        <v>43715000</v>
      </c>
      <c r="K7" s="57">
        <v>65800000</v>
      </c>
      <c r="L7" s="57">
        <v>62050000</v>
      </c>
      <c r="M7" s="57">
        <v>0</v>
      </c>
      <c r="N7" s="58">
        <v>200062350</v>
      </c>
      <c r="O7" s="59">
        <v>651940593</v>
      </c>
      <c r="P7" s="58">
        <v>102300000</v>
      </c>
      <c r="Q7" s="60">
        <v>5554112589</v>
      </c>
      <c r="R7" s="59">
        <v>2381537498</v>
      </c>
      <c r="S7" s="58">
        <v>2327887780</v>
      </c>
      <c r="T7" s="58">
        <v>677003800</v>
      </c>
      <c r="U7" s="57">
        <v>99000000</v>
      </c>
      <c r="V7" s="58">
        <v>68683510</v>
      </c>
      <c r="W7" s="58">
        <v>5554112588</v>
      </c>
      <c r="X7" s="25"/>
    </row>
    <row r="8" spans="1:24" s="34" customFormat="1" ht="12.75">
      <c r="A8" s="45"/>
      <c r="B8" s="80" t="s">
        <v>608</v>
      </c>
      <c r="C8" s="81"/>
      <c r="D8" s="65">
        <f aca="true" t="shared" si="0" ref="D8:W8">D7</f>
        <v>439310432</v>
      </c>
      <c r="E8" s="66">
        <f t="shared" si="0"/>
        <v>1330461910</v>
      </c>
      <c r="F8" s="66">
        <f t="shared" si="0"/>
        <v>635298771</v>
      </c>
      <c r="G8" s="66">
        <f t="shared" si="0"/>
        <v>133498562</v>
      </c>
      <c r="H8" s="66">
        <f t="shared" si="0"/>
        <v>989336200</v>
      </c>
      <c r="I8" s="66">
        <f t="shared" si="0"/>
        <v>900338771</v>
      </c>
      <c r="J8" s="66">
        <f t="shared" si="0"/>
        <v>43715000</v>
      </c>
      <c r="K8" s="66">
        <f t="shared" si="0"/>
        <v>65800000</v>
      </c>
      <c r="L8" s="66">
        <f t="shared" si="0"/>
        <v>62050000</v>
      </c>
      <c r="M8" s="66">
        <f t="shared" si="0"/>
        <v>0</v>
      </c>
      <c r="N8" s="82">
        <f t="shared" si="0"/>
        <v>200062350</v>
      </c>
      <c r="O8" s="83">
        <f t="shared" si="0"/>
        <v>651940593</v>
      </c>
      <c r="P8" s="82">
        <f t="shared" si="0"/>
        <v>102300000</v>
      </c>
      <c r="Q8" s="69">
        <f t="shared" si="0"/>
        <v>5554112589</v>
      </c>
      <c r="R8" s="83">
        <f t="shared" si="0"/>
        <v>2381537498</v>
      </c>
      <c r="S8" s="82">
        <f t="shared" si="0"/>
        <v>2327887780</v>
      </c>
      <c r="T8" s="82">
        <f t="shared" si="0"/>
        <v>677003800</v>
      </c>
      <c r="U8" s="66">
        <f t="shared" si="0"/>
        <v>99000000</v>
      </c>
      <c r="V8" s="82">
        <f t="shared" si="0"/>
        <v>68683510</v>
      </c>
      <c r="W8" s="82">
        <f t="shared" si="0"/>
        <v>5554112588</v>
      </c>
      <c r="X8" s="33"/>
    </row>
    <row r="9" spans="1:24" s="7" customFormat="1" ht="12.75">
      <c r="A9" s="24" t="s">
        <v>609</v>
      </c>
      <c r="B9" s="79" t="s">
        <v>475</v>
      </c>
      <c r="C9" s="55" t="s">
        <v>476</v>
      </c>
      <c r="D9" s="56">
        <v>230000</v>
      </c>
      <c r="E9" s="57">
        <v>7609000</v>
      </c>
      <c r="F9" s="57">
        <v>1590000</v>
      </c>
      <c r="G9" s="57">
        <v>0</v>
      </c>
      <c r="H9" s="57">
        <v>2530000</v>
      </c>
      <c r="I9" s="57">
        <v>14355000</v>
      </c>
      <c r="J9" s="57">
        <v>0</v>
      </c>
      <c r="K9" s="57">
        <v>0</v>
      </c>
      <c r="L9" s="57">
        <v>0</v>
      </c>
      <c r="M9" s="57">
        <v>0</v>
      </c>
      <c r="N9" s="58">
        <v>280000</v>
      </c>
      <c r="O9" s="59">
        <v>1685000</v>
      </c>
      <c r="P9" s="58">
        <v>0</v>
      </c>
      <c r="Q9" s="60">
        <v>28279000</v>
      </c>
      <c r="R9" s="59">
        <v>24894000</v>
      </c>
      <c r="S9" s="58">
        <v>0</v>
      </c>
      <c r="T9" s="58">
        <v>0</v>
      </c>
      <c r="U9" s="57">
        <v>0</v>
      </c>
      <c r="V9" s="58">
        <v>3385000</v>
      </c>
      <c r="W9" s="58">
        <v>28279000</v>
      </c>
      <c r="X9" s="25"/>
    </row>
    <row r="10" spans="1:24" s="7" customFormat="1" ht="12.75">
      <c r="A10" s="24" t="s">
        <v>609</v>
      </c>
      <c r="B10" s="79" t="s">
        <v>477</v>
      </c>
      <c r="C10" s="55" t="s">
        <v>478</v>
      </c>
      <c r="D10" s="56">
        <v>0</v>
      </c>
      <c r="E10" s="57">
        <v>4506000</v>
      </c>
      <c r="F10" s="57">
        <v>17540000</v>
      </c>
      <c r="G10" s="57">
        <v>0</v>
      </c>
      <c r="H10" s="57">
        <v>5500000</v>
      </c>
      <c r="I10" s="57">
        <v>24630000</v>
      </c>
      <c r="J10" s="57">
        <v>15000000</v>
      </c>
      <c r="K10" s="57">
        <v>0</v>
      </c>
      <c r="L10" s="57">
        <v>1000000</v>
      </c>
      <c r="M10" s="57">
        <v>0</v>
      </c>
      <c r="N10" s="58">
        <v>2045000</v>
      </c>
      <c r="O10" s="59">
        <v>745000</v>
      </c>
      <c r="P10" s="58">
        <v>0</v>
      </c>
      <c r="Q10" s="60">
        <v>70966000</v>
      </c>
      <c r="R10" s="59">
        <v>64955000</v>
      </c>
      <c r="S10" s="58">
        <v>3121000</v>
      </c>
      <c r="T10" s="58">
        <v>0</v>
      </c>
      <c r="U10" s="57">
        <v>0</v>
      </c>
      <c r="V10" s="58">
        <v>2890000</v>
      </c>
      <c r="W10" s="58">
        <v>70966000</v>
      </c>
      <c r="X10" s="25"/>
    </row>
    <row r="11" spans="1:24" s="7" customFormat="1" ht="12.75">
      <c r="A11" s="24" t="s">
        <v>609</v>
      </c>
      <c r="B11" s="79" t="s">
        <v>479</v>
      </c>
      <c r="C11" s="55" t="s">
        <v>480</v>
      </c>
      <c r="D11" s="56">
        <v>510000</v>
      </c>
      <c r="E11" s="57">
        <v>5280000</v>
      </c>
      <c r="F11" s="57">
        <v>5968158</v>
      </c>
      <c r="G11" s="57">
        <v>0</v>
      </c>
      <c r="H11" s="57">
        <v>4840000</v>
      </c>
      <c r="I11" s="57">
        <v>310000</v>
      </c>
      <c r="J11" s="57">
        <v>0</v>
      </c>
      <c r="K11" s="57">
        <v>0</v>
      </c>
      <c r="L11" s="57">
        <v>4071404</v>
      </c>
      <c r="M11" s="57">
        <v>0</v>
      </c>
      <c r="N11" s="58">
        <v>15465438</v>
      </c>
      <c r="O11" s="59">
        <v>7016000</v>
      </c>
      <c r="P11" s="58">
        <v>0</v>
      </c>
      <c r="Q11" s="60">
        <v>43461000</v>
      </c>
      <c r="R11" s="59">
        <v>28155000</v>
      </c>
      <c r="S11" s="58">
        <v>6500000</v>
      </c>
      <c r="T11" s="58">
        <v>8806000</v>
      </c>
      <c r="U11" s="57">
        <v>0</v>
      </c>
      <c r="V11" s="58">
        <v>0</v>
      </c>
      <c r="W11" s="58">
        <v>43461000</v>
      </c>
      <c r="X11" s="25"/>
    </row>
    <row r="12" spans="1:24" s="7" customFormat="1" ht="12.75">
      <c r="A12" s="24" t="s">
        <v>609</v>
      </c>
      <c r="B12" s="79" t="s">
        <v>481</v>
      </c>
      <c r="C12" s="55" t="s">
        <v>482</v>
      </c>
      <c r="D12" s="56">
        <v>4500000</v>
      </c>
      <c r="E12" s="57">
        <v>32659987</v>
      </c>
      <c r="F12" s="57">
        <v>1400000</v>
      </c>
      <c r="G12" s="57">
        <v>0</v>
      </c>
      <c r="H12" s="57">
        <v>25730000</v>
      </c>
      <c r="I12" s="57">
        <v>17650000</v>
      </c>
      <c r="J12" s="57">
        <v>0</v>
      </c>
      <c r="K12" s="57">
        <v>1340000</v>
      </c>
      <c r="L12" s="57">
        <v>10000000</v>
      </c>
      <c r="M12" s="57">
        <v>805000</v>
      </c>
      <c r="N12" s="58">
        <v>4779512</v>
      </c>
      <c r="O12" s="59">
        <v>33160000</v>
      </c>
      <c r="P12" s="58">
        <v>0</v>
      </c>
      <c r="Q12" s="60">
        <v>132024499</v>
      </c>
      <c r="R12" s="59">
        <v>26268350</v>
      </c>
      <c r="S12" s="58">
        <v>58180000</v>
      </c>
      <c r="T12" s="58">
        <v>47576149</v>
      </c>
      <c r="U12" s="57">
        <v>0</v>
      </c>
      <c r="V12" s="58">
        <v>0</v>
      </c>
      <c r="W12" s="58">
        <v>132024499</v>
      </c>
      <c r="X12" s="25"/>
    </row>
    <row r="13" spans="1:24" s="7" customFormat="1" ht="12.75">
      <c r="A13" s="24" t="s">
        <v>609</v>
      </c>
      <c r="B13" s="79" t="s">
        <v>483</v>
      </c>
      <c r="C13" s="55" t="s">
        <v>484</v>
      </c>
      <c r="D13" s="56">
        <v>0</v>
      </c>
      <c r="E13" s="57">
        <v>27050259</v>
      </c>
      <c r="F13" s="57">
        <v>31203640</v>
      </c>
      <c r="G13" s="57">
        <v>0</v>
      </c>
      <c r="H13" s="57">
        <v>7000000</v>
      </c>
      <c r="I13" s="57">
        <v>2500000</v>
      </c>
      <c r="J13" s="57">
        <v>0</v>
      </c>
      <c r="K13" s="57">
        <v>0</v>
      </c>
      <c r="L13" s="57">
        <v>0</v>
      </c>
      <c r="M13" s="57">
        <v>0</v>
      </c>
      <c r="N13" s="58">
        <v>21135000</v>
      </c>
      <c r="O13" s="59">
        <v>4562220</v>
      </c>
      <c r="P13" s="58">
        <v>0</v>
      </c>
      <c r="Q13" s="60">
        <v>93451119</v>
      </c>
      <c r="R13" s="59">
        <v>48187000</v>
      </c>
      <c r="S13" s="58">
        <v>18500000</v>
      </c>
      <c r="T13" s="58">
        <v>26764119</v>
      </c>
      <c r="U13" s="57">
        <v>0</v>
      </c>
      <c r="V13" s="58">
        <v>0</v>
      </c>
      <c r="W13" s="58">
        <v>93451119</v>
      </c>
      <c r="X13" s="25"/>
    </row>
    <row r="14" spans="1:24" s="7" customFormat="1" ht="12.75">
      <c r="A14" s="24" t="s">
        <v>610</v>
      </c>
      <c r="B14" s="79" t="s">
        <v>518</v>
      </c>
      <c r="C14" s="55" t="s">
        <v>519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140000</v>
      </c>
      <c r="O14" s="59">
        <v>10511000</v>
      </c>
      <c r="P14" s="58">
        <v>0</v>
      </c>
      <c r="Q14" s="60">
        <v>10651000</v>
      </c>
      <c r="R14" s="59">
        <v>0</v>
      </c>
      <c r="S14" s="58">
        <v>0</v>
      </c>
      <c r="T14" s="58">
        <v>0</v>
      </c>
      <c r="U14" s="57">
        <v>0</v>
      </c>
      <c r="V14" s="58">
        <v>10651000</v>
      </c>
      <c r="W14" s="58">
        <v>10651000</v>
      </c>
      <c r="X14" s="25"/>
    </row>
    <row r="15" spans="1:24" s="34" customFormat="1" ht="12.75">
      <c r="A15" s="45"/>
      <c r="B15" s="80" t="s">
        <v>666</v>
      </c>
      <c r="C15" s="81"/>
      <c r="D15" s="65">
        <f aca="true" t="shared" si="1" ref="D15:W15">SUM(D9:D14)</f>
        <v>5240000</v>
      </c>
      <c r="E15" s="66">
        <f t="shared" si="1"/>
        <v>77105246</v>
      </c>
      <c r="F15" s="66">
        <f t="shared" si="1"/>
        <v>57701798</v>
      </c>
      <c r="G15" s="66">
        <f t="shared" si="1"/>
        <v>0</v>
      </c>
      <c r="H15" s="66">
        <f t="shared" si="1"/>
        <v>45600000</v>
      </c>
      <c r="I15" s="66">
        <f t="shared" si="1"/>
        <v>59445000</v>
      </c>
      <c r="J15" s="66">
        <f t="shared" si="1"/>
        <v>15000000</v>
      </c>
      <c r="K15" s="66">
        <f t="shared" si="1"/>
        <v>1340000</v>
      </c>
      <c r="L15" s="66">
        <f t="shared" si="1"/>
        <v>15071404</v>
      </c>
      <c r="M15" s="66">
        <f t="shared" si="1"/>
        <v>805000</v>
      </c>
      <c r="N15" s="82">
        <f t="shared" si="1"/>
        <v>43844950</v>
      </c>
      <c r="O15" s="83">
        <f t="shared" si="1"/>
        <v>57679220</v>
      </c>
      <c r="P15" s="82">
        <f t="shared" si="1"/>
        <v>0</v>
      </c>
      <c r="Q15" s="69">
        <f t="shared" si="1"/>
        <v>378832618</v>
      </c>
      <c r="R15" s="83">
        <f t="shared" si="1"/>
        <v>192459350</v>
      </c>
      <c r="S15" s="82">
        <f t="shared" si="1"/>
        <v>86301000</v>
      </c>
      <c r="T15" s="82">
        <f t="shared" si="1"/>
        <v>83146268</v>
      </c>
      <c r="U15" s="66">
        <f t="shared" si="1"/>
        <v>0</v>
      </c>
      <c r="V15" s="82">
        <f t="shared" si="1"/>
        <v>16926000</v>
      </c>
      <c r="W15" s="82">
        <f t="shared" si="1"/>
        <v>378832618</v>
      </c>
      <c r="X15" s="33"/>
    </row>
    <row r="16" spans="1:24" s="7" customFormat="1" ht="12.75">
      <c r="A16" s="24" t="s">
        <v>609</v>
      </c>
      <c r="B16" s="79" t="s">
        <v>485</v>
      </c>
      <c r="C16" s="55" t="s">
        <v>486</v>
      </c>
      <c r="D16" s="56">
        <v>400000</v>
      </c>
      <c r="E16" s="57">
        <v>28020000</v>
      </c>
      <c r="F16" s="57">
        <v>28587692</v>
      </c>
      <c r="G16" s="57">
        <v>0</v>
      </c>
      <c r="H16" s="57">
        <v>8900000</v>
      </c>
      <c r="I16" s="57">
        <v>13901286</v>
      </c>
      <c r="J16" s="57">
        <v>0</v>
      </c>
      <c r="K16" s="57">
        <v>3766855</v>
      </c>
      <c r="L16" s="57">
        <v>0</v>
      </c>
      <c r="M16" s="57">
        <v>0</v>
      </c>
      <c r="N16" s="58">
        <v>500000</v>
      </c>
      <c r="O16" s="59">
        <v>4100000</v>
      </c>
      <c r="P16" s="58">
        <v>0</v>
      </c>
      <c r="Q16" s="60">
        <v>88175833</v>
      </c>
      <c r="R16" s="59">
        <v>73933333</v>
      </c>
      <c r="S16" s="58">
        <v>0</v>
      </c>
      <c r="T16" s="58">
        <v>14242500</v>
      </c>
      <c r="U16" s="57">
        <v>0</v>
      </c>
      <c r="V16" s="58">
        <v>0</v>
      </c>
      <c r="W16" s="58">
        <v>88175833</v>
      </c>
      <c r="X16" s="25"/>
    </row>
    <row r="17" spans="1:24" s="7" customFormat="1" ht="12.75">
      <c r="A17" s="24" t="s">
        <v>609</v>
      </c>
      <c r="B17" s="79" t="s">
        <v>95</v>
      </c>
      <c r="C17" s="55" t="s">
        <v>96</v>
      </c>
      <c r="D17" s="56">
        <v>37008247</v>
      </c>
      <c r="E17" s="57">
        <v>49408568</v>
      </c>
      <c r="F17" s="57">
        <v>110682523</v>
      </c>
      <c r="G17" s="57">
        <v>0</v>
      </c>
      <c r="H17" s="57">
        <v>165198128</v>
      </c>
      <c r="I17" s="57">
        <v>173076660</v>
      </c>
      <c r="J17" s="57">
        <v>0</v>
      </c>
      <c r="K17" s="57">
        <v>0</v>
      </c>
      <c r="L17" s="57">
        <v>4875000</v>
      </c>
      <c r="M17" s="57">
        <v>0</v>
      </c>
      <c r="N17" s="58">
        <v>26709687</v>
      </c>
      <c r="O17" s="59">
        <v>28041883</v>
      </c>
      <c r="P17" s="58">
        <v>0</v>
      </c>
      <c r="Q17" s="60">
        <v>595000696</v>
      </c>
      <c r="R17" s="59">
        <v>53078958</v>
      </c>
      <c r="S17" s="58">
        <v>506921738</v>
      </c>
      <c r="T17" s="58">
        <v>35000000</v>
      </c>
      <c r="U17" s="57">
        <v>0</v>
      </c>
      <c r="V17" s="58">
        <v>0</v>
      </c>
      <c r="W17" s="58">
        <v>595000696</v>
      </c>
      <c r="X17" s="25"/>
    </row>
    <row r="18" spans="1:24" s="7" customFormat="1" ht="12.75">
      <c r="A18" s="24" t="s">
        <v>609</v>
      </c>
      <c r="B18" s="79" t="s">
        <v>97</v>
      </c>
      <c r="C18" s="55" t="s">
        <v>98</v>
      </c>
      <c r="D18" s="56">
        <v>16296000</v>
      </c>
      <c r="E18" s="57">
        <v>33375000</v>
      </c>
      <c r="F18" s="57">
        <v>57019000</v>
      </c>
      <c r="G18" s="57">
        <v>0</v>
      </c>
      <c r="H18" s="57">
        <v>31940000</v>
      </c>
      <c r="I18" s="57">
        <v>199416810</v>
      </c>
      <c r="J18" s="57">
        <v>0</v>
      </c>
      <c r="K18" s="57">
        <v>1600000</v>
      </c>
      <c r="L18" s="57">
        <v>0</v>
      </c>
      <c r="M18" s="57">
        <v>5810000</v>
      </c>
      <c r="N18" s="58">
        <v>42355789</v>
      </c>
      <c r="O18" s="59">
        <v>29186000</v>
      </c>
      <c r="P18" s="58">
        <v>2650000</v>
      </c>
      <c r="Q18" s="60">
        <v>419648599</v>
      </c>
      <c r="R18" s="59">
        <v>125703000</v>
      </c>
      <c r="S18" s="58">
        <v>143001439</v>
      </c>
      <c r="T18" s="58">
        <v>150944160</v>
      </c>
      <c r="U18" s="57">
        <v>0</v>
      </c>
      <c r="V18" s="58">
        <v>0</v>
      </c>
      <c r="W18" s="58">
        <v>419648599</v>
      </c>
      <c r="X18" s="25"/>
    </row>
    <row r="19" spans="1:24" s="7" customFormat="1" ht="12.75">
      <c r="A19" s="24" t="s">
        <v>609</v>
      </c>
      <c r="B19" s="79" t="s">
        <v>487</v>
      </c>
      <c r="C19" s="55" t="s">
        <v>488</v>
      </c>
      <c r="D19" s="56">
        <v>0</v>
      </c>
      <c r="E19" s="57">
        <v>10909092</v>
      </c>
      <c r="F19" s="57">
        <v>15040185</v>
      </c>
      <c r="G19" s="57">
        <v>10000000</v>
      </c>
      <c r="H19" s="57">
        <v>4629220</v>
      </c>
      <c r="I19" s="57">
        <v>21221626</v>
      </c>
      <c r="J19" s="57">
        <v>0</v>
      </c>
      <c r="K19" s="57">
        <v>691231</v>
      </c>
      <c r="L19" s="57">
        <v>6320000</v>
      </c>
      <c r="M19" s="57">
        <v>0</v>
      </c>
      <c r="N19" s="58">
        <v>6552346</v>
      </c>
      <c r="O19" s="59">
        <v>10730320</v>
      </c>
      <c r="P19" s="58">
        <v>0</v>
      </c>
      <c r="Q19" s="60">
        <v>86094020</v>
      </c>
      <c r="R19" s="59">
        <v>58608000</v>
      </c>
      <c r="S19" s="58">
        <v>0</v>
      </c>
      <c r="T19" s="58">
        <v>27486020</v>
      </c>
      <c r="U19" s="57">
        <v>0</v>
      </c>
      <c r="V19" s="58">
        <v>0</v>
      </c>
      <c r="W19" s="58">
        <v>86094020</v>
      </c>
      <c r="X19" s="25"/>
    </row>
    <row r="20" spans="1:24" s="7" customFormat="1" ht="12.75">
      <c r="A20" s="24" t="s">
        <v>609</v>
      </c>
      <c r="B20" s="79" t="s">
        <v>489</v>
      </c>
      <c r="C20" s="55" t="s">
        <v>490</v>
      </c>
      <c r="D20" s="56">
        <v>1000000</v>
      </c>
      <c r="E20" s="57">
        <v>19783330</v>
      </c>
      <c r="F20" s="57">
        <v>10929830</v>
      </c>
      <c r="G20" s="57">
        <v>0</v>
      </c>
      <c r="H20" s="57">
        <v>4109650</v>
      </c>
      <c r="I20" s="57">
        <v>3400000</v>
      </c>
      <c r="J20" s="57">
        <v>2500000</v>
      </c>
      <c r="K20" s="57">
        <v>0</v>
      </c>
      <c r="L20" s="57">
        <v>0</v>
      </c>
      <c r="M20" s="57">
        <v>0</v>
      </c>
      <c r="N20" s="58">
        <v>0</v>
      </c>
      <c r="O20" s="59">
        <v>4620000</v>
      </c>
      <c r="P20" s="58">
        <v>0</v>
      </c>
      <c r="Q20" s="60">
        <v>46342810</v>
      </c>
      <c r="R20" s="59">
        <v>20872810</v>
      </c>
      <c r="S20" s="58">
        <v>0</v>
      </c>
      <c r="T20" s="58">
        <v>25470000</v>
      </c>
      <c r="U20" s="57">
        <v>0</v>
      </c>
      <c r="V20" s="58">
        <v>0</v>
      </c>
      <c r="W20" s="58">
        <v>46342810</v>
      </c>
      <c r="X20" s="25"/>
    </row>
    <row r="21" spans="1:24" s="7" customFormat="1" ht="12.75">
      <c r="A21" s="24" t="s">
        <v>610</v>
      </c>
      <c r="B21" s="79" t="s">
        <v>536</v>
      </c>
      <c r="C21" s="55" t="s">
        <v>537</v>
      </c>
      <c r="D21" s="56">
        <v>0</v>
      </c>
      <c r="E21" s="57">
        <v>250000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8">
        <v>650000</v>
      </c>
      <c r="O21" s="59">
        <v>3726500</v>
      </c>
      <c r="P21" s="58">
        <v>0</v>
      </c>
      <c r="Q21" s="60">
        <v>4626500</v>
      </c>
      <c r="R21" s="59">
        <v>1090000</v>
      </c>
      <c r="S21" s="58">
        <v>0</v>
      </c>
      <c r="T21" s="58">
        <v>3536500</v>
      </c>
      <c r="U21" s="57">
        <v>0</v>
      </c>
      <c r="V21" s="58">
        <v>0</v>
      </c>
      <c r="W21" s="58">
        <v>4626500</v>
      </c>
      <c r="X21" s="25"/>
    </row>
    <row r="22" spans="1:24" s="34" customFormat="1" ht="12.75">
      <c r="A22" s="45"/>
      <c r="B22" s="80" t="s">
        <v>667</v>
      </c>
      <c r="C22" s="81"/>
      <c r="D22" s="65">
        <f aca="true" t="shared" si="2" ref="D22:W22">SUM(D16:D21)</f>
        <v>54704247</v>
      </c>
      <c r="E22" s="66">
        <f t="shared" si="2"/>
        <v>141745990</v>
      </c>
      <c r="F22" s="66">
        <f t="shared" si="2"/>
        <v>222259230</v>
      </c>
      <c r="G22" s="66">
        <f t="shared" si="2"/>
        <v>10000000</v>
      </c>
      <c r="H22" s="66">
        <f t="shared" si="2"/>
        <v>214776998</v>
      </c>
      <c r="I22" s="66">
        <f t="shared" si="2"/>
        <v>411016382</v>
      </c>
      <c r="J22" s="66">
        <f t="shared" si="2"/>
        <v>2500000</v>
      </c>
      <c r="K22" s="66">
        <f t="shared" si="2"/>
        <v>6058086</v>
      </c>
      <c r="L22" s="66">
        <f t="shared" si="2"/>
        <v>11195000</v>
      </c>
      <c r="M22" s="66">
        <f t="shared" si="2"/>
        <v>5810000</v>
      </c>
      <c r="N22" s="82">
        <f t="shared" si="2"/>
        <v>76767822</v>
      </c>
      <c r="O22" s="83">
        <f t="shared" si="2"/>
        <v>80404703</v>
      </c>
      <c r="P22" s="82">
        <f t="shared" si="2"/>
        <v>2650000</v>
      </c>
      <c r="Q22" s="69">
        <f t="shared" si="2"/>
        <v>1239888458</v>
      </c>
      <c r="R22" s="83">
        <f t="shared" si="2"/>
        <v>333286101</v>
      </c>
      <c r="S22" s="82">
        <f t="shared" si="2"/>
        <v>649923177</v>
      </c>
      <c r="T22" s="82">
        <f t="shared" si="2"/>
        <v>256679180</v>
      </c>
      <c r="U22" s="66">
        <f t="shared" si="2"/>
        <v>0</v>
      </c>
      <c r="V22" s="82">
        <f t="shared" si="2"/>
        <v>0</v>
      </c>
      <c r="W22" s="82">
        <f t="shared" si="2"/>
        <v>1239888458</v>
      </c>
      <c r="X22" s="33"/>
    </row>
    <row r="23" spans="1:24" s="7" customFormat="1" ht="12.75">
      <c r="A23" s="24" t="s">
        <v>609</v>
      </c>
      <c r="B23" s="79" t="s">
        <v>491</v>
      </c>
      <c r="C23" s="55" t="s">
        <v>492</v>
      </c>
      <c r="D23" s="56">
        <v>0</v>
      </c>
      <c r="E23" s="57">
        <v>16917000</v>
      </c>
      <c r="F23" s="57">
        <v>3000000</v>
      </c>
      <c r="G23" s="57">
        <v>0</v>
      </c>
      <c r="H23" s="57">
        <v>0</v>
      </c>
      <c r="I23" s="57">
        <v>20500000</v>
      </c>
      <c r="J23" s="57">
        <v>7313766</v>
      </c>
      <c r="K23" s="57">
        <v>0</v>
      </c>
      <c r="L23" s="57">
        <v>0</v>
      </c>
      <c r="M23" s="57">
        <v>0</v>
      </c>
      <c r="N23" s="58">
        <v>4000000</v>
      </c>
      <c r="O23" s="59">
        <v>0</v>
      </c>
      <c r="P23" s="58">
        <v>0</v>
      </c>
      <c r="Q23" s="60">
        <v>51730766</v>
      </c>
      <c r="R23" s="59">
        <v>40830766</v>
      </c>
      <c r="S23" s="58">
        <v>0</v>
      </c>
      <c r="T23" s="58">
        <v>0</v>
      </c>
      <c r="U23" s="57">
        <v>0</v>
      </c>
      <c r="V23" s="58">
        <v>10900000</v>
      </c>
      <c r="W23" s="58">
        <v>51730766</v>
      </c>
      <c r="X23" s="25"/>
    </row>
    <row r="24" spans="1:24" s="7" customFormat="1" ht="12.75">
      <c r="A24" s="24" t="s">
        <v>609</v>
      </c>
      <c r="B24" s="79" t="s">
        <v>493</v>
      </c>
      <c r="C24" s="55" t="s">
        <v>494</v>
      </c>
      <c r="D24" s="56">
        <v>0</v>
      </c>
      <c r="E24" s="57">
        <v>5000000</v>
      </c>
      <c r="F24" s="57">
        <v>14726000</v>
      </c>
      <c r="G24" s="57">
        <v>0</v>
      </c>
      <c r="H24" s="57">
        <v>14000000</v>
      </c>
      <c r="I24" s="57">
        <v>11600000</v>
      </c>
      <c r="J24" s="57">
        <v>0</v>
      </c>
      <c r="K24" s="57">
        <v>0</v>
      </c>
      <c r="L24" s="57">
        <v>0</v>
      </c>
      <c r="M24" s="57">
        <v>0</v>
      </c>
      <c r="N24" s="58">
        <v>45549877</v>
      </c>
      <c r="O24" s="59">
        <v>3730000</v>
      </c>
      <c r="P24" s="58">
        <v>0</v>
      </c>
      <c r="Q24" s="60">
        <v>94605877</v>
      </c>
      <c r="R24" s="59">
        <v>60875877</v>
      </c>
      <c r="S24" s="58">
        <v>30000000</v>
      </c>
      <c r="T24" s="58">
        <v>0</v>
      </c>
      <c r="U24" s="57">
        <v>0</v>
      </c>
      <c r="V24" s="58">
        <v>3730000</v>
      </c>
      <c r="W24" s="58">
        <v>94605877</v>
      </c>
      <c r="X24" s="25"/>
    </row>
    <row r="25" spans="1:24" s="7" customFormat="1" ht="12.75">
      <c r="A25" s="24" t="s">
        <v>609</v>
      </c>
      <c r="B25" s="79" t="s">
        <v>495</v>
      </c>
      <c r="C25" s="55" t="s">
        <v>496</v>
      </c>
      <c r="D25" s="56">
        <v>1453000</v>
      </c>
      <c r="E25" s="57">
        <v>12994700</v>
      </c>
      <c r="F25" s="57">
        <v>3950000</v>
      </c>
      <c r="G25" s="57">
        <v>0</v>
      </c>
      <c r="H25" s="57">
        <v>3050000</v>
      </c>
      <c r="I25" s="57">
        <v>0</v>
      </c>
      <c r="J25" s="57">
        <v>0</v>
      </c>
      <c r="K25" s="57">
        <v>130000</v>
      </c>
      <c r="L25" s="57">
        <v>1200000</v>
      </c>
      <c r="M25" s="57">
        <v>0</v>
      </c>
      <c r="N25" s="58">
        <v>2162950</v>
      </c>
      <c r="O25" s="59">
        <v>5283045</v>
      </c>
      <c r="P25" s="58">
        <v>800000</v>
      </c>
      <c r="Q25" s="60">
        <v>31023695</v>
      </c>
      <c r="R25" s="59">
        <v>13760700</v>
      </c>
      <c r="S25" s="58">
        <v>11850000</v>
      </c>
      <c r="T25" s="58">
        <v>5412995</v>
      </c>
      <c r="U25" s="57">
        <v>0</v>
      </c>
      <c r="V25" s="58">
        <v>0</v>
      </c>
      <c r="W25" s="58">
        <v>31023695</v>
      </c>
      <c r="X25" s="25"/>
    </row>
    <row r="26" spans="1:24" s="7" customFormat="1" ht="12.75">
      <c r="A26" s="24" t="s">
        <v>609</v>
      </c>
      <c r="B26" s="79" t="s">
        <v>497</v>
      </c>
      <c r="C26" s="55" t="s">
        <v>498</v>
      </c>
      <c r="D26" s="56">
        <v>0</v>
      </c>
      <c r="E26" s="57">
        <v>5990734</v>
      </c>
      <c r="F26" s="57">
        <v>4373897</v>
      </c>
      <c r="G26" s="57">
        <v>0</v>
      </c>
      <c r="H26" s="57">
        <v>950000</v>
      </c>
      <c r="I26" s="57">
        <v>0</v>
      </c>
      <c r="J26" s="57">
        <v>0</v>
      </c>
      <c r="K26" s="57">
        <v>200000</v>
      </c>
      <c r="L26" s="57">
        <v>0</v>
      </c>
      <c r="M26" s="57">
        <v>0</v>
      </c>
      <c r="N26" s="58">
        <v>1889869</v>
      </c>
      <c r="O26" s="59">
        <v>2653500</v>
      </c>
      <c r="P26" s="58">
        <v>0</v>
      </c>
      <c r="Q26" s="60">
        <v>16058000</v>
      </c>
      <c r="R26" s="59">
        <v>12644992</v>
      </c>
      <c r="S26" s="58">
        <v>3413008</v>
      </c>
      <c r="T26" s="58">
        <v>0</v>
      </c>
      <c r="U26" s="57">
        <v>0</v>
      </c>
      <c r="V26" s="58">
        <v>0</v>
      </c>
      <c r="W26" s="58">
        <v>16058000</v>
      </c>
      <c r="X26" s="25"/>
    </row>
    <row r="27" spans="1:24" s="7" customFormat="1" ht="12.75">
      <c r="A27" s="24" t="s">
        <v>610</v>
      </c>
      <c r="B27" s="79" t="s">
        <v>558</v>
      </c>
      <c r="C27" s="55" t="s">
        <v>559</v>
      </c>
      <c r="D27" s="56">
        <v>0</v>
      </c>
      <c r="E27" s="57">
        <v>50000</v>
      </c>
      <c r="F27" s="57">
        <v>0</v>
      </c>
      <c r="G27" s="57">
        <v>0</v>
      </c>
      <c r="H27" s="57">
        <v>50000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8">
        <v>260000</v>
      </c>
      <c r="O27" s="59">
        <v>1219000</v>
      </c>
      <c r="P27" s="58">
        <v>0</v>
      </c>
      <c r="Q27" s="60">
        <v>1579000</v>
      </c>
      <c r="R27" s="59">
        <v>0</v>
      </c>
      <c r="S27" s="58">
        <v>0</v>
      </c>
      <c r="T27" s="58">
        <v>0</v>
      </c>
      <c r="U27" s="57">
        <v>0</v>
      </c>
      <c r="V27" s="58">
        <v>1579000</v>
      </c>
      <c r="W27" s="58">
        <v>1579000</v>
      </c>
      <c r="X27" s="25"/>
    </row>
    <row r="28" spans="1:24" s="34" customFormat="1" ht="12.75">
      <c r="A28" s="45"/>
      <c r="B28" s="80" t="s">
        <v>668</v>
      </c>
      <c r="C28" s="81"/>
      <c r="D28" s="65">
        <f aca="true" t="shared" si="3" ref="D28:W28">SUM(D23:D27)</f>
        <v>1453000</v>
      </c>
      <c r="E28" s="66">
        <f t="shared" si="3"/>
        <v>40952434</v>
      </c>
      <c r="F28" s="66">
        <f t="shared" si="3"/>
        <v>26049897</v>
      </c>
      <c r="G28" s="66">
        <f t="shared" si="3"/>
        <v>0</v>
      </c>
      <c r="H28" s="66">
        <f t="shared" si="3"/>
        <v>18050000</v>
      </c>
      <c r="I28" s="66">
        <f t="shared" si="3"/>
        <v>32100000</v>
      </c>
      <c r="J28" s="66">
        <f t="shared" si="3"/>
        <v>7313766</v>
      </c>
      <c r="K28" s="66">
        <f t="shared" si="3"/>
        <v>330000</v>
      </c>
      <c r="L28" s="66">
        <f t="shared" si="3"/>
        <v>1200000</v>
      </c>
      <c r="M28" s="66">
        <f t="shared" si="3"/>
        <v>0</v>
      </c>
      <c r="N28" s="82">
        <f t="shared" si="3"/>
        <v>53862696</v>
      </c>
      <c r="O28" s="83">
        <f t="shared" si="3"/>
        <v>12885545</v>
      </c>
      <c r="P28" s="82">
        <f t="shared" si="3"/>
        <v>800000</v>
      </c>
      <c r="Q28" s="69">
        <f t="shared" si="3"/>
        <v>194997338</v>
      </c>
      <c r="R28" s="83">
        <f t="shared" si="3"/>
        <v>128112335</v>
      </c>
      <c r="S28" s="82">
        <f t="shared" si="3"/>
        <v>45263008</v>
      </c>
      <c r="T28" s="82">
        <f t="shared" si="3"/>
        <v>5412995</v>
      </c>
      <c r="U28" s="66">
        <f t="shared" si="3"/>
        <v>0</v>
      </c>
      <c r="V28" s="82">
        <f t="shared" si="3"/>
        <v>16209000</v>
      </c>
      <c r="W28" s="82">
        <f t="shared" si="3"/>
        <v>194997338</v>
      </c>
      <c r="X28" s="33"/>
    </row>
    <row r="29" spans="1:24" s="7" customFormat="1" ht="12.75">
      <c r="A29" s="24" t="s">
        <v>609</v>
      </c>
      <c r="B29" s="79" t="s">
        <v>499</v>
      </c>
      <c r="C29" s="55" t="s">
        <v>500</v>
      </c>
      <c r="D29" s="56">
        <v>0</v>
      </c>
      <c r="E29" s="57">
        <v>9785950</v>
      </c>
      <c r="F29" s="57">
        <v>20000000</v>
      </c>
      <c r="G29" s="57">
        <v>0</v>
      </c>
      <c r="H29" s="57">
        <v>2000000</v>
      </c>
      <c r="I29" s="57">
        <v>10000000</v>
      </c>
      <c r="J29" s="57">
        <v>0</v>
      </c>
      <c r="K29" s="57">
        <v>0</v>
      </c>
      <c r="L29" s="57">
        <v>0</v>
      </c>
      <c r="M29" s="57">
        <v>0</v>
      </c>
      <c r="N29" s="58">
        <v>0</v>
      </c>
      <c r="O29" s="59">
        <v>689000</v>
      </c>
      <c r="P29" s="58">
        <v>0</v>
      </c>
      <c r="Q29" s="60">
        <v>42474950</v>
      </c>
      <c r="R29" s="59">
        <v>41785950</v>
      </c>
      <c r="S29" s="58">
        <v>0</v>
      </c>
      <c r="T29" s="58">
        <v>0</v>
      </c>
      <c r="U29" s="57">
        <v>0</v>
      </c>
      <c r="V29" s="58">
        <v>689000</v>
      </c>
      <c r="W29" s="58">
        <v>42474950</v>
      </c>
      <c r="X29" s="25"/>
    </row>
    <row r="30" spans="1:24" s="7" customFormat="1" ht="12.75">
      <c r="A30" s="24" t="s">
        <v>609</v>
      </c>
      <c r="B30" s="79" t="s">
        <v>501</v>
      </c>
      <c r="C30" s="55" t="s">
        <v>502</v>
      </c>
      <c r="D30" s="56">
        <v>3594000</v>
      </c>
      <c r="E30" s="57">
        <v>34912847</v>
      </c>
      <c r="F30" s="57">
        <v>11737901</v>
      </c>
      <c r="G30" s="57">
        <v>0</v>
      </c>
      <c r="H30" s="57">
        <v>5629000</v>
      </c>
      <c r="I30" s="57">
        <v>10458581</v>
      </c>
      <c r="J30" s="57">
        <v>0</v>
      </c>
      <c r="K30" s="57">
        <v>0</v>
      </c>
      <c r="L30" s="57">
        <v>465000</v>
      </c>
      <c r="M30" s="57">
        <v>0</v>
      </c>
      <c r="N30" s="58">
        <v>3572690</v>
      </c>
      <c r="O30" s="59">
        <v>9216930</v>
      </c>
      <c r="P30" s="58">
        <v>0</v>
      </c>
      <c r="Q30" s="60">
        <v>79586949</v>
      </c>
      <c r="R30" s="59">
        <v>38212827</v>
      </c>
      <c r="S30" s="58">
        <v>34673692</v>
      </c>
      <c r="T30" s="58">
        <v>4200430</v>
      </c>
      <c r="U30" s="57">
        <v>2500000</v>
      </c>
      <c r="V30" s="58">
        <v>0</v>
      </c>
      <c r="W30" s="58">
        <v>79586949</v>
      </c>
      <c r="X30" s="25"/>
    </row>
    <row r="31" spans="1:24" s="7" customFormat="1" ht="12.75">
      <c r="A31" s="24" t="s">
        <v>609</v>
      </c>
      <c r="B31" s="79" t="s">
        <v>503</v>
      </c>
      <c r="C31" s="55" t="s">
        <v>504</v>
      </c>
      <c r="D31" s="56">
        <v>2772487</v>
      </c>
      <c r="E31" s="57">
        <v>32203904</v>
      </c>
      <c r="F31" s="57">
        <v>18477568</v>
      </c>
      <c r="G31" s="57">
        <v>0</v>
      </c>
      <c r="H31" s="57">
        <v>21510351</v>
      </c>
      <c r="I31" s="57">
        <v>12400000</v>
      </c>
      <c r="J31" s="57">
        <v>0</v>
      </c>
      <c r="K31" s="57">
        <v>150000</v>
      </c>
      <c r="L31" s="57">
        <v>300000</v>
      </c>
      <c r="M31" s="57">
        <v>0</v>
      </c>
      <c r="N31" s="58">
        <v>10207149</v>
      </c>
      <c r="O31" s="59">
        <v>13881167</v>
      </c>
      <c r="P31" s="58">
        <v>0</v>
      </c>
      <c r="Q31" s="60">
        <v>111902626</v>
      </c>
      <c r="R31" s="59">
        <v>29629824</v>
      </c>
      <c r="S31" s="58">
        <v>0</v>
      </c>
      <c r="T31" s="58">
        <v>75072802</v>
      </c>
      <c r="U31" s="57">
        <v>1900000</v>
      </c>
      <c r="V31" s="58">
        <v>5300000</v>
      </c>
      <c r="W31" s="58">
        <v>111902626</v>
      </c>
      <c r="X31" s="25"/>
    </row>
    <row r="32" spans="1:24" s="7" customFormat="1" ht="12.75">
      <c r="A32" s="24" t="s">
        <v>609</v>
      </c>
      <c r="B32" s="79" t="s">
        <v>99</v>
      </c>
      <c r="C32" s="55" t="s">
        <v>100</v>
      </c>
      <c r="D32" s="56">
        <v>4700000</v>
      </c>
      <c r="E32" s="57">
        <v>145637269</v>
      </c>
      <c r="F32" s="57">
        <v>54746096</v>
      </c>
      <c r="G32" s="57">
        <v>0</v>
      </c>
      <c r="H32" s="57">
        <v>30417544</v>
      </c>
      <c r="I32" s="57">
        <v>42476825</v>
      </c>
      <c r="J32" s="57">
        <v>0</v>
      </c>
      <c r="K32" s="57">
        <v>0</v>
      </c>
      <c r="L32" s="57">
        <v>7250000</v>
      </c>
      <c r="M32" s="57">
        <v>0</v>
      </c>
      <c r="N32" s="58">
        <v>12708500</v>
      </c>
      <c r="O32" s="59">
        <v>26652500</v>
      </c>
      <c r="P32" s="58">
        <v>1900000</v>
      </c>
      <c r="Q32" s="60">
        <v>326488734</v>
      </c>
      <c r="R32" s="59">
        <v>162594234</v>
      </c>
      <c r="S32" s="58">
        <v>59150000</v>
      </c>
      <c r="T32" s="58">
        <v>91919500</v>
      </c>
      <c r="U32" s="57">
        <v>0</v>
      </c>
      <c r="V32" s="58">
        <v>12825000</v>
      </c>
      <c r="W32" s="58">
        <v>326488734</v>
      </c>
      <c r="X32" s="25"/>
    </row>
    <row r="33" spans="1:24" s="7" customFormat="1" ht="12.75">
      <c r="A33" s="24" t="s">
        <v>609</v>
      </c>
      <c r="B33" s="79" t="s">
        <v>505</v>
      </c>
      <c r="C33" s="55" t="s">
        <v>506</v>
      </c>
      <c r="D33" s="56">
        <v>0</v>
      </c>
      <c r="E33" s="57">
        <v>28235000</v>
      </c>
      <c r="F33" s="57">
        <v>20195000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850000</v>
      </c>
      <c r="O33" s="59">
        <v>8170000</v>
      </c>
      <c r="P33" s="58">
        <v>0</v>
      </c>
      <c r="Q33" s="60">
        <v>57450000</v>
      </c>
      <c r="R33" s="59">
        <v>47030000</v>
      </c>
      <c r="S33" s="58">
        <v>10420000</v>
      </c>
      <c r="T33" s="58">
        <v>0</v>
      </c>
      <c r="U33" s="57">
        <v>0</v>
      </c>
      <c r="V33" s="58">
        <v>0</v>
      </c>
      <c r="W33" s="58">
        <v>57450000</v>
      </c>
      <c r="X33" s="25"/>
    </row>
    <row r="34" spans="1:24" s="7" customFormat="1" ht="12.75">
      <c r="A34" s="24" t="s">
        <v>609</v>
      </c>
      <c r="B34" s="79" t="s">
        <v>507</v>
      </c>
      <c r="C34" s="55" t="s">
        <v>508</v>
      </c>
      <c r="D34" s="56">
        <v>5711227</v>
      </c>
      <c r="E34" s="57">
        <v>11502492</v>
      </c>
      <c r="F34" s="57">
        <v>14976080</v>
      </c>
      <c r="G34" s="57">
        <v>0</v>
      </c>
      <c r="H34" s="57">
        <v>23189344</v>
      </c>
      <c r="I34" s="57">
        <v>9012787</v>
      </c>
      <c r="J34" s="57">
        <v>0</v>
      </c>
      <c r="K34" s="57">
        <v>1897136</v>
      </c>
      <c r="L34" s="57">
        <v>0</v>
      </c>
      <c r="M34" s="57">
        <v>0</v>
      </c>
      <c r="N34" s="58">
        <v>3142275</v>
      </c>
      <c r="O34" s="59">
        <v>2288000</v>
      </c>
      <c r="P34" s="58">
        <v>0</v>
      </c>
      <c r="Q34" s="60">
        <v>71719341</v>
      </c>
      <c r="R34" s="59">
        <v>35991237</v>
      </c>
      <c r="S34" s="58">
        <v>15878800</v>
      </c>
      <c r="T34" s="58">
        <v>19849304</v>
      </c>
      <c r="U34" s="57">
        <v>0</v>
      </c>
      <c r="V34" s="58">
        <v>0</v>
      </c>
      <c r="W34" s="58">
        <v>71719341</v>
      </c>
      <c r="X34" s="25"/>
    </row>
    <row r="35" spans="1:24" s="7" customFormat="1" ht="12.75">
      <c r="A35" s="24" t="s">
        <v>609</v>
      </c>
      <c r="B35" s="79" t="s">
        <v>509</v>
      </c>
      <c r="C35" s="55" t="s">
        <v>510</v>
      </c>
      <c r="D35" s="56">
        <v>1500000</v>
      </c>
      <c r="E35" s="57">
        <v>2450000</v>
      </c>
      <c r="F35" s="57">
        <v>22050000</v>
      </c>
      <c r="G35" s="57">
        <v>0</v>
      </c>
      <c r="H35" s="57">
        <v>6566000</v>
      </c>
      <c r="I35" s="57">
        <v>3182000</v>
      </c>
      <c r="J35" s="57">
        <v>0</v>
      </c>
      <c r="K35" s="57">
        <v>0</v>
      </c>
      <c r="L35" s="57">
        <v>0</v>
      </c>
      <c r="M35" s="57">
        <v>1000000</v>
      </c>
      <c r="N35" s="58">
        <v>25288000</v>
      </c>
      <c r="O35" s="59">
        <v>8204000</v>
      </c>
      <c r="P35" s="58">
        <v>0</v>
      </c>
      <c r="Q35" s="60">
        <v>70240000</v>
      </c>
      <c r="R35" s="59">
        <v>46586000</v>
      </c>
      <c r="S35" s="58">
        <v>12570000</v>
      </c>
      <c r="T35" s="58">
        <v>0</v>
      </c>
      <c r="U35" s="57">
        <v>0</v>
      </c>
      <c r="V35" s="58">
        <v>11084000</v>
      </c>
      <c r="W35" s="58">
        <v>70240000</v>
      </c>
      <c r="X35" s="25"/>
    </row>
    <row r="36" spans="1:24" s="7" customFormat="1" ht="12.75">
      <c r="A36" s="24" t="s">
        <v>610</v>
      </c>
      <c r="B36" s="79" t="s">
        <v>580</v>
      </c>
      <c r="C36" s="55" t="s">
        <v>581</v>
      </c>
      <c r="D36" s="56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200000</v>
      </c>
      <c r="O36" s="59">
        <v>1600000</v>
      </c>
      <c r="P36" s="58">
        <v>0</v>
      </c>
      <c r="Q36" s="60">
        <v>1800000</v>
      </c>
      <c r="R36" s="59">
        <v>0</v>
      </c>
      <c r="S36" s="58">
        <v>0</v>
      </c>
      <c r="T36" s="58">
        <v>0</v>
      </c>
      <c r="U36" s="57">
        <v>0</v>
      </c>
      <c r="V36" s="58">
        <v>1800000</v>
      </c>
      <c r="W36" s="58">
        <v>1800000</v>
      </c>
      <c r="X36" s="25"/>
    </row>
    <row r="37" spans="1:24" s="34" customFormat="1" ht="12.75">
      <c r="A37" s="45"/>
      <c r="B37" s="80" t="s">
        <v>669</v>
      </c>
      <c r="C37" s="81"/>
      <c r="D37" s="65">
        <f aca="true" t="shared" si="4" ref="D37:W37">SUM(D29:D36)</f>
        <v>18277714</v>
      </c>
      <c r="E37" s="66">
        <f t="shared" si="4"/>
        <v>264727462</v>
      </c>
      <c r="F37" s="66">
        <f t="shared" si="4"/>
        <v>162182645</v>
      </c>
      <c r="G37" s="66">
        <f t="shared" si="4"/>
        <v>0</v>
      </c>
      <c r="H37" s="66">
        <f t="shared" si="4"/>
        <v>89312239</v>
      </c>
      <c r="I37" s="66">
        <f t="shared" si="4"/>
        <v>87530193</v>
      </c>
      <c r="J37" s="66">
        <f t="shared" si="4"/>
        <v>0</v>
      </c>
      <c r="K37" s="66">
        <f t="shared" si="4"/>
        <v>2047136</v>
      </c>
      <c r="L37" s="66">
        <f t="shared" si="4"/>
        <v>8015000</v>
      </c>
      <c r="M37" s="66">
        <f t="shared" si="4"/>
        <v>1000000</v>
      </c>
      <c r="N37" s="82">
        <f t="shared" si="4"/>
        <v>55968614</v>
      </c>
      <c r="O37" s="83">
        <f t="shared" si="4"/>
        <v>70701597</v>
      </c>
      <c r="P37" s="82">
        <f t="shared" si="4"/>
        <v>1900000</v>
      </c>
      <c r="Q37" s="69">
        <f t="shared" si="4"/>
        <v>761662600</v>
      </c>
      <c r="R37" s="83">
        <f t="shared" si="4"/>
        <v>401830072</v>
      </c>
      <c r="S37" s="82">
        <f t="shared" si="4"/>
        <v>132692492</v>
      </c>
      <c r="T37" s="82">
        <f t="shared" si="4"/>
        <v>191042036</v>
      </c>
      <c r="U37" s="66">
        <f t="shared" si="4"/>
        <v>4400000</v>
      </c>
      <c r="V37" s="82">
        <f t="shared" si="4"/>
        <v>31698000</v>
      </c>
      <c r="W37" s="82">
        <f t="shared" si="4"/>
        <v>761662600</v>
      </c>
      <c r="X37" s="33"/>
    </row>
    <row r="38" spans="1:24" s="7" customFormat="1" ht="12.75">
      <c r="A38" s="24" t="s">
        <v>609</v>
      </c>
      <c r="B38" s="79" t="s">
        <v>511</v>
      </c>
      <c r="C38" s="55" t="s">
        <v>512</v>
      </c>
      <c r="D38" s="56">
        <v>0</v>
      </c>
      <c r="E38" s="57">
        <v>0</v>
      </c>
      <c r="F38" s="57">
        <v>0</v>
      </c>
      <c r="G38" s="57">
        <v>0</v>
      </c>
      <c r="H38" s="57">
        <v>3331000</v>
      </c>
      <c r="I38" s="57">
        <v>480000</v>
      </c>
      <c r="J38" s="57">
        <v>0</v>
      </c>
      <c r="K38" s="57">
        <v>0</v>
      </c>
      <c r="L38" s="57">
        <v>0</v>
      </c>
      <c r="M38" s="57">
        <v>0</v>
      </c>
      <c r="N38" s="58">
        <v>0</v>
      </c>
      <c r="O38" s="59">
        <v>5953000</v>
      </c>
      <c r="P38" s="58">
        <v>0</v>
      </c>
      <c r="Q38" s="60">
        <v>9764000</v>
      </c>
      <c r="R38" s="59">
        <v>9728000</v>
      </c>
      <c r="S38" s="58">
        <v>0</v>
      </c>
      <c r="T38" s="58">
        <v>0</v>
      </c>
      <c r="U38" s="57">
        <v>0</v>
      </c>
      <c r="V38" s="58">
        <v>36000</v>
      </c>
      <c r="W38" s="58">
        <v>9764000</v>
      </c>
      <c r="X38" s="25"/>
    </row>
    <row r="39" spans="1:24" s="7" customFormat="1" ht="12.75">
      <c r="A39" s="24" t="s">
        <v>609</v>
      </c>
      <c r="B39" s="79" t="s">
        <v>513</v>
      </c>
      <c r="C39" s="55" t="s">
        <v>514</v>
      </c>
      <c r="D39" s="56">
        <v>0</v>
      </c>
      <c r="E39" s="57">
        <v>1250000</v>
      </c>
      <c r="F39" s="57">
        <v>0</v>
      </c>
      <c r="G39" s="57">
        <v>0</v>
      </c>
      <c r="H39" s="57">
        <v>4000000</v>
      </c>
      <c r="I39" s="57">
        <v>5943400</v>
      </c>
      <c r="J39" s="57">
        <v>0</v>
      </c>
      <c r="K39" s="57">
        <v>0</v>
      </c>
      <c r="L39" s="57">
        <v>0</v>
      </c>
      <c r="M39" s="57">
        <v>0</v>
      </c>
      <c r="N39" s="58">
        <v>0</v>
      </c>
      <c r="O39" s="59">
        <v>0</v>
      </c>
      <c r="P39" s="58">
        <v>0</v>
      </c>
      <c r="Q39" s="60">
        <v>11193400</v>
      </c>
      <c r="R39" s="59">
        <v>11193400</v>
      </c>
      <c r="S39" s="58">
        <v>0</v>
      </c>
      <c r="T39" s="58">
        <v>0</v>
      </c>
      <c r="U39" s="57">
        <v>0</v>
      </c>
      <c r="V39" s="58">
        <v>0</v>
      </c>
      <c r="W39" s="58">
        <v>11193400</v>
      </c>
      <c r="X39" s="25"/>
    </row>
    <row r="40" spans="1:24" s="7" customFormat="1" ht="12.75">
      <c r="A40" s="24" t="s">
        <v>609</v>
      </c>
      <c r="B40" s="79" t="s">
        <v>515</v>
      </c>
      <c r="C40" s="55" t="s">
        <v>516</v>
      </c>
      <c r="D40" s="56">
        <v>325000</v>
      </c>
      <c r="E40" s="57">
        <v>2200952</v>
      </c>
      <c r="F40" s="57">
        <v>933558</v>
      </c>
      <c r="G40" s="57">
        <v>0</v>
      </c>
      <c r="H40" s="57">
        <v>125000</v>
      </c>
      <c r="I40" s="57">
        <v>318197</v>
      </c>
      <c r="J40" s="57">
        <v>0</v>
      </c>
      <c r="K40" s="57">
        <v>0</v>
      </c>
      <c r="L40" s="57">
        <v>0</v>
      </c>
      <c r="M40" s="57">
        <v>1404293</v>
      </c>
      <c r="N40" s="58">
        <v>0</v>
      </c>
      <c r="O40" s="59">
        <v>10341000</v>
      </c>
      <c r="P40" s="58">
        <v>0</v>
      </c>
      <c r="Q40" s="60">
        <v>15648000</v>
      </c>
      <c r="R40" s="59">
        <v>13720000</v>
      </c>
      <c r="S40" s="58">
        <v>0</v>
      </c>
      <c r="T40" s="58">
        <v>1928000</v>
      </c>
      <c r="U40" s="57">
        <v>0</v>
      </c>
      <c r="V40" s="58">
        <v>0</v>
      </c>
      <c r="W40" s="58">
        <v>15648000</v>
      </c>
      <c r="X40" s="25"/>
    </row>
    <row r="41" spans="1:24" s="7" customFormat="1" ht="12.75">
      <c r="A41" s="24" t="s">
        <v>610</v>
      </c>
      <c r="B41" s="79" t="s">
        <v>596</v>
      </c>
      <c r="C41" s="55" t="s">
        <v>597</v>
      </c>
      <c r="D41" s="5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8">
        <v>0</v>
      </c>
      <c r="O41" s="59">
        <v>295000</v>
      </c>
      <c r="P41" s="58">
        <v>0</v>
      </c>
      <c r="Q41" s="60">
        <v>295000</v>
      </c>
      <c r="R41" s="59">
        <v>0</v>
      </c>
      <c r="S41" s="58">
        <v>0</v>
      </c>
      <c r="T41" s="58">
        <v>0</v>
      </c>
      <c r="U41" s="57">
        <v>0</v>
      </c>
      <c r="V41" s="58">
        <v>295000</v>
      </c>
      <c r="W41" s="58">
        <v>295000</v>
      </c>
      <c r="X41" s="25"/>
    </row>
    <row r="42" spans="1:24" s="34" customFormat="1" ht="12.75">
      <c r="A42" s="45"/>
      <c r="B42" s="80" t="s">
        <v>670</v>
      </c>
      <c r="C42" s="81"/>
      <c r="D42" s="65">
        <f aca="true" t="shared" si="5" ref="D42:W42">SUM(D38:D41)</f>
        <v>325000</v>
      </c>
      <c r="E42" s="66">
        <f t="shared" si="5"/>
        <v>3450952</v>
      </c>
      <c r="F42" s="66">
        <f t="shared" si="5"/>
        <v>933558</v>
      </c>
      <c r="G42" s="66">
        <f t="shared" si="5"/>
        <v>0</v>
      </c>
      <c r="H42" s="66">
        <f t="shared" si="5"/>
        <v>7456000</v>
      </c>
      <c r="I42" s="66">
        <f t="shared" si="5"/>
        <v>6741597</v>
      </c>
      <c r="J42" s="66">
        <f t="shared" si="5"/>
        <v>0</v>
      </c>
      <c r="K42" s="66">
        <f t="shared" si="5"/>
        <v>0</v>
      </c>
      <c r="L42" s="66">
        <f t="shared" si="5"/>
        <v>0</v>
      </c>
      <c r="M42" s="66">
        <f t="shared" si="5"/>
        <v>1404293</v>
      </c>
      <c r="N42" s="82">
        <f t="shared" si="5"/>
        <v>0</v>
      </c>
      <c r="O42" s="83">
        <f t="shared" si="5"/>
        <v>16589000</v>
      </c>
      <c r="P42" s="82">
        <f t="shared" si="5"/>
        <v>0</v>
      </c>
      <c r="Q42" s="69">
        <f t="shared" si="5"/>
        <v>36900400</v>
      </c>
      <c r="R42" s="83">
        <f t="shared" si="5"/>
        <v>34641400</v>
      </c>
      <c r="S42" s="82">
        <f t="shared" si="5"/>
        <v>0</v>
      </c>
      <c r="T42" s="82">
        <f t="shared" si="5"/>
        <v>1928000</v>
      </c>
      <c r="U42" s="66">
        <f t="shared" si="5"/>
        <v>0</v>
      </c>
      <c r="V42" s="82">
        <f t="shared" si="5"/>
        <v>331000</v>
      </c>
      <c r="W42" s="82">
        <f t="shared" si="5"/>
        <v>36900400</v>
      </c>
      <c r="X42" s="33"/>
    </row>
    <row r="43" spans="1:24" s="34" customFormat="1" ht="12.75">
      <c r="A43" s="45"/>
      <c r="B43" s="80" t="s">
        <v>671</v>
      </c>
      <c r="C43" s="81"/>
      <c r="D43" s="65">
        <f aca="true" t="shared" si="6" ref="D43:W43">SUM(D7,D9:D14,D16:D21,D23:D27,D29:D36,D38:D41)</f>
        <v>519310393</v>
      </c>
      <c r="E43" s="66">
        <f t="shared" si="6"/>
        <v>1858443994</v>
      </c>
      <c r="F43" s="66">
        <f t="shared" si="6"/>
        <v>1104425899</v>
      </c>
      <c r="G43" s="66">
        <f t="shared" si="6"/>
        <v>143498562</v>
      </c>
      <c r="H43" s="66">
        <f t="shared" si="6"/>
        <v>1364531437</v>
      </c>
      <c r="I43" s="66">
        <f t="shared" si="6"/>
        <v>1497171943</v>
      </c>
      <c r="J43" s="66">
        <f t="shared" si="6"/>
        <v>68528766</v>
      </c>
      <c r="K43" s="66">
        <f t="shared" si="6"/>
        <v>75575222</v>
      </c>
      <c r="L43" s="66">
        <f t="shared" si="6"/>
        <v>97531404</v>
      </c>
      <c r="M43" s="66">
        <f t="shared" si="6"/>
        <v>9019293</v>
      </c>
      <c r="N43" s="82">
        <f t="shared" si="6"/>
        <v>430506432</v>
      </c>
      <c r="O43" s="83">
        <f t="shared" si="6"/>
        <v>890200658</v>
      </c>
      <c r="P43" s="82">
        <f t="shared" si="6"/>
        <v>107650000</v>
      </c>
      <c r="Q43" s="69">
        <f t="shared" si="6"/>
        <v>8166394003</v>
      </c>
      <c r="R43" s="83">
        <f t="shared" si="6"/>
        <v>3471866756</v>
      </c>
      <c r="S43" s="82">
        <f t="shared" si="6"/>
        <v>3242067457</v>
      </c>
      <c r="T43" s="82">
        <f t="shared" si="6"/>
        <v>1215212279</v>
      </c>
      <c r="U43" s="66">
        <f t="shared" si="6"/>
        <v>103400000</v>
      </c>
      <c r="V43" s="82">
        <f t="shared" si="6"/>
        <v>133847510</v>
      </c>
      <c r="W43" s="82">
        <f t="shared" si="6"/>
        <v>8166394002</v>
      </c>
      <c r="X43" s="33"/>
    </row>
    <row r="44" spans="1:24" s="7" customFormat="1" ht="12.75">
      <c r="A44" s="46"/>
      <c r="B44" s="84"/>
      <c r="C44" s="85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7"/>
      <c r="Q44" s="89"/>
      <c r="R44" s="88"/>
      <c r="S44" s="87"/>
      <c r="T44" s="87"/>
      <c r="U44" s="87"/>
      <c r="V44" s="87"/>
      <c r="W44" s="87"/>
      <c r="X44" s="48"/>
    </row>
    <row r="45" spans="1:24" s="7" customFormat="1" ht="12.75">
      <c r="A45" s="29"/>
      <c r="B45" s="120" t="s">
        <v>43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1"/>
    </row>
    <row r="46" spans="1:24" s="7" customFormat="1" ht="12.75">
      <c r="A46" s="2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29"/>
    </row>
    <row r="47" spans="1:24" s="7" customFormat="1" ht="12.75">
      <c r="A47" s="2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29"/>
    </row>
    <row r="48" spans="1:24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1"/>
    </row>
    <row r="49" spans="1:24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"/>
    </row>
    <row r="50" spans="1:24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1"/>
    </row>
    <row r="51" spans="1:24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1"/>
    </row>
    <row r="52" spans="1:24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1"/>
    </row>
    <row r="53" spans="1:24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1"/>
    </row>
    <row r="54" spans="1:24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1"/>
    </row>
    <row r="55" spans="1:24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1"/>
    </row>
    <row r="56" spans="1:24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1"/>
    </row>
    <row r="57" spans="1:24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1"/>
    </row>
    <row r="58" spans="1:24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1"/>
    </row>
    <row r="59" spans="1:24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1"/>
    </row>
    <row r="60" spans="1:24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1"/>
    </row>
    <row r="61" spans="1:24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"/>
    </row>
    <row r="62" spans="1:24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1"/>
    </row>
    <row r="63" spans="1:24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1"/>
    </row>
    <row r="64" spans="1:24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"/>
    </row>
    <row r="65" spans="1:24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"/>
    </row>
    <row r="66" spans="1:24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1"/>
    </row>
    <row r="67" spans="1:24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1"/>
    </row>
    <row r="68" spans="1:24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1"/>
    </row>
    <row r="69" spans="1:24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1"/>
    </row>
    <row r="70" spans="1:24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1"/>
    </row>
    <row r="71" spans="1:24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1"/>
    </row>
    <row r="72" spans="1:24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"/>
    </row>
    <row r="73" spans="1:24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1"/>
    </row>
    <row r="74" spans="1:24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1"/>
    </row>
    <row r="75" spans="1:24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1"/>
    </row>
    <row r="76" spans="1:24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"/>
    </row>
    <row r="77" spans="1:24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"/>
    </row>
    <row r="78" spans="1:24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1"/>
    </row>
    <row r="79" spans="1:24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1"/>
    </row>
    <row r="80" spans="1:24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1"/>
    </row>
    <row r="81" spans="1:24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1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D2:Q2"/>
    <mergeCell ref="B1:X1"/>
    <mergeCell ref="R2:X2"/>
    <mergeCell ref="B45:X45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2" width="10.7109375" style="2" customWidth="1"/>
    <col min="23" max="23" width="11.7109375" style="2" customWidth="1"/>
    <col min="24" max="16384" width="9.140625" style="2" customWidth="1"/>
  </cols>
  <sheetData>
    <row r="1" spans="1:27" ht="18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"/>
      <c r="Y1" s="1"/>
      <c r="Z1" s="1"/>
      <c r="AA1" s="1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63.75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18" t="s">
        <v>45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23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/>
      <c r="B7" s="54" t="s">
        <v>46</v>
      </c>
      <c r="C7" s="55" t="s">
        <v>47</v>
      </c>
      <c r="D7" s="56">
        <v>76546051</v>
      </c>
      <c r="E7" s="57">
        <v>260000000</v>
      </c>
      <c r="F7" s="57">
        <v>91000000</v>
      </c>
      <c r="G7" s="57">
        <v>108806000</v>
      </c>
      <c r="H7" s="57">
        <v>171500000</v>
      </c>
      <c r="I7" s="57">
        <v>0</v>
      </c>
      <c r="J7" s="57">
        <v>0</v>
      </c>
      <c r="K7" s="57">
        <v>0</v>
      </c>
      <c r="L7" s="57">
        <v>15412415</v>
      </c>
      <c r="M7" s="57">
        <v>182276007</v>
      </c>
      <c r="N7" s="58">
        <v>41750000</v>
      </c>
      <c r="O7" s="59">
        <v>398249685</v>
      </c>
      <c r="P7" s="58">
        <v>4000000</v>
      </c>
      <c r="Q7" s="60">
        <v>1349540158</v>
      </c>
      <c r="R7" s="59">
        <v>924719100</v>
      </c>
      <c r="S7" s="58">
        <v>0</v>
      </c>
      <c r="T7" s="58">
        <v>424821058</v>
      </c>
      <c r="U7" s="57">
        <v>0</v>
      </c>
      <c r="V7" s="58">
        <v>0</v>
      </c>
      <c r="W7" s="60">
        <v>1349540158</v>
      </c>
    </row>
    <row r="8" spans="1:23" s="7" customFormat="1" ht="12.75">
      <c r="A8" s="24"/>
      <c r="B8" s="54" t="s">
        <v>48</v>
      </c>
      <c r="C8" s="55" t="s">
        <v>49</v>
      </c>
      <c r="D8" s="56">
        <v>439310432</v>
      </c>
      <c r="E8" s="57">
        <v>1330461910</v>
      </c>
      <c r="F8" s="57">
        <v>635298771</v>
      </c>
      <c r="G8" s="57">
        <v>133498562</v>
      </c>
      <c r="H8" s="57">
        <v>989336200</v>
      </c>
      <c r="I8" s="57">
        <v>900338771</v>
      </c>
      <c r="J8" s="57">
        <v>43715000</v>
      </c>
      <c r="K8" s="57">
        <v>65800000</v>
      </c>
      <c r="L8" s="57">
        <v>62050000</v>
      </c>
      <c r="M8" s="57">
        <v>0</v>
      </c>
      <c r="N8" s="58">
        <v>200062350</v>
      </c>
      <c r="O8" s="59">
        <v>651940593</v>
      </c>
      <c r="P8" s="58">
        <v>102300000</v>
      </c>
      <c r="Q8" s="60">
        <v>5554112589</v>
      </c>
      <c r="R8" s="59">
        <v>2381537498</v>
      </c>
      <c r="S8" s="58">
        <v>2327887780</v>
      </c>
      <c r="T8" s="58">
        <v>677003800</v>
      </c>
      <c r="U8" s="57">
        <v>99000000</v>
      </c>
      <c r="V8" s="58">
        <v>68683510</v>
      </c>
      <c r="W8" s="60">
        <v>5554112588</v>
      </c>
    </row>
    <row r="9" spans="1:23" s="7" customFormat="1" ht="12.75">
      <c r="A9" s="24"/>
      <c r="B9" s="54" t="s">
        <v>50</v>
      </c>
      <c r="C9" s="55" t="s">
        <v>51</v>
      </c>
      <c r="D9" s="56">
        <v>448940000</v>
      </c>
      <c r="E9" s="57">
        <v>1290689000</v>
      </c>
      <c r="F9" s="57">
        <v>327000000</v>
      </c>
      <c r="G9" s="57">
        <v>91800000</v>
      </c>
      <c r="H9" s="57">
        <v>656000000</v>
      </c>
      <c r="I9" s="57">
        <v>178500000</v>
      </c>
      <c r="J9" s="57">
        <v>0</v>
      </c>
      <c r="K9" s="57">
        <v>63000000</v>
      </c>
      <c r="L9" s="57">
        <v>138500000</v>
      </c>
      <c r="M9" s="57">
        <v>555676700</v>
      </c>
      <c r="N9" s="58">
        <v>295611111</v>
      </c>
      <c r="O9" s="59">
        <v>880311035</v>
      </c>
      <c r="P9" s="58">
        <v>32000000</v>
      </c>
      <c r="Q9" s="60">
        <v>4958027846</v>
      </c>
      <c r="R9" s="59">
        <v>2200479646</v>
      </c>
      <c r="S9" s="58">
        <v>1812300000</v>
      </c>
      <c r="T9" s="58">
        <v>0</v>
      </c>
      <c r="U9" s="57">
        <v>0</v>
      </c>
      <c r="V9" s="58">
        <v>945248200</v>
      </c>
      <c r="W9" s="60">
        <v>4958027846</v>
      </c>
    </row>
    <row r="10" spans="1:23" s="7" customFormat="1" ht="12.75">
      <c r="A10" s="24"/>
      <c r="B10" s="54" t="s">
        <v>52</v>
      </c>
      <c r="C10" s="55" t="s">
        <v>53</v>
      </c>
      <c r="D10" s="56">
        <v>49106408</v>
      </c>
      <c r="E10" s="57">
        <v>681362420</v>
      </c>
      <c r="F10" s="57">
        <v>798822000</v>
      </c>
      <c r="G10" s="57">
        <v>0</v>
      </c>
      <c r="H10" s="57">
        <v>653902000</v>
      </c>
      <c r="I10" s="57">
        <v>640252000</v>
      </c>
      <c r="J10" s="57">
        <v>1198400000</v>
      </c>
      <c r="K10" s="57">
        <v>2200000</v>
      </c>
      <c r="L10" s="57">
        <v>64476000</v>
      </c>
      <c r="M10" s="57">
        <v>1030040000</v>
      </c>
      <c r="N10" s="58">
        <v>400977153</v>
      </c>
      <c r="O10" s="59">
        <v>798493014</v>
      </c>
      <c r="P10" s="58">
        <v>117320000</v>
      </c>
      <c r="Q10" s="60">
        <v>6435350995</v>
      </c>
      <c r="R10" s="59">
        <v>3682317000</v>
      </c>
      <c r="S10" s="58">
        <v>1000000000</v>
      </c>
      <c r="T10" s="58">
        <v>1753033995</v>
      </c>
      <c r="U10" s="57">
        <v>0</v>
      </c>
      <c r="V10" s="58">
        <v>0</v>
      </c>
      <c r="W10" s="60">
        <v>6435350995</v>
      </c>
    </row>
    <row r="11" spans="1:23" s="7" customFormat="1" ht="12.75">
      <c r="A11" s="24"/>
      <c r="B11" s="54" t="s">
        <v>54</v>
      </c>
      <c r="C11" s="55" t="s">
        <v>55</v>
      </c>
      <c r="D11" s="56">
        <v>0</v>
      </c>
      <c r="E11" s="57">
        <v>1375230000</v>
      </c>
      <c r="F11" s="57">
        <v>718200000</v>
      </c>
      <c r="G11" s="57">
        <v>0</v>
      </c>
      <c r="H11" s="57">
        <v>1517970000</v>
      </c>
      <c r="I11" s="57">
        <v>399973600</v>
      </c>
      <c r="J11" s="57">
        <v>0</v>
      </c>
      <c r="K11" s="57">
        <v>0</v>
      </c>
      <c r="L11" s="57">
        <v>116676000</v>
      </c>
      <c r="M11" s="57">
        <v>0</v>
      </c>
      <c r="N11" s="58">
        <v>1434862000</v>
      </c>
      <c r="O11" s="59">
        <v>4288438400</v>
      </c>
      <c r="P11" s="58">
        <v>0</v>
      </c>
      <c r="Q11" s="60">
        <v>9851350000</v>
      </c>
      <c r="R11" s="59">
        <v>2891417000</v>
      </c>
      <c r="S11" s="58">
        <v>2506000000</v>
      </c>
      <c r="T11" s="58">
        <v>4175157000</v>
      </c>
      <c r="U11" s="57">
        <v>278776000</v>
      </c>
      <c r="V11" s="58">
        <v>0</v>
      </c>
      <c r="W11" s="60">
        <v>9851350000</v>
      </c>
    </row>
    <row r="12" spans="1:23" s="7" customFormat="1" ht="12.75">
      <c r="A12" s="24"/>
      <c r="B12" s="54" t="s">
        <v>56</v>
      </c>
      <c r="C12" s="55" t="s">
        <v>57</v>
      </c>
      <c r="D12" s="56">
        <v>173738169</v>
      </c>
      <c r="E12" s="57">
        <v>444116719</v>
      </c>
      <c r="F12" s="57">
        <v>611529300</v>
      </c>
      <c r="G12" s="57">
        <v>0</v>
      </c>
      <c r="H12" s="57">
        <v>331713736</v>
      </c>
      <c r="I12" s="57">
        <v>620693694</v>
      </c>
      <c r="J12" s="57">
        <v>0</v>
      </c>
      <c r="K12" s="57">
        <v>0</v>
      </c>
      <c r="L12" s="57">
        <v>15465000</v>
      </c>
      <c r="M12" s="57">
        <v>100000</v>
      </c>
      <c r="N12" s="58">
        <v>69904175</v>
      </c>
      <c r="O12" s="59">
        <v>124636000</v>
      </c>
      <c r="P12" s="58">
        <v>0</v>
      </c>
      <c r="Q12" s="60">
        <v>2391896793</v>
      </c>
      <c r="R12" s="59">
        <v>792922003</v>
      </c>
      <c r="S12" s="58">
        <v>1071882885</v>
      </c>
      <c r="T12" s="58">
        <v>504347554</v>
      </c>
      <c r="U12" s="57">
        <v>22744351</v>
      </c>
      <c r="V12" s="58">
        <v>0</v>
      </c>
      <c r="W12" s="60">
        <v>2391896793</v>
      </c>
    </row>
    <row r="13" spans="1:23" s="7" customFormat="1" ht="12.75">
      <c r="A13" s="24"/>
      <c r="B13" s="54" t="s">
        <v>58</v>
      </c>
      <c r="C13" s="55" t="s">
        <v>59</v>
      </c>
      <c r="D13" s="56">
        <v>53450000</v>
      </c>
      <c r="E13" s="57">
        <v>357216667</v>
      </c>
      <c r="F13" s="57">
        <v>176517544</v>
      </c>
      <c r="G13" s="57">
        <v>0</v>
      </c>
      <c r="H13" s="57">
        <v>188379719</v>
      </c>
      <c r="I13" s="57">
        <v>356350000</v>
      </c>
      <c r="J13" s="57">
        <v>217450000</v>
      </c>
      <c r="K13" s="57">
        <v>8000000</v>
      </c>
      <c r="L13" s="57">
        <v>6000000</v>
      </c>
      <c r="M13" s="57">
        <v>9500000</v>
      </c>
      <c r="N13" s="58">
        <v>84713184</v>
      </c>
      <c r="O13" s="59">
        <v>127710500</v>
      </c>
      <c r="P13" s="58">
        <v>12000000</v>
      </c>
      <c r="Q13" s="60">
        <v>1597287614</v>
      </c>
      <c r="R13" s="59">
        <v>1032484224</v>
      </c>
      <c r="S13" s="58">
        <v>0</v>
      </c>
      <c r="T13" s="58">
        <v>511803390</v>
      </c>
      <c r="U13" s="57">
        <v>53000000</v>
      </c>
      <c r="V13" s="58">
        <v>0</v>
      </c>
      <c r="W13" s="60">
        <v>1597287614</v>
      </c>
    </row>
    <row r="14" spans="1:23" s="7" customFormat="1" ht="12.75">
      <c r="A14" s="24"/>
      <c r="B14" s="54" t="s">
        <v>60</v>
      </c>
      <c r="C14" s="55" t="s">
        <v>61</v>
      </c>
      <c r="D14" s="56">
        <v>11500000</v>
      </c>
      <c r="E14" s="57">
        <v>1469354350</v>
      </c>
      <c r="F14" s="57">
        <v>222328530</v>
      </c>
      <c r="G14" s="57">
        <v>0</v>
      </c>
      <c r="H14" s="57">
        <v>503171470</v>
      </c>
      <c r="I14" s="57">
        <v>100000000</v>
      </c>
      <c r="J14" s="57">
        <v>0</v>
      </c>
      <c r="K14" s="57">
        <v>77000000</v>
      </c>
      <c r="L14" s="57">
        <v>0</v>
      </c>
      <c r="M14" s="57">
        <v>317400100</v>
      </c>
      <c r="N14" s="58">
        <v>323500000</v>
      </c>
      <c r="O14" s="59">
        <v>967584650</v>
      </c>
      <c r="P14" s="58">
        <v>0</v>
      </c>
      <c r="Q14" s="60">
        <v>3991839100</v>
      </c>
      <c r="R14" s="59">
        <v>2506939000</v>
      </c>
      <c r="S14" s="58">
        <v>1200000000</v>
      </c>
      <c r="T14" s="58">
        <v>0</v>
      </c>
      <c r="U14" s="57">
        <v>134900100</v>
      </c>
      <c r="V14" s="58">
        <v>150000000</v>
      </c>
      <c r="W14" s="60">
        <v>3991839100</v>
      </c>
    </row>
    <row r="15" spans="1:23" s="7" customFormat="1" ht="12.75">
      <c r="A15" s="24"/>
      <c r="B15" s="104" t="s">
        <v>608</v>
      </c>
      <c r="C15" s="55"/>
      <c r="D15" s="65">
        <f aca="true" t="shared" si="0" ref="D15:W15">SUM(D7:D14)</f>
        <v>1252591060</v>
      </c>
      <c r="E15" s="66">
        <f t="shared" si="0"/>
        <v>7208431066</v>
      </c>
      <c r="F15" s="66">
        <f t="shared" si="0"/>
        <v>3580696145</v>
      </c>
      <c r="G15" s="66">
        <f t="shared" si="0"/>
        <v>334104562</v>
      </c>
      <c r="H15" s="66">
        <f t="shared" si="0"/>
        <v>5011973125</v>
      </c>
      <c r="I15" s="66">
        <f t="shared" si="0"/>
        <v>3196108065</v>
      </c>
      <c r="J15" s="66">
        <f t="shared" si="0"/>
        <v>1459565000</v>
      </c>
      <c r="K15" s="66">
        <f t="shared" si="0"/>
        <v>216000000</v>
      </c>
      <c r="L15" s="66">
        <f t="shared" si="0"/>
        <v>418579415</v>
      </c>
      <c r="M15" s="66">
        <f t="shared" si="0"/>
        <v>2094992807</v>
      </c>
      <c r="N15" s="82">
        <f t="shared" si="0"/>
        <v>2851379973</v>
      </c>
      <c r="O15" s="83">
        <f t="shared" si="0"/>
        <v>8237363877</v>
      </c>
      <c r="P15" s="82">
        <f t="shared" si="0"/>
        <v>267620000</v>
      </c>
      <c r="Q15" s="69">
        <f t="shared" si="0"/>
        <v>36129405095</v>
      </c>
      <c r="R15" s="83">
        <f t="shared" si="0"/>
        <v>16412815471</v>
      </c>
      <c r="S15" s="82">
        <f t="shared" si="0"/>
        <v>9918070665</v>
      </c>
      <c r="T15" s="82">
        <f t="shared" si="0"/>
        <v>8046166797</v>
      </c>
      <c r="U15" s="66">
        <f t="shared" si="0"/>
        <v>588420451</v>
      </c>
      <c r="V15" s="82">
        <f t="shared" si="0"/>
        <v>1163931710</v>
      </c>
      <c r="W15" s="69">
        <f t="shared" si="0"/>
        <v>36129405094</v>
      </c>
    </row>
    <row r="16" spans="1:23" s="7" customFormat="1" ht="12.75">
      <c r="A16" s="28"/>
      <c r="B16" s="105"/>
      <c r="C16" s="106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9"/>
      <c r="O16" s="110"/>
      <c r="P16" s="109"/>
      <c r="Q16" s="111"/>
      <c r="R16" s="110"/>
      <c r="S16" s="109"/>
      <c r="T16" s="109"/>
      <c r="U16" s="108"/>
      <c r="V16" s="109"/>
      <c r="W16" s="111"/>
    </row>
    <row r="17" spans="1:23" ht="13.5" customHeight="1">
      <c r="A17" s="1"/>
      <c r="B17" s="120" t="s">
        <v>43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</row>
    <row r="18" spans="1:23" ht="12.75">
      <c r="A18" s="1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</row>
    <row r="19" spans="1:23" ht="12.75">
      <c r="A19" s="1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</row>
    <row r="20" spans="1:23" ht="12.75">
      <c r="A20" s="1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12.75">
      <c r="A21" s="1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12.75">
      <c r="A22" s="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12.75">
      <c r="A23" s="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12.75">
      <c r="A24" s="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12.75">
      <c r="A25" s="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12.75">
      <c r="A26" s="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12.75">
      <c r="A27" s="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12.75">
      <c r="A28" s="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2.7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2.75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2.75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17:W17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7.14062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18" t="s">
        <v>62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23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 customHeight="1">
      <c r="A7" s="24"/>
      <c r="B7" s="54" t="s">
        <v>63</v>
      </c>
      <c r="C7" s="55" t="s">
        <v>64</v>
      </c>
      <c r="D7" s="56">
        <v>0</v>
      </c>
      <c r="E7" s="57">
        <v>34744000</v>
      </c>
      <c r="F7" s="57">
        <v>0</v>
      </c>
      <c r="G7" s="57">
        <v>10950678</v>
      </c>
      <c r="H7" s="57">
        <v>0</v>
      </c>
      <c r="I7" s="57">
        <v>60047000</v>
      </c>
      <c r="J7" s="57">
        <v>0</v>
      </c>
      <c r="K7" s="57">
        <v>0</v>
      </c>
      <c r="L7" s="57">
        <v>0</v>
      </c>
      <c r="M7" s="57">
        <v>0</v>
      </c>
      <c r="N7" s="58">
        <v>11648000</v>
      </c>
      <c r="O7" s="59">
        <v>4394213</v>
      </c>
      <c r="P7" s="58">
        <v>0</v>
      </c>
      <c r="Q7" s="60">
        <v>121783891</v>
      </c>
      <c r="R7" s="59">
        <v>121783891</v>
      </c>
      <c r="S7" s="58">
        <v>0</v>
      </c>
      <c r="T7" s="58">
        <v>0</v>
      </c>
      <c r="U7" s="57">
        <v>0</v>
      </c>
      <c r="V7" s="58">
        <v>0</v>
      </c>
      <c r="W7" s="61">
        <v>121783891</v>
      </c>
    </row>
    <row r="8" spans="1:23" s="7" customFormat="1" ht="12.75" customHeight="1">
      <c r="A8" s="24"/>
      <c r="B8" s="54" t="s">
        <v>65</v>
      </c>
      <c r="C8" s="55" t="s">
        <v>66</v>
      </c>
      <c r="D8" s="56">
        <v>0</v>
      </c>
      <c r="E8" s="57">
        <v>68362677</v>
      </c>
      <c r="F8" s="57">
        <v>67161008</v>
      </c>
      <c r="G8" s="57">
        <v>0</v>
      </c>
      <c r="H8" s="57">
        <v>210075000</v>
      </c>
      <c r="I8" s="57">
        <v>242000000</v>
      </c>
      <c r="J8" s="57">
        <v>0</v>
      </c>
      <c r="K8" s="57">
        <v>0</v>
      </c>
      <c r="L8" s="57">
        <v>0</v>
      </c>
      <c r="M8" s="57">
        <v>0</v>
      </c>
      <c r="N8" s="58">
        <v>82312565</v>
      </c>
      <c r="O8" s="59">
        <v>27650000</v>
      </c>
      <c r="P8" s="58">
        <v>0</v>
      </c>
      <c r="Q8" s="60">
        <v>697561250</v>
      </c>
      <c r="R8" s="59">
        <v>438931250</v>
      </c>
      <c r="S8" s="58">
        <v>0</v>
      </c>
      <c r="T8" s="58">
        <v>206925000</v>
      </c>
      <c r="U8" s="57">
        <v>0</v>
      </c>
      <c r="V8" s="58">
        <v>51705000</v>
      </c>
      <c r="W8" s="61">
        <v>697561250</v>
      </c>
    </row>
    <row r="9" spans="1:23" s="7" customFormat="1" ht="12.75" customHeight="1">
      <c r="A9" s="24"/>
      <c r="B9" s="54" t="s">
        <v>67</v>
      </c>
      <c r="C9" s="55" t="s">
        <v>68</v>
      </c>
      <c r="D9" s="56">
        <v>51400000</v>
      </c>
      <c r="E9" s="57">
        <v>44500000</v>
      </c>
      <c r="F9" s="57">
        <v>15137912</v>
      </c>
      <c r="G9" s="57">
        <v>0</v>
      </c>
      <c r="H9" s="57">
        <v>5000000</v>
      </c>
      <c r="I9" s="57">
        <v>27764821</v>
      </c>
      <c r="J9" s="57">
        <v>0</v>
      </c>
      <c r="K9" s="57">
        <v>0</v>
      </c>
      <c r="L9" s="57">
        <v>0</v>
      </c>
      <c r="M9" s="57">
        <v>3150000</v>
      </c>
      <c r="N9" s="58">
        <v>46275508</v>
      </c>
      <c r="O9" s="59">
        <v>8740714</v>
      </c>
      <c r="P9" s="58">
        <v>0</v>
      </c>
      <c r="Q9" s="60">
        <v>201968955</v>
      </c>
      <c r="R9" s="59">
        <v>156790999</v>
      </c>
      <c r="S9" s="58">
        <v>0</v>
      </c>
      <c r="T9" s="58">
        <v>0</v>
      </c>
      <c r="U9" s="57">
        <v>0</v>
      </c>
      <c r="V9" s="58">
        <v>45177956</v>
      </c>
      <c r="W9" s="61">
        <v>201968955</v>
      </c>
    </row>
    <row r="10" spans="1:23" s="7" customFormat="1" ht="12.75" customHeight="1">
      <c r="A10" s="24"/>
      <c r="B10" s="54" t="s">
        <v>69</v>
      </c>
      <c r="C10" s="55" t="s">
        <v>70</v>
      </c>
      <c r="D10" s="56">
        <v>50000</v>
      </c>
      <c r="E10" s="57">
        <v>143463000</v>
      </c>
      <c r="F10" s="57">
        <v>61121000</v>
      </c>
      <c r="G10" s="57">
        <v>205605000</v>
      </c>
      <c r="H10" s="57">
        <v>82500000</v>
      </c>
      <c r="I10" s="57">
        <v>36476350</v>
      </c>
      <c r="J10" s="57">
        <v>2200000</v>
      </c>
      <c r="K10" s="57">
        <v>0</v>
      </c>
      <c r="L10" s="57">
        <v>7419650</v>
      </c>
      <c r="M10" s="57">
        <v>10175000</v>
      </c>
      <c r="N10" s="58">
        <v>48850000</v>
      </c>
      <c r="O10" s="59">
        <v>38212000</v>
      </c>
      <c r="P10" s="58">
        <v>300000</v>
      </c>
      <c r="Q10" s="60">
        <v>636372000</v>
      </c>
      <c r="R10" s="59">
        <v>466372000</v>
      </c>
      <c r="S10" s="58">
        <v>50000000</v>
      </c>
      <c r="T10" s="58">
        <v>120000000</v>
      </c>
      <c r="U10" s="57">
        <v>0</v>
      </c>
      <c r="V10" s="58">
        <v>0</v>
      </c>
      <c r="W10" s="61">
        <v>636372000</v>
      </c>
    </row>
    <row r="11" spans="1:23" s="7" customFormat="1" ht="12.75" customHeight="1">
      <c r="A11" s="24"/>
      <c r="B11" s="54" t="s">
        <v>71</v>
      </c>
      <c r="C11" s="55" t="s">
        <v>72</v>
      </c>
      <c r="D11" s="56">
        <v>0</v>
      </c>
      <c r="E11" s="57">
        <v>147455000</v>
      </c>
      <c r="F11" s="57">
        <v>101050000</v>
      </c>
      <c r="G11" s="57">
        <v>0</v>
      </c>
      <c r="H11" s="57">
        <v>26300000</v>
      </c>
      <c r="I11" s="57">
        <v>30700000</v>
      </c>
      <c r="J11" s="57">
        <v>0</v>
      </c>
      <c r="K11" s="57">
        <v>9700000</v>
      </c>
      <c r="L11" s="57">
        <v>0</v>
      </c>
      <c r="M11" s="57">
        <v>0</v>
      </c>
      <c r="N11" s="58">
        <v>0</v>
      </c>
      <c r="O11" s="59">
        <v>29350000</v>
      </c>
      <c r="P11" s="58">
        <v>0</v>
      </c>
      <c r="Q11" s="60">
        <v>344555000</v>
      </c>
      <c r="R11" s="59">
        <v>186926000</v>
      </c>
      <c r="S11" s="58">
        <v>0</v>
      </c>
      <c r="T11" s="58">
        <v>157629000</v>
      </c>
      <c r="U11" s="57">
        <v>0</v>
      </c>
      <c r="V11" s="58">
        <v>0</v>
      </c>
      <c r="W11" s="61">
        <v>344555000</v>
      </c>
    </row>
    <row r="12" spans="1:23" s="7" customFormat="1" ht="12.75" customHeight="1">
      <c r="A12" s="24"/>
      <c r="B12" s="54" t="s">
        <v>73</v>
      </c>
      <c r="C12" s="55" t="s">
        <v>74</v>
      </c>
      <c r="D12" s="56">
        <v>25830900</v>
      </c>
      <c r="E12" s="57">
        <v>38289000</v>
      </c>
      <c r="F12" s="57">
        <v>70265100</v>
      </c>
      <c r="G12" s="57">
        <v>0</v>
      </c>
      <c r="H12" s="57">
        <v>9500000</v>
      </c>
      <c r="I12" s="57">
        <v>81779100</v>
      </c>
      <c r="J12" s="57">
        <v>0</v>
      </c>
      <c r="K12" s="57">
        <v>3270000</v>
      </c>
      <c r="L12" s="57">
        <v>0</v>
      </c>
      <c r="M12" s="57">
        <v>0</v>
      </c>
      <c r="N12" s="58">
        <v>27199000</v>
      </c>
      <c r="O12" s="59">
        <v>34439000</v>
      </c>
      <c r="P12" s="58">
        <v>0</v>
      </c>
      <c r="Q12" s="60">
        <v>290572100</v>
      </c>
      <c r="R12" s="59">
        <v>117531100</v>
      </c>
      <c r="S12" s="58">
        <v>100000000</v>
      </c>
      <c r="T12" s="58">
        <v>73041000</v>
      </c>
      <c r="U12" s="57">
        <v>0</v>
      </c>
      <c r="V12" s="58">
        <v>0</v>
      </c>
      <c r="W12" s="61">
        <v>290572100</v>
      </c>
    </row>
    <row r="13" spans="1:23" s="7" customFormat="1" ht="12.75" customHeight="1">
      <c r="A13" s="24"/>
      <c r="B13" s="54" t="s">
        <v>75</v>
      </c>
      <c r="C13" s="55" t="s">
        <v>76</v>
      </c>
      <c r="D13" s="56">
        <v>10100000</v>
      </c>
      <c r="E13" s="57">
        <v>122430000</v>
      </c>
      <c r="F13" s="57">
        <v>136864000</v>
      </c>
      <c r="G13" s="57">
        <v>0</v>
      </c>
      <c r="H13" s="57">
        <v>59800000</v>
      </c>
      <c r="I13" s="57">
        <v>3000000</v>
      </c>
      <c r="J13" s="57">
        <v>0</v>
      </c>
      <c r="K13" s="57">
        <v>0</v>
      </c>
      <c r="L13" s="57">
        <v>0</v>
      </c>
      <c r="M13" s="57">
        <v>161947000</v>
      </c>
      <c r="N13" s="58">
        <v>65087000</v>
      </c>
      <c r="O13" s="59">
        <v>36620000</v>
      </c>
      <c r="P13" s="58">
        <v>0</v>
      </c>
      <c r="Q13" s="60">
        <v>595848000</v>
      </c>
      <c r="R13" s="59">
        <v>417198000</v>
      </c>
      <c r="S13" s="58">
        <v>0</v>
      </c>
      <c r="T13" s="58">
        <v>178650000</v>
      </c>
      <c r="U13" s="57">
        <v>0</v>
      </c>
      <c r="V13" s="58">
        <v>0</v>
      </c>
      <c r="W13" s="61">
        <v>595848000</v>
      </c>
    </row>
    <row r="14" spans="1:23" s="7" customFormat="1" ht="12.75" customHeight="1">
      <c r="A14" s="24"/>
      <c r="B14" s="54" t="s">
        <v>77</v>
      </c>
      <c r="C14" s="55" t="s">
        <v>78</v>
      </c>
      <c r="D14" s="56">
        <v>0</v>
      </c>
      <c r="E14" s="57">
        <v>0</v>
      </c>
      <c r="F14" s="57">
        <v>0</v>
      </c>
      <c r="G14" s="57">
        <v>0</v>
      </c>
      <c r="H14" s="57">
        <v>10165000</v>
      </c>
      <c r="I14" s="57">
        <v>58084000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0</v>
      </c>
      <c r="P14" s="58">
        <v>0</v>
      </c>
      <c r="Q14" s="60">
        <v>68249000</v>
      </c>
      <c r="R14" s="59">
        <v>68249000</v>
      </c>
      <c r="S14" s="58">
        <v>0</v>
      </c>
      <c r="T14" s="58">
        <v>0</v>
      </c>
      <c r="U14" s="57">
        <v>0</v>
      </c>
      <c r="V14" s="58">
        <v>0</v>
      </c>
      <c r="W14" s="61">
        <v>68249000</v>
      </c>
    </row>
    <row r="15" spans="1:23" s="7" customFormat="1" ht="12.75" customHeight="1">
      <c r="A15" s="24"/>
      <c r="B15" s="54" t="s">
        <v>79</v>
      </c>
      <c r="C15" s="55" t="s">
        <v>80</v>
      </c>
      <c r="D15" s="56">
        <v>0</v>
      </c>
      <c r="E15" s="57">
        <v>7960000</v>
      </c>
      <c r="F15" s="57">
        <v>91880000</v>
      </c>
      <c r="G15" s="57">
        <v>0</v>
      </c>
      <c r="H15" s="57">
        <v>14464000</v>
      </c>
      <c r="I15" s="57">
        <v>84548150</v>
      </c>
      <c r="J15" s="57">
        <v>0</v>
      </c>
      <c r="K15" s="57">
        <v>0</v>
      </c>
      <c r="L15" s="57">
        <v>0</v>
      </c>
      <c r="M15" s="57">
        <v>10000000</v>
      </c>
      <c r="N15" s="58">
        <v>0</v>
      </c>
      <c r="O15" s="59">
        <v>0</v>
      </c>
      <c r="P15" s="58">
        <v>0</v>
      </c>
      <c r="Q15" s="60">
        <v>208852150</v>
      </c>
      <c r="R15" s="59">
        <v>208852150</v>
      </c>
      <c r="S15" s="58">
        <v>0</v>
      </c>
      <c r="T15" s="58">
        <v>0</v>
      </c>
      <c r="U15" s="57">
        <v>0</v>
      </c>
      <c r="V15" s="58">
        <v>0</v>
      </c>
      <c r="W15" s="61">
        <v>208852150</v>
      </c>
    </row>
    <row r="16" spans="1:23" s="7" customFormat="1" ht="12.75" customHeight="1">
      <c r="A16" s="24"/>
      <c r="B16" s="54" t="s">
        <v>81</v>
      </c>
      <c r="C16" s="55" t="s">
        <v>82</v>
      </c>
      <c r="D16" s="56">
        <v>2415000</v>
      </c>
      <c r="E16" s="57">
        <v>63224699</v>
      </c>
      <c r="F16" s="57">
        <v>37136887</v>
      </c>
      <c r="G16" s="57">
        <v>0</v>
      </c>
      <c r="H16" s="57">
        <v>39000000</v>
      </c>
      <c r="I16" s="57">
        <v>46187294</v>
      </c>
      <c r="J16" s="57">
        <v>0</v>
      </c>
      <c r="K16" s="57">
        <v>5650000</v>
      </c>
      <c r="L16" s="57">
        <v>3000000</v>
      </c>
      <c r="M16" s="57">
        <v>3700000</v>
      </c>
      <c r="N16" s="58">
        <v>12480000</v>
      </c>
      <c r="O16" s="59">
        <v>30711600</v>
      </c>
      <c r="P16" s="58">
        <v>1500000</v>
      </c>
      <c r="Q16" s="60">
        <v>245005480</v>
      </c>
      <c r="R16" s="59">
        <v>51954880</v>
      </c>
      <c r="S16" s="58">
        <v>114770000</v>
      </c>
      <c r="T16" s="58">
        <v>78280600</v>
      </c>
      <c r="U16" s="57">
        <v>0</v>
      </c>
      <c r="V16" s="58">
        <v>0</v>
      </c>
      <c r="W16" s="61">
        <v>245005480</v>
      </c>
    </row>
    <row r="17" spans="1:23" s="7" customFormat="1" ht="12.75" customHeight="1">
      <c r="A17" s="24"/>
      <c r="B17" s="54" t="s">
        <v>83</v>
      </c>
      <c r="C17" s="55" t="s">
        <v>84</v>
      </c>
      <c r="D17" s="56">
        <v>2700000</v>
      </c>
      <c r="E17" s="57">
        <v>171705789</v>
      </c>
      <c r="F17" s="57">
        <v>232789301</v>
      </c>
      <c r="G17" s="57">
        <v>0</v>
      </c>
      <c r="H17" s="57">
        <v>21004396</v>
      </c>
      <c r="I17" s="57">
        <v>29323990</v>
      </c>
      <c r="J17" s="57">
        <v>0</v>
      </c>
      <c r="K17" s="57">
        <v>0</v>
      </c>
      <c r="L17" s="57">
        <v>13115598</v>
      </c>
      <c r="M17" s="57">
        <v>1500000</v>
      </c>
      <c r="N17" s="58">
        <v>26264288</v>
      </c>
      <c r="O17" s="59">
        <v>59430684</v>
      </c>
      <c r="P17" s="58">
        <v>0</v>
      </c>
      <c r="Q17" s="60">
        <v>557834046</v>
      </c>
      <c r="R17" s="59">
        <v>424737588</v>
      </c>
      <c r="S17" s="58">
        <v>0</v>
      </c>
      <c r="T17" s="58">
        <v>129671900</v>
      </c>
      <c r="U17" s="57">
        <v>3424558</v>
      </c>
      <c r="V17" s="58">
        <v>0</v>
      </c>
      <c r="W17" s="61">
        <v>557834046</v>
      </c>
    </row>
    <row r="18" spans="1:23" s="7" customFormat="1" ht="12.75" customHeight="1">
      <c r="A18" s="24"/>
      <c r="B18" s="54" t="s">
        <v>85</v>
      </c>
      <c r="C18" s="55" t="s">
        <v>86</v>
      </c>
      <c r="D18" s="56">
        <v>0</v>
      </c>
      <c r="E18" s="57">
        <v>0</v>
      </c>
      <c r="F18" s="57">
        <v>51780833</v>
      </c>
      <c r="G18" s="57">
        <v>0</v>
      </c>
      <c r="H18" s="57">
        <v>6045000</v>
      </c>
      <c r="I18" s="57">
        <v>12358610</v>
      </c>
      <c r="J18" s="57">
        <v>0</v>
      </c>
      <c r="K18" s="57">
        <v>0</v>
      </c>
      <c r="L18" s="57">
        <v>0</v>
      </c>
      <c r="M18" s="57">
        <v>0</v>
      </c>
      <c r="N18" s="58">
        <v>9135793</v>
      </c>
      <c r="O18" s="59">
        <v>22300000</v>
      </c>
      <c r="P18" s="58">
        <v>0</v>
      </c>
      <c r="Q18" s="60">
        <v>101620236</v>
      </c>
      <c r="R18" s="59">
        <v>63238298</v>
      </c>
      <c r="S18" s="58">
        <v>0</v>
      </c>
      <c r="T18" s="58">
        <v>0</v>
      </c>
      <c r="U18" s="57">
        <v>0</v>
      </c>
      <c r="V18" s="58">
        <v>38381938</v>
      </c>
      <c r="W18" s="61">
        <v>101620236</v>
      </c>
    </row>
    <row r="19" spans="1:23" s="7" customFormat="1" ht="12.75" customHeight="1">
      <c r="A19" s="24"/>
      <c r="B19" s="54" t="s">
        <v>87</v>
      </c>
      <c r="C19" s="55" t="s">
        <v>88</v>
      </c>
      <c r="D19" s="56">
        <v>21300000</v>
      </c>
      <c r="E19" s="57">
        <v>81519000</v>
      </c>
      <c r="F19" s="57">
        <v>101407000</v>
      </c>
      <c r="G19" s="57">
        <v>58100000</v>
      </c>
      <c r="H19" s="57">
        <v>15000000</v>
      </c>
      <c r="I19" s="57">
        <v>18000000</v>
      </c>
      <c r="J19" s="57">
        <v>0</v>
      </c>
      <c r="K19" s="57">
        <v>5000000</v>
      </c>
      <c r="L19" s="57">
        <v>15000000</v>
      </c>
      <c r="M19" s="57">
        <v>-50100000</v>
      </c>
      <c r="N19" s="58">
        <v>26000000</v>
      </c>
      <c r="O19" s="59">
        <v>-7000000</v>
      </c>
      <c r="P19" s="58">
        <v>0</v>
      </c>
      <c r="Q19" s="60">
        <v>284226000</v>
      </c>
      <c r="R19" s="59">
        <v>284226000</v>
      </c>
      <c r="S19" s="58">
        <v>0</v>
      </c>
      <c r="T19" s="58">
        <v>0</v>
      </c>
      <c r="U19" s="57">
        <v>0</v>
      </c>
      <c r="V19" s="58">
        <v>0</v>
      </c>
      <c r="W19" s="61">
        <v>284226000</v>
      </c>
    </row>
    <row r="20" spans="1:23" s="7" customFormat="1" ht="12.75" customHeight="1">
      <c r="A20" s="24"/>
      <c r="B20" s="54" t="s">
        <v>89</v>
      </c>
      <c r="C20" s="55" t="s">
        <v>90</v>
      </c>
      <c r="D20" s="56">
        <v>20000000</v>
      </c>
      <c r="E20" s="57">
        <v>303780000</v>
      </c>
      <c r="F20" s="57">
        <v>15000000</v>
      </c>
      <c r="G20" s="57">
        <v>0</v>
      </c>
      <c r="H20" s="57">
        <v>21956608</v>
      </c>
      <c r="I20" s="57">
        <v>33000000</v>
      </c>
      <c r="J20" s="57">
        <v>0</v>
      </c>
      <c r="K20" s="57">
        <v>0</v>
      </c>
      <c r="L20" s="57">
        <v>1000000</v>
      </c>
      <c r="M20" s="57">
        <v>120866009</v>
      </c>
      <c r="N20" s="58">
        <v>15385000</v>
      </c>
      <c r="O20" s="59">
        <v>-2600000</v>
      </c>
      <c r="P20" s="58">
        <v>0</v>
      </c>
      <c r="Q20" s="60">
        <v>528387617</v>
      </c>
      <c r="R20" s="59">
        <v>407521608</v>
      </c>
      <c r="S20" s="58">
        <v>100000000</v>
      </c>
      <c r="T20" s="58">
        <v>0</v>
      </c>
      <c r="U20" s="57">
        <v>20866009</v>
      </c>
      <c r="V20" s="58">
        <v>0</v>
      </c>
      <c r="W20" s="61">
        <v>528387617</v>
      </c>
    </row>
    <row r="21" spans="1:23" s="7" customFormat="1" ht="12.75" customHeight="1">
      <c r="A21" s="24"/>
      <c r="B21" s="54" t="s">
        <v>91</v>
      </c>
      <c r="C21" s="55" t="s">
        <v>92</v>
      </c>
      <c r="D21" s="56">
        <v>3000000</v>
      </c>
      <c r="E21" s="57">
        <v>25120000</v>
      </c>
      <c r="F21" s="57">
        <v>8107446</v>
      </c>
      <c r="G21" s="57">
        <v>0</v>
      </c>
      <c r="H21" s="57">
        <v>60703387</v>
      </c>
      <c r="I21" s="57">
        <v>115800000</v>
      </c>
      <c r="J21" s="57">
        <v>0</v>
      </c>
      <c r="K21" s="57">
        <v>0</v>
      </c>
      <c r="L21" s="57">
        <v>0</v>
      </c>
      <c r="M21" s="57">
        <v>0</v>
      </c>
      <c r="N21" s="58">
        <v>12340617</v>
      </c>
      <c r="O21" s="59">
        <v>20947500</v>
      </c>
      <c r="P21" s="58">
        <v>0</v>
      </c>
      <c r="Q21" s="60">
        <v>246018950</v>
      </c>
      <c r="R21" s="59">
        <v>91798950</v>
      </c>
      <c r="S21" s="58">
        <v>0</v>
      </c>
      <c r="T21" s="58">
        <v>154220000</v>
      </c>
      <c r="U21" s="57">
        <v>0</v>
      </c>
      <c r="V21" s="58">
        <v>0</v>
      </c>
      <c r="W21" s="61">
        <v>246018950</v>
      </c>
    </row>
    <row r="22" spans="1:23" s="7" customFormat="1" ht="12.75" customHeight="1">
      <c r="A22" s="24"/>
      <c r="B22" s="54" t="s">
        <v>93</v>
      </c>
      <c r="C22" s="55" t="s">
        <v>94</v>
      </c>
      <c r="D22" s="56">
        <v>0</v>
      </c>
      <c r="E22" s="57">
        <v>44547599</v>
      </c>
      <c r="F22" s="57">
        <v>23000000</v>
      </c>
      <c r="G22" s="57">
        <v>0</v>
      </c>
      <c r="H22" s="57">
        <v>27000000</v>
      </c>
      <c r="I22" s="57">
        <v>22380900</v>
      </c>
      <c r="J22" s="57">
        <v>0</v>
      </c>
      <c r="K22" s="57">
        <v>0</v>
      </c>
      <c r="L22" s="57">
        <v>0</v>
      </c>
      <c r="M22" s="57">
        <v>0</v>
      </c>
      <c r="N22" s="58">
        <v>10599300</v>
      </c>
      <c r="O22" s="59">
        <v>10000000</v>
      </c>
      <c r="P22" s="58">
        <v>0</v>
      </c>
      <c r="Q22" s="60">
        <v>137527799</v>
      </c>
      <c r="R22" s="59">
        <v>127527799</v>
      </c>
      <c r="S22" s="58">
        <v>0</v>
      </c>
      <c r="T22" s="58">
        <v>0</v>
      </c>
      <c r="U22" s="57">
        <v>0</v>
      </c>
      <c r="V22" s="58">
        <v>10000000</v>
      </c>
      <c r="W22" s="61">
        <v>137527799</v>
      </c>
    </row>
    <row r="23" spans="1:23" s="7" customFormat="1" ht="12.75" customHeight="1">
      <c r="A23" s="24"/>
      <c r="B23" s="54" t="s">
        <v>95</v>
      </c>
      <c r="C23" s="55" t="s">
        <v>96</v>
      </c>
      <c r="D23" s="56">
        <v>37008247</v>
      </c>
      <c r="E23" s="57">
        <v>49408568</v>
      </c>
      <c r="F23" s="57">
        <v>110682523</v>
      </c>
      <c r="G23" s="57">
        <v>0</v>
      </c>
      <c r="H23" s="57">
        <v>165198128</v>
      </c>
      <c r="I23" s="57">
        <v>173076660</v>
      </c>
      <c r="J23" s="57">
        <v>0</v>
      </c>
      <c r="K23" s="57">
        <v>0</v>
      </c>
      <c r="L23" s="57">
        <v>4875000</v>
      </c>
      <c r="M23" s="57">
        <v>0</v>
      </c>
      <c r="N23" s="58">
        <v>26709687</v>
      </c>
      <c r="O23" s="59">
        <v>28041883</v>
      </c>
      <c r="P23" s="58">
        <v>0</v>
      </c>
      <c r="Q23" s="60">
        <v>595000696</v>
      </c>
      <c r="R23" s="59">
        <v>53078958</v>
      </c>
      <c r="S23" s="58">
        <v>506921738</v>
      </c>
      <c r="T23" s="58">
        <v>35000000</v>
      </c>
      <c r="U23" s="57">
        <v>0</v>
      </c>
      <c r="V23" s="58">
        <v>0</v>
      </c>
      <c r="W23" s="61">
        <v>595000696</v>
      </c>
    </row>
    <row r="24" spans="1:23" s="7" customFormat="1" ht="12.75" customHeight="1">
      <c r="A24" s="24"/>
      <c r="B24" s="54" t="s">
        <v>97</v>
      </c>
      <c r="C24" s="55" t="s">
        <v>98</v>
      </c>
      <c r="D24" s="56">
        <v>16296000</v>
      </c>
      <c r="E24" s="57">
        <v>33375000</v>
      </c>
      <c r="F24" s="57">
        <v>57019000</v>
      </c>
      <c r="G24" s="57">
        <v>0</v>
      </c>
      <c r="H24" s="57">
        <v>31940000</v>
      </c>
      <c r="I24" s="57">
        <v>199416810</v>
      </c>
      <c r="J24" s="57">
        <v>0</v>
      </c>
      <c r="K24" s="57">
        <v>1600000</v>
      </c>
      <c r="L24" s="57">
        <v>0</v>
      </c>
      <c r="M24" s="57">
        <v>5810000</v>
      </c>
      <c r="N24" s="58">
        <v>42355789</v>
      </c>
      <c r="O24" s="59">
        <v>29186000</v>
      </c>
      <c r="P24" s="58">
        <v>2650000</v>
      </c>
      <c r="Q24" s="60">
        <v>419648599</v>
      </c>
      <c r="R24" s="59">
        <v>125703000</v>
      </c>
      <c r="S24" s="58">
        <v>143001439</v>
      </c>
      <c r="T24" s="58">
        <v>150944160</v>
      </c>
      <c r="U24" s="57">
        <v>0</v>
      </c>
      <c r="V24" s="58">
        <v>0</v>
      </c>
      <c r="W24" s="61">
        <v>419648599</v>
      </c>
    </row>
    <row r="25" spans="1:23" s="7" customFormat="1" ht="12.75" customHeight="1">
      <c r="A25" s="24"/>
      <c r="B25" s="62" t="s">
        <v>99</v>
      </c>
      <c r="C25" s="55" t="s">
        <v>100</v>
      </c>
      <c r="D25" s="56">
        <v>4700000</v>
      </c>
      <c r="E25" s="57">
        <v>145637269</v>
      </c>
      <c r="F25" s="57">
        <v>54746096</v>
      </c>
      <c r="G25" s="57">
        <v>0</v>
      </c>
      <c r="H25" s="57">
        <v>30417544</v>
      </c>
      <c r="I25" s="57">
        <v>42476825</v>
      </c>
      <c r="J25" s="57">
        <v>0</v>
      </c>
      <c r="K25" s="57">
        <v>0</v>
      </c>
      <c r="L25" s="57">
        <v>7250000</v>
      </c>
      <c r="M25" s="57">
        <v>0</v>
      </c>
      <c r="N25" s="58">
        <v>12708500</v>
      </c>
      <c r="O25" s="59">
        <v>26652500</v>
      </c>
      <c r="P25" s="58">
        <v>1900000</v>
      </c>
      <c r="Q25" s="60">
        <v>326488734</v>
      </c>
      <c r="R25" s="59">
        <v>162594234</v>
      </c>
      <c r="S25" s="58">
        <v>59150000</v>
      </c>
      <c r="T25" s="58">
        <v>91919500</v>
      </c>
      <c r="U25" s="57">
        <v>0</v>
      </c>
      <c r="V25" s="58">
        <v>12825000</v>
      </c>
      <c r="W25" s="61">
        <v>326488734</v>
      </c>
    </row>
    <row r="26" spans="1:23" s="7" customFormat="1" ht="12.75" customHeight="1">
      <c r="A26" s="27"/>
      <c r="B26" s="63" t="s">
        <v>673</v>
      </c>
      <c r="C26" s="64"/>
      <c r="D26" s="65">
        <f aca="true" t="shared" si="0" ref="D26:W26">SUM(D7:D25)</f>
        <v>194800147</v>
      </c>
      <c r="E26" s="66">
        <f t="shared" si="0"/>
        <v>1525521601</v>
      </c>
      <c r="F26" s="66">
        <f t="shared" si="0"/>
        <v>1235148106</v>
      </c>
      <c r="G26" s="66">
        <f t="shared" si="0"/>
        <v>274655678</v>
      </c>
      <c r="H26" s="66">
        <f t="shared" si="0"/>
        <v>836069063</v>
      </c>
      <c r="I26" s="66">
        <f t="shared" si="0"/>
        <v>1316420510</v>
      </c>
      <c r="J26" s="66">
        <f t="shared" si="0"/>
        <v>2200000</v>
      </c>
      <c r="K26" s="66">
        <f t="shared" si="0"/>
        <v>25220000</v>
      </c>
      <c r="L26" s="66">
        <f t="shared" si="0"/>
        <v>51660248</v>
      </c>
      <c r="M26" s="66">
        <f t="shared" si="0"/>
        <v>267048009</v>
      </c>
      <c r="N26" s="67">
        <f t="shared" si="0"/>
        <v>475351047</v>
      </c>
      <c r="O26" s="68">
        <f t="shared" si="0"/>
        <v>397076094</v>
      </c>
      <c r="P26" s="67">
        <f t="shared" si="0"/>
        <v>6350000</v>
      </c>
      <c r="Q26" s="69">
        <f t="shared" si="0"/>
        <v>6607520503</v>
      </c>
      <c r="R26" s="68">
        <f t="shared" si="0"/>
        <v>3975015705</v>
      </c>
      <c r="S26" s="67">
        <f t="shared" si="0"/>
        <v>1073843177</v>
      </c>
      <c r="T26" s="67">
        <f t="shared" si="0"/>
        <v>1376281160</v>
      </c>
      <c r="U26" s="66">
        <f t="shared" si="0"/>
        <v>24290567</v>
      </c>
      <c r="V26" s="67">
        <f t="shared" si="0"/>
        <v>158089894</v>
      </c>
      <c r="W26" s="70">
        <f t="shared" si="0"/>
        <v>6607520503</v>
      </c>
    </row>
    <row r="27" spans="1:23" s="7" customFormat="1" ht="12.75" customHeight="1">
      <c r="A27" s="28"/>
      <c r="B27" s="71"/>
      <c r="C27" s="72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4"/>
      <c r="Q27" s="76"/>
      <c r="R27" s="75"/>
      <c r="S27" s="74"/>
      <c r="T27" s="74"/>
      <c r="U27" s="74"/>
      <c r="V27" s="74"/>
      <c r="W27" s="76"/>
    </row>
    <row r="28" spans="1:23" s="7" customFormat="1" ht="12.75" customHeight="1">
      <c r="A28" s="29"/>
      <c r="B28" s="120" t="s">
        <v>43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ht="12.7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2.75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2.75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1:23" ht="12.75">
      <c r="A82" s="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1:23" ht="12.75">
      <c r="A83" s="1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ht="12.75">
      <c r="A84" s="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1:23" ht="12.75">
      <c r="A85" s="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1:23" ht="12.75">
      <c r="A86" s="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1:23" ht="12.75">
      <c r="A87" s="1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1:23" ht="12.75">
      <c r="A88" s="1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1:23" ht="12.75">
      <c r="A89" s="1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1:23" ht="12.75">
      <c r="A90" s="1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1:23" ht="12.75">
      <c r="A91" s="1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1:23" ht="12.75">
      <c r="A92" s="1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28:W28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7.14062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18" t="s">
        <v>101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23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 customHeight="1">
      <c r="A7" s="24"/>
      <c r="B7" s="54" t="s">
        <v>46</v>
      </c>
      <c r="C7" s="55" t="s">
        <v>47</v>
      </c>
      <c r="D7" s="56">
        <v>76546051</v>
      </c>
      <c r="E7" s="57">
        <v>260000000</v>
      </c>
      <c r="F7" s="57">
        <v>91000000</v>
      </c>
      <c r="G7" s="57">
        <v>108806000</v>
      </c>
      <c r="H7" s="57">
        <v>171500000</v>
      </c>
      <c r="I7" s="57">
        <v>0</v>
      </c>
      <c r="J7" s="57">
        <v>0</v>
      </c>
      <c r="K7" s="57">
        <v>0</v>
      </c>
      <c r="L7" s="57">
        <v>15412415</v>
      </c>
      <c r="M7" s="57">
        <v>182276007</v>
      </c>
      <c r="N7" s="58">
        <v>41750000</v>
      </c>
      <c r="O7" s="59">
        <v>398249685</v>
      </c>
      <c r="P7" s="58">
        <v>4000000</v>
      </c>
      <c r="Q7" s="60">
        <v>1349540158</v>
      </c>
      <c r="R7" s="59">
        <v>924719100</v>
      </c>
      <c r="S7" s="58">
        <v>0</v>
      </c>
      <c r="T7" s="58">
        <v>424821058</v>
      </c>
      <c r="U7" s="57">
        <v>0</v>
      </c>
      <c r="V7" s="58">
        <v>0</v>
      </c>
      <c r="W7" s="61">
        <v>1349540158</v>
      </c>
    </row>
    <row r="8" spans="1:23" s="7" customFormat="1" ht="12.75" customHeight="1">
      <c r="A8" s="24"/>
      <c r="B8" s="54" t="s">
        <v>48</v>
      </c>
      <c r="C8" s="55" t="s">
        <v>49</v>
      </c>
      <c r="D8" s="56">
        <v>439310432</v>
      </c>
      <c r="E8" s="57">
        <v>1330461910</v>
      </c>
      <c r="F8" s="57">
        <v>635298771</v>
      </c>
      <c r="G8" s="57">
        <v>133498562</v>
      </c>
      <c r="H8" s="57">
        <v>989336200</v>
      </c>
      <c r="I8" s="57">
        <v>900338771</v>
      </c>
      <c r="J8" s="57">
        <v>43715000</v>
      </c>
      <c r="K8" s="57">
        <v>65800000</v>
      </c>
      <c r="L8" s="57">
        <v>62050000</v>
      </c>
      <c r="M8" s="57">
        <v>0</v>
      </c>
      <c r="N8" s="58">
        <v>200062350</v>
      </c>
      <c r="O8" s="59">
        <v>651940593</v>
      </c>
      <c r="P8" s="58">
        <v>102300000</v>
      </c>
      <c r="Q8" s="60">
        <v>5554112589</v>
      </c>
      <c r="R8" s="59">
        <v>2381537498</v>
      </c>
      <c r="S8" s="58">
        <v>2327887780</v>
      </c>
      <c r="T8" s="58">
        <v>677003800</v>
      </c>
      <c r="U8" s="57">
        <v>99000000</v>
      </c>
      <c r="V8" s="58">
        <v>68683510</v>
      </c>
      <c r="W8" s="61">
        <v>5554112588</v>
      </c>
    </row>
    <row r="9" spans="1:23" s="7" customFormat="1" ht="12.75" customHeight="1">
      <c r="A9" s="24"/>
      <c r="B9" s="54" t="s">
        <v>50</v>
      </c>
      <c r="C9" s="55" t="s">
        <v>51</v>
      </c>
      <c r="D9" s="56">
        <v>448940000</v>
      </c>
      <c r="E9" s="57">
        <v>1290689000</v>
      </c>
      <c r="F9" s="57">
        <v>327000000</v>
      </c>
      <c r="G9" s="57">
        <v>91800000</v>
      </c>
      <c r="H9" s="57">
        <v>656000000</v>
      </c>
      <c r="I9" s="57">
        <v>178500000</v>
      </c>
      <c r="J9" s="57">
        <v>0</v>
      </c>
      <c r="K9" s="57">
        <v>63000000</v>
      </c>
      <c r="L9" s="57">
        <v>138500000</v>
      </c>
      <c r="M9" s="57">
        <v>555676700</v>
      </c>
      <c r="N9" s="58">
        <v>295611111</v>
      </c>
      <c r="O9" s="59">
        <v>880311035</v>
      </c>
      <c r="P9" s="58">
        <v>32000000</v>
      </c>
      <c r="Q9" s="60">
        <v>4958027846</v>
      </c>
      <c r="R9" s="59">
        <v>2200479646</v>
      </c>
      <c r="S9" s="58">
        <v>1812300000</v>
      </c>
      <c r="T9" s="58">
        <v>0</v>
      </c>
      <c r="U9" s="57">
        <v>0</v>
      </c>
      <c r="V9" s="58">
        <v>945248200</v>
      </c>
      <c r="W9" s="61">
        <v>4958027846</v>
      </c>
    </row>
    <row r="10" spans="1:23" s="7" customFormat="1" ht="12.75" customHeight="1">
      <c r="A10" s="24"/>
      <c r="B10" s="54" t="s">
        <v>52</v>
      </c>
      <c r="C10" s="55" t="s">
        <v>53</v>
      </c>
      <c r="D10" s="56">
        <v>49106408</v>
      </c>
      <c r="E10" s="57">
        <v>681362420</v>
      </c>
      <c r="F10" s="57">
        <v>798822000</v>
      </c>
      <c r="G10" s="57">
        <v>0</v>
      </c>
      <c r="H10" s="57">
        <v>653902000</v>
      </c>
      <c r="I10" s="57">
        <v>640252000</v>
      </c>
      <c r="J10" s="57">
        <v>1198400000</v>
      </c>
      <c r="K10" s="57">
        <v>2200000</v>
      </c>
      <c r="L10" s="57">
        <v>64476000</v>
      </c>
      <c r="M10" s="57">
        <v>1030040000</v>
      </c>
      <c r="N10" s="58">
        <v>400977153</v>
      </c>
      <c r="O10" s="59">
        <v>798493014</v>
      </c>
      <c r="P10" s="58">
        <v>117320000</v>
      </c>
      <c r="Q10" s="60">
        <v>6435350995</v>
      </c>
      <c r="R10" s="59">
        <v>3682317000</v>
      </c>
      <c r="S10" s="58">
        <v>1000000000</v>
      </c>
      <c r="T10" s="58">
        <v>1753033995</v>
      </c>
      <c r="U10" s="57">
        <v>0</v>
      </c>
      <c r="V10" s="58">
        <v>0</v>
      </c>
      <c r="W10" s="61">
        <v>6435350995</v>
      </c>
    </row>
    <row r="11" spans="1:23" s="7" customFormat="1" ht="12.75" customHeight="1">
      <c r="A11" s="24"/>
      <c r="B11" s="54" t="s">
        <v>54</v>
      </c>
      <c r="C11" s="55" t="s">
        <v>55</v>
      </c>
      <c r="D11" s="56">
        <v>0</v>
      </c>
      <c r="E11" s="57">
        <v>1375230000</v>
      </c>
      <c r="F11" s="57">
        <v>718200000</v>
      </c>
      <c r="G11" s="57">
        <v>0</v>
      </c>
      <c r="H11" s="57">
        <v>1517970000</v>
      </c>
      <c r="I11" s="57">
        <v>399973600</v>
      </c>
      <c r="J11" s="57">
        <v>0</v>
      </c>
      <c r="K11" s="57">
        <v>0</v>
      </c>
      <c r="L11" s="57">
        <v>116676000</v>
      </c>
      <c r="M11" s="57">
        <v>0</v>
      </c>
      <c r="N11" s="58">
        <v>1434862000</v>
      </c>
      <c r="O11" s="59">
        <v>4288438400</v>
      </c>
      <c r="P11" s="58">
        <v>0</v>
      </c>
      <c r="Q11" s="60">
        <v>9851350000</v>
      </c>
      <c r="R11" s="59">
        <v>2891417000</v>
      </c>
      <c r="S11" s="58">
        <v>2506000000</v>
      </c>
      <c r="T11" s="58">
        <v>4175157000</v>
      </c>
      <c r="U11" s="57">
        <v>278776000</v>
      </c>
      <c r="V11" s="58">
        <v>0</v>
      </c>
      <c r="W11" s="61">
        <v>9851350000</v>
      </c>
    </row>
    <row r="12" spans="1:23" s="7" customFormat="1" ht="12.75" customHeight="1">
      <c r="A12" s="24"/>
      <c r="B12" s="54" t="s">
        <v>56</v>
      </c>
      <c r="C12" s="55" t="s">
        <v>57</v>
      </c>
      <c r="D12" s="56">
        <v>173738169</v>
      </c>
      <c r="E12" s="57">
        <v>444116719</v>
      </c>
      <c r="F12" s="57">
        <v>611529300</v>
      </c>
      <c r="G12" s="57">
        <v>0</v>
      </c>
      <c r="H12" s="57">
        <v>331713736</v>
      </c>
      <c r="I12" s="57">
        <v>620693694</v>
      </c>
      <c r="J12" s="57">
        <v>0</v>
      </c>
      <c r="K12" s="57">
        <v>0</v>
      </c>
      <c r="L12" s="57">
        <v>15465000</v>
      </c>
      <c r="M12" s="57">
        <v>100000</v>
      </c>
      <c r="N12" s="58">
        <v>69904175</v>
      </c>
      <c r="O12" s="59">
        <v>124636000</v>
      </c>
      <c r="P12" s="58">
        <v>0</v>
      </c>
      <c r="Q12" s="60">
        <v>2391896793</v>
      </c>
      <c r="R12" s="59">
        <v>792922003</v>
      </c>
      <c r="S12" s="58">
        <v>1071882885</v>
      </c>
      <c r="T12" s="58">
        <v>504347554</v>
      </c>
      <c r="U12" s="57">
        <v>22744351</v>
      </c>
      <c r="V12" s="58">
        <v>0</v>
      </c>
      <c r="W12" s="61">
        <v>2391896793</v>
      </c>
    </row>
    <row r="13" spans="1:23" s="7" customFormat="1" ht="12.75" customHeight="1">
      <c r="A13" s="24"/>
      <c r="B13" s="54" t="s">
        <v>58</v>
      </c>
      <c r="C13" s="55" t="s">
        <v>59</v>
      </c>
      <c r="D13" s="56">
        <v>53450000</v>
      </c>
      <c r="E13" s="57">
        <v>357216667</v>
      </c>
      <c r="F13" s="57">
        <v>176517544</v>
      </c>
      <c r="G13" s="57">
        <v>0</v>
      </c>
      <c r="H13" s="57">
        <v>188379719</v>
      </c>
      <c r="I13" s="57">
        <v>356350000</v>
      </c>
      <c r="J13" s="57">
        <v>217450000</v>
      </c>
      <c r="K13" s="57">
        <v>8000000</v>
      </c>
      <c r="L13" s="57">
        <v>6000000</v>
      </c>
      <c r="M13" s="57">
        <v>9500000</v>
      </c>
      <c r="N13" s="58">
        <v>84713184</v>
      </c>
      <c r="O13" s="59">
        <v>127710500</v>
      </c>
      <c r="P13" s="58">
        <v>12000000</v>
      </c>
      <c r="Q13" s="60">
        <v>1597287614</v>
      </c>
      <c r="R13" s="59">
        <v>1032484224</v>
      </c>
      <c r="S13" s="58">
        <v>0</v>
      </c>
      <c r="T13" s="58">
        <v>511803390</v>
      </c>
      <c r="U13" s="57">
        <v>53000000</v>
      </c>
      <c r="V13" s="58">
        <v>0</v>
      </c>
      <c r="W13" s="61">
        <v>1597287614</v>
      </c>
    </row>
    <row r="14" spans="1:23" s="7" customFormat="1" ht="12.75" customHeight="1">
      <c r="A14" s="24"/>
      <c r="B14" s="54" t="s">
        <v>60</v>
      </c>
      <c r="C14" s="55" t="s">
        <v>61</v>
      </c>
      <c r="D14" s="56">
        <v>11500000</v>
      </c>
      <c r="E14" s="57">
        <v>1469354350</v>
      </c>
      <c r="F14" s="57">
        <v>222328530</v>
      </c>
      <c r="G14" s="57">
        <v>0</v>
      </c>
      <c r="H14" s="57">
        <v>503171470</v>
      </c>
      <c r="I14" s="57">
        <v>100000000</v>
      </c>
      <c r="J14" s="57">
        <v>0</v>
      </c>
      <c r="K14" s="57">
        <v>77000000</v>
      </c>
      <c r="L14" s="57">
        <v>0</v>
      </c>
      <c r="M14" s="57">
        <v>317400100</v>
      </c>
      <c r="N14" s="58">
        <v>323500000</v>
      </c>
      <c r="O14" s="59">
        <v>967584650</v>
      </c>
      <c r="P14" s="58">
        <v>0</v>
      </c>
      <c r="Q14" s="60">
        <v>3991839100</v>
      </c>
      <c r="R14" s="59">
        <v>2506939000</v>
      </c>
      <c r="S14" s="58">
        <v>1200000000</v>
      </c>
      <c r="T14" s="58">
        <v>0</v>
      </c>
      <c r="U14" s="57">
        <v>134900100</v>
      </c>
      <c r="V14" s="58">
        <v>150000000</v>
      </c>
      <c r="W14" s="61">
        <v>3991839100</v>
      </c>
    </row>
    <row r="15" spans="1:23" s="7" customFormat="1" ht="12.75" customHeight="1">
      <c r="A15" s="27"/>
      <c r="B15" s="63" t="s">
        <v>608</v>
      </c>
      <c r="C15" s="64"/>
      <c r="D15" s="65">
        <f aca="true" t="shared" si="0" ref="D15:W15">SUM(D7:D14)</f>
        <v>1252591060</v>
      </c>
      <c r="E15" s="66">
        <f t="shared" si="0"/>
        <v>7208431066</v>
      </c>
      <c r="F15" s="66">
        <f t="shared" si="0"/>
        <v>3580696145</v>
      </c>
      <c r="G15" s="66">
        <f t="shared" si="0"/>
        <v>334104562</v>
      </c>
      <c r="H15" s="66">
        <f t="shared" si="0"/>
        <v>5011973125</v>
      </c>
      <c r="I15" s="66">
        <f t="shared" si="0"/>
        <v>3196108065</v>
      </c>
      <c r="J15" s="66">
        <f t="shared" si="0"/>
        <v>1459565000</v>
      </c>
      <c r="K15" s="66">
        <f t="shared" si="0"/>
        <v>216000000</v>
      </c>
      <c r="L15" s="66">
        <f t="shared" si="0"/>
        <v>418579415</v>
      </c>
      <c r="M15" s="66">
        <f t="shared" si="0"/>
        <v>2094992807</v>
      </c>
      <c r="N15" s="67">
        <f t="shared" si="0"/>
        <v>2851379973</v>
      </c>
      <c r="O15" s="68">
        <f t="shared" si="0"/>
        <v>8237363877</v>
      </c>
      <c r="P15" s="67">
        <f t="shared" si="0"/>
        <v>267620000</v>
      </c>
      <c r="Q15" s="69">
        <f t="shared" si="0"/>
        <v>36129405095</v>
      </c>
      <c r="R15" s="68">
        <f t="shared" si="0"/>
        <v>16412815471</v>
      </c>
      <c r="S15" s="67">
        <f t="shared" si="0"/>
        <v>9918070665</v>
      </c>
      <c r="T15" s="67">
        <f t="shared" si="0"/>
        <v>8046166797</v>
      </c>
      <c r="U15" s="66">
        <f t="shared" si="0"/>
        <v>588420451</v>
      </c>
      <c r="V15" s="67">
        <f t="shared" si="0"/>
        <v>1163931710</v>
      </c>
      <c r="W15" s="70">
        <f t="shared" si="0"/>
        <v>36129405094</v>
      </c>
    </row>
    <row r="16" spans="1:23" s="7" customFormat="1" ht="12.75" customHeight="1">
      <c r="A16" s="24"/>
      <c r="B16" s="54"/>
      <c r="C16" s="55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P16" s="58"/>
      <c r="Q16" s="60"/>
      <c r="R16" s="59"/>
      <c r="S16" s="58"/>
      <c r="T16" s="58"/>
      <c r="U16" s="57"/>
      <c r="V16" s="58"/>
      <c r="W16" s="61"/>
    </row>
    <row r="17" spans="1:23" s="7" customFormat="1" ht="12.75" customHeight="1">
      <c r="A17" s="17"/>
      <c r="B17" s="98" t="s">
        <v>102</v>
      </c>
      <c r="C17" s="99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101"/>
      <c r="Q17" s="103"/>
      <c r="R17" s="102"/>
      <c r="S17" s="101"/>
      <c r="T17" s="101"/>
      <c r="U17" s="101"/>
      <c r="V17" s="101"/>
      <c r="W17" s="103"/>
    </row>
    <row r="18" spans="1:23" s="7" customFormat="1" ht="12.75" customHeight="1">
      <c r="A18" s="24"/>
      <c r="B18" s="54"/>
      <c r="C18" s="55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9"/>
      <c r="P18" s="58"/>
      <c r="Q18" s="60"/>
      <c r="R18" s="59"/>
      <c r="S18" s="58"/>
      <c r="T18" s="58"/>
      <c r="U18" s="57"/>
      <c r="V18" s="58"/>
      <c r="W18" s="61"/>
    </row>
    <row r="19" spans="1:23" s="7" customFormat="1" ht="12.75" customHeight="1">
      <c r="A19" s="24"/>
      <c r="B19" s="54" t="s">
        <v>103</v>
      </c>
      <c r="C19" s="55" t="s">
        <v>104</v>
      </c>
      <c r="D19" s="56">
        <v>3850750</v>
      </c>
      <c r="E19" s="57">
        <v>3831420</v>
      </c>
      <c r="F19" s="57">
        <v>16827250</v>
      </c>
      <c r="G19" s="57">
        <v>0</v>
      </c>
      <c r="H19" s="57">
        <v>732170</v>
      </c>
      <c r="I19" s="57">
        <v>13443099</v>
      </c>
      <c r="J19" s="57">
        <v>0</v>
      </c>
      <c r="K19" s="57">
        <v>2421225</v>
      </c>
      <c r="L19" s="57">
        <v>0</v>
      </c>
      <c r="M19" s="57">
        <v>2764350</v>
      </c>
      <c r="N19" s="58">
        <v>1097200</v>
      </c>
      <c r="O19" s="59">
        <v>3605741</v>
      </c>
      <c r="P19" s="58">
        <v>0</v>
      </c>
      <c r="Q19" s="60">
        <v>48573205</v>
      </c>
      <c r="R19" s="59">
        <v>37061044</v>
      </c>
      <c r="S19" s="58">
        <v>0</v>
      </c>
      <c r="T19" s="58">
        <v>0</v>
      </c>
      <c r="U19" s="57">
        <v>0</v>
      </c>
      <c r="V19" s="58">
        <v>11512161</v>
      </c>
      <c r="W19" s="61">
        <v>48573205</v>
      </c>
    </row>
    <row r="20" spans="1:23" s="7" customFormat="1" ht="12.75" customHeight="1">
      <c r="A20" s="24"/>
      <c r="B20" s="54" t="s">
        <v>105</v>
      </c>
      <c r="C20" s="55" t="s">
        <v>106</v>
      </c>
      <c r="D20" s="56">
        <v>650000</v>
      </c>
      <c r="E20" s="57">
        <v>2000000</v>
      </c>
      <c r="F20" s="57">
        <v>960000</v>
      </c>
      <c r="G20" s="57">
        <v>0</v>
      </c>
      <c r="H20" s="57">
        <v>740000</v>
      </c>
      <c r="I20" s="57">
        <v>5650550</v>
      </c>
      <c r="J20" s="57">
        <v>0</v>
      </c>
      <c r="K20" s="57">
        <v>0</v>
      </c>
      <c r="L20" s="57">
        <v>0</v>
      </c>
      <c r="M20" s="57">
        <v>450000</v>
      </c>
      <c r="N20" s="58">
        <v>6670000</v>
      </c>
      <c r="O20" s="59">
        <v>5576000</v>
      </c>
      <c r="P20" s="58">
        <v>3350000</v>
      </c>
      <c r="Q20" s="60">
        <v>26046550</v>
      </c>
      <c r="R20" s="59">
        <v>13650550</v>
      </c>
      <c r="S20" s="58">
        <v>5300000</v>
      </c>
      <c r="T20" s="58">
        <v>0</v>
      </c>
      <c r="U20" s="57">
        <v>0</v>
      </c>
      <c r="V20" s="58">
        <v>7096000</v>
      </c>
      <c r="W20" s="61">
        <v>26046550</v>
      </c>
    </row>
    <row r="21" spans="1:23" s="7" customFormat="1" ht="12.75" customHeight="1">
      <c r="A21" s="24"/>
      <c r="B21" s="54" t="s">
        <v>107</v>
      </c>
      <c r="C21" s="55" t="s">
        <v>108</v>
      </c>
      <c r="D21" s="56">
        <v>0</v>
      </c>
      <c r="E21" s="57">
        <v>5965500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8">
        <v>1365186</v>
      </c>
      <c r="O21" s="59">
        <v>65000</v>
      </c>
      <c r="P21" s="58">
        <v>0</v>
      </c>
      <c r="Q21" s="60">
        <v>7395686</v>
      </c>
      <c r="R21" s="59">
        <v>7395686</v>
      </c>
      <c r="S21" s="58">
        <v>0</v>
      </c>
      <c r="T21" s="58">
        <v>0</v>
      </c>
      <c r="U21" s="57">
        <v>0</v>
      </c>
      <c r="V21" s="58">
        <v>0</v>
      </c>
      <c r="W21" s="61">
        <v>7395686</v>
      </c>
    </row>
    <row r="22" spans="1:23" s="7" customFormat="1" ht="12.75" customHeight="1">
      <c r="A22" s="24"/>
      <c r="B22" s="54" t="s">
        <v>109</v>
      </c>
      <c r="C22" s="55" t="s">
        <v>110</v>
      </c>
      <c r="D22" s="56">
        <v>0</v>
      </c>
      <c r="E22" s="57">
        <v>0</v>
      </c>
      <c r="F22" s="57">
        <v>41000000</v>
      </c>
      <c r="G22" s="57">
        <v>0</v>
      </c>
      <c r="H22" s="57">
        <v>4694000</v>
      </c>
      <c r="I22" s="57">
        <v>20000000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9">
        <v>0</v>
      </c>
      <c r="P22" s="58">
        <v>0</v>
      </c>
      <c r="Q22" s="60">
        <v>65694000</v>
      </c>
      <c r="R22" s="59">
        <v>65694000</v>
      </c>
      <c r="S22" s="58">
        <v>0</v>
      </c>
      <c r="T22" s="58">
        <v>0</v>
      </c>
      <c r="U22" s="57">
        <v>0</v>
      </c>
      <c r="V22" s="58">
        <v>0</v>
      </c>
      <c r="W22" s="61">
        <v>65694000</v>
      </c>
    </row>
    <row r="23" spans="1:23" s="7" customFormat="1" ht="12.75" customHeight="1">
      <c r="A23" s="24"/>
      <c r="B23" s="54" t="s">
        <v>111</v>
      </c>
      <c r="C23" s="55" t="s">
        <v>112</v>
      </c>
      <c r="D23" s="56">
        <v>0</v>
      </c>
      <c r="E23" s="57">
        <v>188000</v>
      </c>
      <c r="F23" s="57">
        <v>23978800</v>
      </c>
      <c r="G23" s="57">
        <v>0</v>
      </c>
      <c r="H23" s="57">
        <v>8875350</v>
      </c>
      <c r="I23" s="57">
        <v>1500000</v>
      </c>
      <c r="J23" s="57">
        <v>0</v>
      </c>
      <c r="K23" s="57">
        <v>0</v>
      </c>
      <c r="L23" s="57">
        <v>0</v>
      </c>
      <c r="M23" s="57">
        <v>7634000</v>
      </c>
      <c r="N23" s="58">
        <v>8308000</v>
      </c>
      <c r="O23" s="59">
        <v>2427819</v>
      </c>
      <c r="P23" s="58">
        <v>0</v>
      </c>
      <c r="Q23" s="60">
        <v>52911969</v>
      </c>
      <c r="R23" s="59">
        <v>26070300</v>
      </c>
      <c r="S23" s="58">
        <v>0</v>
      </c>
      <c r="T23" s="58">
        <v>0</v>
      </c>
      <c r="U23" s="57">
        <v>0</v>
      </c>
      <c r="V23" s="58">
        <v>26841669</v>
      </c>
      <c r="W23" s="61">
        <v>52911969</v>
      </c>
    </row>
    <row r="24" spans="1:23" s="7" customFormat="1" ht="12.75" customHeight="1">
      <c r="A24" s="24"/>
      <c r="B24" s="54" t="s">
        <v>113</v>
      </c>
      <c r="C24" s="55" t="s">
        <v>114</v>
      </c>
      <c r="D24" s="56">
        <v>0</v>
      </c>
      <c r="E24" s="57">
        <v>16296750</v>
      </c>
      <c r="F24" s="57">
        <v>0</v>
      </c>
      <c r="G24" s="57">
        <v>0</v>
      </c>
      <c r="H24" s="57">
        <v>426057</v>
      </c>
      <c r="I24" s="57">
        <v>3317480</v>
      </c>
      <c r="J24" s="57">
        <v>0</v>
      </c>
      <c r="K24" s="57">
        <v>0</v>
      </c>
      <c r="L24" s="57">
        <v>0</v>
      </c>
      <c r="M24" s="57">
        <v>0</v>
      </c>
      <c r="N24" s="58">
        <v>4393713</v>
      </c>
      <c r="O24" s="59">
        <v>0</v>
      </c>
      <c r="P24" s="58">
        <v>0</v>
      </c>
      <c r="Q24" s="60">
        <v>24434000</v>
      </c>
      <c r="R24" s="59">
        <v>24434000</v>
      </c>
      <c r="S24" s="58">
        <v>0</v>
      </c>
      <c r="T24" s="58">
        <v>0</v>
      </c>
      <c r="U24" s="57">
        <v>0</v>
      </c>
      <c r="V24" s="58">
        <v>0</v>
      </c>
      <c r="W24" s="61">
        <v>24434000</v>
      </c>
    </row>
    <row r="25" spans="1:23" s="7" customFormat="1" ht="12.75" customHeight="1">
      <c r="A25" s="24"/>
      <c r="B25" s="54" t="s">
        <v>115</v>
      </c>
      <c r="C25" s="55" t="s">
        <v>116</v>
      </c>
      <c r="D25" s="56">
        <v>0</v>
      </c>
      <c r="E25" s="57">
        <v>1754000</v>
      </c>
      <c r="F25" s="57">
        <v>3047000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1144000</v>
      </c>
      <c r="M25" s="57">
        <v>0</v>
      </c>
      <c r="N25" s="58">
        <v>1585000</v>
      </c>
      <c r="O25" s="59">
        <v>0</v>
      </c>
      <c r="P25" s="58">
        <v>0</v>
      </c>
      <c r="Q25" s="60">
        <v>7530000</v>
      </c>
      <c r="R25" s="59">
        <v>7530000</v>
      </c>
      <c r="S25" s="58">
        <v>0</v>
      </c>
      <c r="T25" s="58">
        <v>0</v>
      </c>
      <c r="U25" s="57">
        <v>0</v>
      </c>
      <c r="V25" s="58">
        <v>0</v>
      </c>
      <c r="W25" s="61">
        <v>7530000</v>
      </c>
    </row>
    <row r="26" spans="1:23" s="7" customFormat="1" ht="12.75" customHeight="1">
      <c r="A26" s="24"/>
      <c r="B26" s="54" t="s">
        <v>117</v>
      </c>
      <c r="C26" s="55" t="s">
        <v>118</v>
      </c>
      <c r="D26" s="56">
        <v>0</v>
      </c>
      <c r="E26" s="57">
        <v>0</v>
      </c>
      <c r="F26" s="57">
        <v>0</v>
      </c>
      <c r="G26" s="57">
        <v>0</v>
      </c>
      <c r="H26" s="57">
        <v>10655500</v>
      </c>
      <c r="I26" s="57">
        <v>34295940</v>
      </c>
      <c r="J26" s="57">
        <v>0</v>
      </c>
      <c r="K26" s="57">
        <v>0</v>
      </c>
      <c r="L26" s="57">
        <v>0</v>
      </c>
      <c r="M26" s="57">
        <v>0</v>
      </c>
      <c r="N26" s="58">
        <v>20622085</v>
      </c>
      <c r="O26" s="59">
        <v>1492825</v>
      </c>
      <c r="P26" s="58">
        <v>0</v>
      </c>
      <c r="Q26" s="60">
        <v>67066350</v>
      </c>
      <c r="R26" s="59">
        <v>35194800</v>
      </c>
      <c r="S26" s="58">
        <v>0</v>
      </c>
      <c r="T26" s="58">
        <v>0</v>
      </c>
      <c r="U26" s="57">
        <v>0</v>
      </c>
      <c r="V26" s="58">
        <v>31871550</v>
      </c>
      <c r="W26" s="61">
        <v>67066350</v>
      </c>
    </row>
    <row r="27" spans="1:23" s="7" customFormat="1" ht="12.75" customHeight="1">
      <c r="A27" s="24"/>
      <c r="B27" s="54" t="s">
        <v>119</v>
      </c>
      <c r="C27" s="55" t="s">
        <v>120</v>
      </c>
      <c r="D27" s="56">
        <v>0</v>
      </c>
      <c r="E27" s="57">
        <v>3392000</v>
      </c>
      <c r="F27" s="57">
        <v>5902080</v>
      </c>
      <c r="G27" s="57">
        <v>0</v>
      </c>
      <c r="H27" s="57">
        <v>2120000</v>
      </c>
      <c r="I27" s="57">
        <v>3105800</v>
      </c>
      <c r="J27" s="57">
        <v>0</v>
      </c>
      <c r="K27" s="57">
        <v>0</v>
      </c>
      <c r="L27" s="57">
        <v>0</v>
      </c>
      <c r="M27" s="57">
        <v>0</v>
      </c>
      <c r="N27" s="58">
        <v>5830000</v>
      </c>
      <c r="O27" s="59">
        <v>0</v>
      </c>
      <c r="P27" s="58">
        <v>0</v>
      </c>
      <c r="Q27" s="60">
        <v>20349880</v>
      </c>
      <c r="R27" s="59">
        <v>20349880</v>
      </c>
      <c r="S27" s="58">
        <v>0</v>
      </c>
      <c r="T27" s="58">
        <v>0</v>
      </c>
      <c r="U27" s="57">
        <v>0</v>
      </c>
      <c r="V27" s="58">
        <v>0</v>
      </c>
      <c r="W27" s="61">
        <v>20349880</v>
      </c>
    </row>
    <row r="28" spans="1:23" s="7" customFormat="1" ht="12.75" customHeight="1">
      <c r="A28" s="24"/>
      <c r="B28" s="54" t="s">
        <v>121</v>
      </c>
      <c r="C28" s="55" t="s">
        <v>122</v>
      </c>
      <c r="D28" s="56">
        <v>0</v>
      </c>
      <c r="E28" s="57">
        <v>55210764</v>
      </c>
      <c r="F28" s="57">
        <v>0</v>
      </c>
      <c r="G28" s="57">
        <v>0</v>
      </c>
      <c r="H28" s="57">
        <v>25000000</v>
      </c>
      <c r="I28" s="57">
        <v>0</v>
      </c>
      <c r="J28" s="57">
        <v>0</v>
      </c>
      <c r="K28" s="57">
        <v>1897200</v>
      </c>
      <c r="L28" s="57">
        <v>0</v>
      </c>
      <c r="M28" s="57">
        <v>0</v>
      </c>
      <c r="N28" s="58">
        <v>0</v>
      </c>
      <c r="O28" s="59">
        <v>42999036</v>
      </c>
      <c r="P28" s="58">
        <v>0</v>
      </c>
      <c r="Q28" s="60">
        <v>125107000</v>
      </c>
      <c r="R28" s="59">
        <v>125107000</v>
      </c>
      <c r="S28" s="58">
        <v>0</v>
      </c>
      <c r="T28" s="58">
        <v>0</v>
      </c>
      <c r="U28" s="57">
        <v>0</v>
      </c>
      <c r="V28" s="58">
        <v>0</v>
      </c>
      <c r="W28" s="61">
        <v>125107000</v>
      </c>
    </row>
    <row r="29" spans="1:23" s="7" customFormat="1" ht="12.75" customHeight="1">
      <c r="A29" s="24"/>
      <c r="B29" s="54" t="s">
        <v>123</v>
      </c>
      <c r="C29" s="55" t="s">
        <v>124</v>
      </c>
      <c r="D29" s="56">
        <v>0</v>
      </c>
      <c r="E29" s="57">
        <v>78396681</v>
      </c>
      <c r="F29" s="57">
        <v>0</v>
      </c>
      <c r="G29" s="57">
        <v>0</v>
      </c>
      <c r="H29" s="57">
        <v>16468550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8">
        <v>5591500</v>
      </c>
      <c r="O29" s="59">
        <v>13279285</v>
      </c>
      <c r="P29" s="58">
        <v>0</v>
      </c>
      <c r="Q29" s="60">
        <v>113736016</v>
      </c>
      <c r="R29" s="59">
        <v>113736016</v>
      </c>
      <c r="S29" s="58">
        <v>0</v>
      </c>
      <c r="T29" s="58">
        <v>0</v>
      </c>
      <c r="U29" s="57">
        <v>0</v>
      </c>
      <c r="V29" s="58">
        <v>0</v>
      </c>
      <c r="W29" s="61">
        <v>113736016</v>
      </c>
    </row>
    <row r="30" spans="1:23" s="7" customFormat="1" ht="12.75" customHeight="1">
      <c r="A30" s="24"/>
      <c r="B30" s="54" t="s">
        <v>125</v>
      </c>
      <c r="C30" s="55" t="s">
        <v>126</v>
      </c>
      <c r="D30" s="56">
        <v>0</v>
      </c>
      <c r="E30" s="57">
        <v>13714880</v>
      </c>
      <c r="F30" s="57">
        <v>0</v>
      </c>
      <c r="G30" s="57">
        <v>0</v>
      </c>
      <c r="H30" s="57">
        <v>2000000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8">
        <v>476550</v>
      </c>
      <c r="O30" s="59">
        <v>3818754</v>
      </c>
      <c r="P30" s="58">
        <v>0</v>
      </c>
      <c r="Q30" s="60">
        <v>20010184</v>
      </c>
      <c r="R30" s="59">
        <v>12742350</v>
      </c>
      <c r="S30" s="58">
        <v>0</v>
      </c>
      <c r="T30" s="58">
        <v>7267834</v>
      </c>
      <c r="U30" s="57">
        <v>0</v>
      </c>
      <c r="V30" s="58">
        <v>0</v>
      </c>
      <c r="W30" s="61">
        <v>20010184</v>
      </c>
    </row>
    <row r="31" spans="1:23" s="7" customFormat="1" ht="12.75" customHeight="1">
      <c r="A31" s="24"/>
      <c r="B31" s="54" t="s">
        <v>127</v>
      </c>
      <c r="C31" s="55" t="s">
        <v>128</v>
      </c>
      <c r="D31" s="56">
        <v>0</v>
      </c>
      <c r="E31" s="57">
        <v>35263823</v>
      </c>
      <c r="F31" s="57">
        <v>0</v>
      </c>
      <c r="G31" s="57">
        <v>0</v>
      </c>
      <c r="H31" s="57">
        <v>6510882</v>
      </c>
      <c r="I31" s="57">
        <v>0</v>
      </c>
      <c r="J31" s="57">
        <v>0</v>
      </c>
      <c r="K31" s="57">
        <v>0</v>
      </c>
      <c r="L31" s="57">
        <v>0</v>
      </c>
      <c r="M31" s="57">
        <v>1270800</v>
      </c>
      <c r="N31" s="58">
        <v>14059828</v>
      </c>
      <c r="O31" s="59">
        <v>16041545</v>
      </c>
      <c r="P31" s="58">
        <v>0</v>
      </c>
      <c r="Q31" s="60">
        <v>73146878</v>
      </c>
      <c r="R31" s="59">
        <v>31820718</v>
      </c>
      <c r="S31" s="58">
        <v>0</v>
      </c>
      <c r="T31" s="58">
        <v>0</v>
      </c>
      <c r="U31" s="57">
        <v>0</v>
      </c>
      <c r="V31" s="58">
        <v>41326161</v>
      </c>
      <c r="W31" s="61">
        <v>73146879</v>
      </c>
    </row>
    <row r="32" spans="1:23" s="7" customFormat="1" ht="12.75" customHeight="1">
      <c r="A32" s="24"/>
      <c r="B32" s="54" t="s">
        <v>129</v>
      </c>
      <c r="C32" s="55" t="s">
        <v>130</v>
      </c>
      <c r="D32" s="56">
        <v>1181915</v>
      </c>
      <c r="E32" s="57">
        <v>23626079</v>
      </c>
      <c r="F32" s="57">
        <v>0</v>
      </c>
      <c r="G32" s="57">
        <v>0</v>
      </c>
      <c r="H32" s="57">
        <v>529621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8">
        <v>1493000</v>
      </c>
      <c r="O32" s="59">
        <v>4907362</v>
      </c>
      <c r="P32" s="58">
        <v>2108681</v>
      </c>
      <c r="Q32" s="60">
        <v>33846658</v>
      </c>
      <c r="R32" s="59">
        <v>24685457</v>
      </c>
      <c r="S32" s="58">
        <v>0</v>
      </c>
      <c r="T32" s="58">
        <v>0</v>
      </c>
      <c r="U32" s="57">
        <v>0</v>
      </c>
      <c r="V32" s="58">
        <v>9161201</v>
      </c>
      <c r="W32" s="61">
        <v>33846658</v>
      </c>
    </row>
    <row r="33" spans="1:23" s="7" customFormat="1" ht="12.75" customHeight="1">
      <c r="A33" s="24"/>
      <c r="B33" s="54" t="s">
        <v>131</v>
      </c>
      <c r="C33" s="55" t="s">
        <v>132</v>
      </c>
      <c r="D33" s="56">
        <v>4236000</v>
      </c>
      <c r="E33" s="57">
        <v>0</v>
      </c>
      <c r="F33" s="57">
        <v>0</v>
      </c>
      <c r="G33" s="57">
        <v>0</v>
      </c>
      <c r="H33" s="57">
        <v>10000000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32920350</v>
      </c>
      <c r="O33" s="59">
        <v>14554896</v>
      </c>
      <c r="P33" s="58">
        <v>0</v>
      </c>
      <c r="Q33" s="60">
        <v>61711246</v>
      </c>
      <c r="R33" s="59">
        <v>42920350</v>
      </c>
      <c r="S33" s="58">
        <v>0</v>
      </c>
      <c r="T33" s="58">
        <v>0</v>
      </c>
      <c r="U33" s="57">
        <v>0</v>
      </c>
      <c r="V33" s="58">
        <v>18790896</v>
      </c>
      <c r="W33" s="61">
        <v>61711246</v>
      </c>
    </row>
    <row r="34" spans="1:23" s="7" customFormat="1" ht="12.75" customHeight="1">
      <c r="A34" s="24"/>
      <c r="B34" s="54" t="s">
        <v>133</v>
      </c>
      <c r="C34" s="55" t="s">
        <v>134</v>
      </c>
      <c r="D34" s="56">
        <v>0</v>
      </c>
      <c r="E34" s="57">
        <v>7592968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8">
        <v>1559461</v>
      </c>
      <c r="O34" s="59">
        <v>30000</v>
      </c>
      <c r="P34" s="58">
        <v>0</v>
      </c>
      <c r="Q34" s="60">
        <v>9182429</v>
      </c>
      <c r="R34" s="59">
        <v>9182429</v>
      </c>
      <c r="S34" s="58">
        <v>0</v>
      </c>
      <c r="T34" s="58">
        <v>0</v>
      </c>
      <c r="U34" s="57">
        <v>0</v>
      </c>
      <c r="V34" s="58">
        <v>0</v>
      </c>
      <c r="W34" s="61">
        <v>9182429</v>
      </c>
    </row>
    <row r="35" spans="1:23" s="7" customFormat="1" ht="12.75" customHeight="1">
      <c r="A35" s="24"/>
      <c r="B35" s="54" t="s">
        <v>135</v>
      </c>
      <c r="C35" s="55" t="s">
        <v>136</v>
      </c>
      <c r="D35" s="56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8">
        <v>0</v>
      </c>
      <c r="O35" s="59">
        <v>0</v>
      </c>
      <c r="P35" s="58">
        <v>0</v>
      </c>
      <c r="Q35" s="60">
        <v>0</v>
      </c>
      <c r="R35" s="59">
        <v>0</v>
      </c>
      <c r="S35" s="58">
        <v>0</v>
      </c>
      <c r="T35" s="58">
        <v>0</v>
      </c>
      <c r="U35" s="57">
        <v>0</v>
      </c>
      <c r="V35" s="58">
        <v>0</v>
      </c>
      <c r="W35" s="61">
        <v>0</v>
      </c>
    </row>
    <row r="36" spans="1:23" s="7" customFormat="1" ht="12.75" customHeight="1">
      <c r="A36" s="24"/>
      <c r="B36" s="54" t="s">
        <v>137</v>
      </c>
      <c r="C36" s="55" t="s">
        <v>138</v>
      </c>
      <c r="D36" s="56">
        <v>12373750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0</v>
      </c>
      <c r="O36" s="59">
        <v>152900</v>
      </c>
      <c r="P36" s="58">
        <v>0</v>
      </c>
      <c r="Q36" s="60">
        <v>12526650</v>
      </c>
      <c r="R36" s="59">
        <v>12373750</v>
      </c>
      <c r="S36" s="58">
        <v>0</v>
      </c>
      <c r="T36" s="58">
        <v>0</v>
      </c>
      <c r="U36" s="57">
        <v>0</v>
      </c>
      <c r="V36" s="58">
        <v>152900</v>
      </c>
      <c r="W36" s="61">
        <v>12526650</v>
      </c>
    </row>
    <row r="37" spans="1:23" s="7" customFormat="1" ht="12.75" customHeight="1">
      <c r="A37" s="24"/>
      <c r="B37" s="54" t="s">
        <v>139</v>
      </c>
      <c r="C37" s="55" t="s">
        <v>140</v>
      </c>
      <c r="D37" s="5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8">
        <v>0</v>
      </c>
      <c r="O37" s="59">
        <v>0</v>
      </c>
      <c r="P37" s="58">
        <v>0</v>
      </c>
      <c r="Q37" s="60">
        <v>0</v>
      </c>
      <c r="R37" s="59">
        <v>0</v>
      </c>
      <c r="S37" s="58">
        <v>0</v>
      </c>
      <c r="T37" s="58">
        <v>0</v>
      </c>
      <c r="U37" s="57">
        <v>0</v>
      </c>
      <c r="V37" s="58">
        <v>0</v>
      </c>
      <c r="W37" s="61">
        <v>0</v>
      </c>
    </row>
    <row r="38" spans="1:23" s="7" customFormat="1" ht="12.75" customHeight="1">
      <c r="A38" s="24"/>
      <c r="B38" s="54" t="s">
        <v>141</v>
      </c>
      <c r="C38" s="55" t="s">
        <v>142</v>
      </c>
      <c r="D38" s="56">
        <v>0</v>
      </c>
      <c r="E38" s="57">
        <v>11000000</v>
      </c>
      <c r="F38" s="57">
        <v>0</v>
      </c>
      <c r="G38" s="57">
        <v>14000000</v>
      </c>
      <c r="H38" s="57">
        <v>28680000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8">
        <v>13615000</v>
      </c>
      <c r="O38" s="59">
        <v>1500000</v>
      </c>
      <c r="P38" s="58">
        <v>0</v>
      </c>
      <c r="Q38" s="60">
        <v>68795000</v>
      </c>
      <c r="R38" s="59">
        <v>45437000</v>
      </c>
      <c r="S38" s="58">
        <v>0</v>
      </c>
      <c r="T38" s="58">
        <v>0</v>
      </c>
      <c r="U38" s="57">
        <v>0</v>
      </c>
      <c r="V38" s="58">
        <v>23358000</v>
      </c>
      <c r="W38" s="61">
        <v>68795000</v>
      </c>
    </row>
    <row r="39" spans="1:23" s="7" customFormat="1" ht="12.75" customHeight="1">
      <c r="A39" s="24"/>
      <c r="B39" s="54" t="s">
        <v>143</v>
      </c>
      <c r="C39" s="55" t="s">
        <v>144</v>
      </c>
      <c r="D39" s="56">
        <v>0</v>
      </c>
      <c r="E39" s="57">
        <v>13630479</v>
      </c>
      <c r="F39" s="57">
        <v>0</v>
      </c>
      <c r="G39" s="57">
        <v>0</v>
      </c>
      <c r="H39" s="57">
        <v>21180000</v>
      </c>
      <c r="I39" s="57">
        <v>0</v>
      </c>
      <c r="J39" s="57">
        <v>0</v>
      </c>
      <c r="K39" s="57">
        <v>13603849</v>
      </c>
      <c r="L39" s="57">
        <v>1188939</v>
      </c>
      <c r="M39" s="57">
        <v>1800300</v>
      </c>
      <c r="N39" s="58">
        <v>2137062</v>
      </c>
      <c r="O39" s="59">
        <v>22272534</v>
      </c>
      <c r="P39" s="58">
        <v>0</v>
      </c>
      <c r="Q39" s="60">
        <v>75813163</v>
      </c>
      <c r="R39" s="59">
        <v>75813163</v>
      </c>
      <c r="S39" s="58">
        <v>0</v>
      </c>
      <c r="T39" s="58">
        <v>0</v>
      </c>
      <c r="U39" s="57">
        <v>0</v>
      </c>
      <c r="V39" s="58">
        <v>0</v>
      </c>
      <c r="W39" s="61">
        <v>75813163</v>
      </c>
    </row>
    <row r="40" spans="1:23" s="7" customFormat="1" ht="12.75" customHeight="1">
      <c r="A40" s="24"/>
      <c r="B40" s="54" t="s">
        <v>145</v>
      </c>
      <c r="C40" s="55" t="s">
        <v>146</v>
      </c>
      <c r="D40" s="56">
        <v>0</v>
      </c>
      <c r="E40" s="57">
        <v>24429000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4500000</v>
      </c>
      <c r="L40" s="57">
        <v>0</v>
      </c>
      <c r="M40" s="57">
        <v>0</v>
      </c>
      <c r="N40" s="58">
        <v>5602000</v>
      </c>
      <c r="O40" s="59">
        <v>2185000</v>
      </c>
      <c r="P40" s="58">
        <v>0</v>
      </c>
      <c r="Q40" s="60">
        <v>36716000</v>
      </c>
      <c r="R40" s="59">
        <v>28929000</v>
      </c>
      <c r="S40" s="58">
        <v>0</v>
      </c>
      <c r="T40" s="58">
        <v>0</v>
      </c>
      <c r="U40" s="57">
        <v>0</v>
      </c>
      <c r="V40" s="58">
        <v>7787000</v>
      </c>
      <c r="W40" s="61">
        <v>36716000</v>
      </c>
    </row>
    <row r="41" spans="1:23" s="7" customFormat="1" ht="12.75" customHeight="1">
      <c r="A41" s="24"/>
      <c r="B41" s="54" t="s">
        <v>147</v>
      </c>
      <c r="C41" s="55" t="s">
        <v>148</v>
      </c>
      <c r="D41" s="56">
        <v>1920100</v>
      </c>
      <c r="E41" s="57">
        <v>38698000</v>
      </c>
      <c r="F41" s="57">
        <v>0</v>
      </c>
      <c r="G41" s="57">
        <v>0</v>
      </c>
      <c r="H41" s="57">
        <v>15000000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8">
        <v>0</v>
      </c>
      <c r="O41" s="59">
        <v>25947725</v>
      </c>
      <c r="P41" s="58">
        <v>0</v>
      </c>
      <c r="Q41" s="60">
        <v>81565825</v>
      </c>
      <c r="R41" s="59">
        <v>54278000</v>
      </c>
      <c r="S41" s="58">
        <v>0</v>
      </c>
      <c r="T41" s="58">
        <v>24914075</v>
      </c>
      <c r="U41" s="57">
        <v>0</v>
      </c>
      <c r="V41" s="58">
        <v>2373750</v>
      </c>
      <c r="W41" s="61">
        <v>81565825</v>
      </c>
    </row>
    <row r="42" spans="1:23" s="7" customFormat="1" ht="12.75" customHeight="1">
      <c r="A42" s="24"/>
      <c r="B42" s="54" t="s">
        <v>149</v>
      </c>
      <c r="C42" s="55" t="s">
        <v>150</v>
      </c>
      <c r="D42" s="56">
        <v>0</v>
      </c>
      <c r="E42" s="57">
        <v>17217800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0</v>
      </c>
      <c r="O42" s="59">
        <v>1170575</v>
      </c>
      <c r="P42" s="58">
        <v>0</v>
      </c>
      <c r="Q42" s="60">
        <v>18388375</v>
      </c>
      <c r="R42" s="59">
        <v>17839775</v>
      </c>
      <c r="S42" s="58">
        <v>0</v>
      </c>
      <c r="T42" s="58">
        <v>0</v>
      </c>
      <c r="U42" s="57">
        <v>0</v>
      </c>
      <c r="V42" s="58">
        <v>548600</v>
      </c>
      <c r="W42" s="61">
        <v>18388375</v>
      </c>
    </row>
    <row r="43" spans="1:23" s="7" customFormat="1" ht="12.75" customHeight="1">
      <c r="A43" s="24"/>
      <c r="B43" s="54" t="s">
        <v>151</v>
      </c>
      <c r="C43" s="55" t="s">
        <v>152</v>
      </c>
      <c r="D43" s="56">
        <v>1482600</v>
      </c>
      <c r="E43" s="57">
        <v>42793532</v>
      </c>
      <c r="F43" s="57">
        <v>0</v>
      </c>
      <c r="G43" s="57">
        <v>0</v>
      </c>
      <c r="H43" s="57">
        <v>2535776</v>
      </c>
      <c r="I43" s="57">
        <v>0</v>
      </c>
      <c r="J43" s="57">
        <v>0</v>
      </c>
      <c r="K43" s="57">
        <v>1270800</v>
      </c>
      <c r="L43" s="57">
        <v>2170950</v>
      </c>
      <c r="M43" s="57">
        <v>0</v>
      </c>
      <c r="N43" s="58">
        <v>0</v>
      </c>
      <c r="O43" s="59">
        <v>6675419</v>
      </c>
      <c r="P43" s="58">
        <v>0</v>
      </c>
      <c r="Q43" s="60">
        <v>56929077</v>
      </c>
      <c r="R43" s="59">
        <v>39416200</v>
      </c>
      <c r="S43" s="58">
        <v>0</v>
      </c>
      <c r="T43" s="58">
        <v>0</v>
      </c>
      <c r="U43" s="57">
        <v>0</v>
      </c>
      <c r="V43" s="58">
        <v>17512877</v>
      </c>
      <c r="W43" s="61">
        <v>56929077</v>
      </c>
    </row>
    <row r="44" spans="1:23" s="7" customFormat="1" ht="12.75" customHeight="1">
      <c r="A44" s="24"/>
      <c r="B44" s="54" t="s">
        <v>153</v>
      </c>
      <c r="C44" s="55" t="s">
        <v>154</v>
      </c>
      <c r="D44" s="56">
        <v>1250000</v>
      </c>
      <c r="E44" s="57">
        <v>17767490</v>
      </c>
      <c r="F44" s="57">
        <v>0</v>
      </c>
      <c r="G44" s="57">
        <v>0</v>
      </c>
      <c r="H44" s="57">
        <v>5967000</v>
      </c>
      <c r="I44" s="57">
        <v>0</v>
      </c>
      <c r="J44" s="57">
        <v>0</v>
      </c>
      <c r="K44" s="57">
        <v>0</v>
      </c>
      <c r="L44" s="57">
        <v>5229850</v>
      </c>
      <c r="M44" s="57">
        <v>0</v>
      </c>
      <c r="N44" s="58">
        <v>13891259</v>
      </c>
      <c r="O44" s="59">
        <v>9381140</v>
      </c>
      <c r="P44" s="58">
        <v>0</v>
      </c>
      <c r="Q44" s="60">
        <v>53486739</v>
      </c>
      <c r="R44" s="59">
        <v>36731299</v>
      </c>
      <c r="S44" s="58">
        <v>0</v>
      </c>
      <c r="T44" s="58">
        <v>16755440</v>
      </c>
      <c r="U44" s="57">
        <v>0</v>
      </c>
      <c r="V44" s="58">
        <v>0</v>
      </c>
      <c r="W44" s="61">
        <v>53486739</v>
      </c>
    </row>
    <row r="45" spans="1:23" s="7" customFormat="1" ht="12.75" customHeight="1">
      <c r="A45" s="24"/>
      <c r="B45" s="54" t="s">
        <v>155</v>
      </c>
      <c r="C45" s="55" t="s">
        <v>156</v>
      </c>
      <c r="D45" s="56">
        <v>475000</v>
      </c>
      <c r="E45" s="57">
        <v>10499800</v>
      </c>
      <c r="F45" s="57">
        <v>0</v>
      </c>
      <c r="G45" s="57">
        <v>0</v>
      </c>
      <c r="H45" s="57">
        <v>5263200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8">
        <v>0</v>
      </c>
      <c r="O45" s="59">
        <v>420000</v>
      </c>
      <c r="P45" s="58">
        <v>0</v>
      </c>
      <c r="Q45" s="60">
        <v>16658000</v>
      </c>
      <c r="R45" s="59">
        <v>16238000</v>
      </c>
      <c r="S45" s="58">
        <v>0</v>
      </c>
      <c r="T45" s="58">
        <v>0</v>
      </c>
      <c r="U45" s="57">
        <v>0</v>
      </c>
      <c r="V45" s="58">
        <v>420000</v>
      </c>
      <c r="W45" s="61">
        <v>16658000</v>
      </c>
    </row>
    <row r="46" spans="1:23" s="7" customFormat="1" ht="12.75" customHeight="1">
      <c r="A46" s="24"/>
      <c r="B46" s="54" t="s">
        <v>157</v>
      </c>
      <c r="C46" s="55" t="s">
        <v>158</v>
      </c>
      <c r="D46" s="56">
        <v>0</v>
      </c>
      <c r="E46" s="57">
        <v>10883000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8">
        <v>0</v>
      </c>
      <c r="O46" s="59">
        <v>0</v>
      </c>
      <c r="P46" s="58">
        <v>0</v>
      </c>
      <c r="Q46" s="60">
        <v>10883000</v>
      </c>
      <c r="R46" s="59">
        <v>10883000</v>
      </c>
      <c r="S46" s="58">
        <v>0</v>
      </c>
      <c r="T46" s="58">
        <v>0</v>
      </c>
      <c r="U46" s="57">
        <v>0</v>
      </c>
      <c r="V46" s="58">
        <v>0</v>
      </c>
      <c r="W46" s="61">
        <v>10883000</v>
      </c>
    </row>
    <row r="47" spans="1:23" s="7" customFormat="1" ht="12.75" customHeight="1">
      <c r="A47" s="24"/>
      <c r="B47" s="54" t="s">
        <v>159</v>
      </c>
      <c r="C47" s="55" t="s">
        <v>160</v>
      </c>
      <c r="D47" s="56">
        <v>0</v>
      </c>
      <c r="E47" s="57">
        <v>45223536</v>
      </c>
      <c r="F47" s="57">
        <v>0</v>
      </c>
      <c r="G47" s="57">
        <v>0</v>
      </c>
      <c r="H47" s="57">
        <v>19062000</v>
      </c>
      <c r="I47" s="57">
        <v>0</v>
      </c>
      <c r="J47" s="57">
        <v>0</v>
      </c>
      <c r="K47" s="57">
        <v>0</v>
      </c>
      <c r="L47" s="57">
        <v>0</v>
      </c>
      <c r="M47" s="57">
        <v>65644349</v>
      </c>
      <c r="N47" s="58">
        <v>0</v>
      </c>
      <c r="O47" s="59">
        <v>25692590</v>
      </c>
      <c r="P47" s="58">
        <v>0</v>
      </c>
      <c r="Q47" s="60">
        <v>155622475</v>
      </c>
      <c r="R47" s="59">
        <v>155622475</v>
      </c>
      <c r="S47" s="58">
        <v>0</v>
      </c>
      <c r="T47" s="58">
        <v>0</v>
      </c>
      <c r="U47" s="57">
        <v>0</v>
      </c>
      <c r="V47" s="58">
        <v>0</v>
      </c>
      <c r="W47" s="61">
        <v>155622475</v>
      </c>
    </row>
    <row r="48" spans="1:23" s="7" customFormat="1" ht="12.75" customHeight="1">
      <c r="A48" s="24"/>
      <c r="B48" s="54" t="s">
        <v>161</v>
      </c>
      <c r="C48" s="55" t="s">
        <v>162</v>
      </c>
      <c r="D48" s="56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8">
        <v>0</v>
      </c>
      <c r="O48" s="59">
        <v>0</v>
      </c>
      <c r="P48" s="58">
        <v>0</v>
      </c>
      <c r="Q48" s="60">
        <v>0</v>
      </c>
      <c r="R48" s="59">
        <v>0</v>
      </c>
      <c r="S48" s="58">
        <v>0</v>
      </c>
      <c r="T48" s="58">
        <v>0</v>
      </c>
      <c r="U48" s="57">
        <v>0</v>
      </c>
      <c r="V48" s="58">
        <v>0</v>
      </c>
      <c r="W48" s="61">
        <v>0</v>
      </c>
    </row>
    <row r="49" spans="1:23" s="7" customFormat="1" ht="12.75" customHeight="1">
      <c r="A49" s="24"/>
      <c r="B49" s="54" t="s">
        <v>163</v>
      </c>
      <c r="C49" s="55" t="s">
        <v>164</v>
      </c>
      <c r="D49" s="56">
        <v>0</v>
      </c>
      <c r="E49" s="57">
        <v>65044435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249157</v>
      </c>
      <c r="N49" s="58">
        <v>0</v>
      </c>
      <c r="O49" s="59">
        <v>5525587</v>
      </c>
      <c r="P49" s="58">
        <v>0</v>
      </c>
      <c r="Q49" s="60">
        <v>70819179</v>
      </c>
      <c r="R49" s="59">
        <v>70819179</v>
      </c>
      <c r="S49" s="58">
        <v>0</v>
      </c>
      <c r="T49" s="58">
        <v>0</v>
      </c>
      <c r="U49" s="57">
        <v>0</v>
      </c>
      <c r="V49" s="58">
        <v>0</v>
      </c>
      <c r="W49" s="61">
        <v>70819179</v>
      </c>
    </row>
    <row r="50" spans="1:23" s="7" customFormat="1" ht="12.75" customHeight="1">
      <c r="A50" s="24"/>
      <c r="B50" s="54" t="s">
        <v>165</v>
      </c>
      <c r="C50" s="55" t="s">
        <v>166</v>
      </c>
      <c r="D50" s="56">
        <v>681200</v>
      </c>
      <c r="E50" s="57">
        <v>42810667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8">
        <v>2829600</v>
      </c>
      <c r="O50" s="59">
        <v>2848080</v>
      </c>
      <c r="P50" s="58">
        <v>2305600</v>
      </c>
      <c r="Q50" s="60">
        <v>51475147</v>
      </c>
      <c r="R50" s="59">
        <v>51475147</v>
      </c>
      <c r="S50" s="58">
        <v>0</v>
      </c>
      <c r="T50" s="58">
        <v>0</v>
      </c>
      <c r="U50" s="57">
        <v>0</v>
      </c>
      <c r="V50" s="58">
        <v>0</v>
      </c>
      <c r="W50" s="61">
        <v>51475147</v>
      </c>
    </row>
    <row r="51" spans="1:23" s="7" customFormat="1" ht="12.75" customHeight="1">
      <c r="A51" s="24"/>
      <c r="B51" s="54" t="s">
        <v>167</v>
      </c>
      <c r="C51" s="55" t="s">
        <v>168</v>
      </c>
      <c r="D51" s="56">
        <v>353000</v>
      </c>
      <c r="E51" s="57">
        <v>82706050</v>
      </c>
      <c r="F51" s="57">
        <v>0</v>
      </c>
      <c r="G51" s="57">
        <v>0</v>
      </c>
      <c r="H51" s="57">
        <v>424575000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8">
        <v>0</v>
      </c>
      <c r="O51" s="59">
        <v>29416505</v>
      </c>
      <c r="P51" s="58">
        <v>0</v>
      </c>
      <c r="Q51" s="60">
        <v>537050555</v>
      </c>
      <c r="R51" s="59">
        <v>522406050</v>
      </c>
      <c r="S51" s="58">
        <v>0</v>
      </c>
      <c r="T51" s="58">
        <v>0</v>
      </c>
      <c r="U51" s="57">
        <v>0</v>
      </c>
      <c r="V51" s="58">
        <v>14644505</v>
      </c>
      <c r="W51" s="61">
        <v>537050555</v>
      </c>
    </row>
    <row r="52" spans="1:23" s="7" customFormat="1" ht="12.75" customHeight="1">
      <c r="A52" s="24"/>
      <c r="B52" s="54" t="s">
        <v>169</v>
      </c>
      <c r="C52" s="55" t="s">
        <v>170</v>
      </c>
      <c r="D52" s="56">
        <v>15600000</v>
      </c>
      <c r="E52" s="57">
        <v>50288000</v>
      </c>
      <c r="F52" s="57">
        <v>0</v>
      </c>
      <c r="G52" s="57">
        <v>0</v>
      </c>
      <c r="H52" s="57">
        <v>20100000</v>
      </c>
      <c r="I52" s="57">
        <v>0</v>
      </c>
      <c r="J52" s="57">
        <v>0</v>
      </c>
      <c r="K52" s="57">
        <v>10080000</v>
      </c>
      <c r="L52" s="57">
        <v>0</v>
      </c>
      <c r="M52" s="57">
        <v>0</v>
      </c>
      <c r="N52" s="58">
        <v>200000</v>
      </c>
      <c r="O52" s="59">
        <v>4304000</v>
      </c>
      <c r="P52" s="58">
        <v>0</v>
      </c>
      <c r="Q52" s="60">
        <v>100572000</v>
      </c>
      <c r="R52" s="59">
        <v>92010000</v>
      </c>
      <c r="S52" s="58">
        <v>0</v>
      </c>
      <c r="T52" s="58">
        <v>8562000</v>
      </c>
      <c r="U52" s="57">
        <v>0</v>
      </c>
      <c r="V52" s="58">
        <v>0</v>
      </c>
      <c r="W52" s="61">
        <v>100572000</v>
      </c>
    </row>
    <row r="53" spans="1:23" s="7" customFormat="1" ht="12.75" customHeight="1">
      <c r="A53" s="24"/>
      <c r="B53" s="54" t="s">
        <v>171</v>
      </c>
      <c r="C53" s="55" t="s">
        <v>172</v>
      </c>
      <c r="D53" s="56">
        <v>0</v>
      </c>
      <c r="E53" s="57">
        <v>71067520</v>
      </c>
      <c r="F53" s="57">
        <v>0</v>
      </c>
      <c r="G53" s="57">
        <v>0</v>
      </c>
      <c r="H53" s="57">
        <v>8440000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8">
        <v>1002000</v>
      </c>
      <c r="O53" s="59">
        <v>10117187</v>
      </c>
      <c r="P53" s="58">
        <v>0</v>
      </c>
      <c r="Q53" s="60">
        <v>90626707</v>
      </c>
      <c r="R53" s="59">
        <v>56207520</v>
      </c>
      <c r="S53" s="58">
        <v>0</v>
      </c>
      <c r="T53" s="58">
        <v>0</v>
      </c>
      <c r="U53" s="57">
        <v>0</v>
      </c>
      <c r="V53" s="58">
        <v>34419187</v>
      </c>
      <c r="W53" s="61">
        <v>90626707</v>
      </c>
    </row>
    <row r="54" spans="1:23" s="7" customFormat="1" ht="12.75" customHeight="1">
      <c r="A54" s="24"/>
      <c r="B54" s="54" t="s">
        <v>173</v>
      </c>
      <c r="C54" s="55" t="s">
        <v>174</v>
      </c>
      <c r="D54" s="56">
        <v>263750</v>
      </c>
      <c r="E54" s="57">
        <v>52915976</v>
      </c>
      <c r="F54" s="57">
        <v>0</v>
      </c>
      <c r="G54" s="57">
        <v>0</v>
      </c>
      <c r="H54" s="57">
        <v>25000000</v>
      </c>
      <c r="I54" s="57">
        <v>0</v>
      </c>
      <c r="J54" s="57">
        <v>0</v>
      </c>
      <c r="K54" s="57">
        <v>0</v>
      </c>
      <c r="L54" s="57">
        <v>1055000</v>
      </c>
      <c r="M54" s="57">
        <v>0</v>
      </c>
      <c r="N54" s="58">
        <v>1996060</v>
      </c>
      <c r="O54" s="59">
        <v>7353878</v>
      </c>
      <c r="P54" s="58">
        <v>0</v>
      </c>
      <c r="Q54" s="60">
        <v>88584664</v>
      </c>
      <c r="R54" s="59">
        <v>71156700</v>
      </c>
      <c r="S54" s="58">
        <v>0</v>
      </c>
      <c r="T54" s="58">
        <v>0</v>
      </c>
      <c r="U54" s="57">
        <v>0</v>
      </c>
      <c r="V54" s="58">
        <v>17427964</v>
      </c>
      <c r="W54" s="61">
        <v>88584664</v>
      </c>
    </row>
    <row r="55" spans="1:23" s="7" customFormat="1" ht="12.75" customHeight="1">
      <c r="A55" s="24"/>
      <c r="B55" s="54" t="s">
        <v>175</v>
      </c>
      <c r="C55" s="55" t="s">
        <v>176</v>
      </c>
      <c r="D55" s="56">
        <v>0</v>
      </c>
      <c r="E55" s="57">
        <v>25952100</v>
      </c>
      <c r="F55" s="57">
        <v>0</v>
      </c>
      <c r="G55" s="57">
        <v>0</v>
      </c>
      <c r="H55" s="57">
        <v>35000000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8">
        <v>0</v>
      </c>
      <c r="O55" s="59">
        <v>1163800</v>
      </c>
      <c r="P55" s="58">
        <v>0</v>
      </c>
      <c r="Q55" s="60">
        <v>62115900</v>
      </c>
      <c r="R55" s="59">
        <v>62115900</v>
      </c>
      <c r="S55" s="58">
        <v>0</v>
      </c>
      <c r="T55" s="58">
        <v>0</v>
      </c>
      <c r="U55" s="57">
        <v>0</v>
      </c>
      <c r="V55" s="58">
        <v>0</v>
      </c>
      <c r="W55" s="61">
        <v>62115900</v>
      </c>
    </row>
    <row r="56" spans="1:23" s="7" customFormat="1" ht="12.75" customHeight="1">
      <c r="A56" s="24"/>
      <c r="B56" s="54" t="s">
        <v>177</v>
      </c>
      <c r="C56" s="55" t="s">
        <v>178</v>
      </c>
      <c r="D56" s="56">
        <v>0</v>
      </c>
      <c r="E56" s="57">
        <v>5093000</v>
      </c>
      <c r="F56" s="57">
        <v>633000</v>
      </c>
      <c r="G56" s="57">
        <v>0</v>
      </c>
      <c r="H56" s="57">
        <v>424427</v>
      </c>
      <c r="I56" s="57">
        <v>92305000</v>
      </c>
      <c r="J56" s="57">
        <v>0</v>
      </c>
      <c r="K56" s="57">
        <v>1389573</v>
      </c>
      <c r="L56" s="57">
        <v>8735604</v>
      </c>
      <c r="M56" s="57">
        <v>0</v>
      </c>
      <c r="N56" s="58">
        <v>2846038</v>
      </c>
      <c r="O56" s="59">
        <v>801885</v>
      </c>
      <c r="P56" s="58">
        <v>0</v>
      </c>
      <c r="Q56" s="60">
        <v>112228527</v>
      </c>
      <c r="R56" s="59">
        <v>108864773</v>
      </c>
      <c r="S56" s="58">
        <v>0</v>
      </c>
      <c r="T56" s="58">
        <v>0</v>
      </c>
      <c r="U56" s="57">
        <v>0</v>
      </c>
      <c r="V56" s="58">
        <v>3363754</v>
      </c>
      <c r="W56" s="61">
        <v>112228527</v>
      </c>
    </row>
    <row r="57" spans="1:23" s="7" customFormat="1" ht="12.75" customHeight="1">
      <c r="A57" s="24"/>
      <c r="B57" s="54" t="s">
        <v>179</v>
      </c>
      <c r="C57" s="55" t="s">
        <v>180</v>
      </c>
      <c r="D57" s="56">
        <v>0</v>
      </c>
      <c r="E57" s="57">
        <v>21014000</v>
      </c>
      <c r="F57" s="57">
        <v>30702000</v>
      </c>
      <c r="G57" s="57">
        <v>0</v>
      </c>
      <c r="H57" s="57">
        <v>1600000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8">
        <v>0</v>
      </c>
      <c r="O57" s="59">
        <v>0</v>
      </c>
      <c r="P57" s="58">
        <v>0</v>
      </c>
      <c r="Q57" s="60">
        <v>53316000</v>
      </c>
      <c r="R57" s="59">
        <v>53316000</v>
      </c>
      <c r="S57" s="58">
        <v>0</v>
      </c>
      <c r="T57" s="58">
        <v>0</v>
      </c>
      <c r="U57" s="57">
        <v>0</v>
      </c>
      <c r="V57" s="58">
        <v>0</v>
      </c>
      <c r="W57" s="61">
        <v>53316000</v>
      </c>
    </row>
    <row r="58" spans="1:23" s="7" customFormat="1" ht="12.75" customHeight="1">
      <c r="A58" s="24"/>
      <c r="B58" s="54" t="s">
        <v>181</v>
      </c>
      <c r="C58" s="55" t="s">
        <v>182</v>
      </c>
      <c r="D58" s="56">
        <v>0</v>
      </c>
      <c r="E58" s="57">
        <v>12436290</v>
      </c>
      <c r="F58" s="57">
        <v>50265000</v>
      </c>
      <c r="G58" s="57">
        <v>0</v>
      </c>
      <c r="H58" s="57">
        <v>1734624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8">
        <v>3544486</v>
      </c>
      <c r="O58" s="59">
        <v>2245968</v>
      </c>
      <c r="P58" s="58">
        <v>0</v>
      </c>
      <c r="Q58" s="60">
        <v>70226368</v>
      </c>
      <c r="R58" s="59">
        <v>67980400</v>
      </c>
      <c r="S58" s="58">
        <v>0</v>
      </c>
      <c r="T58" s="58">
        <v>0</v>
      </c>
      <c r="U58" s="57">
        <v>0</v>
      </c>
      <c r="V58" s="58">
        <v>2245968</v>
      </c>
      <c r="W58" s="61">
        <v>70226368</v>
      </c>
    </row>
    <row r="59" spans="1:23" s="7" customFormat="1" ht="12.75" customHeight="1">
      <c r="A59" s="24"/>
      <c r="B59" s="54" t="s">
        <v>183</v>
      </c>
      <c r="C59" s="55" t="s">
        <v>184</v>
      </c>
      <c r="D59" s="56">
        <v>0</v>
      </c>
      <c r="E59" s="57">
        <v>16792000</v>
      </c>
      <c r="F59" s="57">
        <v>0</v>
      </c>
      <c r="G59" s="57">
        <v>0</v>
      </c>
      <c r="H59" s="57">
        <v>150000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8">
        <v>1955000</v>
      </c>
      <c r="O59" s="59">
        <v>530000</v>
      </c>
      <c r="P59" s="58">
        <v>0</v>
      </c>
      <c r="Q59" s="60">
        <v>19427000</v>
      </c>
      <c r="R59" s="59">
        <v>19117000</v>
      </c>
      <c r="S59" s="58">
        <v>0</v>
      </c>
      <c r="T59" s="58">
        <v>0</v>
      </c>
      <c r="U59" s="57">
        <v>0</v>
      </c>
      <c r="V59" s="58">
        <v>310000</v>
      </c>
      <c r="W59" s="61">
        <v>19427000</v>
      </c>
    </row>
    <row r="60" spans="1:23" s="7" customFormat="1" ht="12.75" customHeight="1">
      <c r="A60" s="24"/>
      <c r="B60" s="54" t="s">
        <v>185</v>
      </c>
      <c r="C60" s="55" t="s">
        <v>186</v>
      </c>
      <c r="D60" s="56">
        <v>0</v>
      </c>
      <c r="E60" s="57">
        <v>110693</v>
      </c>
      <c r="F60" s="57">
        <v>7807000</v>
      </c>
      <c r="G60" s="57">
        <v>0</v>
      </c>
      <c r="H60" s="57">
        <v>3503000</v>
      </c>
      <c r="I60" s="57">
        <v>9923450</v>
      </c>
      <c r="J60" s="57">
        <v>0</v>
      </c>
      <c r="K60" s="57">
        <v>0</v>
      </c>
      <c r="L60" s="57">
        <v>4600000</v>
      </c>
      <c r="M60" s="57">
        <v>1241850</v>
      </c>
      <c r="N60" s="58">
        <v>1333003</v>
      </c>
      <c r="O60" s="59">
        <v>10433997</v>
      </c>
      <c r="P60" s="58">
        <v>0</v>
      </c>
      <c r="Q60" s="60">
        <v>38952993</v>
      </c>
      <c r="R60" s="59">
        <v>24538000</v>
      </c>
      <c r="S60" s="58">
        <v>0</v>
      </c>
      <c r="T60" s="58">
        <v>0</v>
      </c>
      <c r="U60" s="57">
        <v>0</v>
      </c>
      <c r="V60" s="58">
        <v>14414993</v>
      </c>
      <c r="W60" s="61">
        <v>38952993</v>
      </c>
    </row>
    <row r="61" spans="1:23" s="7" customFormat="1" ht="12.75" customHeight="1">
      <c r="A61" s="24"/>
      <c r="B61" s="54" t="s">
        <v>187</v>
      </c>
      <c r="C61" s="55" t="s">
        <v>188</v>
      </c>
      <c r="D61" s="56">
        <v>0</v>
      </c>
      <c r="E61" s="57">
        <v>0</v>
      </c>
      <c r="F61" s="57">
        <v>35000000</v>
      </c>
      <c r="G61" s="57">
        <v>0</v>
      </c>
      <c r="H61" s="57">
        <v>0</v>
      </c>
      <c r="I61" s="57">
        <v>7639240</v>
      </c>
      <c r="J61" s="57">
        <v>0</v>
      </c>
      <c r="K61" s="57">
        <v>2362653</v>
      </c>
      <c r="L61" s="57">
        <v>0</v>
      </c>
      <c r="M61" s="57">
        <v>187748</v>
      </c>
      <c r="N61" s="58">
        <v>7593660</v>
      </c>
      <c r="O61" s="59">
        <v>0</v>
      </c>
      <c r="P61" s="58">
        <v>0</v>
      </c>
      <c r="Q61" s="60">
        <v>52783301</v>
      </c>
      <c r="R61" s="59">
        <v>52783301</v>
      </c>
      <c r="S61" s="58">
        <v>0</v>
      </c>
      <c r="T61" s="58">
        <v>0</v>
      </c>
      <c r="U61" s="57">
        <v>0</v>
      </c>
      <c r="V61" s="58">
        <v>0</v>
      </c>
      <c r="W61" s="61">
        <v>52783301</v>
      </c>
    </row>
    <row r="62" spans="1:23" s="7" customFormat="1" ht="12.75" customHeight="1">
      <c r="A62" s="24"/>
      <c r="B62" s="54" t="s">
        <v>189</v>
      </c>
      <c r="C62" s="55" t="s">
        <v>190</v>
      </c>
      <c r="D62" s="56">
        <v>0</v>
      </c>
      <c r="E62" s="57">
        <v>8100000</v>
      </c>
      <c r="F62" s="57">
        <v>0</v>
      </c>
      <c r="G62" s="57">
        <v>0</v>
      </c>
      <c r="H62" s="57">
        <v>0</v>
      </c>
      <c r="I62" s="57">
        <v>5749000</v>
      </c>
      <c r="J62" s="57">
        <v>0</v>
      </c>
      <c r="K62" s="57">
        <v>0</v>
      </c>
      <c r="L62" s="57">
        <v>0</v>
      </c>
      <c r="M62" s="57">
        <v>0</v>
      </c>
      <c r="N62" s="58">
        <v>2700000</v>
      </c>
      <c r="O62" s="59">
        <v>0</v>
      </c>
      <c r="P62" s="58">
        <v>0</v>
      </c>
      <c r="Q62" s="60">
        <v>16549000</v>
      </c>
      <c r="R62" s="59">
        <v>16549000</v>
      </c>
      <c r="S62" s="58">
        <v>0</v>
      </c>
      <c r="T62" s="58">
        <v>0</v>
      </c>
      <c r="U62" s="57">
        <v>0</v>
      </c>
      <c r="V62" s="58">
        <v>0</v>
      </c>
      <c r="W62" s="61">
        <v>16549000</v>
      </c>
    </row>
    <row r="63" spans="1:23" s="7" customFormat="1" ht="12.75" customHeight="1">
      <c r="A63" s="24"/>
      <c r="B63" s="54" t="s">
        <v>63</v>
      </c>
      <c r="C63" s="55" t="s">
        <v>64</v>
      </c>
      <c r="D63" s="56">
        <v>0</v>
      </c>
      <c r="E63" s="57">
        <v>34744000</v>
      </c>
      <c r="F63" s="57">
        <v>0</v>
      </c>
      <c r="G63" s="57">
        <v>10950678</v>
      </c>
      <c r="H63" s="57">
        <v>0</v>
      </c>
      <c r="I63" s="57">
        <v>60047000</v>
      </c>
      <c r="J63" s="57">
        <v>0</v>
      </c>
      <c r="K63" s="57">
        <v>0</v>
      </c>
      <c r="L63" s="57">
        <v>0</v>
      </c>
      <c r="M63" s="57">
        <v>0</v>
      </c>
      <c r="N63" s="58">
        <v>11648000</v>
      </c>
      <c r="O63" s="59">
        <v>4394213</v>
      </c>
      <c r="P63" s="58">
        <v>0</v>
      </c>
      <c r="Q63" s="60">
        <v>121783891</v>
      </c>
      <c r="R63" s="59">
        <v>121783891</v>
      </c>
      <c r="S63" s="58">
        <v>0</v>
      </c>
      <c r="T63" s="58">
        <v>0</v>
      </c>
      <c r="U63" s="57">
        <v>0</v>
      </c>
      <c r="V63" s="58">
        <v>0</v>
      </c>
      <c r="W63" s="61">
        <v>121783891</v>
      </c>
    </row>
    <row r="64" spans="1:23" s="7" customFormat="1" ht="12.75" customHeight="1">
      <c r="A64" s="24"/>
      <c r="B64" s="54" t="s">
        <v>191</v>
      </c>
      <c r="C64" s="55" t="s">
        <v>192</v>
      </c>
      <c r="D64" s="56">
        <v>0</v>
      </c>
      <c r="E64" s="57">
        <v>29778000</v>
      </c>
      <c r="F64" s="57">
        <v>0</v>
      </c>
      <c r="G64" s="57">
        <v>0</v>
      </c>
      <c r="H64" s="57">
        <v>17000000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8">
        <v>0</v>
      </c>
      <c r="O64" s="59">
        <v>1000000</v>
      </c>
      <c r="P64" s="58">
        <v>0</v>
      </c>
      <c r="Q64" s="60">
        <v>47778000</v>
      </c>
      <c r="R64" s="59">
        <v>46778000</v>
      </c>
      <c r="S64" s="58">
        <v>0</v>
      </c>
      <c r="T64" s="58">
        <v>0</v>
      </c>
      <c r="U64" s="57">
        <v>0</v>
      </c>
      <c r="V64" s="58">
        <v>1000000</v>
      </c>
      <c r="W64" s="61">
        <v>47778000</v>
      </c>
    </row>
    <row r="65" spans="1:23" s="7" customFormat="1" ht="12.75" customHeight="1">
      <c r="A65" s="24"/>
      <c r="B65" s="54" t="s">
        <v>193</v>
      </c>
      <c r="C65" s="55" t="s">
        <v>194</v>
      </c>
      <c r="D65" s="56">
        <v>0</v>
      </c>
      <c r="E65" s="57">
        <v>5097917</v>
      </c>
      <c r="F65" s="57">
        <v>0</v>
      </c>
      <c r="G65" s="57">
        <v>0</v>
      </c>
      <c r="H65" s="57">
        <v>0</v>
      </c>
      <c r="I65" s="57">
        <v>8862878</v>
      </c>
      <c r="J65" s="57">
        <v>0</v>
      </c>
      <c r="K65" s="57">
        <v>8664000</v>
      </c>
      <c r="L65" s="57">
        <v>13061095</v>
      </c>
      <c r="M65" s="57">
        <v>0</v>
      </c>
      <c r="N65" s="58">
        <v>9649060</v>
      </c>
      <c r="O65" s="59">
        <v>0</v>
      </c>
      <c r="P65" s="58">
        <v>0</v>
      </c>
      <c r="Q65" s="60">
        <v>45334950</v>
      </c>
      <c r="R65" s="59">
        <v>45334950</v>
      </c>
      <c r="S65" s="58">
        <v>0</v>
      </c>
      <c r="T65" s="58">
        <v>0</v>
      </c>
      <c r="U65" s="57">
        <v>0</v>
      </c>
      <c r="V65" s="58">
        <v>0</v>
      </c>
      <c r="W65" s="61">
        <v>45334950</v>
      </c>
    </row>
    <row r="66" spans="1:23" s="7" customFormat="1" ht="12.75" customHeight="1">
      <c r="A66" s="24"/>
      <c r="B66" s="54" t="s">
        <v>195</v>
      </c>
      <c r="C66" s="55" t="s">
        <v>196</v>
      </c>
      <c r="D66" s="56">
        <v>0</v>
      </c>
      <c r="E66" s="57">
        <v>12580277</v>
      </c>
      <c r="F66" s="57">
        <v>27950776</v>
      </c>
      <c r="G66" s="57">
        <v>0</v>
      </c>
      <c r="H66" s="57">
        <v>0</v>
      </c>
      <c r="I66" s="57">
        <v>12177010</v>
      </c>
      <c r="J66" s="57">
        <v>0</v>
      </c>
      <c r="K66" s="57">
        <v>8466000</v>
      </c>
      <c r="L66" s="57">
        <v>0</v>
      </c>
      <c r="M66" s="57">
        <v>2466350</v>
      </c>
      <c r="N66" s="58">
        <v>7911587</v>
      </c>
      <c r="O66" s="59">
        <v>0</v>
      </c>
      <c r="P66" s="58">
        <v>0</v>
      </c>
      <c r="Q66" s="60">
        <v>71552000</v>
      </c>
      <c r="R66" s="59">
        <v>71027000</v>
      </c>
      <c r="S66" s="58">
        <v>0</v>
      </c>
      <c r="T66" s="58">
        <v>0</v>
      </c>
      <c r="U66" s="57">
        <v>0</v>
      </c>
      <c r="V66" s="58">
        <v>525000</v>
      </c>
      <c r="W66" s="61">
        <v>71552000</v>
      </c>
    </row>
    <row r="67" spans="1:23" s="7" customFormat="1" ht="12.75" customHeight="1">
      <c r="A67" s="24"/>
      <c r="B67" s="54" t="s">
        <v>197</v>
      </c>
      <c r="C67" s="55" t="s">
        <v>198</v>
      </c>
      <c r="D67" s="56">
        <v>0</v>
      </c>
      <c r="E67" s="57">
        <v>4624778</v>
      </c>
      <c r="F67" s="57">
        <v>30534739</v>
      </c>
      <c r="G67" s="57">
        <v>0</v>
      </c>
      <c r="H67" s="57">
        <v>4196570</v>
      </c>
      <c r="I67" s="57">
        <v>18230351</v>
      </c>
      <c r="J67" s="57">
        <v>0</v>
      </c>
      <c r="K67" s="57">
        <v>0</v>
      </c>
      <c r="L67" s="57">
        <v>6449910</v>
      </c>
      <c r="M67" s="57">
        <v>0</v>
      </c>
      <c r="N67" s="58">
        <v>6105222</v>
      </c>
      <c r="O67" s="59">
        <v>1460000</v>
      </c>
      <c r="P67" s="58">
        <v>0</v>
      </c>
      <c r="Q67" s="60">
        <v>71601570</v>
      </c>
      <c r="R67" s="59">
        <v>63715000</v>
      </c>
      <c r="S67" s="58">
        <v>0</v>
      </c>
      <c r="T67" s="58">
        <v>7886570</v>
      </c>
      <c r="U67" s="57">
        <v>0</v>
      </c>
      <c r="V67" s="58">
        <v>0</v>
      </c>
      <c r="W67" s="61">
        <v>71601570</v>
      </c>
    </row>
    <row r="68" spans="1:23" s="7" customFormat="1" ht="12.75" customHeight="1">
      <c r="A68" s="24"/>
      <c r="B68" s="54" t="s">
        <v>199</v>
      </c>
      <c r="C68" s="55" t="s">
        <v>200</v>
      </c>
      <c r="D68" s="56">
        <v>0</v>
      </c>
      <c r="E68" s="57">
        <v>88653000</v>
      </c>
      <c r="F68" s="57">
        <v>101125000</v>
      </c>
      <c r="G68" s="57">
        <v>0</v>
      </c>
      <c r="H68" s="57">
        <v>53000000</v>
      </c>
      <c r="I68" s="57">
        <v>32000000</v>
      </c>
      <c r="J68" s="57">
        <v>0</v>
      </c>
      <c r="K68" s="57">
        <v>2030000</v>
      </c>
      <c r="L68" s="57">
        <v>0</v>
      </c>
      <c r="M68" s="57">
        <v>5400000</v>
      </c>
      <c r="N68" s="58">
        <v>34400000</v>
      </c>
      <c r="O68" s="59">
        <v>66000000</v>
      </c>
      <c r="P68" s="58">
        <v>0</v>
      </c>
      <c r="Q68" s="60">
        <v>382608000</v>
      </c>
      <c r="R68" s="59">
        <v>273608000</v>
      </c>
      <c r="S68" s="58">
        <v>0</v>
      </c>
      <c r="T68" s="58">
        <v>0</v>
      </c>
      <c r="U68" s="57">
        <v>0</v>
      </c>
      <c r="V68" s="58">
        <v>109000000</v>
      </c>
      <c r="W68" s="61">
        <v>382608000</v>
      </c>
    </row>
    <row r="69" spans="1:23" s="7" customFormat="1" ht="12.75" customHeight="1">
      <c r="A69" s="24"/>
      <c r="B69" s="54" t="s">
        <v>201</v>
      </c>
      <c r="C69" s="55" t="s">
        <v>202</v>
      </c>
      <c r="D69" s="56">
        <v>0</v>
      </c>
      <c r="E69" s="57">
        <v>6261585</v>
      </c>
      <c r="F69" s="57">
        <v>39958849</v>
      </c>
      <c r="G69" s="57">
        <v>0</v>
      </c>
      <c r="H69" s="57">
        <v>5000000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8">
        <v>1531516</v>
      </c>
      <c r="O69" s="59">
        <v>1069050</v>
      </c>
      <c r="P69" s="58">
        <v>0</v>
      </c>
      <c r="Q69" s="60">
        <v>53821000</v>
      </c>
      <c r="R69" s="59">
        <v>53821000</v>
      </c>
      <c r="S69" s="58">
        <v>0</v>
      </c>
      <c r="T69" s="58">
        <v>0</v>
      </c>
      <c r="U69" s="57">
        <v>0</v>
      </c>
      <c r="V69" s="58">
        <v>0</v>
      </c>
      <c r="W69" s="61">
        <v>53821000</v>
      </c>
    </row>
    <row r="70" spans="1:23" s="7" customFormat="1" ht="12.75" customHeight="1">
      <c r="A70" s="24"/>
      <c r="B70" s="54" t="s">
        <v>203</v>
      </c>
      <c r="C70" s="55" t="s">
        <v>204</v>
      </c>
      <c r="D70" s="56">
        <v>0</v>
      </c>
      <c r="E70" s="57">
        <v>16000000</v>
      </c>
      <c r="F70" s="57">
        <v>4048450</v>
      </c>
      <c r="G70" s="57">
        <v>0</v>
      </c>
      <c r="H70" s="57">
        <v>3200000</v>
      </c>
      <c r="I70" s="57">
        <v>1000000</v>
      </c>
      <c r="J70" s="57">
        <v>0</v>
      </c>
      <c r="K70" s="57">
        <v>0</v>
      </c>
      <c r="L70" s="57">
        <v>0</v>
      </c>
      <c r="M70" s="57">
        <v>0</v>
      </c>
      <c r="N70" s="58">
        <v>500000</v>
      </c>
      <c r="O70" s="59">
        <v>1440000</v>
      </c>
      <c r="P70" s="58">
        <v>0</v>
      </c>
      <c r="Q70" s="60">
        <v>26188450</v>
      </c>
      <c r="R70" s="59">
        <v>23248450</v>
      </c>
      <c r="S70" s="58">
        <v>0</v>
      </c>
      <c r="T70" s="58">
        <v>0</v>
      </c>
      <c r="U70" s="57">
        <v>0</v>
      </c>
      <c r="V70" s="58">
        <v>2940000</v>
      </c>
      <c r="W70" s="61">
        <v>26188450</v>
      </c>
    </row>
    <row r="71" spans="1:23" s="7" customFormat="1" ht="12.75" customHeight="1">
      <c r="A71" s="24"/>
      <c r="B71" s="54" t="s">
        <v>205</v>
      </c>
      <c r="C71" s="55" t="s">
        <v>206</v>
      </c>
      <c r="D71" s="56">
        <v>0</v>
      </c>
      <c r="E71" s="57">
        <v>17411000</v>
      </c>
      <c r="F71" s="57">
        <v>7414000</v>
      </c>
      <c r="G71" s="57">
        <v>0</v>
      </c>
      <c r="H71" s="57">
        <v>12000000</v>
      </c>
      <c r="I71" s="57">
        <v>8260000</v>
      </c>
      <c r="J71" s="57">
        <v>0</v>
      </c>
      <c r="K71" s="57">
        <v>0</v>
      </c>
      <c r="L71" s="57">
        <v>0</v>
      </c>
      <c r="M71" s="57">
        <v>1683000</v>
      </c>
      <c r="N71" s="58">
        <v>6135000</v>
      </c>
      <c r="O71" s="59">
        <v>0</v>
      </c>
      <c r="P71" s="58">
        <v>0</v>
      </c>
      <c r="Q71" s="60">
        <v>52903000</v>
      </c>
      <c r="R71" s="59">
        <v>52903000</v>
      </c>
      <c r="S71" s="58">
        <v>0</v>
      </c>
      <c r="T71" s="58">
        <v>0</v>
      </c>
      <c r="U71" s="57">
        <v>0</v>
      </c>
      <c r="V71" s="58">
        <v>0</v>
      </c>
      <c r="W71" s="61">
        <v>52903000</v>
      </c>
    </row>
    <row r="72" spans="1:23" s="7" customFormat="1" ht="12.75" customHeight="1">
      <c r="A72" s="24"/>
      <c r="B72" s="54" t="s">
        <v>207</v>
      </c>
      <c r="C72" s="55" t="s">
        <v>208</v>
      </c>
      <c r="D72" s="56">
        <v>0</v>
      </c>
      <c r="E72" s="57">
        <v>14402000</v>
      </c>
      <c r="F72" s="57">
        <v>0</v>
      </c>
      <c r="G72" s="57">
        <v>0</v>
      </c>
      <c r="H72" s="57">
        <v>4000000</v>
      </c>
      <c r="I72" s="57">
        <v>1263000</v>
      </c>
      <c r="J72" s="57">
        <v>0</v>
      </c>
      <c r="K72" s="57">
        <v>0</v>
      </c>
      <c r="L72" s="57">
        <v>0</v>
      </c>
      <c r="M72" s="57">
        <v>0</v>
      </c>
      <c r="N72" s="58">
        <v>26511000</v>
      </c>
      <c r="O72" s="59">
        <v>0</v>
      </c>
      <c r="P72" s="58">
        <v>0</v>
      </c>
      <c r="Q72" s="60">
        <v>46176000</v>
      </c>
      <c r="R72" s="59">
        <v>46176000</v>
      </c>
      <c r="S72" s="58">
        <v>0</v>
      </c>
      <c r="T72" s="58">
        <v>0</v>
      </c>
      <c r="U72" s="57">
        <v>0</v>
      </c>
      <c r="V72" s="58">
        <v>0</v>
      </c>
      <c r="W72" s="61">
        <v>46176000</v>
      </c>
    </row>
    <row r="73" spans="1:23" s="7" customFormat="1" ht="12.75" customHeight="1">
      <c r="A73" s="24"/>
      <c r="B73" s="54" t="s">
        <v>209</v>
      </c>
      <c r="C73" s="55" t="s">
        <v>210</v>
      </c>
      <c r="D73" s="56">
        <v>130000</v>
      </c>
      <c r="E73" s="57">
        <v>9033070</v>
      </c>
      <c r="F73" s="57">
        <v>2226100</v>
      </c>
      <c r="G73" s="57">
        <v>0</v>
      </c>
      <c r="H73" s="57">
        <v>23830000</v>
      </c>
      <c r="I73" s="57">
        <v>341500</v>
      </c>
      <c r="J73" s="57">
        <v>0</v>
      </c>
      <c r="K73" s="57">
        <v>0</v>
      </c>
      <c r="L73" s="57">
        <v>0</v>
      </c>
      <c r="M73" s="57">
        <v>0</v>
      </c>
      <c r="N73" s="58">
        <v>45190400</v>
      </c>
      <c r="O73" s="59">
        <v>6176360</v>
      </c>
      <c r="P73" s="58">
        <v>5500000</v>
      </c>
      <c r="Q73" s="60">
        <v>92427430</v>
      </c>
      <c r="R73" s="59">
        <v>55238400</v>
      </c>
      <c r="S73" s="58">
        <v>0</v>
      </c>
      <c r="T73" s="58">
        <v>37189030</v>
      </c>
      <c r="U73" s="57">
        <v>0</v>
      </c>
      <c r="V73" s="58">
        <v>0</v>
      </c>
      <c r="W73" s="61">
        <v>92427430</v>
      </c>
    </row>
    <row r="74" spans="1:23" s="7" customFormat="1" ht="12.75" customHeight="1">
      <c r="A74" s="24"/>
      <c r="B74" s="54" t="s">
        <v>211</v>
      </c>
      <c r="C74" s="55" t="s">
        <v>212</v>
      </c>
      <c r="D74" s="56">
        <v>0</v>
      </c>
      <c r="E74" s="57">
        <v>7289801</v>
      </c>
      <c r="F74" s="57">
        <v>9239857</v>
      </c>
      <c r="G74" s="57">
        <v>0</v>
      </c>
      <c r="H74" s="57">
        <v>7000000</v>
      </c>
      <c r="I74" s="57">
        <v>1500000</v>
      </c>
      <c r="J74" s="57">
        <v>0</v>
      </c>
      <c r="K74" s="57">
        <v>0</v>
      </c>
      <c r="L74" s="57">
        <v>0</v>
      </c>
      <c r="M74" s="57">
        <v>1660165</v>
      </c>
      <c r="N74" s="58">
        <v>2783848</v>
      </c>
      <c r="O74" s="59">
        <v>6606986</v>
      </c>
      <c r="P74" s="58">
        <v>0</v>
      </c>
      <c r="Q74" s="60">
        <v>36080657</v>
      </c>
      <c r="R74" s="59">
        <v>29537000</v>
      </c>
      <c r="S74" s="58">
        <v>0</v>
      </c>
      <c r="T74" s="58">
        <v>0</v>
      </c>
      <c r="U74" s="57">
        <v>0</v>
      </c>
      <c r="V74" s="58">
        <v>6543657</v>
      </c>
      <c r="W74" s="61">
        <v>36080657</v>
      </c>
    </row>
    <row r="75" spans="1:23" s="7" customFormat="1" ht="12.75" customHeight="1">
      <c r="A75" s="24"/>
      <c r="B75" s="54" t="s">
        <v>65</v>
      </c>
      <c r="C75" s="55" t="s">
        <v>66</v>
      </c>
      <c r="D75" s="56">
        <v>0</v>
      </c>
      <c r="E75" s="57">
        <v>68362677</v>
      </c>
      <c r="F75" s="57">
        <v>67161008</v>
      </c>
      <c r="G75" s="57">
        <v>0</v>
      </c>
      <c r="H75" s="57">
        <v>210075000</v>
      </c>
      <c r="I75" s="57">
        <v>242000000</v>
      </c>
      <c r="J75" s="57">
        <v>0</v>
      </c>
      <c r="K75" s="57">
        <v>0</v>
      </c>
      <c r="L75" s="57">
        <v>0</v>
      </c>
      <c r="M75" s="57">
        <v>0</v>
      </c>
      <c r="N75" s="58">
        <v>82312565</v>
      </c>
      <c r="O75" s="59">
        <v>27650000</v>
      </c>
      <c r="P75" s="58">
        <v>0</v>
      </c>
      <c r="Q75" s="60">
        <v>697561250</v>
      </c>
      <c r="R75" s="59">
        <v>438931250</v>
      </c>
      <c r="S75" s="58">
        <v>0</v>
      </c>
      <c r="T75" s="58">
        <v>206925000</v>
      </c>
      <c r="U75" s="57">
        <v>0</v>
      </c>
      <c r="V75" s="58">
        <v>51705000</v>
      </c>
      <c r="W75" s="61">
        <v>697561250</v>
      </c>
    </row>
    <row r="76" spans="1:23" s="7" customFormat="1" ht="12.75" customHeight="1">
      <c r="A76" s="24"/>
      <c r="B76" s="54" t="s">
        <v>213</v>
      </c>
      <c r="C76" s="55" t="s">
        <v>214</v>
      </c>
      <c r="D76" s="56">
        <v>12600000</v>
      </c>
      <c r="E76" s="57">
        <v>1001000</v>
      </c>
      <c r="F76" s="57">
        <v>17200000</v>
      </c>
      <c r="G76" s="57">
        <v>0</v>
      </c>
      <c r="H76" s="57">
        <v>24500000</v>
      </c>
      <c r="I76" s="57">
        <v>700000</v>
      </c>
      <c r="J76" s="57">
        <v>0</v>
      </c>
      <c r="K76" s="57">
        <v>500000</v>
      </c>
      <c r="L76" s="57">
        <v>2000000</v>
      </c>
      <c r="M76" s="57">
        <v>4500000</v>
      </c>
      <c r="N76" s="58">
        <v>5000000</v>
      </c>
      <c r="O76" s="59">
        <v>8013000</v>
      </c>
      <c r="P76" s="58">
        <v>0</v>
      </c>
      <c r="Q76" s="60">
        <v>76014000</v>
      </c>
      <c r="R76" s="59">
        <v>38661000</v>
      </c>
      <c r="S76" s="58">
        <v>0</v>
      </c>
      <c r="T76" s="58">
        <v>0</v>
      </c>
      <c r="U76" s="57">
        <v>14848000</v>
      </c>
      <c r="V76" s="58">
        <v>22505000</v>
      </c>
      <c r="W76" s="61">
        <v>76014000</v>
      </c>
    </row>
    <row r="77" spans="1:23" s="7" customFormat="1" ht="12.75" customHeight="1">
      <c r="A77" s="24"/>
      <c r="B77" s="54" t="s">
        <v>215</v>
      </c>
      <c r="C77" s="55" t="s">
        <v>216</v>
      </c>
      <c r="D77" s="56">
        <v>0</v>
      </c>
      <c r="E77" s="57">
        <v>31019000</v>
      </c>
      <c r="F77" s="57">
        <v>10000000</v>
      </c>
      <c r="G77" s="57">
        <v>0</v>
      </c>
      <c r="H77" s="57">
        <v>6000000</v>
      </c>
      <c r="I77" s="57">
        <v>0</v>
      </c>
      <c r="J77" s="57">
        <v>0</v>
      </c>
      <c r="K77" s="57">
        <v>1060000</v>
      </c>
      <c r="L77" s="57">
        <v>7460000</v>
      </c>
      <c r="M77" s="57">
        <v>0</v>
      </c>
      <c r="N77" s="58">
        <v>1350000</v>
      </c>
      <c r="O77" s="59">
        <v>500000</v>
      </c>
      <c r="P77" s="58">
        <v>0</v>
      </c>
      <c r="Q77" s="60">
        <v>57389000</v>
      </c>
      <c r="R77" s="59">
        <v>32519000</v>
      </c>
      <c r="S77" s="58">
        <v>0</v>
      </c>
      <c r="T77" s="58">
        <v>0</v>
      </c>
      <c r="U77" s="57">
        <v>0</v>
      </c>
      <c r="V77" s="58">
        <v>24870000</v>
      </c>
      <c r="W77" s="61">
        <v>57389000</v>
      </c>
    </row>
    <row r="78" spans="1:23" s="7" customFormat="1" ht="12.75" customHeight="1">
      <c r="A78" s="24"/>
      <c r="B78" s="54" t="s">
        <v>67</v>
      </c>
      <c r="C78" s="55" t="s">
        <v>68</v>
      </c>
      <c r="D78" s="56">
        <v>51400000</v>
      </c>
      <c r="E78" s="57">
        <v>44500000</v>
      </c>
      <c r="F78" s="57">
        <v>15137912</v>
      </c>
      <c r="G78" s="57">
        <v>0</v>
      </c>
      <c r="H78" s="57">
        <v>5000000</v>
      </c>
      <c r="I78" s="57">
        <v>27764821</v>
      </c>
      <c r="J78" s="57">
        <v>0</v>
      </c>
      <c r="K78" s="57">
        <v>0</v>
      </c>
      <c r="L78" s="57">
        <v>0</v>
      </c>
      <c r="M78" s="57">
        <v>3150000</v>
      </c>
      <c r="N78" s="58">
        <v>46275508</v>
      </c>
      <c r="O78" s="59">
        <v>8740714</v>
      </c>
      <c r="P78" s="58">
        <v>0</v>
      </c>
      <c r="Q78" s="60">
        <v>201968955</v>
      </c>
      <c r="R78" s="59">
        <v>156790999</v>
      </c>
      <c r="S78" s="58">
        <v>0</v>
      </c>
      <c r="T78" s="58">
        <v>0</v>
      </c>
      <c r="U78" s="57">
        <v>0</v>
      </c>
      <c r="V78" s="58">
        <v>45177956</v>
      </c>
      <c r="W78" s="61">
        <v>201968955</v>
      </c>
    </row>
    <row r="79" spans="1:23" s="7" customFormat="1" ht="12.75" customHeight="1">
      <c r="A79" s="24"/>
      <c r="B79" s="54" t="s">
        <v>217</v>
      </c>
      <c r="C79" s="55" t="s">
        <v>218</v>
      </c>
      <c r="D79" s="56">
        <v>900000</v>
      </c>
      <c r="E79" s="57">
        <v>36446000</v>
      </c>
      <c r="F79" s="57">
        <v>4160000</v>
      </c>
      <c r="G79" s="57">
        <v>0</v>
      </c>
      <c r="H79" s="57">
        <v>20364000</v>
      </c>
      <c r="I79" s="57">
        <v>500000</v>
      </c>
      <c r="J79" s="57">
        <v>0</v>
      </c>
      <c r="K79" s="57">
        <v>0</v>
      </c>
      <c r="L79" s="57">
        <v>0</v>
      </c>
      <c r="M79" s="57">
        <v>0</v>
      </c>
      <c r="N79" s="58">
        <v>8993000</v>
      </c>
      <c r="O79" s="59">
        <v>14310000</v>
      </c>
      <c r="P79" s="58">
        <v>0</v>
      </c>
      <c r="Q79" s="60">
        <v>85673000</v>
      </c>
      <c r="R79" s="59">
        <v>53294000</v>
      </c>
      <c r="S79" s="58">
        <v>0</v>
      </c>
      <c r="T79" s="58">
        <v>0</v>
      </c>
      <c r="U79" s="57">
        <v>0</v>
      </c>
      <c r="V79" s="58">
        <v>32379000</v>
      </c>
      <c r="W79" s="61">
        <v>85673000</v>
      </c>
    </row>
    <row r="80" spans="1:23" s="7" customFormat="1" ht="12.75" customHeight="1">
      <c r="A80" s="24"/>
      <c r="B80" s="54" t="s">
        <v>219</v>
      </c>
      <c r="C80" s="55" t="s">
        <v>220</v>
      </c>
      <c r="D80" s="56">
        <v>0</v>
      </c>
      <c r="E80" s="57">
        <v>8192000</v>
      </c>
      <c r="F80" s="57">
        <v>2000000</v>
      </c>
      <c r="G80" s="57">
        <v>0</v>
      </c>
      <c r="H80" s="57">
        <v>6000000</v>
      </c>
      <c r="I80" s="57">
        <v>17500000</v>
      </c>
      <c r="J80" s="57">
        <v>0</v>
      </c>
      <c r="K80" s="57">
        <v>0</v>
      </c>
      <c r="L80" s="57">
        <v>0</v>
      </c>
      <c r="M80" s="57">
        <v>5000000</v>
      </c>
      <c r="N80" s="58">
        <v>13056048</v>
      </c>
      <c r="O80" s="59">
        <v>0</v>
      </c>
      <c r="P80" s="58">
        <v>0</v>
      </c>
      <c r="Q80" s="60">
        <v>51748048</v>
      </c>
      <c r="R80" s="59">
        <v>51748048</v>
      </c>
      <c r="S80" s="58">
        <v>0</v>
      </c>
      <c r="T80" s="58">
        <v>0</v>
      </c>
      <c r="U80" s="57">
        <v>0</v>
      </c>
      <c r="V80" s="58">
        <v>0</v>
      </c>
      <c r="W80" s="61">
        <v>51748048</v>
      </c>
    </row>
    <row r="81" spans="1:23" s="7" customFormat="1" ht="12.75" customHeight="1">
      <c r="A81" s="122"/>
      <c r="B81" s="123" t="s">
        <v>221</v>
      </c>
      <c r="C81" s="124" t="s">
        <v>222</v>
      </c>
      <c r="D81" s="125">
        <v>0</v>
      </c>
      <c r="E81" s="126">
        <v>0</v>
      </c>
      <c r="F81" s="126">
        <v>22656662</v>
      </c>
      <c r="G81" s="126">
        <v>0</v>
      </c>
      <c r="H81" s="126">
        <v>19851000</v>
      </c>
      <c r="I81" s="126">
        <v>11000000</v>
      </c>
      <c r="J81" s="126">
        <v>0</v>
      </c>
      <c r="K81" s="126">
        <v>0</v>
      </c>
      <c r="L81" s="126">
        <v>0</v>
      </c>
      <c r="M81" s="126">
        <v>0</v>
      </c>
      <c r="N81" s="127">
        <v>0</v>
      </c>
      <c r="O81" s="128">
        <v>24553000</v>
      </c>
      <c r="P81" s="127">
        <v>0</v>
      </c>
      <c r="Q81" s="129">
        <v>78060662</v>
      </c>
      <c r="R81" s="128">
        <v>78060662</v>
      </c>
      <c r="S81" s="127">
        <v>0</v>
      </c>
      <c r="T81" s="127">
        <v>0</v>
      </c>
      <c r="U81" s="126">
        <v>0</v>
      </c>
      <c r="V81" s="127">
        <v>0</v>
      </c>
      <c r="W81" s="130">
        <v>78060662</v>
      </c>
    </row>
    <row r="82" spans="1:23" s="7" customFormat="1" ht="12.75" customHeight="1">
      <c r="A82" s="131"/>
      <c r="B82" s="132" t="s">
        <v>223</v>
      </c>
      <c r="C82" s="133" t="s">
        <v>224</v>
      </c>
      <c r="D82" s="134">
        <v>0</v>
      </c>
      <c r="E82" s="135">
        <v>30000000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6">
        <v>19145000</v>
      </c>
      <c r="O82" s="137">
        <v>0</v>
      </c>
      <c r="P82" s="136">
        <v>0</v>
      </c>
      <c r="Q82" s="138">
        <v>49145000</v>
      </c>
      <c r="R82" s="137">
        <v>49145000</v>
      </c>
      <c r="S82" s="136">
        <v>0</v>
      </c>
      <c r="T82" s="136">
        <v>0</v>
      </c>
      <c r="U82" s="135">
        <v>0</v>
      </c>
      <c r="V82" s="136">
        <v>0</v>
      </c>
      <c r="W82" s="139">
        <v>49145000</v>
      </c>
    </row>
    <row r="83" spans="1:23" s="7" customFormat="1" ht="12.75" customHeight="1">
      <c r="A83" s="24"/>
      <c r="B83" s="54" t="s">
        <v>225</v>
      </c>
      <c r="C83" s="55" t="s">
        <v>226</v>
      </c>
      <c r="D83" s="56">
        <v>0</v>
      </c>
      <c r="E83" s="57">
        <v>34674500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300000</v>
      </c>
      <c r="L83" s="57">
        <v>0</v>
      </c>
      <c r="M83" s="57">
        <v>0</v>
      </c>
      <c r="N83" s="58">
        <v>1764500</v>
      </c>
      <c r="O83" s="59">
        <v>150000</v>
      </c>
      <c r="P83" s="58">
        <v>0</v>
      </c>
      <c r="Q83" s="60">
        <v>36889000</v>
      </c>
      <c r="R83" s="59">
        <v>19674500</v>
      </c>
      <c r="S83" s="58">
        <v>0</v>
      </c>
      <c r="T83" s="58">
        <v>0</v>
      </c>
      <c r="U83" s="57">
        <v>0</v>
      </c>
      <c r="V83" s="58">
        <v>17214500</v>
      </c>
      <c r="W83" s="61">
        <v>36889000</v>
      </c>
    </row>
    <row r="84" spans="1:23" s="7" customFormat="1" ht="12.75" customHeight="1">
      <c r="A84" s="24"/>
      <c r="B84" s="54" t="s">
        <v>227</v>
      </c>
      <c r="C84" s="55" t="s">
        <v>228</v>
      </c>
      <c r="D84" s="56">
        <v>6956400</v>
      </c>
      <c r="E84" s="57">
        <v>19587570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22595618</v>
      </c>
      <c r="O84" s="59">
        <v>10028810</v>
      </c>
      <c r="P84" s="58">
        <v>0</v>
      </c>
      <c r="Q84" s="60">
        <v>59168398</v>
      </c>
      <c r="R84" s="59">
        <v>59168398</v>
      </c>
      <c r="S84" s="58">
        <v>0</v>
      </c>
      <c r="T84" s="58">
        <v>0</v>
      </c>
      <c r="U84" s="57">
        <v>0</v>
      </c>
      <c r="V84" s="58">
        <v>0</v>
      </c>
      <c r="W84" s="61">
        <v>59168398</v>
      </c>
    </row>
    <row r="85" spans="1:23" s="7" customFormat="1" ht="12.75" customHeight="1">
      <c r="A85" s="24"/>
      <c r="B85" s="54" t="s">
        <v>229</v>
      </c>
      <c r="C85" s="55" t="s">
        <v>230</v>
      </c>
      <c r="D85" s="56">
        <v>0</v>
      </c>
      <c r="E85" s="57">
        <v>22263250</v>
      </c>
      <c r="F85" s="57">
        <v>0</v>
      </c>
      <c r="G85" s="57">
        <v>0</v>
      </c>
      <c r="H85" s="57">
        <v>2800000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8">
        <v>2700000</v>
      </c>
      <c r="O85" s="59">
        <v>1080000</v>
      </c>
      <c r="P85" s="58">
        <v>750000</v>
      </c>
      <c r="Q85" s="60">
        <v>29593250</v>
      </c>
      <c r="R85" s="59">
        <v>29593250</v>
      </c>
      <c r="S85" s="58">
        <v>0</v>
      </c>
      <c r="T85" s="58">
        <v>0</v>
      </c>
      <c r="U85" s="57">
        <v>0</v>
      </c>
      <c r="V85" s="58">
        <v>0</v>
      </c>
      <c r="W85" s="61">
        <v>29593250</v>
      </c>
    </row>
    <row r="86" spans="1:23" s="7" customFormat="1" ht="12.75" customHeight="1">
      <c r="A86" s="24"/>
      <c r="B86" s="54" t="s">
        <v>231</v>
      </c>
      <c r="C86" s="55" t="s">
        <v>232</v>
      </c>
      <c r="D86" s="56">
        <v>0</v>
      </c>
      <c r="E86" s="57">
        <v>14771000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166250</v>
      </c>
      <c r="O86" s="59">
        <v>498750</v>
      </c>
      <c r="P86" s="58">
        <v>0</v>
      </c>
      <c r="Q86" s="60">
        <v>15436000</v>
      </c>
      <c r="R86" s="59">
        <v>14771000</v>
      </c>
      <c r="S86" s="58">
        <v>0</v>
      </c>
      <c r="T86" s="58">
        <v>0</v>
      </c>
      <c r="U86" s="57">
        <v>0</v>
      </c>
      <c r="V86" s="58">
        <v>665000</v>
      </c>
      <c r="W86" s="61">
        <v>15436000</v>
      </c>
    </row>
    <row r="87" spans="1:23" s="7" customFormat="1" ht="12.75" customHeight="1">
      <c r="A87" s="24"/>
      <c r="B87" s="54" t="s">
        <v>233</v>
      </c>
      <c r="C87" s="55" t="s">
        <v>234</v>
      </c>
      <c r="D87" s="56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8">
        <v>0</v>
      </c>
      <c r="O87" s="59">
        <v>0</v>
      </c>
      <c r="P87" s="58">
        <v>0</v>
      </c>
      <c r="Q87" s="60">
        <v>0</v>
      </c>
      <c r="R87" s="59">
        <v>0</v>
      </c>
      <c r="S87" s="58">
        <v>0</v>
      </c>
      <c r="T87" s="58">
        <v>0</v>
      </c>
      <c r="U87" s="57">
        <v>0</v>
      </c>
      <c r="V87" s="58">
        <v>0</v>
      </c>
      <c r="W87" s="61">
        <v>0</v>
      </c>
    </row>
    <row r="88" spans="1:23" s="7" customFormat="1" ht="12.75" customHeight="1">
      <c r="A88" s="24"/>
      <c r="B88" s="54" t="s">
        <v>235</v>
      </c>
      <c r="C88" s="55" t="s">
        <v>236</v>
      </c>
      <c r="D88" s="56">
        <v>0</v>
      </c>
      <c r="E88" s="57">
        <v>20519600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1013520</v>
      </c>
      <c r="L88" s="57">
        <v>0</v>
      </c>
      <c r="M88" s="57">
        <v>0</v>
      </c>
      <c r="N88" s="58">
        <v>6169800</v>
      </c>
      <c r="O88" s="59">
        <v>0</v>
      </c>
      <c r="P88" s="58">
        <v>0</v>
      </c>
      <c r="Q88" s="60">
        <v>27702920</v>
      </c>
      <c r="R88" s="59">
        <v>27703000</v>
      </c>
      <c r="S88" s="58">
        <v>0</v>
      </c>
      <c r="T88" s="58">
        <v>0</v>
      </c>
      <c r="U88" s="57">
        <v>0</v>
      </c>
      <c r="V88" s="58">
        <v>0</v>
      </c>
      <c r="W88" s="61">
        <v>27703000</v>
      </c>
    </row>
    <row r="89" spans="1:23" s="7" customFormat="1" ht="12.75" customHeight="1">
      <c r="A89" s="24"/>
      <c r="B89" s="54" t="s">
        <v>237</v>
      </c>
      <c r="C89" s="55" t="s">
        <v>238</v>
      </c>
      <c r="D89" s="56">
        <v>0</v>
      </c>
      <c r="E89" s="57">
        <v>22993000</v>
      </c>
      <c r="F89" s="57">
        <v>0</v>
      </c>
      <c r="G89" s="57">
        <v>0</v>
      </c>
      <c r="H89" s="57">
        <v>5000000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8">
        <v>0</v>
      </c>
      <c r="O89" s="59">
        <v>0</v>
      </c>
      <c r="P89" s="58">
        <v>0</v>
      </c>
      <c r="Q89" s="60">
        <v>27993000</v>
      </c>
      <c r="R89" s="59">
        <v>27993000</v>
      </c>
      <c r="S89" s="58">
        <v>0</v>
      </c>
      <c r="T89" s="58">
        <v>0</v>
      </c>
      <c r="U89" s="57">
        <v>0</v>
      </c>
      <c r="V89" s="58">
        <v>0</v>
      </c>
      <c r="W89" s="61">
        <v>27993000</v>
      </c>
    </row>
    <row r="90" spans="1:23" s="7" customFormat="1" ht="12.75" customHeight="1">
      <c r="A90" s="24"/>
      <c r="B90" s="54" t="s">
        <v>239</v>
      </c>
      <c r="C90" s="55" t="s">
        <v>240</v>
      </c>
      <c r="D90" s="56">
        <v>0</v>
      </c>
      <c r="E90" s="57">
        <v>12610000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8">
        <v>0</v>
      </c>
      <c r="O90" s="59">
        <v>0</v>
      </c>
      <c r="P90" s="58">
        <v>0</v>
      </c>
      <c r="Q90" s="60">
        <v>12610000</v>
      </c>
      <c r="R90" s="59">
        <v>12610000</v>
      </c>
      <c r="S90" s="58">
        <v>0</v>
      </c>
      <c r="T90" s="58">
        <v>0</v>
      </c>
      <c r="U90" s="57">
        <v>0</v>
      </c>
      <c r="V90" s="58">
        <v>0</v>
      </c>
      <c r="W90" s="61">
        <v>12610000</v>
      </c>
    </row>
    <row r="91" spans="1:23" s="7" customFormat="1" ht="12.75" customHeight="1">
      <c r="A91" s="24"/>
      <c r="B91" s="54" t="s">
        <v>241</v>
      </c>
      <c r="C91" s="55" t="s">
        <v>242</v>
      </c>
      <c r="D91" s="56">
        <v>0</v>
      </c>
      <c r="E91" s="57">
        <v>6184000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8">
        <v>6184000</v>
      </c>
      <c r="O91" s="59">
        <v>5096582</v>
      </c>
      <c r="P91" s="58">
        <v>0</v>
      </c>
      <c r="Q91" s="60">
        <v>17464582</v>
      </c>
      <c r="R91" s="59">
        <v>12367582</v>
      </c>
      <c r="S91" s="58">
        <v>0</v>
      </c>
      <c r="T91" s="58">
        <v>5097000</v>
      </c>
      <c r="U91" s="57">
        <v>0</v>
      </c>
      <c r="V91" s="58">
        <v>0</v>
      </c>
      <c r="W91" s="61">
        <v>17464582</v>
      </c>
    </row>
    <row r="92" spans="1:23" s="7" customFormat="1" ht="12.75" customHeight="1">
      <c r="A92" s="24"/>
      <c r="B92" s="54" t="s">
        <v>69</v>
      </c>
      <c r="C92" s="55" t="s">
        <v>70</v>
      </c>
      <c r="D92" s="56">
        <v>50000</v>
      </c>
      <c r="E92" s="57">
        <v>143463000</v>
      </c>
      <c r="F92" s="57">
        <v>61121000</v>
      </c>
      <c r="G92" s="57">
        <v>205605000</v>
      </c>
      <c r="H92" s="57">
        <v>82500000</v>
      </c>
      <c r="I92" s="57">
        <v>36476350</v>
      </c>
      <c r="J92" s="57">
        <v>2200000</v>
      </c>
      <c r="K92" s="57">
        <v>0</v>
      </c>
      <c r="L92" s="57">
        <v>7419650</v>
      </c>
      <c r="M92" s="57">
        <v>10175000</v>
      </c>
      <c r="N92" s="58">
        <v>48850000</v>
      </c>
      <c r="O92" s="59">
        <v>38212000</v>
      </c>
      <c r="P92" s="58">
        <v>300000</v>
      </c>
      <c r="Q92" s="60">
        <v>636372000</v>
      </c>
      <c r="R92" s="59">
        <v>466372000</v>
      </c>
      <c r="S92" s="58">
        <v>50000000</v>
      </c>
      <c r="T92" s="58">
        <v>120000000</v>
      </c>
      <c r="U92" s="57">
        <v>0</v>
      </c>
      <c r="V92" s="58">
        <v>0</v>
      </c>
      <c r="W92" s="61">
        <v>636372000</v>
      </c>
    </row>
    <row r="93" spans="1:23" s="7" customFormat="1" ht="12.75" customHeight="1">
      <c r="A93" s="24"/>
      <c r="B93" s="54" t="s">
        <v>243</v>
      </c>
      <c r="C93" s="55" t="s">
        <v>244</v>
      </c>
      <c r="D93" s="56">
        <v>0</v>
      </c>
      <c r="E93" s="57">
        <v>15762000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8">
        <v>0</v>
      </c>
      <c r="O93" s="59">
        <v>3200000</v>
      </c>
      <c r="P93" s="58">
        <v>0</v>
      </c>
      <c r="Q93" s="60">
        <v>18962000</v>
      </c>
      <c r="R93" s="59">
        <v>17362000</v>
      </c>
      <c r="S93" s="58">
        <v>0</v>
      </c>
      <c r="T93" s="58">
        <v>1600000</v>
      </c>
      <c r="U93" s="57">
        <v>0</v>
      </c>
      <c r="V93" s="58">
        <v>0</v>
      </c>
      <c r="W93" s="61">
        <v>18962000</v>
      </c>
    </row>
    <row r="94" spans="1:23" s="7" customFormat="1" ht="12.75" customHeight="1">
      <c r="A94" s="24"/>
      <c r="B94" s="54" t="s">
        <v>245</v>
      </c>
      <c r="C94" s="55" t="s">
        <v>246</v>
      </c>
      <c r="D94" s="56">
        <v>0</v>
      </c>
      <c r="E94" s="57">
        <v>16394000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8">
        <v>1256000</v>
      </c>
      <c r="O94" s="59">
        <v>0</v>
      </c>
      <c r="P94" s="58">
        <v>0</v>
      </c>
      <c r="Q94" s="60">
        <v>17650000</v>
      </c>
      <c r="R94" s="59">
        <v>17650000</v>
      </c>
      <c r="S94" s="58">
        <v>0</v>
      </c>
      <c r="T94" s="58">
        <v>0</v>
      </c>
      <c r="U94" s="57">
        <v>0</v>
      </c>
      <c r="V94" s="58">
        <v>0</v>
      </c>
      <c r="W94" s="61">
        <v>17650000</v>
      </c>
    </row>
    <row r="95" spans="1:23" s="7" customFormat="1" ht="12.75" customHeight="1">
      <c r="A95" s="24"/>
      <c r="B95" s="54" t="s">
        <v>247</v>
      </c>
      <c r="C95" s="55" t="s">
        <v>248</v>
      </c>
      <c r="D95" s="56">
        <v>0</v>
      </c>
      <c r="E95" s="57">
        <v>78750000</v>
      </c>
      <c r="F95" s="57">
        <v>0</v>
      </c>
      <c r="G95" s="57">
        <v>0</v>
      </c>
      <c r="H95" s="57">
        <v>5000000</v>
      </c>
      <c r="I95" s="57">
        <v>0</v>
      </c>
      <c r="J95" s="57">
        <v>0</v>
      </c>
      <c r="K95" s="57">
        <v>0</v>
      </c>
      <c r="L95" s="57">
        <v>0</v>
      </c>
      <c r="M95" s="57">
        <v>15000000</v>
      </c>
      <c r="N95" s="58">
        <v>13000000</v>
      </c>
      <c r="O95" s="59">
        <v>0</v>
      </c>
      <c r="P95" s="58">
        <v>0</v>
      </c>
      <c r="Q95" s="60">
        <v>111750000</v>
      </c>
      <c r="R95" s="59">
        <v>110272000</v>
      </c>
      <c r="S95" s="58">
        <v>0</v>
      </c>
      <c r="T95" s="58">
        <v>0</v>
      </c>
      <c r="U95" s="57">
        <v>0</v>
      </c>
      <c r="V95" s="58">
        <v>1478000</v>
      </c>
      <c r="W95" s="61">
        <v>111750000</v>
      </c>
    </row>
    <row r="96" spans="1:23" s="7" customFormat="1" ht="12.75" customHeight="1">
      <c r="A96" s="24"/>
      <c r="B96" s="54" t="s">
        <v>249</v>
      </c>
      <c r="C96" s="55" t="s">
        <v>250</v>
      </c>
      <c r="D96" s="56">
        <v>0</v>
      </c>
      <c r="E96" s="57">
        <v>41787000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8">
        <v>2493500</v>
      </c>
      <c r="O96" s="59">
        <v>217000</v>
      </c>
      <c r="P96" s="58">
        <v>0</v>
      </c>
      <c r="Q96" s="60">
        <v>44497500</v>
      </c>
      <c r="R96" s="59">
        <v>22787000</v>
      </c>
      <c r="S96" s="58">
        <v>0</v>
      </c>
      <c r="T96" s="58">
        <v>0</v>
      </c>
      <c r="U96" s="57">
        <v>0</v>
      </c>
      <c r="V96" s="58">
        <v>21710500</v>
      </c>
      <c r="W96" s="61">
        <v>44497500</v>
      </c>
    </row>
    <row r="97" spans="1:23" s="7" customFormat="1" ht="12.75" customHeight="1">
      <c r="A97" s="24"/>
      <c r="B97" s="54" t="s">
        <v>251</v>
      </c>
      <c r="C97" s="55" t="s">
        <v>252</v>
      </c>
      <c r="D97" s="56">
        <v>0</v>
      </c>
      <c r="E97" s="57">
        <v>18514000</v>
      </c>
      <c r="F97" s="57">
        <v>0</v>
      </c>
      <c r="G97" s="57">
        <v>0</v>
      </c>
      <c r="H97" s="57">
        <v>15700000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8">
        <v>0</v>
      </c>
      <c r="O97" s="59">
        <v>0</v>
      </c>
      <c r="P97" s="58">
        <v>0</v>
      </c>
      <c r="Q97" s="60">
        <v>34214000</v>
      </c>
      <c r="R97" s="59">
        <v>34214000</v>
      </c>
      <c r="S97" s="58">
        <v>0</v>
      </c>
      <c r="T97" s="58">
        <v>0</v>
      </c>
      <c r="U97" s="57">
        <v>0</v>
      </c>
      <c r="V97" s="58">
        <v>0</v>
      </c>
      <c r="W97" s="61">
        <v>34214000</v>
      </c>
    </row>
    <row r="98" spans="1:23" s="7" customFormat="1" ht="12.75" customHeight="1">
      <c r="A98" s="24"/>
      <c r="B98" s="54" t="s">
        <v>253</v>
      </c>
      <c r="C98" s="55" t="s">
        <v>254</v>
      </c>
      <c r="D98" s="56">
        <v>0</v>
      </c>
      <c r="E98" s="57">
        <v>0</v>
      </c>
      <c r="F98" s="57">
        <v>0</v>
      </c>
      <c r="G98" s="57">
        <v>0</v>
      </c>
      <c r="H98" s="57">
        <v>10500000</v>
      </c>
      <c r="I98" s="57">
        <v>0</v>
      </c>
      <c r="J98" s="57">
        <v>0</v>
      </c>
      <c r="K98" s="57">
        <v>0</v>
      </c>
      <c r="L98" s="57">
        <v>0</v>
      </c>
      <c r="M98" s="57">
        <v>28425000</v>
      </c>
      <c r="N98" s="58">
        <v>0</v>
      </c>
      <c r="O98" s="59">
        <v>120000</v>
      </c>
      <c r="P98" s="58">
        <v>0</v>
      </c>
      <c r="Q98" s="60">
        <v>39045000</v>
      </c>
      <c r="R98" s="59">
        <v>38925000</v>
      </c>
      <c r="S98" s="58">
        <v>0</v>
      </c>
      <c r="T98" s="58">
        <v>120000</v>
      </c>
      <c r="U98" s="57">
        <v>0</v>
      </c>
      <c r="V98" s="58">
        <v>0</v>
      </c>
      <c r="W98" s="61">
        <v>39045000</v>
      </c>
    </row>
    <row r="99" spans="1:23" s="7" customFormat="1" ht="12.75" customHeight="1">
      <c r="A99" s="24"/>
      <c r="B99" s="54" t="s">
        <v>255</v>
      </c>
      <c r="C99" s="55" t="s">
        <v>256</v>
      </c>
      <c r="D99" s="56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9">
        <v>0</v>
      </c>
      <c r="P99" s="58">
        <v>0</v>
      </c>
      <c r="Q99" s="60">
        <v>0</v>
      </c>
      <c r="R99" s="59">
        <v>0</v>
      </c>
      <c r="S99" s="58">
        <v>0</v>
      </c>
      <c r="T99" s="58">
        <v>0</v>
      </c>
      <c r="U99" s="57">
        <v>0</v>
      </c>
      <c r="V99" s="58">
        <v>0</v>
      </c>
      <c r="W99" s="61">
        <v>0</v>
      </c>
    </row>
    <row r="100" spans="1:23" s="7" customFormat="1" ht="12.75" customHeight="1">
      <c r="A100" s="24"/>
      <c r="B100" s="54" t="s">
        <v>257</v>
      </c>
      <c r="C100" s="55" t="s">
        <v>258</v>
      </c>
      <c r="D100" s="56">
        <v>950000</v>
      </c>
      <c r="E100" s="57">
        <v>15265000</v>
      </c>
      <c r="F100" s="57">
        <v>0</v>
      </c>
      <c r="G100" s="57">
        <v>0</v>
      </c>
      <c r="H100" s="57">
        <v>12150000</v>
      </c>
      <c r="I100" s="57">
        <v>0</v>
      </c>
      <c r="J100" s="57">
        <v>0</v>
      </c>
      <c r="K100" s="57">
        <v>0</v>
      </c>
      <c r="L100" s="57">
        <v>0</v>
      </c>
      <c r="M100" s="57">
        <v>60000</v>
      </c>
      <c r="N100" s="58">
        <v>109500</v>
      </c>
      <c r="O100" s="59">
        <v>5803278</v>
      </c>
      <c r="P100" s="58">
        <v>0</v>
      </c>
      <c r="Q100" s="60">
        <v>34337778</v>
      </c>
      <c r="R100" s="59">
        <v>25765000</v>
      </c>
      <c r="S100" s="58">
        <v>0</v>
      </c>
      <c r="T100" s="58">
        <v>0</v>
      </c>
      <c r="U100" s="57">
        <v>0</v>
      </c>
      <c r="V100" s="58">
        <v>8572778</v>
      </c>
      <c r="W100" s="61">
        <v>34337778</v>
      </c>
    </row>
    <row r="101" spans="1:23" s="7" customFormat="1" ht="12.75" customHeight="1">
      <c r="A101" s="24"/>
      <c r="B101" s="54" t="s">
        <v>259</v>
      </c>
      <c r="C101" s="55" t="s">
        <v>260</v>
      </c>
      <c r="D101" s="56">
        <v>0</v>
      </c>
      <c r="E101" s="57">
        <v>45173000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12630000</v>
      </c>
      <c r="N101" s="58">
        <v>20100000</v>
      </c>
      <c r="O101" s="59">
        <v>550000</v>
      </c>
      <c r="P101" s="58">
        <v>0</v>
      </c>
      <c r="Q101" s="60">
        <v>78453000</v>
      </c>
      <c r="R101" s="59">
        <v>52335000</v>
      </c>
      <c r="S101" s="58">
        <v>0</v>
      </c>
      <c r="T101" s="58">
        <v>0</v>
      </c>
      <c r="U101" s="57">
        <v>0</v>
      </c>
      <c r="V101" s="58">
        <v>26118000</v>
      </c>
      <c r="W101" s="61">
        <v>78453000</v>
      </c>
    </row>
    <row r="102" spans="1:23" s="7" customFormat="1" ht="12.75" customHeight="1">
      <c r="A102" s="24"/>
      <c r="B102" s="54" t="s">
        <v>261</v>
      </c>
      <c r="C102" s="55" t="s">
        <v>262</v>
      </c>
      <c r="D102" s="56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9">
        <v>0</v>
      </c>
      <c r="P102" s="58">
        <v>0</v>
      </c>
      <c r="Q102" s="60">
        <v>0</v>
      </c>
      <c r="R102" s="59">
        <v>0</v>
      </c>
      <c r="S102" s="58">
        <v>0</v>
      </c>
      <c r="T102" s="58">
        <v>0</v>
      </c>
      <c r="U102" s="57">
        <v>0</v>
      </c>
      <c r="V102" s="58">
        <v>0</v>
      </c>
      <c r="W102" s="61">
        <v>0</v>
      </c>
    </row>
    <row r="103" spans="1:23" s="7" customFormat="1" ht="12.75" customHeight="1">
      <c r="A103" s="24"/>
      <c r="B103" s="54" t="s">
        <v>263</v>
      </c>
      <c r="C103" s="55" t="s">
        <v>264</v>
      </c>
      <c r="D103" s="56">
        <v>10000000</v>
      </c>
      <c r="E103" s="57">
        <v>27501000</v>
      </c>
      <c r="F103" s="57">
        <v>0</v>
      </c>
      <c r="G103" s="57">
        <v>0</v>
      </c>
      <c r="H103" s="57">
        <v>25000000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4500000</v>
      </c>
      <c r="O103" s="59">
        <v>600000</v>
      </c>
      <c r="P103" s="58">
        <v>0</v>
      </c>
      <c r="Q103" s="60">
        <v>67601000</v>
      </c>
      <c r="R103" s="59">
        <v>52501000</v>
      </c>
      <c r="S103" s="58">
        <v>0</v>
      </c>
      <c r="T103" s="58">
        <v>0</v>
      </c>
      <c r="U103" s="57">
        <v>0</v>
      </c>
      <c r="V103" s="58">
        <v>15100000</v>
      </c>
      <c r="W103" s="61">
        <v>67601000</v>
      </c>
    </row>
    <row r="104" spans="1:23" s="7" customFormat="1" ht="12.75" customHeight="1">
      <c r="A104" s="24"/>
      <c r="B104" s="54" t="s">
        <v>71</v>
      </c>
      <c r="C104" s="55" t="s">
        <v>72</v>
      </c>
      <c r="D104" s="56">
        <v>0</v>
      </c>
      <c r="E104" s="57">
        <v>147455000</v>
      </c>
      <c r="F104" s="57">
        <v>101050000</v>
      </c>
      <c r="G104" s="57">
        <v>0</v>
      </c>
      <c r="H104" s="57">
        <v>26300000</v>
      </c>
      <c r="I104" s="57">
        <v>30700000</v>
      </c>
      <c r="J104" s="57">
        <v>0</v>
      </c>
      <c r="K104" s="57">
        <v>9700000</v>
      </c>
      <c r="L104" s="57">
        <v>0</v>
      </c>
      <c r="M104" s="57">
        <v>0</v>
      </c>
      <c r="N104" s="58">
        <v>0</v>
      </c>
      <c r="O104" s="59">
        <v>29350000</v>
      </c>
      <c r="P104" s="58">
        <v>0</v>
      </c>
      <c r="Q104" s="60">
        <v>344555000</v>
      </c>
      <c r="R104" s="59">
        <v>186926000</v>
      </c>
      <c r="S104" s="58">
        <v>0</v>
      </c>
      <c r="T104" s="58">
        <v>157629000</v>
      </c>
      <c r="U104" s="57">
        <v>0</v>
      </c>
      <c r="V104" s="58">
        <v>0</v>
      </c>
      <c r="W104" s="61">
        <v>344555000</v>
      </c>
    </row>
    <row r="105" spans="1:23" s="7" customFormat="1" ht="12.75" customHeight="1">
      <c r="A105" s="24"/>
      <c r="B105" s="54" t="s">
        <v>265</v>
      </c>
      <c r="C105" s="55" t="s">
        <v>266</v>
      </c>
      <c r="D105" s="56">
        <v>0</v>
      </c>
      <c r="E105" s="57">
        <v>9126760</v>
      </c>
      <c r="F105" s="57">
        <v>0</v>
      </c>
      <c r="G105" s="57">
        <v>0</v>
      </c>
      <c r="H105" s="57">
        <v>15700000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8">
        <v>0</v>
      </c>
      <c r="O105" s="59">
        <v>0</v>
      </c>
      <c r="P105" s="58">
        <v>0</v>
      </c>
      <c r="Q105" s="60">
        <v>24826760</v>
      </c>
      <c r="R105" s="59">
        <v>24826760</v>
      </c>
      <c r="S105" s="58">
        <v>0</v>
      </c>
      <c r="T105" s="58">
        <v>0</v>
      </c>
      <c r="U105" s="57">
        <v>0</v>
      </c>
      <c r="V105" s="58">
        <v>0</v>
      </c>
      <c r="W105" s="61">
        <v>24826760</v>
      </c>
    </row>
    <row r="106" spans="1:23" s="7" customFormat="1" ht="12.75" customHeight="1">
      <c r="A106" s="24"/>
      <c r="B106" s="54" t="s">
        <v>267</v>
      </c>
      <c r="C106" s="55" t="s">
        <v>268</v>
      </c>
      <c r="D106" s="56">
        <v>0</v>
      </c>
      <c r="E106" s="57">
        <v>28945000</v>
      </c>
      <c r="F106" s="57">
        <v>0</v>
      </c>
      <c r="G106" s="57">
        <v>0</v>
      </c>
      <c r="H106" s="57">
        <v>5000000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9">
        <v>2897000</v>
      </c>
      <c r="P106" s="58">
        <v>0</v>
      </c>
      <c r="Q106" s="60">
        <v>36842000</v>
      </c>
      <c r="R106" s="59">
        <v>26767000</v>
      </c>
      <c r="S106" s="58">
        <v>0</v>
      </c>
      <c r="T106" s="58">
        <v>0</v>
      </c>
      <c r="U106" s="57">
        <v>0</v>
      </c>
      <c r="V106" s="58">
        <v>10075000</v>
      </c>
      <c r="W106" s="61">
        <v>36842000</v>
      </c>
    </row>
    <row r="107" spans="1:23" s="7" customFormat="1" ht="12.75" customHeight="1">
      <c r="A107" s="24"/>
      <c r="B107" s="54" t="s">
        <v>269</v>
      </c>
      <c r="C107" s="55" t="s">
        <v>270</v>
      </c>
      <c r="D107" s="56">
        <v>0</v>
      </c>
      <c r="E107" s="57">
        <v>17701000</v>
      </c>
      <c r="F107" s="57">
        <v>0</v>
      </c>
      <c r="G107" s="57">
        <v>0</v>
      </c>
      <c r="H107" s="57">
        <v>10000000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8">
        <v>0</v>
      </c>
      <c r="O107" s="59">
        <v>0</v>
      </c>
      <c r="P107" s="58">
        <v>0</v>
      </c>
      <c r="Q107" s="60">
        <v>27701000</v>
      </c>
      <c r="R107" s="59">
        <v>27701000</v>
      </c>
      <c r="S107" s="58">
        <v>0</v>
      </c>
      <c r="T107" s="58">
        <v>0</v>
      </c>
      <c r="U107" s="57">
        <v>0</v>
      </c>
      <c r="V107" s="58">
        <v>0</v>
      </c>
      <c r="W107" s="61">
        <v>27701000</v>
      </c>
    </row>
    <row r="108" spans="1:23" s="7" customFormat="1" ht="12.75" customHeight="1">
      <c r="A108" s="24"/>
      <c r="B108" s="54" t="s">
        <v>271</v>
      </c>
      <c r="C108" s="55" t="s">
        <v>272</v>
      </c>
      <c r="D108" s="56">
        <v>0</v>
      </c>
      <c r="E108" s="57">
        <v>17400000</v>
      </c>
      <c r="F108" s="57">
        <v>0</v>
      </c>
      <c r="G108" s="57">
        <v>0</v>
      </c>
      <c r="H108" s="57">
        <v>12600000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9996000</v>
      </c>
      <c r="O108" s="59">
        <v>1232000</v>
      </c>
      <c r="P108" s="58">
        <v>0</v>
      </c>
      <c r="Q108" s="60">
        <v>41228000</v>
      </c>
      <c r="R108" s="59">
        <v>39996000</v>
      </c>
      <c r="S108" s="58">
        <v>0</v>
      </c>
      <c r="T108" s="58">
        <v>0</v>
      </c>
      <c r="U108" s="57">
        <v>0</v>
      </c>
      <c r="V108" s="58">
        <v>1232000</v>
      </c>
      <c r="W108" s="61">
        <v>41228000</v>
      </c>
    </row>
    <row r="109" spans="1:23" s="7" customFormat="1" ht="12.75" customHeight="1">
      <c r="A109" s="24"/>
      <c r="B109" s="54" t="s">
        <v>273</v>
      </c>
      <c r="C109" s="55" t="s">
        <v>274</v>
      </c>
      <c r="D109" s="56">
        <v>0</v>
      </c>
      <c r="E109" s="57">
        <v>36885000</v>
      </c>
      <c r="F109" s="57">
        <v>2136380</v>
      </c>
      <c r="G109" s="57">
        <v>0</v>
      </c>
      <c r="H109" s="57">
        <v>23409900</v>
      </c>
      <c r="I109" s="57">
        <v>1635000</v>
      </c>
      <c r="J109" s="57">
        <v>0</v>
      </c>
      <c r="K109" s="57">
        <v>0</v>
      </c>
      <c r="L109" s="57">
        <v>337600</v>
      </c>
      <c r="M109" s="57">
        <v>0</v>
      </c>
      <c r="N109" s="58">
        <v>1761850</v>
      </c>
      <c r="O109" s="59">
        <v>1845900</v>
      </c>
      <c r="P109" s="58">
        <v>0</v>
      </c>
      <c r="Q109" s="60">
        <v>68011630</v>
      </c>
      <c r="R109" s="59">
        <v>55884630</v>
      </c>
      <c r="S109" s="58">
        <v>0</v>
      </c>
      <c r="T109" s="58">
        <v>0</v>
      </c>
      <c r="U109" s="57">
        <v>0</v>
      </c>
      <c r="V109" s="58">
        <v>12127000</v>
      </c>
      <c r="W109" s="61">
        <v>68011630</v>
      </c>
    </row>
    <row r="110" spans="1:23" s="7" customFormat="1" ht="12.75" customHeight="1">
      <c r="A110" s="24"/>
      <c r="B110" s="54" t="s">
        <v>275</v>
      </c>
      <c r="C110" s="55" t="s">
        <v>276</v>
      </c>
      <c r="D110" s="56">
        <v>0</v>
      </c>
      <c r="E110" s="57">
        <v>46599000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2900000</v>
      </c>
      <c r="M110" s="57">
        <v>0</v>
      </c>
      <c r="N110" s="58">
        <v>0</v>
      </c>
      <c r="O110" s="59">
        <v>1200000</v>
      </c>
      <c r="P110" s="58">
        <v>0</v>
      </c>
      <c r="Q110" s="60">
        <v>50699000</v>
      </c>
      <c r="R110" s="59">
        <v>44099000</v>
      </c>
      <c r="S110" s="58">
        <v>0</v>
      </c>
      <c r="T110" s="58">
        <v>0</v>
      </c>
      <c r="U110" s="57">
        <v>0</v>
      </c>
      <c r="V110" s="58">
        <v>6600000</v>
      </c>
      <c r="W110" s="61">
        <v>50699000</v>
      </c>
    </row>
    <row r="111" spans="1:23" s="7" customFormat="1" ht="12.75" customHeight="1">
      <c r="A111" s="24"/>
      <c r="B111" s="54" t="s">
        <v>277</v>
      </c>
      <c r="C111" s="55" t="s">
        <v>278</v>
      </c>
      <c r="D111" s="56">
        <v>0</v>
      </c>
      <c r="E111" s="57">
        <v>0</v>
      </c>
      <c r="F111" s="57">
        <v>0</v>
      </c>
      <c r="G111" s="57">
        <v>0</v>
      </c>
      <c r="H111" s="57">
        <v>15000000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8">
        <v>0</v>
      </c>
      <c r="O111" s="59">
        <v>53000</v>
      </c>
      <c r="P111" s="58">
        <v>0</v>
      </c>
      <c r="Q111" s="60">
        <v>15053000</v>
      </c>
      <c r="R111" s="59">
        <v>15000000</v>
      </c>
      <c r="S111" s="58">
        <v>0</v>
      </c>
      <c r="T111" s="58">
        <v>0</v>
      </c>
      <c r="U111" s="57">
        <v>0</v>
      </c>
      <c r="V111" s="58">
        <v>53000</v>
      </c>
      <c r="W111" s="61">
        <v>15053000</v>
      </c>
    </row>
    <row r="112" spans="1:23" s="7" customFormat="1" ht="12.75" customHeight="1">
      <c r="A112" s="24"/>
      <c r="B112" s="54" t="s">
        <v>279</v>
      </c>
      <c r="C112" s="55" t="s">
        <v>280</v>
      </c>
      <c r="D112" s="56">
        <v>0</v>
      </c>
      <c r="E112" s="57">
        <v>25000000</v>
      </c>
      <c r="F112" s="57">
        <v>0</v>
      </c>
      <c r="G112" s="57">
        <v>0</v>
      </c>
      <c r="H112" s="57">
        <v>15700000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8">
        <v>24000000</v>
      </c>
      <c r="O112" s="59">
        <v>0</v>
      </c>
      <c r="P112" s="58">
        <v>0</v>
      </c>
      <c r="Q112" s="60">
        <v>64700000</v>
      </c>
      <c r="R112" s="59">
        <v>50771000</v>
      </c>
      <c r="S112" s="58">
        <v>0</v>
      </c>
      <c r="T112" s="58">
        <v>0</v>
      </c>
      <c r="U112" s="57">
        <v>0</v>
      </c>
      <c r="V112" s="58">
        <v>13929000</v>
      </c>
      <c r="W112" s="61">
        <v>64700000</v>
      </c>
    </row>
    <row r="113" spans="1:23" s="7" customFormat="1" ht="12.75" customHeight="1">
      <c r="A113" s="24"/>
      <c r="B113" s="54" t="s">
        <v>281</v>
      </c>
      <c r="C113" s="55" t="s">
        <v>282</v>
      </c>
      <c r="D113" s="56">
        <v>582450</v>
      </c>
      <c r="E113" s="57">
        <v>0</v>
      </c>
      <c r="F113" s="57">
        <v>0</v>
      </c>
      <c r="G113" s="57">
        <v>0</v>
      </c>
      <c r="H113" s="57">
        <v>15800000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8">
        <v>37891270</v>
      </c>
      <c r="O113" s="59">
        <v>1971540</v>
      </c>
      <c r="P113" s="58">
        <v>0</v>
      </c>
      <c r="Q113" s="60">
        <v>56245260</v>
      </c>
      <c r="R113" s="59">
        <v>53360000</v>
      </c>
      <c r="S113" s="58">
        <v>0</v>
      </c>
      <c r="T113" s="58">
        <v>0</v>
      </c>
      <c r="U113" s="57">
        <v>0</v>
      </c>
      <c r="V113" s="58">
        <v>2885260</v>
      </c>
      <c r="W113" s="61">
        <v>56245260</v>
      </c>
    </row>
    <row r="114" spans="1:23" s="7" customFormat="1" ht="12.75" customHeight="1">
      <c r="A114" s="24"/>
      <c r="B114" s="54" t="s">
        <v>283</v>
      </c>
      <c r="C114" s="55" t="s">
        <v>284</v>
      </c>
      <c r="D114" s="56">
        <v>0</v>
      </c>
      <c r="E114" s="57">
        <v>11696000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8">
        <v>0</v>
      </c>
      <c r="O114" s="59">
        <v>300000</v>
      </c>
      <c r="P114" s="58">
        <v>0</v>
      </c>
      <c r="Q114" s="60">
        <v>11996000</v>
      </c>
      <c r="R114" s="59">
        <v>11696000</v>
      </c>
      <c r="S114" s="58">
        <v>0</v>
      </c>
      <c r="T114" s="58">
        <v>0</v>
      </c>
      <c r="U114" s="57">
        <v>0</v>
      </c>
      <c r="V114" s="58">
        <v>300000</v>
      </c>
      <c r="W114" s="61">
        <v>11996000</v>
      </c>
    </row>
    <row r="115" spans="1:23" s="7" customFormat="1" ht="12.75" customHeight="1">
      <c r="A115" s="24"/>
      <c r="B115" s="54" t="s">
        <v>285</v>
      </c>
      <c r="C115" s="55" t="s">
        <v>286</v>
      </c>
      <c r="D115" s="56">
        <v>0</v>
      </c>
      <c r="E115" s="57">
        <v>3687000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8">
        <v>11061000</v>
      </c>
      <c r="O115" s="59">
        <v>3650000</v>
      </c>
      <c r="P115" s="58">
        <v>0</v>
      </c>
      <c r="Q115" s="60">
        <v>18398000</v>
      </c>
      <c r="R115" s="59">
        <v>14748000</v>
      </c>
      <c r="S115" s="58">
        <v>0</v>
      </c>
      <c r="T115" s="58">
        <v>0</v>
      </c>
      <c r="U115" s="57">
        <v>0</v>
      </c>
      <c r="V115" s="58">
        <v>3650000</v>
      </c>
      <c r="W115" s="61">
        <v>18398000</v>
      </c>
    </row>
    <row r="116" spans="1:23" s="7" customFormat="1" ht="12.75" customHeight="1">
      <c r="A116" s="24"/>
      <c r="B116" s="54" t="s">
        <v>287</v>
      </c>
      <c r="C116" s="55" t="s">
        <v>288</v>
      </c>
      <c r="D116" s="56">
        <v>11000000</v>
      </c>
      <c r="E116" s="57">
        <v>20000000</v>
      </c>
      <c r="F116" s="57">
        <v>0</v>
      </c>
      <c r="G116" s="57">
        <v>0</v>
      </c>
      <c r="H116" s="57">
        <v>8500000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8">
        <v>4783200</v>
      </c>
      <c r="O116" s="59">
        <v>4995810</v>
      </c>
      <c r="P116" s="58">
        <v>0</v>
      </c>
      <c r="Q116" s="60">
        <v>49279010</v>
      </c>
      <c r="R116" s="59">
        <v>38793600</v>
      </c>
      <c r="S116" s="58">
        <v>0</v>
      </c>
      <c r="T116" s="58">
        <v>10485410</v>
      </c>
      <c r="U116" s="57">
        <v>0</v>
      </c>
      <c r="V116" s="58">
        <v>0</v>
      </c>
      <c r="W116" s="61">
        <v>49279010</v>
      </c>
    </row>
    <row r="117" spans="1:23" s="7" customFormat="1" ht="12.75" customHeight="1">
      <c r="A117" s="24"/>
      <c r="B117" s="54" t="s">
        <v>289</v>
      </c>
      <c r="C117" s="55" t="s">
        <v>290</v>
      </c>
      <c r="D117" s="5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43268000</v>
      </c>
      <c r="N117" s="58">
        <v>0</v>
      </c>
      <c r="O117" s="59">
        <v>0</v>
      </c>
      <c r="P117" s="58">
        <v>0</v>
      </c>
      <c r="Q117" s="60">
        <v>43268000</v>
      </c>
      <c r="R117" s="59">
        <v>34718000</v>
      </c>
      <c r="S117" s="58">
        <v>0</v>
      </c>
      <c r="T117" s="58">
        <v>0</v>
      </c>
      <c r="U117" s="57">
        <v>0</v>
      </c>
      <c r="V117" s="58">
        <v>8550000</v>
      </c>
      <c r="W117" s="61">
        <v>43268000</v>
      </c>
    </row>
    <row r="118" spans="1:23" s="7" customFormat="1" ht="12.75" customHeight="1">
      <c r="A118" s="24"/>
      <c r="B118" s="54" t="s">
        <v>73</v>
      </c>
      <c r="C118" s="55" t="s">
        <v>74</v>
      </c>
      <c r="D118" s="56">
        <v>25830900</v>
      </c>
      <c r="E118" s="57">
        <v>38289000</v>
      </c>
      <c r="F118" s="57">
        <v>70265100</v>
      </c>
      <c r="G118" s="57">
        <v>0</v>
      </c>
      <c r="H118" s="57">
        <v>9500000</v>
      </c>
      <c r="I118" s="57">
        <v>81779100</v>
      </c>
      <c r="J118" s="57">
        <v>0</v>
      </c>
      <c r="K118" s="57">
        <v>3270000</v>
      </c>
      <c r="L118" s="57">
        <v>0</v>
      </c>
      <c r="M118" s="57">
        <v>0</v>
      </c>
      <c r="N118" s="58">
        <v>27199000</v>
      </c>
      <c r="O118" s="59">
        <v>34439000</v>
      </c>
      <c r="P118" s="58">
        <v>0</v>
      </c>
      <c r="Q118" s="60">
        <v>290572100</v>
      </c>
      <c r="R118" s="59">
        <v>117531100</v>
      </c>
      <c r="S118" s="58">
        <v>100000000</v>
      </c>
      <c r="T118" s="58">
        <v>73041000</v>
      </c>
      <c r="U118" s="57">
        <v>0</v>
      </c>
      <c r="V118" s="58">
        <v>0</v>
      </c>
      <c r="W118" s="61">
        <v>290572100</v>
      </c>
    </row>
    <row r="119" spans="1:23" s="7" customFormat="1" ht="12.75" customHeight="1">
      <c r="A119" s="24"/>
      <c r="B119" s="54" t="s">
        <v>291</v>
      </c>
      <c r="C119" s="55" t="s">
        <v>292</v>
      </c>
      <c r="D119" s="56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8">
        <v>15507000</v>
      </c>
      <c r="O119" s="59">
        <v>314407</v>
      </c>
      <c r="P119" s="58">
        <v>0</v>
      </c>
      <c r="Q119" s="60">
        <v>15821407</v>
      </c>
      <c r="R119" s="59">
        <v>15507000</v>
      </c>
      <c r="S119" s="58">
        <v>0</v>
      </c>
      <c r="T119" s="58">
        <v>0</v>
      </c>
      <c r="U119" s="57">
        <v>0</v>
      </c>
      <c r="V119" s="58">
        <v>314407</v>
      </c>
      <c r="W119" s="61">
        <v>15821407</v>
      </c>
    </row>
    <row r="120" spans="1:23" s="7" customFormat="1" ht="12.75" customHeight="1">
      <c r="A120" s="24"/>
      <c r="B120" s="54" t="s">
        <v>293</v>
      </c>
      <c r="C120" s="55" t="s">
        <v>294</v>
      </c>
      <c r="D120" s="56">
        <v>850000</v>
      </c>
      <c r="E120" s="57">
        <v>26269040</v>
      </c>
      <c r="F120" s="57">
        <v>0</v>
      </c>
      <c r="G120" s="57">
        <v>0</v>
      </c>
      <c r="H120" s="57">
        <v>1860000</v>
      </c>
      <c r="I120" s="57">
        <v>0</v>
      </c>
      <c r="J120" s="57">
        <v>0</v>
      </c>
      <c r="K120" s="57">
        <v>0</v>
      </c>
      <c r="L120" s="57">
        <v>0</v>
      </c>
      <c r="M120" s="57">
        <v>10478410</v>
      </c>
      <c r="N120" s="58">
        <v>15781550</v>
      </c>
      <c r="O120" s="59">
        <v>12497660</v>
      </c>
      <c r="P120" s="58">
        <v>0</v>
      </c>
      <c r="Q120" s="60">
        <v>67736660</v>
      </c>
      <c r="R120" s="59">
        <v>62829020</v>
      </c>
      <c r="S120" s="58">
        <v>0</v>
      </c>
      <c r="T120" s="58">
        <v>0</v>
      </c>
      <c r="U120" s="57">
        <v>0</v>
      </c>
      <c r="V120" s="58">
        <v>4907640</v>
      </c>
      <c r="W120" s="61">
        <v>67736660</v>
      </c>
    </row>
    <row r="121" spans="1:23" s="7" customFormat="1" ht="12.75" customHeight="1">
      <c r="A121" s="24"/>
      <c r="B121" s="54" t="s">
        <v>295</v>
      </c>
      <c r="C121" s="55" t="s">
        <v>296</v>
      </c>
      <c r="D121" s="56">
        <v>0</v>
      </c>
      <c r="E121" s="57">
        <v>4118720</v>
      </c>
      <c r="F121" s="57">
        <v>0</v>
      </c>
      <c r="G121" s="57">
        <v>0</v>
      </c>
      <c r="H121" s="57">
        <v>15024419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8">
        <v>9494861</v>
      </c>
      <c r="O121" s="59">
        <v>1911000</v>
      </c>
      <c r="P121" s="58">
        <v>0</v>
      </c>
      <c r="Q121" s="60">
        <v>30549000</v>
      </c>
      <c r="R121" s="59">
        <v>21245000</v>
      </c>
      <c r="S121" s="58">
        <v>0</v>
      </c>
      <c r="T121" s="58">
        <v>0</v>
      </c>
      <c r="U121" s="57">
        <v>0</v>
      </c>
      <c r="V121" s="58">
        <v>9304000</v>
      </c>
      <c r="W121" s="61">
        <v>30549000</v>
      </c>
    </row>
    <row r="122" spans="1:23" s="7" customFormat="1" ht="12.75" customHeight="1">
      <c r="A122" s="24"/>
      <c r="B122" s="54" t="s">
        <v>297</v>
      </c>
      <c r="C122" s="55" t="s">
        <v>298</v>
      </c>
      <c r="D122" s="56">
        <v>0</v>
      </c>
      <c r="E122" s="57">
        <v>22930000</v>
      </c>
      <c r="F122" s="57">
        <v>0</v>
      </c>
      <c r="G122" s="57">
        <v>0</v>
      </c>
      <c r="H122" s="57">
        <v>43000000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8">
        <v>0</v>
      </c>
      <c r="O122" s="59">
        <v>3198000</v>
      </c>
      <c r="P122" s="58">
        <v>0</v>
      </c>
      <c r="Q122" s="60">
        <v>69128000</v>
      </c>
      <c r="R122" s="59">
        <v>65930000</v>
      </c>
      <c r="S122" s="58">
        <v>0</v>
      </c>
      <c r="T122" s="58">
        <v>0</v>
      </c>
      <c r="U122" s="57">
        <v>0</v>
      </c>
      <c r="V122" s="58">
        <v>3198000</v>
      </c>
      <c r="W122" s="61">
        <v>69128000</v>
      </c>
    </row>
    <row r="123" spans="1:23" s="7" customFormat="1" ht="12.75" customHeight="1">
      <c r="A123" s="24"/>
      <c r="B123" s="54" t="s">
        <v>299</v>
      </c>
      <c r="C123" s="55" t="s">
        <v>300</v>
      </c>
      <c r="D123" s="56">
        <v>15000000</v>
      </c>
      <c r="E123" s="57">
        <v>51460900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8">
        <v>5900000</v>
      </c>
      <c r="O123" s="59">
        <v>1006324</v>
      </c>
      <c r="P123" s="58">
        <v>0</v>
      </c>
      <c r="Q123" s="60">
        <v>73367224</v>
      </c>
      <c r="R123" s="59">
        <v>39528000</v>
      </c>
      <c r="S123" s="58">
        <v>0</v>
      </c>
      <c r="T123" s="58">
        <v>33839224</v>
      </c>
      <c r="U123" s="57">
        <v>0</v>
      </c>
      <c r="V123" s="58">
        <v>0</v>
      </c>
      <c r="W123" s="61">
        <v>73367224</v>
      </c>
    </row>
    <row r="124" spans="1:23" s="7" customFormat="1" ht="12.75" customHeight="1">
      <c r="A124" s="24"/>
      <c r="B124" s="54" t="s">
        <v>301</v>
      </c>
      <c r="C124" s="55" t="s">
        <v>302</v>
      </c>
      <c r="D124" s="56">
        <v>33210000</v>
      </c>
      <c r="E124" s="57">
        <v>83838913</v>
      </c>
      <c r="F124" s="57">
        <v>0</v>
      </c>
      <c r="G124" s="57">
        <v>0</v>
      </c>
      <c r="H124" s="57">
        <v>103006600</v>
      </c>
      <c r="I124" s="57">
        <v>0</v>
      </c>
      <c r="J124" s="57">
        <v>0</v>
      </c>
      <c r="K124" s="57">
        <v>3573203</v>
      </c>
      <c r="L124" s="57">
        <v>700000</v>
      </c>
      <c r="M124" s="57">
        <v>0</v>
      </c>
      <c r="N124" s="58">
        <v>33990000</v>
      </c>
      <c r="O124" s="59">
        <v>6610202</v>
      </c>
      <c r="P124" s="58">
        <v>0</v>
      </c>
      <c r="Q124" s="60">
        <v>264928918</v>
      </c>
      <c r="R124" s="59">
        <v>67528750</v>
      </c>
      <c r="S124" s="58">
        <v>0</v>
      </c>
      <c r="T124" s="58">
        <v>0</v>
      </c>
      <c r="U124" s="57">
        <v>0</v>
      </c>
      <c r="V124" s="58">
        <v>197400168</v>
      </c>
      <c r="W124" s="61">
        <v>264928918</v>
      </c>
    </row>
    <row r="125" spans="1:23" s="7" customFormat="1" ht="12.75" customHeight="1">
      <c r="A125" s="24"/>
      <c r="B125" s="54" t="s">
        <v>303</v>
      </c>
      <c r="C125" s="55" t="s">
        <v>304</v>
      </c>
      <c r="D125" s="56">
        <v>0</v>
      </c>
      <c r="E125" s="57">
        <v>32589000</v>
      </c>
      <c r="F125" s="57">
        <v>0</v>
      </c>
      <c r="G125" s="57">
        <v>0</v>
      </c>
      <c r="H125" s="57">
        <v>9700000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8">
        <v>848000</v>
      </c>
      <c r="O125" s="59">
        <v>5159000</v>
      </c>
      <c r="P125" s="58">
        <v>0</v>
      </c>
      <c r="Q125" s="60">
        <v>48296000</v>
      </c>
      <c r="R125" s="59">
        <v>39639000</v>
      </c>
      <c r="S125" s="58">
        <v>0</v>
      </c>
      <c r="T125" s="58">
        <v>0</v>
      </c>
      <c r="U125" s="57">
        <v>0</v>
      </c>
      <c r="V125" s="58">
        <v>8657000</v>
      </c>
      <c r="W125" s="61">
        <v>48296000</v>
      </c>
    </row>
    <row r="126" spans="1:23" s="7" customFormat="1" ht="12.75" customHeight="1">
      <c r="A126" s="24"/>
      <c r="B126" s="54" t="s">
        <v>305</v>
      </c>
      <c r="C126" s="55" t="s">
        <v>306</v>
      </c>
      <c r="D126" s="56">
        <v>0</v>
      </c>
      <c r="E126" s="57">
        <v>22409000</v>
      </c>
      <c r="F126" s="57">
        <v>0</v>
      </c>
      <c r="G126" s="57">
        <v>0</v>
      </c>
      <c r="H126" s="57">
        <v>0</v>
      </c>
      <c r="I126" s="57">
        <v>0</v>
      </c>
      <c r="J126" s="57">
        <v>43000</v>
      </c>
      <c r="K126" s="57">
        <v>0</v>
      </c>
      <c r="L126" s="57">
        <v>0</v>
      </c>
      <c r="M126" s="57">
        <v>0</v>
      </c>
      <c r="N126" s="58">
        <v>0</v>
      </c>
      <c r="O126" s="59">
        <v>4254000</v>
      </c>
      <c r="P126" s="58">
        <v>0</v>
      </c>
      <c r="Q126" s="60">
        <v>26706000</v>
      </c>
      <c r="R126" s="59">
        <v>22409000</v>
      </c>
      <c r="S126" s="58">
        <v>0</v>
      </c>
      <c r="T126" s="58">
        <v>0</v>
      </c>
      <c r="U126" s="57">
        <v>0</v>
      </c>
      <c r="V126" s="58">
        <v>4297000</v>
      </c>
      <c r="W126" s="61">
        <v>26706000</v>
      </c>
    </row>
    <row r="127" spans="1:23" s="7" customFormat="1" ht="12.75" customHeight="1">
      <c r="A127" s="24"/>
      <c r="B127" s="54" t="s">
        <v>307</v>
      </c>
      <c r="C127" s="55" t="s">
        <v>308</v>
      </c>
      <c r="D127" s="56">
        <v>406922</v>
      </c>
      <c r="E127" s="57">
        <v>25605000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8">
        <v>16600000</v>
      </c>
      <c r="O127" s="59">
        <v>4512284</v>
      </c>
      <c r="P127" s="58">
        <v>0</v>
      </c>
      <c r="Q127" s="60">
        <v>47124206</v>
      </c>
      <c r="R127" s="59">
        <v>25380950</v>
      </c>
      <c r="S127" s="58">
        <v>0</v>
      </c>
      <c r="T127" s="58">
        <v>0</v>
      </c>
      <c r="U127" s="57">
        <v>0</v>
      </c>
      <c r="V127" s="58">
        <v>21743256</v>
      </c>
      <c r="W127" s="61">
        <v>47124206</v>
      </c>
    </row>
    <row r="128" spans="1:23" s="7" customFormat="1" ht="12.75" customHeight="1">
      <c r="A128" s="24"/>
      <c r="B128" s="54" t="s">
        <v>309</v>
      </c>
      <c r="C128" s="55" t="s">
        <v>310</v>
      </c>
      <c r="D128" s="56">
        <v>0</v>
      </c>
      <c r="E128" s="57">
        <v>7639000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8">
        <v>0</v>
      </c>
      <c r="O128" s="59">
        <v>0</v>
      </c>
      <c r="P128" s="58">
        <v>0</v>
      </c>
      <c r="Q128" s="60">
        <v>7639000</v>
      </c>
      <c r="R128" s="59">
        <v>7639000</v>
      </c>
      <c r="S128" s="58">
        <v>0</v>
      </c>
      <c r="T128" s="58">
        <v>0</v>
      </c>
      <c r="U128" s="57">
        <v>0</v>
      </c>
      <c r="V128" s="58">
        <v>0</v>
      </c>
      <c r="W128" s="61">
        <v>7639000</v>
      </c>
    </row>
    <row r="129" spans="1:23" s="7" customFormat="1" ht="12.75" customHeight="1">
      <c r="A129" s="24"/>
      <c r="B129" s="54" t="s">
        <v>311</v>
      </c>
      <c r="C129" s="55" t="s">
        <v>312</v>
      </c>
      <c r="D129" s="56">
        <v>0</v>
      </c>
      <c r="E129" s="57">
        <v>24879000</v>
      </c>
      <c r="F129" s="57">
        <v>0</v>
      </c>
      <c r="G129" s="57">
        <v>0</v>
      </c>
      <c r="H129" s="57">
        <v>13000000</v>
      </c>
      <c r="I129" s="57">
        <v>0</v>
      </c>
      <c r="J129" s="57">
        <v>0</v>
      </c>
      <c r="K129" s="57">
        <v>0</v>
      </c>
      <c r="L129" s="57">
        <v>0</v>
      </c>
      <c r="M129" s="57">
        <v>3000000</v>
      </c>
      <c r="N129" s="58">
        <v>16500000</v>
      </c>
      <c r="O129" s="59">
        <v>22442000</v>
      </c>
      <c r="P129" s="58">
        <v>0</v>
      </c>
      <c r="Q129" s="60">
        <v>79821000</v>
      </c>
      <c r="R129" s="59">
        <v>23379000</v>
      </c>
      <c r="S129" s="58">
        <v>0</v>
      </c>
      <c r="T129" s="58">
        <v>0</v>
      </c>
      <c r="U129" s="57">
        <v>0</v>
      </c>
      <c r="V129" s="58">
        <v>56442000</v>
      </c>
      <c r="W129" s="61">
        <v>79821000</v>
      </c>
    </row>
    <row r="130" spans="1:23" s="7" customFormat="1" ht="12.75" customHeight="1">
      <c r="A130" s="24"/>
      <c r="B130" s="54" t="s">
        <v>313</v>
      </c>
      <c r="C130" s="55" t="s">
        <v>314</v>
      </c>
      <c r="D130" s="56">
        <v>0</v>
      </c>
      <c r="E130" s="57">
        <v>14581000</v>
      </c>
      <c r="F130" s="57">
        <v>0</v>
      </c>
      <c r="G130" s="57">
        <v>0</v>
      </c>
      <c r="H130" s="57">
        <v>41954000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8">
        <v>26086000</v>
      </c>
      <c r="O130" s="59">
        <v>9976000</v>
      </c>
      <c r="P130" s="58">
        <v>0</v>
      </c>
      <c r="Q130" s="60">
        <v>92597000</v>
      </c>
      <c r="R130" s="59">
        <v>67717000</v>
      </c>
      <c r="S130" s="58">
        <v>0</v>
      </c>
      <c r="T130" s="58">
        <v>24874000</v>
      </c>
      <c r="U130" s="57">
        <v>0</v>
      </c>
      <c r="V130" s="58">
        <v>6000</v>
      </c>
      <c r="W130" s="61">
        <v>92597000</v>
      </c>
    </row>
    <row r="131" spans="1:23" s="7" customFormat="1" ht="12.75" customHeight="1">
      <c r="A131" s="24"/>
      <c r="B131" s="54" t="s">
        <v>315</v>
      </c>
      <c r="C131" s="55" t="s">
        <v>316</v>
      </c>
      <c r="D131" s="56">
        <v>0</v>
      </c>
      <c r="E131" s="57">
        <v>25965040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530000</v>
      </c>
      <c r="N131" s="58">
        <v>5170000</v>
      </c>
      <c r="O131" s="59">
        <v>10166000</v>
      </c>
      <c r="P131" s="58">
        <v>0</v>
      </c>
      <c r="Q131" s="60">
        <v>41831040</v>
      </c>
      <c r="R131" s="59">
        <v>41831040</v>
      </c>
      <c r="S131" s="58">
        <v>0</v>
      </c>
      <c r="T131" s="58">
        <v>0</v>
      </c>
      <c r="U131" s="57">
        <v>0</v>
      </c>
      <c r="V131" s="58">
        <v>0</v>
      </c>
      <c r="W131" s="61">
        <v>41831040</v>
      </c>
    </row>
    <row r="132" spans="1:23" s="7" customFormat="1" ht="12.75" customHeight="1">
      <c r="A132" s="24"/>
      <c r="B132" s="54" t="s">
        <v>317</v>
      </c>
      <c r="C132" s="55" t="s">
        <v>318</v>
      </c>
      <c r="D132" s="56">
        <v>30400000</v>
      </c>
      <c r="E132" s="57">
        <v>52926249</v>
      </c>
      <c r="F132" s="57">
        <v>0</v>
      </c>
      <c r="G132" s="57">
        <v>0</v>
      </c>
      <c r="H132" s="57">
        <v>20000000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8">
        <v>13000000</v>
      </c>
      <c r="O132" s="59">
        <v>13494984</v>
      </c>
      <c r="P132" s="58">
        <v>0</v>
      </c>
      <c r="Q132" s="60">
        <v>129821233</v>
      </c>
      <c r="R132" s="59">
        <v>70974999</v>
      </c>
      <c r="S132" s="58">
        <v>0</v>
      </c>
      <c r="T132" s="58">
        <v>0</v>
      </c>
      <c r="U132" s="57">
        <v>0</v>
      </c>
      <c r="V132" s="58">
        <v>58846234</v>
      </c>
      <c r="W132" s="61">
        <v>129821233</v>
      </c>
    </row>
    <row r="133" spans="1:23" s="7" customFormat="1" ht="12.75" customHeight="1">
      <c r="A133" s="24"/>
      <c r="B133" s="54" t="s">
        <v>319</v>
      </c>
      <c r="C133" s="55" t="s">
        <v>320</v>
      </c>
      <c r="D133" s="56">
        <v>0</v>
      </c>
      <c r="E133" s="57">
        <v>35131118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5000000</v>
      </c>
      <c r="L133" s="57">
        <v>10000000</v>
      </c>
      <c r="M133" s="57">
        <v>0</v>
      </c>
      <c r="N133" s="58">
        <v>75142500</v>
      </c>
      <c r="O133" s="59">
        <v>13868864</v>
      </c>
      <c r="P133" s="58">
        <v>0</v>
      </c>
      <c r="Q133" s="60">
        <v>139142482</v>
      </c>
      <c r="R133" s="59">
        <v>57880000</v>
      </c>
      <c r="S133" s="58">
        <v>0</v>
      </c>
      <c r="T133" s="58">
        <v>0</v>
      </c>
      <c r="U133" s="57">
        <v>0</v>
      </c>
      <c r="V133" s="58">
        <v>81262482</v>
      </c>
      <c r="W133" s="61">
        <v>139142482</v>
      </c>
    </row>
    <row r="134" spans="1:23" s="7" customFormat="1" ht="12.75" customHeight="1">
      <c r="A134" s="24"/>
      <c r="B134" s="54" t="s">
        <v>321</v>
      </c>
      <c r="C134" s="55" t="s">
        <v>322</v>
      </c>
      <c r="D134" s="56">
        <v>0</v>
      </c>
      <c r="E134" s="57">
        <v>112499680</v>
      </c>
      <c r="F134" s="57">
        <v>0</v>
      </c>
      <c r="G134" s="57">
        <v>0</v>
      </c>
      <c r="H134" s="57">
        <v>25434230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8">
        <v>200000</v>
      </c>
      <c r="O134" s="59">
        <v>1705000</v>
      </c>
      <c r="P134" s="58">
        <v>0</v>
      </c>
      <c r="Q134" s="60">
        <v>139838910</v>
      </c>
      <c r="R134" s="59">
        <v>95165450</v>
      </c>
      <c r="S134" s="58">
        <v>0</v>
      </c>
      <c r="T134" s="58">
        <v>0</v>
      </c>
      <c r="U134" s="57">
        <v>0</v>
      </c>
      <c r="V134" s="58">
        <v>44673460</v>
      </c>
      <c r="W134" s="61">
        <v>139838910</v>
      </c>
    </row>
    <row r="135" spans="1:23" s="7" customFormat="1" ht="12.75" customHeight="1">
      <c r="A135" s="24"/>
      <c r="B135" s="54" t="s">
        <v>323</v>
      </c>
      <c r="C135" s="55" t="s">
        <v>324</v>
      </c>
      <c r="D135" s="56">
        <v>2700000</v>
      </c>
      <c r="E135" s="57">
        <v>25060000</v>
      </c>
      <c r="F135" s="57">
        <v>0</v>
      </c>
      <c r="G135" s="57">
        <v>0</v>
      </c>
      <c r="H135" s="57">
        <v>12600000</v>
      </c>
      <c r="I135" s="57">
        <v>0</v>
      </c>
      <c r="J135" s="57">
        <v>0</v>
      </c>
      <c r="K135" s="57">
        <v>0</v>
      </c>
      <c r="L135" s="57">
        <v>0</v>
      </c>
      <c r="M135" s="57">
        <v>10000000</v>
      </c>
      <c r="N135" s="58">
        <v>0</v>
      </c>
      <c r="O135" s="59">
        <v>4500000</v>
      </c>
      <c r="P135" s="58">
        <v>0</v>
      </c>
      <c r="Q135" s="60">
        <v>54860000</v>
      </c>
      <c r="R135" s="59">
        <v>37560000</v>
      </c>
      <c r="S135" s="58">
        <v>0</v>
      </c>
      <c r="T135" s="58">
        <v>0</v>
      </c>
      <c r="U135" s="57">
        <v>0</v>
      </c>
      <c r="V135" s="58">
        <v>17300000</v>
      </c>
      <c r="W135" s="61">
        <v>54860000</v>
      </c>
    </row>
    <row r="136" spans="1:23" s="7" customFormat="1" ht="12.75" customHeight="1">
      <c r="A136" s="24"/>
      <c r="B136" s="54" t="s">
        <v>325</v>
      </c>
      <c r="C136" s="55" t="s">
        <v>326</v>
      </c>
      <c r="D136" s="56">
        <v>1200000</v>
      </c>
      <c r="E136" s="57">
        <v>20334916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195915</v>
      </c>
      <c r="L136" s="57">
        <v>0</v>
      </c>
      <c r="M136" s="57">
        <v>0</v>
      </c>
      <c r="N136" s="58">
        <v>23580552</v>
      </c>
      <c r="O136" s="59">
        <v>7140000</v>
      </c>
      <c r="P136" s="58">
        <v>0</v>
      </c>
      <c r="Q136" s="60">
        <v>52451383</v>
      </c>
      <c r="R136" s="59">
        <v>52451383</v>
      </c>
      <c r="S136" s="58">
        <v>0</v>
      </c>
      <c r="T136" s="58">
        <v>0</v>
      </c>
      <c r="U136" s="57">
        <v>0</v>
      </c>
      <c r="V136" s="58">
        <v>0</v>
      </c>
      <c r="W136" s="61">
        <v>52451383</v>
      </c>
    </row>
    <row r="137" spans="1:23" s="7" customFormat="1" ht="12.75" customHeight="1">
      <c r="A137" s="24"/>
      <c r="B137" s="54" t="s">
        <v>327</v>
      </c>
      <c r="C137" s="55" t="s">
        <v>328</v>
      </c>
      <c r="D137" s="5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8394000</v>
      </c>
      <c r="N137" s="58">
        <v>2747000</v>
      </c>
      <c r="O137" s="59">
        <v>9147000</v>
      </c>
      <c r="P137" s="58">
        <v>0</v>
      </c>
      <c r="Q137" s="60">
        <v>20288000</v>
      </c>
      <c r="R137" s="59">
        <v>20288000</v>
      </c>
      <c r="S137" s="58">
        <v>0</v>
      </c>
      <c r="T137" s="58">
        <v>0</v>
      </c>
      <c r="U137" s="57">
        <v>0</v>
      </c>
      <c r="V137" s="58">
        <v>0</v>
      </c>
      <c r="W137" s="61">
        <v>20288000</v>
      </c>
    </row>
    <row r="138" spans="1:23" s="7" customFormat="1" ht="12.75" customHeight="1">
      <c r="A138" s="24"/>
      <c r="B138" s="54" t="s">
        <v>329</v>
      </c>
      <c r="C138" s="55" t="s">
        <v>330</v>
      </c>
      <c r="D138" s="56">
        <v>5830000</v>
      </c>
      <c r="E138" s="57">
        <v>14921000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2146100</v>
      </c>
      <c r="N138" s="58">
        <v>8888900</v>
      </c>
      <c r="O138" s="59">
        <v>1110000</v>
      </c>
      <c r="P138" s="58">
        <v>0</v>
      </c>
      <c r="Q138" s="60">
        <v>32896000</v>
      </c>
      <c r="R138" s="59">
        <v>24926000</v>
      </c>
      <c r="S138" s="58">
        <v>0</v>
      </c>
      <c r="T138" s="58">
        <v>0</v>
      </c>
      <c r="U138" s="57">
        <v>0</v>
      </c>
      <c r="V138" s="58">
        <v>7970000</v>
      </c>
      <c r="W138" s="61">
        <v>32896000</v>
      </c>
    </row>
    <row r="139" spans="1:23" s="7" customFormat="1" ht="12.75" customHeight="1">
      <c r="A139" s="24"/>
      <c r="B139" s="54" t="s">
        <v>331</v>
      </c>
      <c r="C139" s="55" t="s">
        <v>332</v>
      </c>
      <c r="D139" s="56">
        <v>0</v>
      </c>
      <c r="E139" s="57">
        <v>270300000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4000000</v>
      </c>
      <c r="L139" s="57">
        <v>0</v>
      </c>
      <c r="M139" s="57">
        <v>0</v>
      </c>
      <c r="N139" s="58">
        <v>14000000</v>
      </c>
      <c r="O139" s="59">
        <v>136353500</v>
      </c>
      <c r="P139" s="58">
        <v>0</v>
      </c>
      <c r="Q139" s="60">
        <v>424653500</v>
      </c>
      <c r="R139" s="59">
        <v>138335500</v>
      </c>
      <c r="S139" s="58">
        <v>0</v>
      </c>
      <c r="T139" s="58">
        <v>0</v>
      </c>
      <c r="U139" s="57">
        <v>0</v>
      </c>
      <c r="V139" s="58">
        <v>286318000</v>
      </c>
      <c r="W139" s="61">
        <v>424653500</v>
      </c>
    </row>
    <row r="140" spans="1:23" s="7" customFormat="1" ht="12.75" customHeight="1">
      <c r="A140" s="24"/>
      <c r="B140" s="54" t="s">
        <v>333</v>
      </c>
      <c r="C140" s="55" t="s">
        <v>334</v>
      </c>
      <c r="D140" s="56">
        <v>0</v>
      </c>
      <c r="E140" s="57">
        <v>108892000</v>
      </c>
      <c r="F140" s="57">
        <v>0</v>
      </c>
      <c r="G140" s="57">
        <v>0</v>
      </c>
      <c r="H140" s="57">
        <v>70372000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8">
        <v>0</v>
      </c>
      <c r="O140" s="59">
        <v>25176000</v>
      </c>
      <c r="P140" s="58">
        <v>0</v>
      </c>
      <c r="Q140" s="60">
        <v>204440000</v>
      </c>
      <c r="R140" s="59">
        <v>141892000</v>
      </c>
      <c r="S140" s="58">
        <v>0</v>
      </c>
      <c r="T140" s="58">
        <v>0</v>
      </c>
      <c r="U140" s="57">
        <v>0</v>
      </c>
      <c r="V140" s="58">
        <v>62548000</v>
      </c>
      <c r="W140" s="61">
        <v>204440000</v>
      </c>
    </row>
    <row r="141" spans="1:23" s="7" customFormat="1" ht="12.75" customHeight="1">
      <c r="A141" s="24"/>
      <c r="B141" s="54" t="s">
        <v>335</v>
      </c>
      <c r="C141" s="55" t="s">
        <v>336</v>
      </c>
      <c r="D141" s="56">
        <v>0</v>
      </c>
      <c r="E141" s="57">
        <v>39338550</v>
      </c>
      <c r="F141" s="57">
        <v>0</v>
      </c>
      <c r="G141" s="57">
        <v>0</v>
      </c>
      <c r="H141" s="57">
        <v>13681432</v>
      </c>
      <c r="I141" s="57">
        <v>0</v>
      </c>
      <c r="J141" s="57">
        <v>0</v>
      </c>
      <c r="K141" s="57">
        <v>0</v>
      </c>
      <c r="L141" s="57">
        <v>0</v>
      </c>
      <c r="M141" s="57">
        <v>35730</v>
      </c>
      <c r="N141" s="58">
        <v>0</v>
      </c>
      <c r="O141" s="59">
        <v>4452198</v>
      </c>
      <c r="P141" s="58">
        <v>0</v>
      </c>
      <c r="Q141" s="60">
        <v>57507910</v>
      </c>
      <c r="R141" s="59">
        <v>46338550</v>
      </c>
      <c r="S141" s="58">
        <v>0</v>
      </c>
      <c r="T141" s="58">
        <v>0</v>
      </c>
      <c r="U141" s="57">
        <v>0</v>
      </c>
      <c r="V141" s="58">
        <v>11169360</v>
      </c>
      <c r="W141" s="61">
        <v>57507910</v>
      </c>
    </row>
    <row r="142" spans="1:23" s="7" customFormat="1" ht="12.75" customHeight="1">
      <c r="A142" s="24"/>
      <c r="B142" s="54" t="s">
        <v>337</v>
      </c>
      <c r="C142" s="55" t="s">
        <v>338</v>
      </c>
      <c r="D142" s="56">
        <v>235809</v>
      </c>
      <c r="E142" s="57">
        <v>23240000</v>
      </c>
      <c r="F142" s="57">
        <v>0</v>
      </c>
      <c r="G142" s="57">
        <v>0</v>
      </c>
      <c r="H142" s="57">
        <v>10200000</v>
      </c>
      <c r="I142" s="57">
        <v>0</v>
      </c>
      <c r="J142" s="57">
        <v>0</v>
      </c>
      <c r="K142" s="57">
        <v>0</v>
      </c>
      <c r="L142" s="57">
        <v>0</v>
      </c>
      <c r="M142" s="57">
        <v>8000000</v>
      </c>
      <c r="N142" s="58">
        <v>13839250</v>
      </c>
      <c r="O142" s="59">
        <v>8378412</v>
      </c>
      <c r="P142" s="58">
        <v>0</v>
      </c>
      <c r="Q142" s="60">
        <v>63893471</v>
      </c>
      <c r="R142" s="59">
        <v>43380316</v>
      </c>
      <c r="S142" s="58">
        <v>0</v>
      </c>
      <c r="T142" s="58">
        <v>0</v>
      </c>
      <c r="U142" s="57">
        <v>0</v>
      </c>
      <c r="V142" s="58">
        <v>20513155</v>
      </c>
      <c r="W142" s="61">
        <v>63893471</v>
      </c>
    </row>
    <row r="143" spans="1:23" s="7" customFormat="1" ht="12.75" customHeight="1">
      <c r="A143" s="24"/>
      <c r="B143" s="54" t="s">
        <v>339</v>
      </c>
      <c r="C143" s="55" t="s">
        <v>340</v>
      </c>
      <c r="D143" s="56">
        <v>0</v>
      </c>
      <c r="E143" s="57">
        <v>39877600</v>
      </c>
      <c r="F143" s="57">
        <v>0</v>
      </c>
      <c r="G143" s="57">
        <v>0</v>
      </c>
      <c r="H143" s="57">
        <v>3850000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8">
        <v>6284550</v>
      </c>
      <c r="O143" s="59">
        <v>3715000</v>
      </c>
      <c r="P143" s="58">
        <v>0</v>
      </c>
      <c r="Q143" s="60">
        <v>53727150</v>
      </c>
      <c r="R143" s="59">
        <v>29542150</v>
      </c>
      <c r="S143" s="58">
        <v>0</v>
      </c>
      <c r="T143" s="58">
        <v>0</v>
      </c>
      <c r="U143" s="57">
        <v>0</v>
      </c>
      <c r="V143" s="58">
        <v>24185000</v>
      </c>
      <c r="W143" s="61">
        <v>53727150</v>
      </c>
    </row>
    <row r="144" spans="1:23" s="7" customFormat="1" ht="12.75" customHeight="1">
      <c r="A144" s="24"/>
      <c r="B144" s="54" t="s">
        <v>75</v>
      </c>
      <c r="C144" s="55" t="s">
        <v>76</v>
      </c>
      <c r="D144" s="56">
        <v>10100000</v>
      </c>
      <c r="E144" s="57">
        <v>122430000</v>
      </c>
      <c r="F144" s="57">
        <v>136864000</v>
      </c>
      <c r="G144" s="57">
        <v>0</v>
      </c>
      <c r="H144" s="57">
        <v>59800000</v>
      </c>
      <c r="I144" s="57">
        <v>3000000</v>
      </c>
      <c r="J144" s="57">
        <v>0</v>
      </c>
      <c r="K144" s="57">
        <v>0</v>
      </c>
      <c r="L144" s="57">
        <v>0</v>
      </c>
      <c r="M144" s="57">
        <v>161947000</v>
      </c>
      <c r="N144" s="58">
        <v>65087000</v>
      </c>
      <c r="O144" s="59">
        <v>36620000</v>
      </c>
      <c r="P144" s="58">
        <v>0</v>
      </c>
      <c r="Q144" s="60">
        <v>595848000</v>
      </c>
      <c r="R144" s="59">
        <v>417198000</v>
      </c>
      <c r="S144" s="58">
        <v>0</v>
      </c>
      <c r="T144" s="58">
        <v>178650000</v>
      </c>
      <c r="U144" s="57">
        <v>0</v>
      </c>
      <c r="V144" s="58">
        <v>0</v>
      </c>
      <c r="W144" s="61">
        <v>595848000</v>
      </c>
    </row>
    <row r="145" spans="1:23" s="7" customFormat="1" ht="12.75" customHeight="1">
      <c r="A145" s="24"/>
      <c r="B145" s="54" t="s">
        <v>341</v>
      </c>
      <c r="C145" s="55" t="s">
        <v>342</v>
      </c>
      <c r="D145" s="56">
        <v>11500000</v>
      </c>
      <c r="E145" s="57">
        <v>63790000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8">
        <v>35028200</v>
      </c>
      <c r="O145" s="59">
        <v>9304578</v>
      </c>
      <c r="P145" s="58">
        <v>0</v>
      </c>
      <c r="Q145" s="60">
        <v>119622778</v>
      </c>
      <c r="R145" s="59">
        <v>51668200</v>
      </c>
      <c r="S145" s="58">
        <v>0</v>
      </c>
      <c r="T145" s="58">
        <v>0</v>
      </c>
      <c r="U145" s="57">
        <v>0</v>
      </c>
      <c r="V145" s="58">
        <v>67954578</v>
      </c>
      <c r="W145" s="61">
        <v>119622778</v>
      </c>
    </row>
    <row r="146" spans="1:23" s="7" customFormat="1" ht="12.75" customHeight="1">
      <c r="A146" s="24"/>
      <c r="B146" s="54" t="s">
        <v>343</v>
      </c>
      <c r="C146" s="55" t="s">
        <v>344</v>
      </c>
      <c r="D146" s="56">
        <v>0</v>
      </c>
      <c r="E146" s="57">
        <v>15000000</v>
      </c>
      <c r="F146" s="57">
        <v>13000000</v>
      </c>
      <c r="G146" s="57">
        <v>0</v>
      </c>
      <c r="H146" s="57">
        <v>5000000</v>
      </c>
      <c r="I146" s="57">
        <v>5000000</v>
      </c>
      <c r="J146" s="57">
        <v>0</v>
      </c>
      <c r="K146" s="57">
        <v>0</v>
      </c>
      <c r="L146" s="57">
        <v>0</v>
      </c>
      <c r="M146" s="57">
        <v>0</v>
      </c>
      <c r="N146" s="58">
        <v>750000</v>
      </c>
      <c r="O146" s="59">
        <v>10782250</v>
      </c>
      <c r="P146" s="58">
        <v>0</v>
      </c>
      <c r="Q146" s="60">
        <v>49532250</v>
      </c>
      <c r="R146" s="59">
        <v>15000000</v>
      </c>
      <c r="S146" s="58">
        <v>0</v>
      </c>
      <c r="T146" s="58">
        <v>0</v>
      </c>
      <c r="U146" s="57">
        <v>0</v>
      </c>
      <c r="V146" s="58">
        <v>34532250</v>
      </c>
      <c r="W146" s="61">
        <v>49532250</v>
      </c>
    </row>
    <row r="147" spans="1:23" s="7" customFormat="1" ht="12.75" customHeight="1">
      <c r="A147" s="24"/>
      <c r="B147" s="54" t="s">
        <v>345</v>
      </c>
      <c r="C147" s="55" t="s">
        <v>346</v>
      </c>
      <c r="D147" s="56">
        <v>0</v>
      </c>
      <c r="E147" s="57">
        <v>11120000</v>
      </c>
      <c r="F147" s="57">
        <v>95400000</v>
      </c>
      <c r="G147" s="57">
        <v>0</v>
      </c>
      <c r="H147" s="57">
        <v>0</v>
      </c>
      <c r="I147" s="57">
        <v>12000000</v>
      </c>
      <c r="J147" s="57">
        <v>0</v>
      </c>
      <c r="K147" s="57">
        <v>0</v>
      </c>
      <c r="L147" s="57">
        <v>0</v>
      </c>
      <c r="M147" s="57">
        <v>0</v>
      </c>
      <c r="N147" s="58">
        <v>0</v>
      </c>
      <c r="O147" s="59">
        <v>957000</v>
      </c>
      <c r="P147" s="58">
        <v>0</v>
      </c>
      <c r="Q147" s="60">
        <v>119477000</v>
      </c>
      <c r="R147" s="59">
        <v>119477000</v>
      </c>
      <c r="S147" s="58">
        <v>0</v>
      </c>
      <c r="T147" s="58">
        <v>0</v>
      </c>
      <c r="U147" s="57">
        <v>0</v>
      </c>
      <c r="V147" s="58">
        <v>0</v>
      </c>
      <c r="W147" s="61">
        <v>119477000</v>
      </c>
    </row>
    <row r="148" spans="1:23" s="7" customFormat="1" ht="12.75" customHeight="1">
      <c r="A148" s="24"/>
      <c r="B148" s="54" t="s">
        <v>347</v>
      </c>
      <c r="C148" s="55" t="s">
        <v>348</v>
      </c>
      <c r="D148" s="56">
        <v>0</v>
      </c>
      <c r="E148" s="57">
        <v>2500000</v>
      </c>
      <c r="F148" s="57">
        <v>9000000</v>
      </c>
      <c r="G148" s="57">
        <v>0</v>
      </c>
      <c r="H148" s="57">
        <v>0</v>
      </c>
      <c r="I148" s="57">
        <v>3337000</v>
      </c>
      <c r="J148" s="57">
        <v>0</v>
      </c>
      <c r="K148" s="57">
        <v>0</v>
      </c>
      <c r="L148" s="57">
        <v>0</v>
      </c>
      <c r="M148" s="57">
        <v>0</v>
      </c>
      <c r="N148" s="58">
        <v>0</v>
      </c>
      <c r="O148" s="59">
        <v>1800000</v>
      </c>
      <c r="P148" s="58">
        <v>0</v>
      </c>
      <c r="Q148" s="60">
        <v>16637000</v>
      </c>
      <c r="R148" s="59">
        <v>16637000</v>
      </c>
      <c r="S148" s="58">
        <v>0</v>
      </c>
      <c r="T148" s="58">
        <v>0</v>
      </c>
      <c r="U148" s="57">
        <v>0</v>
      </c>
      <c r="V148" s="58">
        <v>0</v>
      </c>
      <c r="W148" s="61">
        <v>16637000</v>
      </c>
    </row>
    <row r="149" spans="1:23" s="7" customFormat="1" ht="12.75" customHeight="1">
      <c r="A149" s="24"/>
      <c r="B149" s="54" t="s">
        <v>349</v>
      </c>
      <c r="C149" s="55" t="s">
        <v>350</v>
      </c>
      <c r="D149" s="56">
        <v>0</v>
      </c>
      <c r="E149" s="57">
        <v>9963700</v>
      </c>
      <c r="F149" s="57">
        <v>500000</v>
      </c>
      <c r="G149" s="57">
        <v>0</v>
      </c>
      <c r="H149" s="57">
        <v>15000000</v>
      </c>
      <c r="I149" s="57">
        <v>12000000</v>
      </c>
      <c r="J149" s="57">
        <v>0</v>
      </c>
      <c r="K149" s="57">
        <v>0</v>
      </c>
      <c r="L149" s="57">
        <v>0</v>
      </c>
      <c r="M149" s="57">
        <v>0</v>
      </c>
      <c r="N149" s="58">
        <v>0</v>
      </c>
      <c r="O149" s="59">
        <v>0</v>
      </c>
      <c r="P149" s="58">
        <v>0</v>
      </c>
      <c r="Q149" s="60">
        <v>37463700</v>
      </c>
      <c r="R149" s="59">
        <v>37463700</v>
      </c>
      <c r="S149" s="58">
        <v>0</v>
      </c>
      <c r="T149" s="58">
        <v>0</v>
      </c>
      <c r="U149" s="57">
        <v>0</v>
      </c>
      <c r="V149" s="58">
        <v>0</v>
      </c>
      <c r="W149" s="61">
        <v>37463700</v>
      </c>
    </row>
    <row r="150" spans="1:23" s="7" customFormat="1" ht="12.75" customHeight="1">
      <c r="A150" s="24"/>
      <c r="B150" s="54" t="s">
        <v>351</v>
      </c>
      <c r="C150" s="55" t="s">
        <v>352</v>
      </c>
      <c r="D150" s="56">
        <v>0</v>
      </c>
      <c r="E150" s="57">
        <v>37500000</v>
      </c>
      <c r="F150" s="57">
        <v>12000000</v>
      </c>
      <c r="G150" s="57">
        <v>0</v>
      </c>
      <c r="H150" s="57">
        <v>30000000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8">
        <v>7754150</v>
      </c>
      <c r="O150" s="59">
        <v>200000</v>
      </c>
      <c r="P150" s="58">
        <v>0</v>
      </c>
      <c r="Q150" s="60">
        <v>87454150</v>
      </c>
      <c r="R150" s="59">
        <v>67254150</v>
      </c>
      <c r="S150" s="58">
        <v>0</v>
      </c>
      <c r="T150" s="58">
        <v>0</v>
      </c>
      <c r="U150" s="57">
        <v>0</v>
      </c>
      <c r="V150" s="58">
        <v>20200000</v>
      </c>
      <c r="W150" s="61">
        <v>87454150</v>
      </c>
    </row>
    <row r="151" spans="1:23" s="7" customFormat="1" ht="12.75" customHeight="1">
      <c r="A151" s="24"/>
      <c r="B151" s="54" t="s">
        <v>353</v>
      </c>
      <c r="C151" s="55" t="s">
        <v>354</v>
      </c>
      <c r="D151" s="56">
        <v>8505000</v>
      </c>
      <c r="E151" s="57">
        <v>42491000</v>
      </c>
      <c r="F151" s="57">
        <v>266360000</v>
      </c>
      <c r="G151" s="57">
        <v>0</v>
      </c>
      <c r="H151" s="57">
        <v>30462000</v>
      </c>
      <c r="I151" s="57">
        <v>22500000</v>
      </c>
      <c r="J151" s="57">
        <v>0</v>
      </c>
      <c r="K151" s="57">
        <v>0</v>
      </c>
      <c r="L151" s="57">
        <v>0</v>
      </c>
      <c r="M151" s="57">
        <v>0</v>
      </c>
      <c r="N151" s="58">
        <v>22570000</v>
      </c>
      <c r="O151" s="59">
        <v>19214410</v>
      </c>
      <c r="P151" s="58">
        <v>0</v>
      </c>
      <c r="Q151" s="60">
        <v>412102410</v>
      </c>
      <c r="R151" s="59">
        <v>345161000</v>
      </c>
      <c r="S151" s="58">
        <v>0</v>
      </c>
      <c r="T151" s="58">
        <v>66941410</v>
      </c>
      <c r="U151" s="57">
        <v>0</v>
      </c>
      <c r="V151" s="58">
        <v>0</v>
      </c>
      <c r="W151" s="61">
        <v>412102410</v>
      </c>
    </row>
    <row r="152" spans="1:23" s="7" customFormat="1" ht="12.75" customHeight="1">
      <c r="A152" s="24"/>
      <c r="B152" s="54" t="s">
        <v>355</v>
      </c>
      <c r="C152" s="55" t="s">
        <v>356</v>
      </c>
      <c r="D152" s="56">
        <v>1224000</v>
      </c>
      <c r="E152" s="57">
        <v>65016901</v>
      </c>
      <c r="F152" s="57">
        <v>0</v>
      </c>
      <c r="G152" s="57">
        <v>0</v>
      </c>
      <c r="H152" s="57">
        <v>1887000</v>
      </c>
      <c r="I152" s="57">
        <v>0</v>
      </c>
      <c r="J152" s="57">
        <v>0</v>
      </c>
      <c r="K152" s="57">
        <v>0</v>
      </c>
      <c r="L152" s="57">
        <v>0</v>
      </c>
      <c r="M152" s="57">
        <v>3929464</v>
      </c>
      <c r="N152" s="58">
        <v>0</v>
      </c>
      <c r="O152" s="59">
        <v>0</v>
      </c>
      <c r="P152" s="58">
        <v>0</v>
      </c>
      <c r="Q152" s="60">
        <v>72057365</v>
      </c>
      <c r="R152" s="59">
        <v>33588000</v>
      </c>
      <c r="S152" s="58">
        <v>0</v>
      </c>
      <c r="T152" s="58">
        <v>0</v>
      </c>
      <c r="U152" s="57">
        <v>0</v>
      </c>
      <c r="V152" s="58">
        <v>38469365</v>
      </c>
      <c r="W152" s="61">
        <v>72057365</v>
      </c>
    </row>
    <row r="153" spans="1:23" s="7" customFormat="1" ht="12.75" customHeight="1">
      <c r="A153" s="24"/>
      <c r="B153" s="54" t="s">
        <v>357</v>
      </c>
      <c r="C153" s="55" t="s">
        <v>358</v>
      </c>
      <c r="D153" s="56">
        <v>1500000</v>
      </c>
      <c r="E153" s="57">
        <v>74978000</v>
      </c>
      <c r="F153" s="57">
        <v>0</v>
      </c>
      <c r="G153" s="57">
        <v>0</v>
      </c>
      <c r="H153" s="57">
        <v>16100000</v>
      </c>
      <c r="I153" s="57">
        <v>0</v>
      </c>
      <c r="J153" s="57">
        <v>0</v>
      </c>
      <c r="K153" s="57">
        <v>3000000</v>
      </c>
      <c r="L153" s="57">
        <v>360000</v>
      </c>
      <c r="M153" s="57">
        <v>0</v>
      </c>
      <c r="N153" s="58">
        <v>240000</v>
      </c>
      <c r="O153" s="59">
        <v>3000000</v>
      </c>
      <c r="P153" s="58">
        <v>0</v>
      </c>
      <c r="Q153" s="60">
        <v>99178000</v>
      </c>
      <c r="R153" s="59">
        <v>65178000</v>
      </c>
      <c r="S153" s="58">
        <v>0</v>
      </c>
      <c r="T153" s="58">
        <v>0</v>
      </c>
      <c r="U153" s="57">
        <v>0</v>
      </c>
      <c r="V153" s="58">
        <v>34000000</v>
      </c>
      <c r="W153" s="61">
        <v>99178000</v>
      </c>
    </row>
    <row r="154" spans="1:23" s="7" customFormat="1" ht="12.75" customHeight="1">
      <c r="A154" s="24"/>
      <c r="B154" s="54" t="s">
        <v>359</v>
      </c>
      <c r="C154" s="55" t="s">
        <v>360</v>
      </c>
      <c r="D154" s="56">
        <v>15000000</v>
      </c>
      <c r="E154" s="57">
        <v>125850000</v>
      </c>
      <c r="F154" s="57">
        <v>0</v>
      </c>
      <c r="G154" s="57">
        <v>0</v>
      </c>
      <c r="H154" s="57">
        <v>1500000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8">
        <v>0</v>
      </c>
      <c r="O154" s="59">
        <v>13150000</v>
      </c>
      <c r="P154" s="58">
        <v>0</v>
      </c>
      <c r="Q154" s="60">
        <v>155500000</v>
      </c>
      <c r="R154" s="59">
        <v>155500000</v>
      </c>
      <c r="S154" s="58">
        <v>0</v>
      </c>
      <c r="T154" s="58">
        <v>0</v>
      </c>
      <c r="U154" s="57">
        <v>0</v>
      </c>
      <c r="V154" s="58">
        <v>0</v>
      </c>
      <c r="W154" s="61">
        <v>155500000</v>
      </c>
    </row>
    <row r="155" spans="1:23" s="7" customFormat="1" ht="12.75" customHeight="1">
      <c r="A155" s="24"/>
      <c r="B155" s="54" t="s">
        <v>361</v>
      </c>
      <c r="C155" s="55" t="s">
        <v>362</v>
      </c>
      <c r="D155" s="56">
        <v>0</v>
      </c>
      <c r="E155" s="57">
        <v>17500000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3550000</v>
      </c>
      <c r="N155" s="58">
        <v>0</v>
      </c>
      <c r="O155" s="59">
        <v>1920000</v>
      </c>
      <c r="P155" s="58">
        <v>0</v>
      </c>
      <c r="Q155" s="60">
        <v>22970000</v>
      </c>
      <c r="R155" s="59">
        <v>21705600</v>
      </c>
      <c r="S155" s="58">
        <v>0</v>
      </c>
      <c r="T155" s="58">
        <v>0</v>
      </c>
      <c r="U155" s="57">
        <v>0</v>
      </c>
      <c r="V155" s="58">
        <v>1264400</v>
      </c>
      <c r="W155" s="61">
        <v>22970000</v>
      </c>
    </row>
    <row r="156" spans="1:23" s="7" customFormat="1" ht="12.75" customHeight="1">
      <c r="A156" s="122"/>
      <c r="B156" s="123" t="s">
        <v>363</v>
      </c>
      <c r="C156" s="124" t="s">
        <v>364</v>
      </c>
      <c r="D156" s="125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7">
        <v>0</v>
      </c>
      <c r="O156" s="128">
        <v>0</v>
      </c>
      <c r="P156" s="127">
        <v>0</v>
      </c>
      <c r="Q156" s="129">
        <v>0</v>
      </c>
      <c r="R156" s="128">
        <v>0</v>
      </c>
      <c r="S156" s="127">
        <v>0</v>
      </c>
      <c r="T156" s="127">
        <v>0</v>
      </c>
      <c r="U156" s="126">
        <v>0</v>
      </c>
      <c r="V156" s="127">
        <v>0</v>
      </c>
      <c r="W156" s="130">
        <v>0</v>
      </c>
    </row>
    <row r="157" spans="1:23" s="7" customFormat="1" ht="12.75" customHeight="1">
      <c r="A157" s="131"/>
      <c r="B157" s="132" t="s">
        <v>365</v>
      </c>
      <c r="C157" s="133" t="s">
        <v>366</v>
      </c>
      <c r="D157" s="134">
        <v>0</v>
      </c>
      <c r="E157" s="135">
        <v>0</v>
      </c>
      <c r="F157" s="135">
        <v>113128800</v>
      </c>
      <c r="G157" s="135">
        <v>0</v>
      </c>
      <c r="H157" s="135">
        <v>6000000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6">
        <v>0</v>
      </c>
      <c r="O157" s="137">
        <v>0</v>
      </c>
      <c r="P157" s="136">
        <v>0</v>
      </c>
      <c r="Q157" s="138">
        <v>119128800</v>
      </c>
      <c r="R157" s="137">
        <v>119128800</v>
      </c>
      <c r="S157" s="136">
        <v>0</v>
      </c>
      <c r="T157" s="136">
        <v>0</v>
      </c>
      <c r="U157" s="135">
        <v>0</v>
      </c>
      <c r="V157" s="136">
        <v>0</v>
      </c>
      <c r="W157" s="139">
        <v>119128800</v>
      </c>
    </row>
    <row r="158" spans="1:23" s="7" customFormat="1" ht="12.75" customHeight="1">
      <c r="A158" s="24"/>
      <c r="B158" s="54" t="s">
        <v>367</v>
      </c>
      <c r="C158" s="55" t="s">
        <v>368</v>
      </c>
      <c r="D158" s="56">
        <v>0</v>
      </c>
      <c r="E158" s="57">
        <v>0</v>
      </c>
      <c r="F158" s="57">
        <v>50312950</v>
      </c>
      <c r="G158" s="57">
        <v>0</v>
      </c>
      <c r="H158" s="57">
        <v>32999000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8">
        <v>0</v>
      </c>
      <c r="O158" s="59">
        <v>0</v>
      </c>
      <c r="P158" s="58">
        <v>0</v>
      </c>
      <c r="Q158" s="60">
        <v>83311950</v>
      </c>
      <c r="R158" s="59">
        <v>60312950</v>
      </c>
      <c r="S158" s="58">
        <v>0</v>
      </c>
      <c r="T158" s="58">
        <v>0</v>
      </c>
      <c r="U158" s="57">
        <v>22999000</v>
      </c>
      <c r="V158" s="58">
        <v>0</v>
      </c>
      <c r="W158" s="61">
        <v>83311950</v>
      </c>
    </row>
    <row r="159" spans="1:23" s="7" customFormat="1" ht="12.75" customHeight="1">
      <c r="A159" s="24"/>
      <c r="B159" s="54" t="s">
        <v>369</v>
      </c>
      <c r="C159" s="55" t="s">
        <v>370</v>
      </c>
      <c r="D159" s="56">
        <v>0</v>
      </c>
      <c r="E159" s="57">
        <v>22610411</v>
      </c>
      <c r="F159" s="57">
        <v>54609769</v>
      </c>
      <c r="G159" s="57">
        <v>0</v>
      </c>
      <c r="H159" s="57">
        <v>10710000</v>
      </c>
      <c r="I159" s="57">
        <v>1272000</v>
      </c>
      <c r="J159" s="57">
        <v>0</v>
      </c>
      <c r="K159" s="57">
        <v>0</v>
      </c>
      <c r="L159" s="57">
        <v>0</v>
      </c>
      <c r="M159" s="57">
        <v>0</v>
      </c>
      <c r="N159" s="58">
        <v>980500</v>
      </c>
      <c r="O159" s="59">
        <v>4478500</v>
      </c>
      <c r="P159" s="58">
        <v>0</v>
      </c>
      <c r="Q159" s="60">
        <v>94661180</v>
      </c>
      <c r="R159" s="59">
        <v>81782174</v>
      </c>
      <c r="S159" s="58">
        <v>0</v>
      </c>
      <c r="T159" s="58">
        <v>12879000</v>
      </c>
      <c r="U159" s="57">
        <v>0</v>
      </c>
      <c r="V159" s="58">
        <v>0</v>
      </c>
      <c r="W159" s="61">
        <v>94661174</v>
      </c>
    </row>
    <row r="160" spans="1:23" s="7" customFormat="1" ht="12.75" customHeight="1">
      <c r="A160" s="24"/>
      <c r="B160" s="54" t="s">
        <v>371</v>
      </c>
      <c r="C160" s="55" t="s">
        <v>372</v>
      </c>
      <c r="D160" s="56">
        <v>0</v>
      </c>
      <c r="E160" s="57">
        <v>0</v>
      </c>
      <c r="F160" s="57">
        <v>7000000</v>
      </c>
      <c r="G160" s="57">
        <v>0</v>
      </c>
      <c r="H160" s="57">
        <v>9000000</v>
      </c>
      <c r="I160" s="57">
        <v>18209200</v>
      </c>
      <c r="J160" s="57">
        <v>0</v>
      </c>
      <c r="K160" s="57">
        <v>0</v>
      </c>
      <c r="L160" s="57">
        <v>0</v>
      </c>
      <c r="M160" s="57">
        <v>0</v>
      </c>
      <c r="N160" s="58">
        <v>0</v>
      </c>
      <c r="O160" s="59">
        <v>0</v>
      </c>
      <c r="P160" s="58">
        <v>0</v>
      </c>
      <c r="Q160" s="60">
        <v>34209200</v>
      </c>
      <c r="R160" s="59">
        <v>34209200</v>
      </c>
      <c r="S160" s="58">
        <v>0</v>
      </c>
      <c r="T160" s="58">
        <v>0</v>
      </c>
      <c r="U160" s="57">
        <v>0</v>
      </c>
      <c r="V160" s="58">
        <v>0</v>
      </c>
      <c r="W160" s="61">
        <v>34209200</v>
      </c>
    </row>
    <row r="161" spans="1:23" s="7" customFormat="1" ht="12.75" customHeight="1">
      <c r="A161" s="24"/>
      <c r="B161" s="54" t="s">
        <v>373</v>
      </c>
      <c r="C161" s="55" t="s">
        <v>374</v>
      </c>
      <c r="D161" s="56">
        <v>0</v>
      </c>
      <c r="E161" s="57">
        <v>0</v>
      </c>
      <c r="F161" s="57">
        <v>10870150</v>
      </c>
      <c r="G161" s="57">
        <v>0</v>
      </c>
      <c r="H161" s="57">
        <v>0</v>
      </c>
      <c r="I161" s="57">
        <v>17000000</v>
      </c>
      <c r="J161" s="57">
        <v>0</v>
      </c>
      <c r="K161" s="57">
        <v>0</v>
      </c>
      <c r="L161" s="57">
        <v>0</v>
      </c>
      <c r="M161" s="57">
        <v>0</v>
      </c>
      <c r="N161" s="58">
        <v>0</v>
      </c>
      <c r="O161" s="59">
        <v>0</v>
      </c>
      <c r="P161" s="58">
        <v>0</v>
      </c>
      <c r="Q161" s="60">
        <v>27870150</v>
      </c>
      <c r="R161" s="59">
        <v>27870150</v>
      </c>
      <c r="S161" s="58">
        <v>0</v>
      </c>
      <c r="T161" s="58">
        <v>0</v>
      </c>
      <c r="U161" s="57">
        <v>0</v>
      </c>
      <c r="V161" s="58">
        <v>0</v>
      </c>
      <c r="W161" s="61">
        <v>27870150</v>
      </c>
    </row>
    <row r="162" spans="1:23" s="7" customFormat="1" ht="12.75" customHeight="1">
      <c r="A162" s="24"/>
      <c r="B162" s="54" t="s">
        <v>375</v>
      </c>
      <c r="C162" s="55" t="s">
        <v>376</v>
      </c>
      <c r="D162" s="56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8">
        <v>0</v>
      </c>
      <c r="O162" s="59">
        <v>0</v>
      </c>
      <c r="P162" s="58">
        <v>0</v>
      </c>
      <c r="Q162" s="60">
        <v>0</v>
      </c>
      <c r="R162" s="59">
        <v>0</v>
      </c>
      <c r="S162" s="58">
        <v>0</v>
      </c>
      <c r="T162" s="58">
        <v>0</v>
      </c>
      <c r="U162" s="57">
        <v>0</v>
      </c>
      <c r="V162" s="58">
        <v>0</v>
      </c>
      <c r="W162" s="61">
        <v>0</v>
      </c>
    </row>
    <row r="163" spans="1:23" s="7" customFormat="1" ht="12.75" customHeight="1">
      <c r="A163" s="24"/>
      <c r="B163" s="54" t="s">
        <v>77</v>
      </c>
      <c r="C163" s="55" t="s">
        <v>78</v>
      </c>
      <c r="D163" s="56">
        <v>0</v>
      </c>
      <c r="E163" s="57">
        <v>0</v>
      </c>
      <c r="F163" s="57">
        <v>0</v>
      </c>
      <c r="G163" s="57">
        <v>0</v>
      </c>
      <c r="H163" s="57">
        <v>10165000</v>
      </c>
      <c r="I163" s="57">
        <v>58084000</v>
      </c>
      <c r="J163" s="57">
        <v>0</v>
      </c>
      <c r="K163" s="57">
        <v>0</v>
      </c>
      <c r="L163" s="57">
        <v>0</v>
      </c>
      <c r="M163" s="57">
        <v>0</v>
      </c>
      <c r="N163" s="58">
        <v>0</v>
      </c>
      <c r="O163" s="59">
        <v>0</v>
      </c>
      <c r="P163" s="58">
        <v>0</v>
      </c>
      <c r="Q163" s="60">
        <v>68249000</v>
      </c>
      <c r="R163" s="59">
        <v>68249000</v>
      </c>
      <c r="S163" s="58">
        <v>0</v>
      </c>
      <c r="T163" s="58">
        <v>0</v>
      </c>
      <c r="U163" s="57">
        <v>0</v>
      </c>
      <c r="V163" s="58">
        <v>0</v>
      </c>
      <c r="W163" s="61">
        <v>68249000</v>
      </c>
    </row>
    <row r="164" spans="1:23" s="7" customFormat="1" ht="12.75" customHeight="1">
      <c r="A164" s="24"/>
      <c r="B164" s="54" t="s">
        <v>377</v>
      </c>
      <c r="C164" s="55" t="s">
        <v>378</v>
      </c>
      <c r="D164" s="56">
        <v>0</v>
      </c>
      <c r="E164" s="57">
        <v>6585000</v>
      </c>
      <c r="F164" s="57">
        <v>3593000</v>
      </c>
      <c r="G164" s="57">
        <v>0</v>
      </c>
      <c r="H164" s="57">
        <v>27830000</v>
      </c>
      <c r="I164" s="57">
        <v>9123000</v>
      </c>
      <c r="J164" s="57">
        <v>0</v>
      </c>
      <c r="K164" s="57">
        <v>0</v>
      </c>
      <c r="L164" s="57">
        <v>0</v>
      </c>
      <c r="M164" s="57">
        <v>0</v>
      </c>
      <c r="N164" s="58">
        <v>3285000</v>
      </c>
      <c r="O164" s="59">
        <v>2750000</v>
      </c>
      <c r="P164" s="58">
        <v>0</v>
      </c>
      <c r="Q164" s="60">
        <v>53166000</v>
      </c>
      <c r="R164" s="59">
        <v>36416000</v>
      </c>
      <c r="S164" s="58">
        <v>0</v>
      </c>
      <c r="T164" s="58">
        <v>0</v>
      </c>
      <c r="U164" s="57">
        <v>0</v>
      </c>
      <c r="V164" s="58">
        <v>16750000</v>
      </c>
      <c r="W164" s="61">
        <v>53166000</v>
      </c>
    </row>
    <row r="165" spans="1:23" s="7" customFormat="1" ht="12.75" customHeight="1">
      <c r="A165" s="24"/>
      <c r="B165" s="54" t="s">
        <v>79</v>
      </c>
      <c r="C165" s="55" t="s">
        <v>80</v>
      </c>
      <c r="D165" s="56">
        <v>0</v>
      </c>
      <c r="E165" s="57">
        <v>7960000</v>
      </c>
      <c r="F165" s="57">
        <v>91880000</v>
      </c>
      <c r="G165" s="57">
        <v>0</v>
      </c>
      <c r="H165" s="57">
        <v>14464000</v>
      </c>
      <c r="I165" s="57">
        <v>84548150</v>
      </c>
      <c r="J165" s="57">
        <v>0</v>
      </c>
      <c r="K165" s="57">
        <v>0</v>
      </c>
      <c r="L165" s="57">
        <v>0</v>
      </c>
      <c r="M165" s="57">
        <v>10000000</v>
      </c>
      <c r="N165" s="58">
        <v>0</v>
      </c>
      <c r="O165" s="59">
        <v>0</v>
      </c>
      <c r="P165" s="58">
        <v>0</v>
      </c>
      <c r="Q165" s="60">
        <v>208852150</v>
      </c>
      <c r="R165" s="59">
        <v>208852150</v>
      </c>
      <c r="S165" s="58">
        <v>0</v>
      </c>
      <c r="T165" s="58">
        <v>0</v>
      </c>
      <c r="U165" s="57">
        <v>0</v>
      </c>
      <c r="V165" s="58">
        <v>0</v>
      </c>
      <c r="W165" s="61">
        <v>208852150</v>
      </c>
    </row>
    <row r="166" spans="1:23" s="7" customFormat="1" ht="12.75" customHeight="1">
      <c r="A166" s="24"/>
      <c r="B166" s="54" t="s">
        <v>81</v>
      </c>
      <c r="C166" s="55" t="s">
        <v>82</v>
      </c>
      <c r="D166" s="56">
        <v>2415000</v>
      </c>
      <c r="E166" s="57">
        <v>63224699</v>
      </c>
      <c r="F166" s="57">
        <v>37136887</v>
      </c>
      <c r="G166" s="57">
        <v>0</v>
      </c>
      <c r="H166" s="57">
        <v>39000000</v>
      </c>
      <c r="I166" s="57">
        <v>46187294</v>
      </c>
      <c r="J166" s="57">
        <v>0</v>
      </c>
      <c r="K166" s="57">
        <v>5650000</v>
      </c>
      <c r="L166" s="57">
        <v>3000000</v>
      </c>
      <c r="M166" s="57">
        <v>3700000</v>
      </c>
      <c r="N166" s="58">
        <v>12480000</v>
      </c>
      <c r="O166" s="59">
        <v>30711600</v>
      </c>
      <c r="P166" s="58">
        <v>1500000</v>
      </c>
      <c r="Q166" s="60">
        <v>245005480</v>
      </c>
      <c r="R166" s="59">
        <v>51954880</v>
      </c>
      <c r="S166" s="58">
        <v>114770000</v>
      </c>
      <c r="T166" s="58">
        <v>78280600</v>
      </c>
      <c r="U166" s="57">
        <v>0</v>
      </c>
      <c r="V166" s="58">
        <v>0</v>
      </c>
      <c r="W166" s="61">
        <v>245005480</v>
      </c>
    </row>
    <row r="167" spans="1:23" s="7" customFormat="1" ht="12.75" customHeight="1">
      <c r="A167" s="24"/>
      <c r="B167" s="54" t="s">
        <v>379</v>
      </c>
      <c r="C167" s="55" t="s">
        <v>380</v>
      </c>
      <c r="D167" s="56">
        <v>0</v>
      </c>
      <c r="E167" s="57">
        <v>0</v>
      </c>
      <c r="F167" s="57">
        <v>6820350</v>
      </c>
      <c r="G167" s="57">
        <v>0</v>
      </c>
      <c r="H167" s="57">
        <v>2204000</v>
      </c>
      <c r="I167" s="57">
        <v>3978350</v>
      </c>
      <c r="J167" s="57">
        <v>0</v>
      </c>
      <c r="K167" s="57">
        <v>0</v>
      </c>
      <c r="L167" s="57">
        <v>7000000</v>
      </c>
      <c r="M167" s="57">
        <v>0</v>
      </c>
      <c r="N167" s="58">
        <v>0</v>
      </c>
      <c r="O167" s="59">
        <v>568803</v>
      </c>
      <c r="P167" s="58">
        <v>0</v>
      </c>
      <c r="Q167" s="60">
        <v>20571503</v>
      </c>
      <c r="R167" s="59">
        <v>19390700</v>
      </c>
      <c r="S167" s="58">
        <v>0</v>
      </c>
      <c r="T167" s="58">
        <v>0</v>
      </c>
      <c r="U167" s="57">
        <v>0</v>
      </c>
      <c r="V167" s="58">
        <v>1180803</v>
      </c>
      <c r="W167" s="61">
        <v>20571503</v>
      </c>
    </row>
    <row r="168" spans="1:23" s="7" customFormat="1" ht="12.75" customHeight="1">
      <c r="A168" s="24"/>
      <c r="B168" s="54" t="s">
        <v>381</v>
      </c>
      <c r="C168" s="55" t="s">
        <v>382</v>
      </c>
      <c r="D168" s="56">
        <v>0</v>
      </c>
      <c r="E168" s="57">
        <v>0</v>
      </c>
      <c r="F168" s="57">
        <v>100230049</v>
      </c>
      <c r="G168" s="57">
        <v>0</v>
      </c>
      <c r="H168" s="57">
        <v>0</v>
      </c>
      <c r="I168" s="57">
        <v>12014876</v>
      </c>
      <c r="J168" s="57">
        <v>0</v>
      </c>
      <c r="K168" s="57">
        <v>10862909</v>
      </c>
      <c r="L168" s="57">
        <v>0</v>
      </c>
      <c r="M168" s="57">
        <v>0</v>
      </c>
      <c r="N168" s="58">
        <v>0</v>
      </c>
      <c r="O168" s="59">
        <v>95310</v>
      </c>
      <c r="P168" s="58">
        <v>0</v>
      </c>
      <c r="Q168" s="60">
        <v>123203144</v>
      </c>
      <c r="R168" s="59">
        <v>123203144</v>
      </c>
      <c r="S168" s="58">
        <v>0</v>
      </c>
      <c r="T168" s="58">
        <v>0</v>
      </c>
      <c r="U168" s="57">
        <v>0</v>
      </c>
      <c r="V168" s="58">
        <v>0</v>
      </c>
      <c r="W168" s="61">
        <v>123203144</v>
      </c>
    </row>
    <row r="169" spans="1:23" s="7" customFormat="1" ht="12.75" customHeight="1">
      <c r="A169" s="24"/>
      <c r="B169" s="54" t="s">
        <v>383</v>
      </c>
      <c r="C169" s="55" t="s">
        <v>384</v>
      </c>
      <c r="D169" s="56">
        <v>16000000</v>
      </c>
      <c r="E169" s="57">
        <v>38000000</v>
      </c>
      <c r="F169" s="57">
        <v>81746000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8">
        <v>0</v>
      </c>
      <c r="O169" s="59">
        <v>0</v>
      </c>
      <c r="P169" s="58">
        <v>0</v>
      </c>
      <c r="Q169" s="60">
        <v>135746000</v>
      </c>
      <c r="R169" s="59">
        <v>125746000</v>
      </c>
      <c r="S169" s="58">
        <v>0</v>
      </c>
      <c r="T169" s="58">
        <v>0</v>
      </c>
      <c r="U169" s="57">
        <v>0</v>
      </c>
      <c r="V169" s="58">
        <v>10000000</v>
      </c>
      <c r="W169" s="61">
        <v>135746000</v>
      </c>
    </row>
    <row r="170" spans="1:23" s="7" customFormat="1" ht="12.75" customHeight="1">
      <c r="A170" s="24"/>
      <c r="B170" s="54" t="s">
        <v>385</v>
      </c>
      <c r="C170" s="55" t="s">
        <v>386</v>
      </c>
      <c r="D170" s="56">
        <v>0</v>
      </c>
      <c r="E170" s="57">
        <v>20196629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8">
        <v>25825000</v>
      </c>
      <c r="O170" s="59">
        <v>0</v>
      </c>
      <c r="P170" s="58">
        <v>0</v>
      </c>
      <c r="Q170" s="60">
        <v>46021629</v>
      </c>
      <c r="R170" s="59">
        <v>46021629</v>
      </c>
      <c r="S170" s="58">
        <v>0</v>
      </c>
      <c r="T170" s="58">
        <v>0</v>
      </c>
      <c r="U170" s="57">
        <v>0</v>
      </c>
      <c r="V170" s="58">
        <v>0</v>
      </c>
      <c r="W170" s="61">
        <v>46021629</v>
      </c>
    </row>
    <row r="171" spans="1:23" s="7" customFormat="1" ht="12.75" customHeight="1">
      <c r="A171" s="24"/>
      <c r="B171" s="54" t="s">
        <v>83</v>
      </c>
      <c r="C171" s="55" t="s">
        <v>84</v>
      </c>
      <c r="D171" s="56">
        <v>2700000</v>
      </c>
      <c r="E171" s="57">
        <v>171705789</v>
      </c>
      <c r="F171" s="57">
        <v>232789301</v>
      </c>
      <c r="G171" s="57">
        <v>0</v>
      </c>
      <c r="H171" s="57">
        <v>21004396</v>
      </c>
      <c r="I171" s="57">
        <v>29323990</v>
      </c>
      <c r="J171" s="57">
        <v>0</v>
      </c>
      <c r="K171" s="57">
        <v>0</v>
      </c>
      <c r="L171" s="57">
        <v>13115598</v>
      </c>
      <c r="M171" s="57">
        <v>1500000</v>
      </c>
      <c r="N171" s="58">
        <v>26264288</v>
      </c>
      <c r="O171" s="59">
        <v>59430684</v>
      </c>
      <c r="P171" s="58">
        <v>0</v>
      </c>
      <c r="Q171" s="60">
        <v>557834046</v>
      </c>
      <c r="R171" s="59">
        <v>424737588</v>
      </c>
      <c r="S171" s="58">
        <v>0</v>
      </c>
      <c r="T171" s="58">
        <v>129671900</v>
      </c>
      <c r="U171" s="57">
        <v>3424558</v>
      </c>
      <c r="V171" s="58">
        <v>0</v>
      </c>
      <c r="W171" s="61">
        <v>557834046</v>
      </c>
    </row>
    <row r="172" spans="1:23" s="7" customFormat="1" ht="12.75" customHeight="1">
      <c r="A172" s="24"/>
      <c r="B172" s="54" t="s">
        <v>387</v>
      </c>
      <c r="C172" s="55" t="s">
        <v>388</v>
      </c>
      <c r="D172" s="56">
        <v>0</v>
      </c>
      <c r="E172" s="57">
        <v>31757000</v>
      </c>
      <c r="F172" s="57">
        <v>60448000</v>
      </c>
      <c r="G172" s="57">
        <v>0</v>
      </c>
      <c r="H172" s="57">
        <v>5000000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8">
        <v>0</v>
      </c>
      <c r="O172" s="59">
        <v>0</v>
      </c>
      <c r="P172" s="58">
        <v>0</v>
      </c>
      <c r="Q172" s="60">
        <v>97205000</v>
      </c>
      <c r="R172" s="59">
        <v>97205000</v>
      </c>
      <c r="S172" s="58">
        <v>0</v>
      </c>
      <c r="T172" s="58">
        <v>0</v>
      </c>
      <c r="U172" s="57">
        <v>0</v>
      </c>
      <c r="V172" s="58">
        <v>0</v>
      </c>
      <c r="W172" s="61">
        <v>97205000</v>
      </c>
    </row>
    <row r="173" spans="1:23" s="7" customFormat="1" ht="12.75" customHeight="1">
      <c r="A173" s="24"/>
      <c r="B173" s="54" t="s">
        <v>389</v>
      </c>
      <c r="C173" s="55" t="s">
        <v>390</v>
      </c>
      <c r="D173" s="56">
        <v>0</v>
      </c>
      <c r="E173" s="57">
        <v>46572105</v>
      </c>
      <c r="F173" s="57">
        <v>236090750</v>
      </c>
      <c r="G173" s="57">
        <v>0</v>
      </c>
      <c r="H173" s="57">
        <v>10000000</v>
      </c>
      <c r="I173" s="57">
        <v>34500000</v>
      </c>
      <c r="J173" s="57">
        <v>0</v>
      </c>
      <c r="K173" s="57">
        <v>0</v>
      </c>
      <c r="L173" s="57">
        <v>0</v>
      </c>
      <c r="M173" s="57">
        <v>0</v>
      </c>
      <c r="N173" s="58">
        <v>15901632</v>
      </c>
      <c r="O173" s="59">
        <v>600000</v>
      </c>
      <c r="P173" s="58">
        <v>0</v>
      </c>
      <c r="Q173" s="60">
        <v>343664487</v>
      </c>
      <c r="R173" s="59">
        <v>343064487</v>
      </c>
      <c r="S173" s="58">
        <v>0</v>
      </c>
      <c r="T173" s="58">
        <v>600000</v>
      </c>
      <c r="U173" s="57">
        <v>0</v>
      </c>
      <c r="V173" s="58">
        <v>0</v>
      </c>
      <c r="W173" s="61">
        <v>343664487</v>
      </c>
    </row>
    <row r="174" spans="1:23" s="7" customFormat="1" ht="12.75" customHeight="1">
      <c r="A174" s="24"/>
      <c r="B174" s="54" t="s">
        <v>391</v>
      </c>
      <c r="C174" s="55" t="s">
        <v>392</v>
      </c>
      <c r="D174" s="56">
        <v>0</v>
      </c>
      <c r="E174" s="57">
        <v>20500000</v>
      </c>
      <c r="F174" s="57">
        <v>541500000</v>
      </c>
      <c r="G174" s="57">
        <v>0</v>
      </c>
      <c r="H174" s="57">
        <v>15000000</v>
      </c>
      <c r="I174" s="57">
        <v>5000000</v>
      </c>
      <c r="J174" s="57">
        <v>12000000</v>
      </c>
      <c r="K174" s="57">
        <v>0</v>
      </c>
      <c r="L174" s="57">
        <v>0</v>
      </c>
      <c r="M174" s="57">
        <v>40000000</v>
      </c>
      <c r="N174" s="58">
        <v>33500000</v>
      </c>
      <c r="O174" s="59">
        <v>118214000</v>
      </c>
      <c r="P174" s="58">
        <v>6100000</v>
      </c>
      <c r="Q174" s="60">
        <v>791814000</v>
      </c>
      <c r="R174" s="59">
        <v>791814000</v>
      </c>
      <c r="S174" s="58">
        <v>0</v>
      </c>
      <c r="T174" s="58">
        <v>0</v>
      </c>
      <c r="U174" s="57">
        <v>0</v>
      </c>
      <c r="V174" s="58">
        <v>0</v>
      </c>
      <c r="W174" s="61">
        <v>791814000</v>
      </c>
    </row>
    <row r="175" spans="1:23" s="7" customFormat="1" ht="12.75" customHeight="1">
      <c r="A175" s="24"/>
      <c r="B175" s="54" t="s">
        <v>393</v>
      </c>
      <c r="C175" s="55" t="s">
        <v>394</v>
      </c>
      <c r="D175" s="56">
        <v>0</v>
      </c>
      <c r="E175" s="57">
        <v>0</v>
      </c>
      <c r="F175" s="57">
        <v>15857000</v>
      </c>
      <c r="G175" s="57">
        <v>0</v>
      </c>
      <c r="H175" s="57">
        <v>2000000</v>
      </c>
      <c r="I175" s="57">
        <v>7350000</v>
      </c>
      <c r="J175" s="57">
        <v>0</v>
      </c>
      <c r="K175" s="57">
        <v>0</v>
      </c>
      <c r="L175" s="57">
        <v>0</v>
      </c>
      <c r="M175" s="57">
        <v>0</v>
      </c>
      <c r="N175" s="58">
        <v>0</v>
      </c>
      <c r="O175" s="59">
        <v>0</v>
      </c>
      <c r="P175" s="58">
        <v>0</v>
      </c>
      <c r="Q175" s="60">
        <v>25207000</v>
      </c>
      <c r="R175" s="59">
        <v>25207000</v>
      </c>
      <c r="S175" s="58">
        <v>0</v>
      </c>
      <c r="T175" s="58">
        <v>0</v>
      </c>
      <c r="U175" s="57">
        <v>0</v>
      </c>
      <c r="V175" s="58">
        <v>0</v>
      </c>
      <c r="W175" s="61">
        <v>25207000</v>
      </c>
    </row>
    <row r="176" spans="1:23" s="7" customFormat="1" ht="12.75" customHeight="1">
      <c r="A176" s="24"/>
      <c r="B176" s="54" t="s">
        <v>395</v>
      </c>
      <c r="C176" s="55" t="s">
        <v>396</v>
      </c>
      <c r="D176" s="56">
        <v>0</v>
      </c>
      <c r="E176" s="57">
        <v>14644000</v>
      </c>
      <c r="F176" s="57">
        <v>0</v>
      </c>
      <c r="G176" s="57">
        <v>0</v>
      </c>
      <c r="H176" s="57">
        <v>3000000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8">
        <v>0</v>
      </c>
      <c r="O176" s="59">
        <v>0</v>
      </c>
      <c r="P176" s="58">
        <v>0</v>
      </c>
      <c r="Q176" s="60">
        <v>17644000</v>
      </c>
      <c r="R176" s="59">
        <v>17644000</v>
      </c>
      <c r="S176" s="58">
        <v>0</v>
      </c>
      <c r="T176" s="58">
        <v>0</v>
      </c>
      <c r="U176" s="57">
        <v>0</v>
      </c>
      <c r="V176" s="58">
        <v>0</v>
      </c>
      <c r="W176" s="61">
        <v>17644000</v>
      </c>
    </row>
    <row r="177" spans="1:23" s="7" customFormat="1" ht="12.75" customHeight="1">
      <c r="A177" s="24"/>
      <c r="B177" s="54" t="s">
        <v>397</v>
      </c>
      <c r="C177" s="55" t="s">
        <v>398</v>
      </c>
      <c r="D177" s="56">
        <v>0</v>
      </c>
      <c r="E177" s="57">
        <v>0</v>
      </c>
      <c r="F177" s="57">
        <v>7566000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8">
        <v>0</v>
      </c>
      <c r="O177" s="59">
        <v>0</v>
      </c>
      <c r="P177" s="58">
        <v>0</v>
      </c>
      <c r="Q177" s="60">
        <v>7566000</v>
      </c>
      <c r="R177" s="59">
        <v>7566000</v>
      </c>
      <c r="S177" s="58">
        <v>0</v>
      </c>
      <c r="T177" s="58">
        <v>0</v>
      </c>
      <c r="U177" s="57">
        <v>0</v>
      </c>
      <c r="V177" s="58">
        <v>0</v>
      </c>
      <c r="W177" s="61">
        <v>7566000</v>
      </c>
    </row>
    <row r="178" spans="1:23" s="7" customFormat="1" ht="12.75" customHeight="1">
      <c r="A178" s="24"/>
      <c r="B178" s="54" t="s">
        <v>399</v>
      </c>
      <c r="C178" s="55" t="s">
        <v>400</v>
      </c>
      <c r="D178" s="56">
        <v>0</v>
      </c>
      <c r="E178" s="57">
        <v>9738000</v>
      </c>
      <c r="F178" s="57">
        <v>46650000</v>
      </c>
      <c r="G178" s="57">
        <v>0</v>
      </c>
      <c r="H178" s="57">
        <v>2000000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8">
        <v>0</v>
      </c>
      <c r="O178" s="59">
        <v>0</v>
      </c>
      <c r="P178" s="58">
        <v>0</v>
      </c>
      <c r="Q178" s="60">
        <v>58388000</v>
      </c>
      <c r="R178" s="59">
        <v>58388000</v>
      </c>
      <c r="S178" s="58">
        <v>0</v>
      </c>
      <c r="T178" s="58">
        <v>0</v>
      </c>
      <c r="U178" s="57">
        <v>0</v>
      </c>
      <c r="V178" s="58">
        <v>0</v>
      </c>
      <c r="W178" s="61">
        <v>58388000</v>
      </c>
    </row>
    <row r="179" spans="1:23" s="7" customFormat="1" ht="12.75" customHeight="1">
      <c r="A179" s="24"/>
      <c r="B179" s="54" t="s">
        <v>401</v>
      </c>
      <c r="C179" s="55" t="s">
        <v>402</v>
      </c>
      <c r="D179" s="56">
        <v>0</v>
      </c>
      <c r="E179" s="57">
        <v>8135000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8">
        <v>0</v>
      </c>
      <c r="O179" s="59">
        <v>0</v>
      </c>
      <c r="P179" s="58">
        <v>0</v>
      </c>
      <c r="Q179" s="60">
        <v>8135000</v>
      </c>
      <c r="R179" s="59">
        <v>8135000</v>
      </c>
      <c r="S179" s="58">
        <v>0</v>
      </c>
      <c r="T179" s="58">
        <v>0</v>
      </c>
      <c r="U179" s="57">
        <v>0</v>
      </c>
      <c r="V179" s="58">
        <v>0</v>
      </c>
      <c r="W179" s="61">
        <v>8135000</v>
      </c>
    </row>
    <row r="180" spans="1:23" s="7" customFormat="1" ht="12.75" customHeight="1">
      <c r="A180" s="24"/>
      <c r="B180" s="54" t="s">
        <v>403</v>
      </c>
      <c r="C180" s="55" t="s">
        <v>404</v>
      </c>
      <c r="D180" s="56">
        <v>0</v>
      </c>
      <c r="E180" s="57">
        <v>6845614</v>
      </c>
      <c r="F180" s="57">
        <v>0</v>
      </c>
      <c r="G180" s="57">
        <v>0</v>
      </c>
      <c r="H180" s="57">
        <v>2000000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8">
        <v>0</v>
      </c>
      <c r="O180" s="59">
        <v>0</v>
      </c>
      <c r="P180" s="58">
        <v>0</v>
      </c>
      <c r="Q180" s="60">
        <v>8845614</v>
      </c>
      <c r="R180" s="59">
        <v>8845614</v>
      </c>
      <c r="S180" s="58">
        <v>0</v>
      </c>
      <c r="T180" s="58">
        <v>0</v>
      </c>
      <c r="U180" s="57">
        <v>0</v>
      </c>
      <c r="V180" s="58">
        <v>0</v>
      </c>
      <c r="W180" s="61">
        <v>8845614</v>
      </c>
    </row>
    <row r="181" spans="1:23" s="7" customFormat="1" ht="12.75" customHeight="1">
      <c r="A181" s="24"/>
      <c r="B181" s="54" t="s">
        <v>405</v>
      </c>
      <c r="C181" s="55" t="s">
        <v>406</v>
      </c>
      <c r="D181" s="56">
        <v>0</v>
      </c>
      <c r="E181" s="57">
        <v>9996000</v>
      </c>
      <c r="F181" s="57">
        <v>0</v>
      </c>
      <c r="G181" s="57">
        <v>0</v>
      </c>
      <c r="H181" s="57">
        <v>3000000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8">
        <v>0</v>
      </c>
      <c r="O181" s="59">
        <v>0</v>
      </c>
      <c r="P181" s="58">
        <v>0</v>
      </c>
      <c r="Q181" s="60">
        <v>12996000</v>
      </c>
      <c r="R181" s="59">
        <v>12996000</v>
      </c>
      <c r="S181" s="58">
        <v>0</v>
      </c>
      <c r="T181" s="58">
        <v>0</v>
      </c>
      <c r="U181" s="57">
        <v>0</v>
      </c>
      <c r="V181" s="58">
        <v>0</v>
      </c>
      <c r="W181" s="61">
        <v>12996000</v>
      </c>
    </row>
    <row r="182" spans="1:23" s="7" customFormat="1" ht="12.75" customHeight="1">
      <c r="A182" s="24"/>
      <c r="B182" s="54" t="s">
        <v>407</v>
      </c>
      <c r="C182" s="55" t="s">
        <v>408</v>
      </c>
      <c r="D182" s="56">
        <v>0</v>
      </c>
      <c r="E182" s="57">
        <v>0</v>
      </c>
      <c r="F182" s="57">
        <v>11000000</v>
      </c>
      <c r="G182" s="57">
        <v>0</v>
      </c>
      <c r="H182" s="57">
        <v>5000000</v>
      </c>
      <c r="I182" s="57">
        <v>10947800</v>
      </c>
      <c r="J182" s="57">
        <v>0</v>
      </c>
      <c r="K182" s="57">
        <v>0</v>
      </c>
      <c r="L182" s="57">
        <v>0</v>
      </c>
      <c r="M182" s="57">
        <v>0</v>
      </c>
      <c r="N182" s="58">
        <v>0</v>
      </c>
      <c r="O182" s="59">
        <v>0</v>
      </c>
      <c r="P182" s="58">
        <v>0</v>
      </c>
      <c r="Q182" s="60">
        <v>26947800</v>
      </c>
      <c r="R182" s="59">
        <v>26947800</v>
      </c>
      <c r="S182" s="58">
        <v>0</v>
      </c>
      <c r="T182" s="58">
        <v>0</v>
      </c>
      <c r="U182" s="57">
        <v>0</v>
      </c>
      <c r="V182" s="58">
        <v>0</v>
      </c>
      <c r="W182" s="61">
        <v>26947800</v>
      </c>
    </row>
    <row r="183" spans="1:23" s="7" customFormat="1" ht="12.75" customHeight="1">
      <c r="A183" s="24"/>
      <c r="B183" s="54" t="s">
        <v>409</v>
      </c>
      <c r="C183" s="55" t="s">
        <v>410</v>
      </c>
      <c r="D183" s="56">
        <v>585580</v>
      </c>
      <c r="E183" s="57">
        <v>14600100</v>
      </c>
      <c r="F183" s="57">
        <v>27430000</v>
      </c>
      <c r="G183" s="57">
        <v>0</v>
      </c>
      <c r="H183" s="57">
        <v>5912195</v>
      </c>
      <c r="I183" s="57">
        <v>0</v>
      </c>
      <c r="J183" s="57">
        <v>0</v>
      </c>
      <c r="K183" s="57">
        <v>0</v>
      </c>
      <c r="L183" s="57">
        <v>32760</v>
      </c>
      <c r="M183" s="57">
        <v>0</v>
      </c>
      <c r="N183" s="58">
        <v>380289</v>
      </c>
      <c r="O183" s="59">
        <v>2334824</v>
      </c>
      <c r="P183" s="58">
        <v>0</v>
      </c>
      <c r="Q183" s="60">
        <v>51275748</v>
      </c>
      <c r="R183" s="59">
        <v>40840100</v>
      </c>
      <c r="S183" s="58">
        <v>3723195</v>
      </c>
      <c r="T183" s="58">
        <v>0</v>
      </c>
      <c r="U183" s="57">
        <v>0</v>
      </c>
      <c r="V183" s="58">
        <v>6712453</v>
      </c>
      <c r="W183" s="61">
        <v>51275748</v>
      </c>
    </row>
    <row r="184" spans="1:23" s="7" customFormat="1" ht="12.75" customHeight="1">
      <c r="A184" s="24"/>
      <c r="B184" s="54" t="s">
        <v>411</v>
      </c>
      <c r="C184" s="55" t="s">
        <v>412</v>
      </c>
      <c r="D184" s="56">
        <v>0</v>
      </c>
      <c r="E184" s="57">
        <v>3054000</v>
      </c>
      <c r="F184" s="57">
        <v>0</v>
      </c>
      <c r="G184" s="57">
        <v>0</v>
      </c>
      <c r="H184" s="57">
        <v>0</v>
      </c>
      <c r="I184" s="57">
        <v>3500000</v>
      </c>
      <c r="J184" s="57">
        <v>0</v>
      </c>
      <c r="K184" s="57">
        <v>0</v>
      </c>
      <c r="L184" s="57">
        <v>0</v>
      </c>
      <c r="M184" s="57">
        <v>0</v>
      </c>
      <c r="N184" s="58">
        <v>1500000</v>
      </c>
      <c r="O184" s="59">
        <v>0</v>
      </c>
      <c r="P184" s="58">
        <v>0</v>
      </c>
      <c r="Q184" s="60">
        <v>8054000</v>
      </c>
      <c r="R184" s="59">
        <v>8054000</v>
      </c>
      <c r="S184" s="58">
        <v>0</v>
      </c>
      <c r="T184" s="58">
        <v>0</v>
      </c>
      <c r="U184" s="57">
        <v>0</v>
      </c>
      <c r="V184" s="58">
        <v>0</v>
      </c>
      <c r="W184" s="61">
        <v>8054000</v>
      </c>
    </row>
    <row r="185" spans="1:23" s="7" customFormat="1" ht="12.75" customHeight="1">
      <c r="A185" s="24"/>
      <c r="B185" s="54" t="s">
        <v>413</v>
      </c>
      <c r="C185" s="55" t="s">
        <v>414</v>
      </c>
      <c r="D185" s="56">
        <v>0</v>
      </c>
      <c r="E185" s="57">
        <v>7493000</v>
      </c>
      <c r="F185" s="57">
        <v>0</v>
      </c>
      <c r="G185" s="57">
        <v>0</v>
      </c>
      <c r="H185" s="57">
        <v>1000000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8">
        <v>0</v>
      </c>
      <c r="O185" s="59">
        <v>0</v>
      </c>
      <c r="P185" s="58">
        <v>0</v>
      </c>
      <c r="Q185" s="60">
        <v>8493000</v>
      </c>
      <c r="R185" s="59">
        <v>8493000</v>
      </c>
      <c r="S185" s="58">
        <v>0</v>
      </c>
      <c r="T185" s="58">
        <v>0</v>
      </c>
      <c r="U185" s="57">
        <v>0</v>
      </c>
      <c r="V185" s="58">
        <v>0</v>
      </c>
      <c r="W185" s="61">
        <v>8493000</v>
      </c>
    </row>
    <row r="186" spans="1:23" s="7" customFormat="1" ht="12.75" customHeight="1">
      <c r="A186" s="24"/>
      <c r="B186" s="54" t="s">
        <v>415</v>
      </c>
      <c r="C186" s="55" t="s">
        <v>416</v>
      </c>
      <c r="D186" s="56">
        <v>0</v>
      </c>
      <c r="E186" s="57">
        <v>9001250</v>
      </c>
      <c r="F186" s="57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8">
        <v>0</v>
      </c>
      <c r="O186" s="59">
        <v>70000</v>
      </c>
      <c r="P186" s="58">
        <v>0</v>
      </c>
      <c r="Q186" s="60">
        <v>9071250</v>
      </c>
      <c r="R186" s="59">
        <v>9071250</v>
      </c>
      <c r="S186" s="58">
        <v>0</v>
      </c>
      <c r="T186" s="58">
        <v>0</v>
      </c>
      <c r="U186" s="57">
        <v>0</v>
      </c>
      <c r="V186" s="58">
        <v>0</v>
      </c>
      <c r="W186" s="61">
        <v>9071250</v>
      </c>
    </row>
    <row r="187" spans="1:23" s="7" customFormat="1" ht="12.75" customHeight="1">
      <c r="A187" s="24"/>
      <c r="B187" s="54" t="s">
        <v>417</v>
      </c>
      <c r="C187" s="55" t="s">
        <v>418</v>
      </c>
      <c r="D187" s="56">
        <v>0</v>
      </c>
      <c r="E187" s="57">
        <v>5913000</v>
      </c>
      <c r="F187" s="57">
        <v>2957000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8">
        <v>986000</v>
      </c>
      <c r="O187" s="59">
        <v>0</v>
      </c>
      <c r="P187" s="58">
        <v>0</v>
      </c>
      <c r="Q187" s="60">
        <v>9856000</v>
      </c>
      <c r="R187" s="59">
        <v>9856000</v>
      </c>
      <c r="S187" s="58">
        <v>0</v>
      </c>
      <c r="T187" s="58">
        <v>0</v>
      </c>
      <c r="U187" s="57">
        <v>0</v>
      </c>
      <c r="V187" s="58">
        <v>0</v>
      </c>
      <c r="W187" s="61">
        <v>9856000</v>
      </c>
    </row>
    <row r="188" spans="1:23" s="7" customFormat="1" ht="12.75" customHeight="1">
      <c r="A188" s="24"/>
      <c r="B188" s="54" t="s">
        <v>419</v>
      </c>
      <c r="C188" s="55" t="s">
        <v>420</v>
      </c>
      <c r="D188" s="56">
        <v>0</v>
      </c>
      <c r="E188" s="57">
        <v>9970000</v>
      </c>
      <c r="F188" s="57">
        <v>6700000</v>
      </c>
      <c r="G188" s="57">
        <v>0</v>
      </c>
      <c r="H188" s="57">
        <v>2000000</v>
      </c>
      <c r="I188" s="57">
        <v>4280000</v>
      </c>
      <c r="J188" s="57">
        <v>0</v>
      </c>
      <c r="K188" s="57">
        <v>0</v>
      </c>
      <c r="L188" s="57">
        <v>0</v>
      </c>
      <c r="M188" s="57">
        <v>0</v>
      </c>
      <c r="N188" s="58">
        <v>0</v>
      </c>
      <c r="O188" s="59">
        <v>2286700</v>
      </c>
      <c r="P188" s="58">
        <v>0</v>
      </c>
      <c r="Q188" s="60">
        <v>25236700</v>
      </c>
      <c r="R188" s="59">
        <v>22950000</v>
      </c>
      <c r="S188" s="58">
        <v>0</v>
      </c>
      <c r="T188" s="58">
        <v>0</v>
      </c>
      <c r="U188" s="57">
        <v>0</v>
      </c>
      <c r="V188" s="58">
        <v>2286700</v>
      </c>
      <c r="W188" s="61">
        <v>25236700</v>
      </c>
    </row>
    <row r="189" spans="1:23" s="7" customFormat="1" ht="12.75" customHeight="1">
      <c r="A189" s="24"/>
      <c r="B189" s="54" t="s">
        <v>421</v>
      </c>
      <c r="C189" s="55" t="s">
        <v>422</v>
      </c>
      <c r="D189" s="56">
        <v>0</v>
      </c>
      <c r="E189" s="57">
        <v>3697508</v>
      </c>
      <c r="F189" s="57">
        <v>0</v>
      </c>
      <c r="G189" s="57">
        <v>0</v>
      </c>
      <c r="H189" s="57">
        <v>0</v>
      </c>
      <c r="I189" s="57">
        <v>3159492</v>
      </c>
      <c r="J189" s="57">
        <v>0</v>
      </c>
      <c r="K189" s="57">
        <v>0</v>
      </c>
      <c r="L189" s="57">
        <v>0</v>
      </c>
      <c r="M189" s="57">
        <v>0</v>
      </c>
      <c r="N189" s="58">
        <v>0</v>
      </c>
      <c r="O189" s="59">
        <v>0</v>
      </c>
      <c r="P189" s="58">
        <v>0</v>
      </c>
      <c r="Q189" s="60">
        <v>6857000</v>
      </c>
      <c r="R189" s="59">
        <v>6857000</v>
      </c>
      <c r="S189" s="58">
        <v>0</v>
      </c>
      <c r="T189" s="58">
        <v>0</v>
      </c>
      <c r="U189" s="57">
        <v>0</v>
      </c>
      <c r="V189" s="58">
        <v>0</v>
      </c>
      <c r="W189" s="61">
        <v>6857000</v>
      </c>
    </row>
    <row r="190" spans="1:23" s="7" customFormat="1" ht="12.75" customHeight="1">
      <c r="A190" s="24"/>
      <c r="B190" s="54" t="s">
        <v>423</v>
      </c>
      <c r="C190" s="55" t="s">
        <v>424</v>
      </c>
      <c r="D190" s="56">
        <v>0</v>
      </c>
      <c r="E190" s="57">
        <v>6933212</v>
      </c>
      <c r="F190" s="57">
        <v>6760390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8814399</v>
      </c>
      <c r="N190" s="58">
        <v>0</v>
      </c>
      <c r="O190" s="59">
        <v>0</v>
      </c>
      <c r="P190" s="58">
        <v>0</v>
      </c>
      <c r="Q190" s="60">
        <v>22508001</v>
      </c>
      <c r="R190" s="59">
        <v>22508001</v>
      </c>
      <c r="S190" s="58">
        <v>0</v>
      </c>
      <c r="T190" s="58">
        <v>0</v>
      </c>
      <c r="U190" s="57">
        <v>0</v>
      </c>
      <c r="V190" s="58">
        <v>0</v>
      </c>
      <c r="W190" s="61">
        <v>22508001</v>
      </c>
    </row>
    <row r="191" spans="1:23" s="7" customFormat="1" ht="12.75" customHeight="1">
      <c r="A191" s="24"/>
      <c r="B191" s="54" t="s">
        <v>425</v>
      </c>
      <c r="C191" s="55" t="s">
        <v>426</v>
      </c>
      <c r="D191" s="56">
        <v>0</v>
      </c>
      <c r="E191" s="57">
        <v>0</v>
      </c>
      <c r="F191" s="57">
        <v>5500000</v>
      </c>
      <c r="G191" s="57">
        <v>0</v>
      </c>
      <c r="H191" s="57">
        <v>5958799</v>
      </c>
      <c r="I191" s="57">
        <v>6725846</v>
      </c>
      <c r="J191" s="57">
        <v>0</v>
      </c>
      <c r="K191" s="57">
        <v>0</v>
      </c>
      <c r="L191" s="57">
        <v>0</v>
      </c>
      <c r="M191" s="57">
        <v>0</v>
      </c>
      <c r="N191" s="58">
        <v>2881216</v>
      </c>
      <c r="O191" s="59">
        <v>1500000</v>
      </c>
      <c r="P191" s="58">
        <v>0</v>
      </c>
      <c r="Q191" s="60">
        <v>22565861</v>
      </c>
      <c r="R191" s="59">
        <v>20326361</v>
      </c>
      <c r="S191" s="58">
        <v>0</v>
      </c>
      <c r="T191" s="58">
        <v>2239500</v>
      </c>
      <c r="U191" s="57">
        <v>0</v>
      </c>
      <c r="V191" s="58">
        <v>0</v>
      </c>
      <c r="W191" s="61">
        <v>22565861</v>
      </c>
    </row>
    <row r="192" spans="1:23" s="7" customFormat="1" ht="12.75" customHeight="1">
      <c r="A192" s="24"/>
      <c r="B192" s="54" t="s">
        <v>427</v>
      </c>
      <c r="C192" s="55" t="s">
        <v>428</v>
      </c>
      <c r="D192" s="56">
        <v>0</v>
      </c>
      <c r="E192" s="57">
        <v>0</v>
      </c>
      <c r="F192" s="57">
        <v>11204000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4446000</v>
      </c>
      <c r="M192" s="57">
        <v>0</v>
      </c>
      <c r="N192" s="58">
        <v>2100000</v>
      </c>
      <c r="O192" s="59">
        <v>0</v>
      </c>
      <c r="P192" s="58">
        <v>0</v>
      </c>
      <c r="Q192" s="60">
        <v>17750000</v>
      </c>
      <c r="R192" s="59">
        <v>17750000</v>
      </c>
      <c r="S192" s="58">
        <v>0</v>
      </c>
      <c r="T192" s="58">
        <v>0</v>
      </c>
      <c r="U192" s="57">
        <v>0</v>
      </c>
      <c r="V192" s="58">
        <v>0</v>
      </c>
      <c r="W192" s="61">
        <v>17750000</v>
      </c>
    </row>
    <row r="193" spans="1:23" s="7" customFormat="1" ht="12.75" customHeight="1">
      <c r="A193" s="24"/>
      <c r="B193" s="54" t="s">
        <v>429</v>
      </c>
      <c r="C193" s="55" t="s">
        <v>430</v>
      </c>
      <c r="D193" s="56">
        <v>0</v>
      </c>
      <c r="E193" s="57">
        <v>15598000</v>
      </c>
      <c r="F193" s="57">
        <v>9500000</v>
      </c>
      <c r="G193" s="57">
        <v>0</v>
      </c>
      <c r="H193" s="57">
        <v>0</v>
      </c>
      <c r="I193" s="57">
        <v>0</v>
      </c>
      <c r="J193" s="57">
        <v>4500000</v>
      </c>
      <c r="K193" s="57">
        <v>0</v>
      </c>
      <c r="L193" s="57">
        <v>100000</v>
      </c>
      <c r="M193" s="57">
        <v>0</v>
      </c>
      <c r="N193" s="58">
        <v>257000</v>
      </c>
      <c r="O193" s="59">
        <v>2557000</v>
      </c>
      <c r="P193" s="58">
        <v>0</v>
      </c>
      <c r="Q193" s="60">
        <v>32512000</v>
      </c>
      <c r="R193" s="59">
        <v>15598000</v>
      </c>
      <c r="S193" s="58">
        <v>14000000</v>
      </c>
      <c r="T193" s="58">
        <v>0</v>
      </c>
      <c r="U193" s="57">
        <v>0</v>
      </c>
      <c r="V193" s="58">
        <v>2914000</v>
      </c>
      <c r="W193" s="61">
        <v>32512000</v>
      </c>
    </row>
    <row r="194" spans="1:23" s="7" customFormat="1" ht="12.75" customHeight="1">
      <c r="A194" s="24"/>
      <c r="B194" s="54" t="s">
        <v>431</v>
      </c>
      <c r="C194" s="55" t="s">
        <v>432</v>
      </c>
      <c r="D194" s="56">
        <v>0</v>
      </c>
      <c r="E194" s="57">
        <v>0</v>
      </c>
      <c r="F194" s="57">
        <v>3960000</v>
      </c>
      <c r="G194" s="57">
        <v>0</v>
      </c>
      <c r="H194" s="57">
        <v>2000000</v>
      </c>
      <c r="I194" s="57">
        <v>4098000</v>
      </c>
      <c r="J194" s="57">
        <v>0</v>
      </c>
      <c r="K194" s="57">
        <v>0</v>
      </c>
      <c r="L194" s="57">
        <v>0</v>
      </c>
      <c r="M194" s="57">
        <v>0</v>
      </c>
      <c r="N194" s="58">
        <v>0</v>
      </c>
      <c r="O194" s="59">
        <v>0</v>
      </c>
      <c r="P194" s="58">
        <v>0</v>
      </c>
      <c r="Q194" s="60">
        <v>10058000</v>
      </c>
      <c r="R194" s="59">
        <v>10058000</v>
      </c>
      <c r="S194" s="58">
        <v>0</v>
      </c>
      <c r="T194" s="58">
        <v>0</v>
      </c>
      <c r="U194" s="57">
        <v>0</v>
      </c>
      <c r="V194" s="58">
        <v>0</v>
      </c>
      <c r="W194" s="61">
        <v>10058000</v>
      </c>
    </row>
    <row r="195" spans="1:23" s="7" customFormat="1" ht="12.75" customHeight="1">
      <c r="A195" s="24"/>
      <c r="B195" s="54" t="s">
        <v>85</v>
      </c>
      <c r="C195" s="55" t="s">
        <v>86</v>
      </c>
      <c r="D195" s="56">
        <v>0</v>
      </c>
      <c r="E195" s="57">
        <v>0</v>
      </c>
      <c r="F195" s="57">
        <v>51780833</v>
      </c>
      <c r="G195" s="57">
        <v>0</v>
      </c>
      <c r="H195" s="57">
        <v>6045000</v>
      </c>
      <c r="I195" s="57">
        <v>12358610</v>
      </c>
      <c r="J195" s="57">
        <v>0</v>
      </c>
      <c r="K195" s="57">
        <v>0</v>
      </c>
      <c r="L195" s="57">
        <v>0</v>
      </c>
      <c r="M195" s="57">
        <v>0</v>
      </c>
      <c r="N195" s="58">
        <v>9135793</v>
      </c>
      <c r="O195" s="59">
        <v>22300000</v>
      </c>
      <c r="P195" s="58">
        <v>0</v>
      </c>
      <c r="Q195" s="60">
        <v>101620236</v>
      </c>
      <c r="R195" s="59">
        <v>63238298</v>
      </c>
      <c r="S195" s="58">
        <v>0</v>
      </c>
      <c r="T195" s="58">
        <v>0</v>
      </c>
      <c r="U195" s="57">
        <v>0</v>
      </c>
      <c r="V195" s="58">
        <v>38381938</v>
      </c>
      <c r="W195" s="61">
        <v>101620236</v>
      </c>
    </row>
    <row r="196" spans="1:23" s="7" customFormat="1" ht="12.75" customHeight="1">
      <c r="A196" s="24"/>
      <c r="B196" s="54" t="s">
        <v>433</v>
      </c>
      <c r="C196" s="55" t="s">
        <v>434</v>
      </c>
      <c r="D196" s="56">
        <v>0</v>
      </c>
      <c r="E196" s="57">
        <v>6801550</v>
      </c>
      <c r="F196" s="57">
        <v>23134000</v>
      </c>
      <c r="G196" s="57">
        <v>0</v>
      </c>
      <c r="H196" s="57">
        <v>11425000</v>
      </c>
      <c r="I196" s="57">
        <v>12631450</v>
      </c>
      <c r="J196" s="57">
        <v>0</v>
      </c>
      <c r="K196" s="57">
        <v>0</v>
      </c>
      <c r="L196" s="57">
        <v>0</v>
      </c>
      <c r="M196" s="57">
        <v>0</v>
      </c>
      <c r="N196" s="58">
        <v>0</v>
      </c>
      <c r="O196" s="59">
        <v>10000000</v>
      </c>
      <c r="P196" s="58">
        <v>0</v>
      </c>
      <c r="Q196" s="60">
        <v>63992000</v>
      </c>
      <c r="R196" s="59">
        <v>63992000</v>
      </c>
      <c r="S196" s="58">
        <v>0</v>
      </c>
      <c r="T196" s="58">
        <v>0</v>
      </c>
      <c r="U196" s="57">
        <v>0</v>
      </c>
      <c r="V196" s="58">
        <v>0</v>
      </c>
      <c r="W196" s="61">
        <v>63992000</v>
      </c>
    </row>
    <row r="197" spans="1:23" s="7" customFormat="1" ht="12.75" customHeight="1">
      <c r="A197" s="24"/>
      <c r="B197" s="54" t="s">
        <v>435</v>
      </c>
      <c r="C197" s="55" t="s">
        <v>436</v>
      </c>
      <c r="D197" s="56">
        <v>0</v>
      </c>
      <c r="E197" s="57">
        <v>11196000</v>
      </c>
      <c r="F197" s="57">
        <v>0</v>
      </c>
      <c r="G197" s="57">
        <v>0</v>
      </c>
      <c r="H197" s="57">
        <v>1000000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8">
        <v>0</v>
      </c>
      <c r="O197" s="59">
        <v>0</v>
      </c>
      <c r="P197" s="58">
        <v>0</v>
      </c>
      <c r="Q197" s="60">
        <v>12196000</v>
      </c>
      <c r="R197" s="59">
        <v>12196000</v>
      </c>
      <c r="S197" s="58">
        <v>0</v>
      </c>
      <c r="T197" s="58">
        <v>0</v>
      </c>
      <c r="U197" s="57">
        <v>0</v>
      </c>
      <c r="V197" s="58">
        <v>0</v>
      </c>
      <c r="W197" s="61">
        <v>12196000</v>
      </c>
    </row>
    <row r="198" spans="1:23" s="7" customFormat="1" ht="12.75" customHeight="1">
      <c r="A198" s="24"/>
      <c r="B198" s="54" t="s">
        <v>437</v>
      </c>
      <c r="C198" s="55" t="s">
        <v>438</v>
      </c>
      <c r="D198" s="56">
        <v>0</v>
      </c>
      <c r="E198" s="57">
        <v>0</v>
      </c>
      <c r="F198" s="57">
        <v>42500000</v>
      </c>
      <c r="G198" s="57">
        <v>0</v>
      </c>
      <c r="H198" s="57">
        <v>1000000</v>
      </c>
      <c r="I198" s="57">
        <v>11371000</v>
      </c>
      <c r="J198" s="57">
        <v>0</v>
      </c>
      <c r="K198" s="57">
        <v>0</v>
      </c>
      <c r="L198" s="57">
        <v>0</v>
      </c>
      <c r="M198" s="57">
        <v>0</v>
      </c>
      <c r="N198" s="58">
        <v>0</v>
      </c>
      <c r="O198" s="59">
        <v>0</v>
      </c>
      <c r="P198" s="58">
        <v>0</v>
      </c>
      <c r="Q198" s="60">
        <v>54871000</v>
      </c>
      <c r="R198" s="59">
        <v>54871000</v>
      </c>
      <c r="S198" s="58">
        <v>0</v>
      </c>
      <c r="T198" s="58">
        <v>0</v>
      </c>
      <c r="U198" s="57">
        <v>0</v>
      </c>
      <c r="V198" s="58">
        <v>0</v>
      </c>
      <c r="W198" s="61">
        <v>54871000</v>
      </c>
    </row>
    <row r="199" spans="1:23" s="7" customFormat="1" ht="12.75" customHeight="1">
      <c r="A199" s="24"/>
      <c r="B199" s="54" t="s">
        <v>439</v>
      </c>
      <c r="C199" s="55" t="s">
        <v>440</v>
      </c>
      <c r="D199" s="56">
        <v>1591985</v>
      </c>
      <c r="E199" s="57">
        <v>20474100</v>
      </c>
      <c r="F199" s="57">
        <v>90504560</v>
      </c>
      <c r="G199" s="57">
        <v>0</v>
      </c>
      <c r="H199" s="57">
        <v>0</v>
      </c>
      <c r="I199" s="57">
        <v>11651530</v>
      </c>
      <c r="J199" s="57">
        <v>0</v>
      </c>
      <c r="K199" s="57">
        <v>0</v>
      </c>
      <c r="L199" s="57">
        <v>0</v>
      </c>
      <c r="M199" s="57">
        <v>0</v>
      </c>
      <c r="N199" s="58">
        <v>13179960</v>
      </c>
      <c r="O199" s="59">
        <v>498850</v>
      </c>
      <c r="P199" s="58">
        <v>0</v>
      </c>
      <c r="Q199" s="60">
        <v>137900985</v>
      </c>
      <c r="R199" s="59">
        <v>131046400</v>
      </c>
      <c r="S199" s="58">
        <v>0</v>
      </c>
      <c r="T199" s="58">
        <v>0</v>
      </c>
      <c r="U199" s="57">
        <v>0</v>
      </c>
      <c r="V199" s="58">
        <v>6854585</v>
      </c>
      <c r="W199" s="61">
        <v>137900985</v>
      </c>
    </row>
    <row r="200" spans="1:23" s="7" customFormat="1" ht="12.75" customHeight="1">
      <c r="A200" s="24"/>
      <c r="B200" s="54" t="s">
        <v>441</v>
      </c>
      <c r="C200" s="55" t="s">
        <v>442</v>
      </c>
      <c r="D200" s="56">
        <v>0</v>
      </c>
      <c r="E200" s="57">
        <v>21727084</v>
      </c>
      <c r="F200" s="57">
        <v>29183000</v>
      </c>
      <c r="G200" s="57">
        <v>0</v>
      </c>
      <c r="H200" s="57">
        <v>2000000</v>
      </c>
      <c r="I200" s="57">
        <v>8733876</v>
      </c>
      <c r="J200" s="57">
        <v>0</v>
      </c>
      <c r="K200" s="57">
        <v>0</v>
      </c>
      <c r="L200" s="57">
        <v>0</v>
      </c>
      <c r="M200" s="57">
        <v>4000000</v>
      </c>
      <c r="N200" s="58">
        <v>20771040</v>
      </c>
      <c r="O200" s="59">
        <v>3000000</v>
      </c>
      <c r="P200" s="58">
        <v>0</v>
      </c>
      <c r="Q200" s="60">
        <v>89415000</v>
      </c>
      <c r="R200" s="59">
        <v>89415000</v>
      </c>
      <c r="S200" s="58">
        <v>0</v>
      </c>
      <c r="T200" s="58">
        <v>0</v>
      </c>
      <c r="U200" s="57">
        <v>0</v>
      </c>
      <c r="V200" s="58">
        <v>0</v>
      </c>
      <c r="W200" s="61">
        <v>89415000</v>
      </c>
    </row>
    <row r="201" spans="1:23" s="7" customFormat="1" ht="12.75" customHeight="1">
      <c r="A201" s="24"/>
      <c r="B201" s="54" t="s">
        <v>443</v>
      </c>
      <c r="C201" s="55" t="s">
        <v>444</v>
      </c>
      <c r="D201" s="56">
        <v>4000000</v>
      </c>
      <c r="E201" s="57">
        <v>12500000</v>
      </c>
      <c r="F201" s="57">
        <v>108900000</v>
      </c>
      <c r="G201" s="57">
        <v>0</v>
      </c>
      <c r="H201" s="57">
        <v>68360000</v>
      </c>
      <c r="I201" s="57">
        <v>40161000</v>
      </c>
      <c r="J201" s="57">
        <v>0</v>
      </c>
      <c r="K201" s="57">
        <v>7000000</v>
      </c>
      <c r="L201" s="57">
        <v>2500000</v>
      </c>
      <c r="M201" s="57">
        <v>7000000</v>
      </c>
      <c r="N201" s="58">
        <v>19000000</v>
      </c>
      <c r="O201" s="59">
        <v>0</v>
      </c>
      <c r="P201" s="58">
        <v>0</v>
      </c>
      <c r="Q201" s="60">
        <v>269421000</v>
      </c>
      <c r="R201" s="59">
        <v>42161000</v>
      </c>
      <c r="S201" s="58">
        <v>0</v>
      </c>
      <c r="T201" s="58">
        <v>0</v>
      </c>
      <c r="U201" s="57">
        <v>10000000</v>
      </c>
      <c r="V201" s="58">
        <v>217260000</v>
      </c>
      <c r="W201" s="61">
        <v>269421000</v>
      </c>
    </row>
    <row r="202" spans="1:23" s="7" customFormat="1" ht="12.75" customHeight="1">
      <c r="A202" s="24"/>
      <c r="B202" s="54" t="s">
        <v>445</v>
      </c>
      <c r="C202" s="55" t="s">
        <v>446</v>
      </c>
      <c r="D202" s="56">
        <v>0</v>
      </c>
      <c r="E202" s="57">
        <v>44500000</v>
      </c>
      <c r="F202" s="57">
        <v>11000000</v>
      </c>
      <c r="G202" s="57">
        <v>0</v>
      </c>
      <c r="H202" s="57">
        <v>0</v>
      </c>
      <c r="I202" s="57">
        <v>15500000</v>
      </c>
      <c r="J202" s="57">
        <v>0</v>
      </c>
      <c r="K202" s="57">
        <v>17608000</v>
      </c>
      <c r="L202" s="57">
        <v>0</v>
      </c>
      <c r="M202" s="57">
        <v>0</v>
      </c>
      <c r="N202" s="58">
        <v>18000000</v>
      </c>
      <c r="O202" s="59">
        <v>0</v>
      </c>
      <c r="P202" s="58">
        <v>0</v>
      </c>
      <c r="Q202" s="60">
        <v>106608000</v>
      </c>
      <c r="R202" s="59">
        <v>106608000</v>
      </c>
      <c r="S202" s="58">
        <v>0</v>
      </c>
      <c r="T202" s="58">
        <v>0</v>
      </c>
      <c r="U202" s="57">
        <v>0</v>
      </c>
      <c r="V202" s="58">
        <v>0</v>
      </c>
      <c r="W202" s="61">
        <v>106608000</v>
      </c>
    </row>
    <row r="203" spans="1:23" s="7" customFormat="1" ht="12.75" customHeight="1">
      <c r="A203" s="24"/>
      <c r="B203" s="54" t="s">
        <v>87</v>
      </c>
      <c r="C203" s="55" t="s">
        <v>88</v>
      </c>
      <c r="D203" s="56">
        <v>21300000</v>
      </c>
      <c r="E203" s="57">
        <v>81519000</v>
      </c>
      <c r="F203" s="57">
        <v>101407000</v>
      </c>
      <c r="G203" s="57">
        <v>58100000</v>
      </c>
      <c r="H203" s="57">
        <v>15000000</v>
      </c>
      <c r="I203" s="57">
        <v>18000000</v>
      </c>
      <c r="J203" s="57">
        <v>0</v>
      </c>
      <c r="K203" s="57">
        <v>5000000</v>
      </c>
      <c r="L203" s="57">
        <v>15000000</v>
      </c>
      <c r="M203" s="57">
        <v>-50100000</v>
      </c>
      <c r="N203" s="58">
        <v>26000000</v>
      </c>
      <c r="O203" s="59">
        <v>-7000000</v>
      </c>
      <c r="P203" s="58">
        <v>0</v>
      </c>
      <c r="Q203" s="60">
        <v>284226000</v>
      </c>
      <c r="R203" s="59">
        <v>284226000</v>
      </c>
      <c r="S203" s="58">
        <v>0</v>
      </c>
      <c r="T203" s="58">
        <v>0</v>
      </c>
      <c r="U203" s="57">
        <v>0</v>
      </c>
      <c r="V203" s="58">
        <v>0</v>
      </c>
      <c r="W203" s="61">
        <v>284226000</v>
      </c>
    </row>
    <row r="204" spans="1:23" s="7" customFormat="1" ht="12.75" customHeight="1">
      <c r="A204" s="24"/>
      <c r="B204" s="54" t="s">
        <v>89</v>
      </c>
      <c r="C204" s="55" t="s">
        <v>90</v>
      </c>
      <c r="D204" s="56">
        <v>20000000</v>
      </c>
      <c r="E204" s="57">
        <v>303780000</v>
      </c>
      <c r="F204" s="57">
        <v>15000000</v>
      </c>
      <c r="G204" s="57">
        <v>0</v>
      </c>
      <c r="H204" s="57">
        <v>21956608</v>
      </c>
      <c r="I204" s="57">
        <v>33000000</v>
      </c>
      <c r="J204" s="57">
        <v>0</v>
      </c>
      <c r="K204" s="57">
        <v>0</v>
      </c>
      <c r="L204" s="57">
        <v>1000000</v>
      </c>
      <c r="M204" s="57">
        <v>120866009</v>
      </c>
      <c r="N204" s="58">
        <v>15385000</v>
      </c>
      <c r="O204" s="59">
        <v>-2600000</v>
      </c>
      <c r="P204" s="58">
        <v>0</v>
      </c>
      <c r="Q204" s="60">
        <v>528387617</v>
      </c>
      <c r="R204" s="59">
        <v>407521608</v>
      </c>
      <c r="S204" s="58">
        <v>100000000</v>
      </c>
      <c r="T204" s="58">
        <v>0</v>
      </c>
      <c r="U204" s="57">
        <v>20866009</v>
      </c>
      <c r="V204" s="58">
        <v>0</v>
      </c>
      <c r="W204" s="61">
        <v>528387617</v>
      </c>
    </row>
    <row r="205" spans="1:23" s="7" customFormat="1" ht="12.75" customHeight="1">
      <c r="A205" s="24"/>
      <c r="B205" s="54" t="s">
        <v>447</v>
      </c>
      <c r="C205" s="55" t="s">
        <v>448</v>
      </c>
      <c r="D205" s="56">
        <v>0</v>
      </c>
      <c r="E205" s="57">
        <v>16000000</v>
      </c>
      <c r="F205" s="57">
        <v>0</v>
      </c>
      <c r="G205" s="57">
        <v>0</v>
      </c>
      <c r="H205" s="57">
        <v>0</v>
      </c>
      <c r="I205" s="57">
        <v>800000</v>
      </c>
      <c r="J205" s="57">
        <v>0</v>
      </c>
      <c r="K205" s="57">
        <v>0</v>
      </c>
      <c r="L205" s="57">
        <v>0</v>
      </c>
      <c r="M205" s="57">
        <v>0</v>
      </c>
      <c r="N205" s="58">
        <v>6103550</v>
      </c>
      <c r="O205" s="59">
        <v>5996400</v>
      </c>
      <c r="P205" s="58">
        <v>0</v>
      </c>
      <c r="Q205" s="60">
        <v>28899950</v>
      </c>
      <c r="R205" s="59">
        <v>22903550</v>
      </c>
      <c r="S205" s="58">
        <v>0</v>
      </c>
      <c r="T205" s="58">
        <v>0</v>
      </c>
      <c r="U205" s="57">
        <v>0</v>
      </c>
      <c r="V205" s="58">
        <v>5996400</v>
      </c>
      <c r="W205" s="61">
        <v>28899950</v>
      </c>
    </row>
    <row r="206" spans="1:23" s="7" customFormat="1" ht="12.75" customHeight="1">
      <c r="A206" s="24"/>
      <c r="B206" s="54" t="s">
        <v>449</v>
      </c>
      <c r="C206" s="55" t="s">
        <v>450</v>
      </c>
      <c r="D206" s="56">
        <v>0</v>
      </c>
      <c r="E206" s="57">
        <v>31394504</v>
      </c>
      <c r="F206" s="57">
        <v>33943969</v>
      </c>
      <c r="G206" s="57">
        <v>0</v>
      </c>
      <c r="H206" s="57">
        <v>0</v>
      </c>
      <c r="I206" s="57">
        <v>26653650</v>
      </c>
      <c r="J206" s="57">
        <v>0</v>
      </c>
      <c r="K206" s="57">
        <v>22050000</v>
      </c>
      <c r="L206" s="57">
        <v>7000000</v>
      </c>
      <c r="M206" s="57">
        <v>0</v>
      </c>
      <c r="N206" s="58">
        <v>15787154</v>
      </c>
      <c r="O206" s="59">
        <v>1000000</v>
      </c>
      <c r="P206" s="58">
        <v>0</v>
      </c>
      <c r="Q206" s="60">
        <v>137829277</v>
      </c>
      <c r="R206" s="59">
        <v>136829277</v>
      </c>
      <c r="S206" s="58">
        <v>0</v>
      </c>
      <c r="T206" s="58">
        <v>0</v>
      </c>
      <c r="U206" s="57">
        <v>0</v>
      </c>
      <c r="V206" s="58">
        <v>1000000</v>
      </c>
      <c r="W206" s="61">
        <v>137829277</v>
      </c>
    </row>
    <row r="207" spans="1:23" s="7" customFormat="1" ht="12.75" customHeight="1">
      <c r="A207" s="24"/>
      <c r="B207" s="54" t="s">
        <v>451</v>
      </c>
      <c r="C207" s="55" t="s">
        <v>452</v>
      </c>
      <c r="D207" s="56">
        <v>0</v>
      </c>
      <c r="E207" s="57">
        <v>23695600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20600</v>
      </c>
      <c r="L207" s="57">
        <v>0</v>
      </c>
      <c r="M207" s="57">
        <v>0</v>
      </c>
      <c r="N207" s="58">
        <v>9135404</v>
      </c>
      <c r="O207" s="59">
        <v>3614920</v>
      </c>
      <c r="P207" s="58">
        <v>0</v>
      </c>
      <c r="Q207" s="60">
        <v>36466524</v>
      </c>
      <c r="R207" s="59">
        <v>28392000</v>
      </c>
      <c r="S207" s="58">
        <v>0</v>
      </c>
      <c r="T207" s="58">
        <v>0</v>
      </c>
      <c r="U207" s="57">
        <v>0</v>
      </c>
      <c r="V207" s="58">
        <v>8074524</v>
      </c>
      <c r="W207" s="61">
        <v>36466524</v>
      </c>
    </row>
    <row r="208" spans="1:23" s="7" customFormat="1" ht="12.75" customHeight="1">
      <c r="A208" s="24"/>
      <c r="B208" s="54" t="s">
        <v>453</v>
      </c>
      <c r="C208" s="55" t="s">
        <v>454</v>
      </c>
      <c r="D208" s="56">
        <v>0</v>
      </c>
      <c r="E208" s="57">
        <v>22779000</v>
      </c>
      <c r="F208" s="57">
        <v>0</v>
      </c>
      <c r="G208" s="57">
        <v>0</v>
      </c>
      <c r="H208" s="57">
        <v>3000000</v>
      </c>
      <c r="I208" s="57">
        <v>0</v>
      </c>
      <c r="J208" s="57">
        <v>0</v>
      </c>
      <c r="K208" s="57">
        <v>6620000</v>
      </c>
      <c r="L208" s="57">
        <v>0</v>
      </c>
      <c r="M208" s="57">
        <v>0</v>
      </c>
      <c r="N208" s="58">
        <v>0</v>
      </c>
      <c r="O208" s="59">
        <v>0</v>
      </c>
      <c r="P208" s="58">
        <v>0</v>
      </c>
      <c r="Q208" s="60">
        <v>32399000</v>
      </c>
      <c r="R208" s="59">
        <v>32399000</v>
      </c>
      <c r="S208" s="58">
        <v>0</v>
      </c>
      <c r="T208" s="58">
        <v>0</v>
      </c>
      <c r="U208" s="57">
        <v>0</v>
      </c>
      <c r="V208" s="58">
        <v>0</v>
      </c>
      <c r="W208" s="61">
        <v>32399000</v>
      </c>
    </row>
    <row r="209" spans="1:23" s="7" customFormat="1" ht="12.75" customHeight="1">
      <c r="A209" s="24"/>
      <c r="B209" s="54" t="s">
        <v>455</v>
      </c>
      <c r="C209" s="55" t="s">
        <v>456</v>
      </c>
      <c r="D209" s="56">
        <v>0</v>
      </c>
      <c r="E209" s="57">
        <v>47000000</v>
      </c>
      <c r="F209" s="57">
        <v>0</v>
      </c>
      <c r="G209" s="57">
        <v>0</v>
      </c>
      <c r="H209" s="57">
        <v>14522000</v>
      </c>
      <c r="I209" s="57">
        <v>0</v>
      </c>
      <c r="J209" s="57">
        <v>0</v>
      </c>
      <c r="K209" s="57">
        <v>0</v>
      </c>
      <c r="L209" s="57">
        <v>0</v>
      </c>
      <c r="M209" s="57">
        <v>0</v>
      </c>
      <c r="N209" s="58">
        <v>0</v>
      </c>
      <c r="O209" s="59">
        <v>3500000</v>
      </c>
      <c r="P209" s="58">
        <v>0</v>
      </c>
      <c r="Q209" s="60">
        <v>65022000</v>
      </c>
      <c r="R209" s="59">
        <v>61522000</v>
      </c>
      <c r="S209" s="58">
        <v>0</v>
      </c>
      <c r="T209" s="58">
        <v>0</v>
      </c>
      <c r="U209" s="57">
        <v>0</v>
      </c>
      <c r="V209" s="58">
        <v>3500000</v>
      </c>
      <c r="W209" s="61">
        <v>65022000</v>
      </c>
    </row>
    <row r="210" spans="1:23" s="7" customFormat="1" ht="12.75" customHeight="1">
      <c r="A210" s="24"/>
      <c r="B210" s="54" t="s">
        <v>457</v>
      </c>
      <c r="C210" s="55" t="s">
        <v>458</v>
      </c>
      <c r="D210" s="56">
        <v>0</v>
      </c>
      <c r="E210" s="57">
        <v>36703000</v>
      </c>
      <c r="F210" s="57">
        <v>0</v>
      </c>
      <c r="G210" s="57">
        <v>0</v>
      </c>
      <c r="H210" s="57">
        <v>7000000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8">
        <v>0</v>
      </c>
      <c r="O210" s="59">
        <v>0</v>
      </c>
      <c r="P210" s="58">
        <v>0</v>
      </c>
      <c r="Q210" s="60">
        <v>43703000</v>
      </c>
      <c r="R210" s="59">
        <v>43703000</v>
      </c>
      <c r="S210" s="58">
        <v>0</v>
      </c>
      <c r="T210" s="58">
        <v>0</v>
      </c>
      <c r="U210" s="57">
        <v>0</v>
      </c>
      <c r="V210" s="58">
        <v>0</v>
      </c>
      <c r="W210" s="61">
        <v>43703000</v>
      </c>
    </row>
    <row r="211" spans="1:23" s="7" customFormat="1" ht="12.75" customHeight="1">
      <c r="A211" s="24"/>
      <c r="B211" s="54" t="s">
        <v>459</v>
      </c>
      <c r="C211" s="55" t="s">
        <v>460</v>
      </c>
      <c r="D211" s="56">
        <v>0</v>
      </c>
      <c r="E211" s="57">
        <v>40389500</v>
      </c>
      <c r="F211" s="57">
        <v>0</v>
      </c>
      <c r="G211" s="57">
        <v>0</v>
      </c>
      <c r="H211" s="57">
        <v>3000000</v>
      </c>
      <c r="I211" s="57">
        <v>0</v>
      </c>
      <c r="J211" s="57">
        <v>0</v>
      </c>
      <c r="K211" s="57">
        <v>0</v>
      </c>
      <c r="L211" s="57">
        <v>641144</v>
      </c>
      <c r="M211" s="57">
        <v>0</v>
      </c>
      <c r="N211" s="58">
        <v>2434431</v>
      </c>
      <c r="O211" s="59">
        <v>2386529</v>
      </c>
      <c r="P211" s="58">
        <v>0</v>
      </c>
      <c r="Q211" s="60">
        <v>48851604</v>
      </c>
      <c r="R211" s="59">
        <v>42319000</v>
      </c>
      <c r="S211" s="58">
        <v>0</v>
      </c>
      <c r="T211" s="58">
        <v>0</v>
      </c>
      <c r="U211" s="57">
        <v>0</v>
      </c>
      <c r="V211" s="58">
        <v>6532604</v>
      </c>
      <c r="W211" s="61">
        <v>48851604</v>
      </c>
    </row>
    <row r="212" spans="1:23" s="7" customFormat="1" ht="12.75" customHeight="1">
      <c r="A212" s="24"/>
      <c r="B212" s="54" t="s">
        <v>461</v>
      </c>
      <c r="C212" s="55" t="s">
        <v>462</v>
      </c>
      <c r="D212" s="56">
        <v>0</v>
      </c>
      <c r="E212" s="57">
        <v>9250000</v>
      </c>
      <c r="F212" s="57">
        <v>0</v>
      </c>
      <c r="G212" s="57">
        <v>0</v>
      </c>
      <c r="H212" s="57">
        <v>6000000</v>
      </c>
      <c r="I212" s="57">
        <v>0</v>
      </c>
      <c r="J212" s="57">
        <v>0</v>
      </c>
      <c r="K212" s="57">
        <v>0</v>
      </c>
      <c r="L212" s="57">
        <v>1200000</v>
      </c>
      <c r="M212" s="57">
        <v>0</v>
      </c>
      <c r="N212" s="58">
        <v>5780000</v>
      </c>
      <c r="O212" s="59">
        <v>100000</v>
      </c>
      <c r="P212" s="58">
        <v>0</v>
      </c>
      <c r="Q212" s="60">
        <v>22330000</v>
      </c>
      <c r="R212" s="59">
        <v>22230000</v>
      </c>
      <c r="S212" s="58">
        <v>0</v>
      </c>
      <c r="T212" s="58">
        <v>0</v>
      </c>
      <c r="U212" s="57">
        <v>0</v>
      </c>
      <c r="V212" s="58">
        <v>100000</v>
      </c>
      <c r="W212" s="61">
        <v>22330000</v>
      </c>
    </row>
    <row r="213" spans="1:23" s="7" customFormat="1" ht="12.75" customHeight="1">
      <c r="A213" s="24"/>
      <c r="B213" s="54" t="s">
        <v>463</v>
      </c>
      <c r="C213" s="55" t="s">
        <v>464</v>
      </c>
      <c r="D213" s="56">
        <v>0</v>
      </c>
      <c r="E213" s="57">
        <v>23672057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1651832</v>
      </c>
      <c r="L213" s="57">
        <v>0</v>
      </c>
      <c r="M213" s="57">
        <v>0</v>
      </c>
      <c r="N213" s="58">
        <v>5082160</v>
      </c>
      <c r="O213" s="59">
        <v>0</v>
      </c>
      <c r="P213" s="58">
        <v>0</v>
      </c>
      <c r="Q213" s="60">
        <v>30406049</v>
      </c>
      <c r="R213" s="59">
        <v>16078360</v>
      </c>
      <c r="S213" s="58">
        <v>0</v>
      </c>
      <c r="T213" s="58">
        <v>0</v>
      </c>
      <c r="U213" s="57">
        <v>0</v>
      </c>
      <c r="V213" s="58">
        <v>14327689</v>
      </c>
      <c r="W213" s="61">
        <v>30406049</v>
      </c>
    </row>
    <row r="214" spans="1:23" s="7" customFormat="1" ht="12.75" customHeight="1">
      <c r="A214" s="24"/>
      <c r="B214" s="54" t="s">
        <v>465</v>
      </c>
      <c r="C214" s="55" t="s">
        <v>466</v>
      </c>
      <c r="D214" s="56">
        <v>8299817</v>
      </c>
      <c r="E214" s="57">
        <v>45432800</v>
      </c>
      <c r="F214" s="57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8">
        <v>0</v>
      </c>
      <c r="O214" s="59">
        <v>17584033</v>
      </c>
      <c r="P214" s="58">
        <v>0</v>
      </c>
      <c r="Q214" s="60">
        <v>71316650</v>
      </c>
      <c r="R214" s="59">
        <v>45432800</v>
      </c>
      <c r="S214" s="58">
        <v>0</v>
      </c>
      <c r="T214" s="58">
        <v>0</v>
      </c>
      <c r="U214" s="57">
        <v>0</v>
      </c>
      <c r="V214" s="58">
        <v>25883850</v>
      </c>
      <c r="W214" s="61">
        <v>71316650</v>
      </c>
    </row>
    <row r="215" spans="1:23" s="7" customFormat="1" ht="12.75" customHeight="1">
      <c r="A215" s="24"/>
      <c r="B215" s="54" t="s">
        <v>467</v>
      </c>
      <c r="C215" s="55" t="s">
        <v>468</v>
      </c>
      <c r="D215" s="56">
        <v>0</v>
      </c>
      <c r="E215" s="57">
        <v>7520000</v>
      </c>
      <c r="F215" s="57">
        <v>0</v>
      </c>
      <c r="G215" s="57">
        <v>0</v>
      </c>
      <c r="H215" s="57">
        <v>7000000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8">
        <v>0</v>
      </c>
      <c r="O215" s="59">
        <v>0</v>
      </c>
      <c r="P215" s="58">
        <v>0</v>
      </c>
      <c r="Q215" s="60">
        <v>14520000</v>
      </c>
      <c r="R215" s="59">
        <v>14520000</v>
      </c>
      <c r="S215" s="58">
        <v>0</v>
      </c>
      <c r="T215" s="58">
        <v>0</v>
      </c>
      <c r="U215" s="57">
        <v>0</v>
      </c>
      <c r="V215" s="58">
        <v>0</v>
      </c>
      <c r="W215" s="61">
        <v>14520000</v>
      </c>
    </row>
    <row r="216" spans="1:23" s="7" customFormat="1" ht="12.75" customHeight="1">
      <c r="A216" s="24"/>
      <c r="B216" s="54" t="s">
        <v>469</v>
      </c>
      <c r="C216" s="55" t="s">
        <v>470</v>
      </c>
      <c r="D216" s="56">
        <v>0</v>
      </c>
      <c r="E216" s="57">
        <v>27700000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12000000</v>
      </c>
      <c r="L216" s="57">
        <v>0</v>
      </c>
      <c r="M216" s="57">
        <v>0</v>
      </c>
      <c r="N216" s="58">
        <v>4680000</v>
      </c>
      <c r="O216" s="59">
        <v>1320000</v>
      </c>
      <c r="P216" s="58">
        <v>0</v>
      </c>
      <c r="Q216" s="60">
        <v>45700000</v>
      </c>
      <c r="R216" s="59">
        <v>28687000</v>
      </c>
      <c r="S216" s="58">
        <v>0</v>
      </c>
      <c r="T216" s="58">
        <v>0</v>
      </c>
      <c r="U216" s="57">
        <v>0</v>
      </c>
      <c r="V216" s="58">
        <v>17013000</v>
      </c>
      <c r="W216" s="61">
        <v>45700000</v>
      </c>
    </row>
    <row r="217" spans="1:23" s="7" customFormat="1" ht="12.75" customHeight="1">
      <c r="A217" s="24"/>
      <c r="B217" s="54" t="s">
        <v>471</v>
      </c>
      <c r="C217" s="55" t="s">
        <v>472</v>
      </c>
      <c r="D217" s="56">
        <v>0</v>
      </c>
      <c r="E217" s="57">
        <v>13500000</v>
      </c>
      <c r="F217" s="57">
        <v>2513000</v>
      </c>
      <c r="G217" s="57">
        <v>0</v>
      </c>
      <c r="H217" s="57">
        <v>8000000</v>
      </c>
      <c r="I217" s="57">
        <v>6000000</v>
      </c>
      <c r="J217" s="57">
        <v>0</v>
      </c>
      <c r="K217" s="57">
        <v>0</v>
      </c>
      <c r="L217" s="57">
        <v>0</v>
      </c>
      <c r="M217" s="57">
        <v>0</v>
      </c>
      <c r="N217" s="58">
        <v>0</v>
      </c>
      <c r="O217" s="59">
        <v>0</v>
      </c>
      <c r="P217" s="58">
        <v>0</v>
      </c>
      <c r="Q217" s="60">
        <v>30013000</v>
      </c>
      <c r="R217" s="59">
        <v>30013000</v>
      </c>
      <c r="S217" s="58">
        <v>0</v>
      </c>
      <c r="T217" s="58">
        <v>0</v>
      </c>
      <c r="U217" s="57">
        <v>0</v>
      </c>
      <c r="V217" s="58">
        <v>0</v>
      </c>
      <c r="W217" s="61">
        <v>30013000</v>
      </c>
    </row>
    <row r="218" spans="1:23" s="7" customFormat="1" ht="12.75" customHeight="1">
      <c r="A218" s="24"/>
      <c r="B218" s="54" t="s">
        <v>91</v>
      </c>
      <c r="C218" s="55" t="s">
        <v>92</v>
      </c>
      <c r="D218" s="56">
        <v>3000000</v>
      </c>
      <c r="E218" s="57">
        <v>25120000</v>
      </c>
      <c r="F218" s="57">
        <v>8107446</v>
      </c>
      <c r="G218" s="57">
        <v>0</v>
      </c>
      <c r="H218" s="57">
        <v>60703387</v>
      </c>
      <c r="I218" s="57">
        <v>115800000</v>
      </c>
      <c r="J218" s="57">
        <v>0</v>
      </c>
      <c r="K218" s="57">
        <v>0</v>
      </c>
      <c r="L218" s="57">
        <v>0</v>
      </c>
      <c r="M218" s="57">
        <v>0</v>
      </c>
      <c r="N218" s="58">
        <v>12340617</v>
      </c>
      <c r="O218" s="59">
        <v>20947500</v>
      </c>
      <c r="P218" s="58">
        <v>0</v>
      </c>
      <c r="Q218" s="60">
        <v>246018950</v>
      </c>
      <c r="R218" s="59">
        <v>91798950</v>
      </c>
      <c r="S218" s="58">
        <v>0</v>
      </c>
      <c r="T218" s="58">
        <v>154220000</v>
      </c>
      <c r="U218" s="57">
        <v>0</v>
      </c>
      <c r="V218" s="58">
        <v>0</v>
      </c>
      <c r="W218" s="61">
        <v>246018950</v>
      </c>
    </row>
    <row r="219" spans="1:23" s="7" customFormat="1" ht="12.75" customHeight="1">
      <c r="A219" s="24"/>
      <c r="B219" s="54" t="s">
        <v>93</v>
      </c>
      <c r="C219" s="55" t="s">
        <v>94</v>
      </c>
      <c r="D219" s="56">
        <v>0</v>
      </c>
      <c r="E219" s="57">
        <v>44547599</v>
      </c>
      <c r="F219" s="57">
        <v>23000000</v>
      </c>
      <c r="G219" s="57">
        <v>0</v>
      </c>
      <c r="H219" s="57">
        <v>27000000</v>
      </c>
      <c r="I219" s="57">
        <v>22380900</v>
      </c>
      <c r="J219" s="57">
        <v>0</v>
      </c>
      <c r="K219" s="57">
        <v>0</v>
      </c>
      <c r="L219" s="57">
        <v>0</v>
      </c>
      <c r="M219" s="57">
        <v>0</v>
      </c>
      <c r="N219" s="58">
        <v>10599300</v>
      </c>
      <c r="O219" s="59">
        <v>10000000</v>
      </c>
      <c r="P219" s="58">
        <v>0</v>
      </c>
      <c r="Q219" s="60">
        <v>137527799</v>
      </c>
      <c r="R219" s="59">
        <v>127527799</v>
      </c>
      <c r="S219" s="58">
        <v>0</v>
      </c>
      <c r="T219" s="58">
        <v>0</v>
      </c>
      <c r="U219" s="57">
        <v>0</v>
      </c>
      <c r="V219" s="58">
        <v>10000000</v>
      </c>
      <c r="W219" s="61">
        <v>137527799</v>
      </c>
    </row>
    <row r="220" spans="1:23" s="7" customFormat="1" ht="12.75" customHeight="1">
      <c r="A220" s="122"/>
      <c r="B220" s="123" t="s">
        <v>473</v>
      </c>
      <c r="C220" s="124" t="s">
        <v>474</v>
      </c>
      <c r="D220" s="125">
        <v>0</v>
      </c>
      <c r="E220" s="126">
        <v>0</v>
      </c>
      <c r="F220" s="126">
        <v>16439000</v>
      </c>
      <c r="G220" s="126">
        <v>0</v>
      </c>
      <c r="H220" s="126">
        <v>0</v>
      </c>
      <c r="I220" s="126">
        <v>11028000</v>
      </c>
      <c r="J220" s="126">
        <v>0</v>
      </c>
      <c r="K220" s="126">
        <v>0</v>
      </c>
      <c r="L220" s="126">
        <v>0</v>
      </c>
      <c r="M220" s="126">
        <v>0</v>
      </c>
      <c r="N220" s="127">
        <v>0</v>
      </c>
      <c r="O220" s="128">
        <v>0</v>
      </c>
      <c r="P220" s="127">
        <v>0</v>
      </c>
      <c r="Q220" s="129">
        <v>27467000</v>
      </c>
      <c r="R220" s="128">
        <v>27467000</v>
      </c>
      <c r="S220" s="127">
        <v>0</v>
      </c>
      <c r="T220" s="127">
        <v>0</v>
      </c>
      <c r="U220" s="126">
        <v>0</v>
      </c>
      <c r="V220" s="127">
        <v>0</v>
      </c>
      <c r="W220" s="130">
        <v>27467000</v>
      </c>
    </row>
    <row r="221" spans="1:23" s="7" customFormat="1" ht="12.75" customHeight="1">
      <c r="A221" s="131"/>
      <c r="B221" s="132" t="s">
        <v>475</v>
      </c>
      <c r="C221" s="133" t="s">
        <v>476</v>
      </c>
      <c r="D221" s="134">
        <v>230000</v>
      </c>
      <c r="E221" s="135">
        <v>7609000</v>
      </c>
      <c r="F221" s="135">
        <v>1590000</v>
      </c>
      <c r="G221" s="135">
        <v>0</v>
      </c>
      <c r="H221" s="135">
        <v>2530000</v>
      </c>
      <c r="I221" s="135">
        <v>14355000</v>
      </c>
      <c r="J221" s="135">
        <v>0</v>
      </c>
      <c r="K221" s="135">
        <v>0</v>
      </c>
      <c r="L221" s="135">
        <v>0</v>
      </c>
      <c r="M221" s="135">
        <v>0</v>
      </c>
      <c r="N221" s="136">
        <v>280000</v>
      </c>
      <c r="O221" s="137">
        <v>1685000</v>
      </c>
      <c r="P221" s="136">
        <v>0</v>
      </c>
      <c r="Q221" s="138">
        <v>28279000</v>
      </c>
      <c r="R221" s="137">
        <v>24894000</v>
      </c>
      <c r="S221" s="136">
        <v>0</v>
      </c>
      <c r="T221" s="136">
        <v>0</v>
      </c>
      <c r="U221" s="135">
        <v>0</v>
      </c>
      <c r="V221" s="136">
        <v>3385000</v>
      </c>
      <c r="W221" s="139">
        <v>28279000</v>
      </c>
    </row>
    <row r="222" spans="1:23" s="7" customFormat="1" ht="12.75" customHeight="1">
      <c r="A222" s="24"/>
      <c r="B222" s="54" t="s">
        <v>477</v>
      </c>
      <c r="C222" s="55" t="s">
        <v>478</v>
      </c>
      <c r="D222" s="56">
        <v>0</v>
      </c>
      <c r="E222" s="57">
        <v>4506000</v>
      </c>
      <c r="F222" s="57">
        <v>17540000</v>
      </c>
      <c r="G222" s="57">
        <v>0</v>
      </c>
      <c r="H222" s="57">
        <v>5500000</v>
      </c>
      <c r="I222" s="57">
        <v>24630000</v>
      </c>
      <c r="J222" s="57">
        <v>15000000</v>
      </c>
      <c r="K222" s="57">
        <v>0</v>
      </c>
      <c r="L222" s="57">
        <v>1000000</v>
      </c>
      <c r="M222" s="57">
        <v>0</v>
      </c>
      <c r="N222" s="58">
        <v>2045000</v>
      </c>
      <c r="O222" s="59">
        <v>745000</v>
      </c>
      <c r="P222" s="58">
        <v>0</v>
      </c>
      <c r="Q222" s="60">
        <v>70966000</v>
      </c>
      <c r="R222" s="59">
        <v>64955000</v>
      </c>
      <c r="S222" s="58">
        <v>3121000</v>
      </c>
      <c r="T222" s="58">
        <v>0</v>
      </c>
      <c r="U222" s="57">
        <v>0</v>
      </c>
      <c r="V222" s="58">
        <v>2890000</v>
      </c>
      <c r="W222" s="61">
        <v>70966000</v>
      </c>
    </row>
    <row r="223" spans="1:23" s="7" customFormat="1" ht="12.75" customHeight="1">
      <c r="A223" s="24"/>
      <c r="B223" s="54" t="s">
        <v>479</v>
      </c>
      <c r="C223" s="55" t="s">
        <v>480</v>
      </c>
      <c r="D223" s="56">
        <v>510000</v>
      </c>
      <c r="E223" s="57">
        <v>5280000</v>
      </c>
      <c r="F223" s="57">
        <v>5968158</v>
      </c>
      <c r="G223" s="57">
        <v>0</v>
      </c>
      <c r="H223" s="57">
        <v>4840000</v>
      </c>
      <c r="I223" s="57">
        <v>310000</v>
      </c>
      <c r="J223" s="57">
        <v>0</v>
      </c>
      <c r="K223" s="57">
        <v>0</v>
      </c>
      <c r="L223" s="57">
        <v>4071404</v>
      </c>
      <c r="M223" s="57">
        <v>0</v>
      </c>
      <c r="N223" s="58">
        <v>15465438</v>
      </c>
      <c r="O223" s="59">
        <v>7016000</v>
      </c>
      <c r="P223" s="58">
        <v>0</v>
      </c>
      <c r="Q223" s="60">
        <v>43461000</v>
      </c>
      <c r="R223" s="59">
        <v>28155000</v>
      </c>
      <c r="S223" s="58">
        <v>6500000</v>
      </c>
      <c r="T223" s="58">
        <v>8806000</v>
      </c>
      <c r="U223" s="57">
        <v>0</v>
      </c>
      <c r="V223" s="58">
        <v>0</v>
      </c>
      <c r="W223" s="61">
        <v>43461000</v>
      </c>
    </row>
    <row r="224" spans="1:23" s="7" customFormat="1" ht="12.75" customHeight="1">
      <c r="A224" s="24"/>
      <c r="B224" s="54" t="s">
        <v>481</v>
      </c>
      <c r="C224" s="55" t="s">
        <v>482</v>
      </c>
      <c r="D224" s="56">
        <v>4500000</v>
      </c>
      <c r="E224" s="57">
        <v>32659987</v>
      </c>
      <c r="F224" s="57">
        <v>1400000</v>
      </c>
      <c r="G224" s="57">
        <v>0</v>
      </c>
      <c r="H224" s="57">
        <v>25730000</v>
      </c>
      <c r="I224" s="57">
        <v>17650000</v>
      </c>
      <c r="J224" s="57">
        <v>0</v>
      </c>
      <c r="K224" s="57">
        <v>1340000</v>
      </c>
      <c r="L224" s="57">
        <v>10000000</v>
      </c>
      <c r="M224" s="57">
        <v>805000</v>
      </c>
      <c r="N224" s="58">
        <v>4779512</v>
      </c>
      <c r="O224" s="59">
        <v>33160000</v>
      </c>
      <c r="P224" s="58">
        <v>0</v>
      </c>
      <c r="Q224" s="60">
        <v>132024499</v>
      </c>
      <c r="R224" s="59">
        <v>26268350</v>
      </c>
      <c r="S224" s="58">
        <v>58180000</v>
      </c>
      <c r="T224" s="58">
        <v>47576149</v>
      </c>
      <c r="U224" s="57">
        <v>0</v>
      </c>
      <c r="V224" s="58">
        <v>0</v>
      </c>
      <c r="W224" s="61">
        <v>132024499</v>
      </c>
    </row>
    <row r="225" spans="1:23" s="7" customFormat="1" ht="12.75" customHeight="1">
      <c r="A225" s="24"/>
      <c r="B225" s="54" t="s">
        <v>483</v>
      </c>
      <c r="C225" s="55" t="s">
        <v>484</v>
      </c>
      <c r="D225" s="56">
        <v>0</v>
      </c>
      <c r="E225" s="57">
        <v>27050259</v>
      </c>
      <c r="F225" s="57">
        <v>31203640</v>
      </c>
      <c r="G225" s="57">
        <v>0</v>
      </c>
      <c r="H225" s="57">
        <v>7000000</v>
      </c>
      <c r="I225" s="57">
        <v>2500000</v>
      </c>
      <c r="J225" s="57">
        <v>0</v>
      </c>
      <c r="K225" s="57">
        <v>0</v>
      </c>
      <c r="L225" s="57">
        <v>0</v>
      </c>
      <c r="M225" s="57">
        <v>0</v>
      </c>
      <c r="N225" s="58">
        <v>21135000</v>
      </c>
      <c r="O225" s="59">
        <v>4562220</v>
      </c>
      <c r="P225" s="58">
        <v>0</v>
      </c>
      <c r="Q225" s="60">
        <v>93451119</v>
      </c>
      <c r="R225" s="59">
        <v>48187000</v>
      </c>
      <c r="S225" s="58">
        <v>18500000</v>
      </c>
      <c r="T225" s="58">
        <v>26764119</v>
      </c>
      <c r="U225" s="57">
        <v>0</v>
      </c>
      <c r="V225" s="58">
        <v>0</v>
      </c>
      <c r="W225" s="61">
        <v>93451119</v>
      </c>
    </row>
    <row r="226" spans="1:23" s="7" customFormat="1" ht="12.75" customHeight="1">
      <c r="A226" s="24"/>
      <c r="B226" s="54" t="s">
        <v>485</v>
      </c>
      <c r="C226" s="55" t="s">
        <v>486</v>
      </c>
      <c r="D226" s="56">
        <v>400000</v>
      </c>
      <c r="E226" s="57">
        <v>28020000</v>
      </c>
      <c r="F226" s="57">
        <v>28587692</v>
      </c>
      <c r="G226" s="57">
        <v>0</v>
      </c>
      <c r="H226" s="57">
        <v>8900000</v>
      </c>
      <c r="I226" s="57">
        <v>13901286</v>
      </c>
      <c r="J226" s="57">
        <v>0</v>
      </c>
      <c r="K226" s="57">
        <v>3766855</v>
      </c>
      <c r="L226" s="57">
        <v>0</v>
      </c>
      <c r="M226" s="57">
        <v>0</v>
      </c>
      <c r="N226" s="58">
        <v>500000</v>
      </c>
      <c r="O226" s="59">
        <v>4100000</v>
      </c>
      <c r="P226" s="58">
        <v>0</v>
      </c>
      <c r="Q226" s="60">
        <v>88175833</v>
      </c>
      <c r="R226" s="59">
        <v>73933333</v>
      </c>
      <c r="S226" s="58">
        <v>0</v>
      </c>
      <c r="T226" s="58">
        <v>14242500</v>
      </c>
      <c r="U226" s="57">
        <v>0</v>
      </c>
      <c r="V226" s="58">
        <v>0</v>
      </c>
      <c r="W226" s="61">
        <v>88175833</v>
      </c>
    </row>
    <row r="227" spans="1:23" s="7" customFormat="1" ht="12.75" customHeight="1">
      <c r="A227" s="24"/>
      <c r="B227" s="54" t="s">
        <v>95</v>
      </c>
      <c r="C227" s="55" t="s">
        <v>96</v>
      </c>
      <c r="D227" s="56">
        <v>37008247</v>
      </c>
      <c r="E227" s="57">
        <v>49408568</v>
      </c>
      <c r="F227" s="57">
        <v>110682523</v>
      </c>
      <c r="G227" s="57">
        <v>0</v>
      </c>
      <c r="H227" s="57">
        <v>165198128</v>
      </c>
      <c r="I227" s="57">
        <v>173076660</v>
      </c>
      <c r="J227" s="57">
        <v>0</v>
      </c>
      <c r="K227" s="57">
        <v>0</v>
      </c>
      <c r="L227" s="57">
        <v>4875000</v>
      </c>
      <c r="M227" s="57">
        <v>0</v>
      </c>
      <c r="N227" s="58">
        <v>26709687</v>
      </c>
      <c r="O227" s="59">
        <v>28041883</v>
      </c>
      <c r="P227" s="58">
        <v>0</v>
      </c>
      <c r="Q227" s="60">
        <v>595000696</v>
      </c>
      <c r="R227" s="59">
        <v>53078958</v>
      </c>
      <c r="S227" s="58">
        <v>506921738</v>
      </c>
      <c r="T227" s="58">
        <v>35000000</v>
      </c>
      <c r="U227" s="57">
        <v>0</v>
      </c>
      <c r="V227" s="58">
        <v>0</v>
      </c>
      <c r="W227" s="61">
        <v>595000696</v>
      </c>
    </row>
    <row r="228" spans="1:23" s="7" customFormat="1" ht="12.75" customHeight="1">
      <c r="A228" s="24"/>
      <c r="B228" s="54" t="s">
        <v>97</v>
      </c>
      <c r="C228" s="55" t="s">
        <v>98</v>
      </c>
      <c r="D228" s="56">
        <v>16296000</v>
      </c>
      <c r="E228" s="57">
        <v>33375000</v>
      </c>
      <c r="F228" s="57">
        <v>57019000</v>
      </c>
      <c r="G228" s="57">
        <v>0</v>
      </c>
      <c r="H228" s="57">
        <v>31940000</v>
      </c>
      <c r="I228" s="57">
        <v>199416810</v>
      </c>
      <c r="J228" s="57">
        <v>0</v>
      </c>
      <c r="K228" s="57">
        <v>1600000</v>
      </c>
      <c r="L228" s="57">
        <v>0</v>
      </c>
      <c r="M228" s="57">
        <v>5810000</v>
      </c>
      <c r="N228" s="58">
        <v>42355789</v>
      </c>
      <c r="O228" s="59">
        <v>29186000</v>
      </c>
      <c r="P228" s="58">
        <v>2650000</v>
      </c>
      <c r="Q228" s="60">
        <v>419648599</v>
      </c>
      <c r="R228" s="59">
        <v>125703000</v>
      </c>
      <c r="S228" s="58">
        <v>143001439</v>
      </c>
      <c r="T228" s="58">
        <v>150944160</v>
      </c>
      <c r="U228" s="57">
        <v>0</v>
      </c>
      <c r="V228" s="58">
        <v>0</v>
      </c>
      <c r="W228" s="61">
        <v>419648599</v>
      </c>
    </row>
    <row r="229" spans="1:23" s="7" customFormat="1" ht="12.75" customHeight="1">
      <c r="A229" s="24"/>
      <c r="B229" s="54" t="s">
        <v>487</v>
      </c>
      <c r="C229" s="55" t="s">
        <v>488</v>
      </c>
      <c r="D229" s="56">
        <v>0</v>
      </c>
      <c r="E229" s="57">
        <v>10909092</v>
      </c>
      <c r="F229" s="57">
        <v>15040185</v>
      </c>
      <c r="G229" s="57">
        <v>10000000</v>
      </c>
      <c r="H229" s="57">
        <v>4629220</v>
      </c>
      <c r="I229" s="57">
        <v>21221626</v>
      </c>
      <c r="J229" s="57">
        <v>0</v>
      </c>
      <c r="K229" s="57">
        <v>691231</v>
      </c>
      <c r="L229" s="57">
        <v>6320000</v>
      </c>
      <c r="M229" s="57">
        <v>0</v>
      </c>
      <c r="N229" s="58">
        <v>6552346</v>
      </c>
      <c r="O229" s="59">
        <v>10730320</v>
      </c>
      <c r="P229" s="58">
        <v>0</v>
      </c>
      <c r="Q229" s="60">
        <v>86094020</v>
      </c>
      <c r="R229" s="59">
        <v>58608000</v>
      </c>
      <c r="S229" s="58">
        <v>0</v>
      </c>
      <c r="T229" s="58">
        <v>27486020</v>
      </c>
      <c r="U229" s="57">
        <v>0</v>
      </c>
      <c r="V229" s="58">
        <v>0</v>
      </c>
      <c r="W229" s="61">
        <v>86094020</v>
      </c>
    </row>
    <row r="230" spans="1:23" s="7" customFormat="1" ht="12.75" customHeight="1">
      <c r="A230" s="24"/>
      <c r="B230" s="54" t="s">
        <v>489</v>
      </c>
      <c r="C230" s="55" t="s">
        <v>490</v>
      </c>
      <c r="D230" s="56">
        <v>1000000</v>
      </c>
      <c r="E230" s="57">
        <v>19783330</v>
      </c>
      <c r="F230" s="57">
        <v>10929830</v>
      </c>
      <c r="G230" s="57">
        <v>0</v>
      </c>
      <c r="H230" s="57">
        <v>4109650</v>
      </c>
      <c r="I230" s="57">
        <v>3400000</v>
      </c>
      <c r="J230" s="57">
        <v>2500000</v>
      </c>
      <c r="K230" s="57">
        <v>0</v>
      </c>
      <c r="L230" s="57">
        <v>0</v>
      </c>
      <c r="M230" s="57">
        <v>0</v>
      </c>
      <c r="N230" s="58">
        <v>0</v>
      </c>
      <c r="O230" s="59">
        <v>4620000</v>
      </c>
      <c r="P230" s="58">
        <v>0</v>
      </c>
      <c r="Q230" s="60">
        <v>46342810</v>
      </c>
      <c r="R230" s="59">
        <v>20872810</v>
      </c>
      <c r="S230" s="58">
        <v>0</v>
      </c>
      <c r="T230" s="58">
        <v>25470000</v>
      </c>
      <c r="U230" s="57">
        <v>0</v>
      </c>
      <c r="V230" s="58">
        <v>0</v>
      </c>
      <c r="W230" s="61">
        <v>46342810</v>
      </c>
    </row>
    <row r="231" spans="1:23" s="7" customFormat="1" ht="12.75" customHeight="1">
      <c r="A231" s="24"/>
      <c r="B231" s="54" t="s">
        <v>491</v>
      </c>
      <c r="C231" s="55" t="s">
        <v>492</v>
      </c>
      <c r="D231" s="56">
        <v>0</v>
      </c>
      <c r="E231" s="57">
        <v>16917000</v>
      </c>
      <c r="F231" s="57">
        <v>3000000</v>
      </c>
      <c r="G231" s="57">
        <v>0</v>
      </c>
      <c r="H231" s="57">
        <v>0</v>
      </c>
      <c r="I231" s="57">
        <v>20500000</v>
      </c>
      <c r="J231" s="57">
        <v>7313766</v>
      </c>
      <c r="K231" s="57">
        <v>0</v>
      </c>
      <c r="L231" s="57">
        <v>0</v>
      </c>
      <c r="M231" s="57">
        <v>0</v>
      </c>
      <c r="N231" s="58">
        <v>4000000</v>
      </c>
      <c r="O231" s="59">
        <v>0</v>
      </c>
      <c r="P231" s="58">
        <v>0</v>
      </c>
      <c r="Q231" s="60">
        <v>51730766</v>
      </c>
      <c r="R231" s="59">
        <v>40830766</v>
      </c>
      <c r="S231" s="58">
        <v>0</v>
      </c>
      <c r="T231" s="58">
        <v>0</v>
      </c>
      <c r="U231" s="57">
        <v>0</v>
      </c>
      <c r="V231" s="58">
        <v>10900000</v>
      </c>
      <c r="W231" s="61">
        <v>51730766</v>
      </c>
    </row>
    <row r="232" spans="1:23" s="7" customFormat="1" ht="12.75" customHeight="1">
      <c r="A232" s="24"/>
      <c r="B232" s="54" t="s">
        <v>493</v>
      </c>
      <c r="C232" s="55" t="s">
        <v>494</v>
      </c>
      <c r="D232" s="56">
        <v>0</v>
      </c>
      <c r="E232" s="57">
        <v>5000000</v>
      </c>
      <c r="F232" s="57">
        <v>14726000</v>
      </c>
      <c r="G232" s="57">
        <v>0</v>
      </c>
      <c r="H232" s="57">
        <v>14000000</v>
      </c>
      <c r="I232" s="57">
        <v>11600000</v>
      </c>
      <c r="J232" s="57">
        <v>0</v>
      </c>
      <c r="K232" s="57">
        <v>0</v>
      </c>
      <c r="L232" s="57">
        <v>0</v>
      </c>
      <c r="M232" s="57">
        <v>0</v>
      </c>
      <c r="N232" s="58">
        <v>45549877</v>
      </c>
      <c r="O232" s="59">
        <v>3730000</v>
      </c>
      <c r="P232" s="58">
        <v>0</v>
      </c>
      <c r="Q232" s="60">
        <v>94605877</v>
      </c>
      <c r="R232" s="59">
        <v>60875877</v>
      </c>
      <c r="S232" s="58">
        <v>30000000</v>
      </c>
      <c r="T232" s="58">
        <v>0</v>
      </c>
      <c r="U232" s="57">
        <v>0</v>
      </c>
      <c r="V232" s="58">
        <v>3730000</v>
      </c>
      <c r="W232" s="61">
        <v>94605877</v>
      </c>
    </row>
    <row r="233" spans="1:23" s="7" customFormat="1" ht="12.75" customHeight="1">
      <c r="A233" s="24"/>
      <c r="B233" s="54" t="s">
        <v>495</v>
      </c>
      <c r="C233" s="55" t="s">
        <v>496</v>
      </c>
      <c r="D233" s="56">
        <v>1453000</v>
      </c>
      <c r="E233" s="57">
        <v>12994700</v>
      </c>
      <c r="F233" s="57">
        <v>3950000</v>
      </c>
      <c r="G233" s="57">
        <v>0</v>
      </c>
      <c r="H233" s="57">
        <v>3050000</v>
      </c>
      <c r="I233" s="57">
        <v>0</v>
      </c>
      <c r="J233" s="57">
        <v>0</v>
      </c>
      <c r="K233" s="57">
        <v>130000</v>
      </c>
      <c r="L233" s="57">
        <v>1200000</v>
      </c>
      <c r="M233" s="57">
        <v>0</v>
      </c>
      <c r="N233" s="58">
        <v>2162950</v>
      </c>
      <c r="O233" s="59">
        <v>5283045</v>
      </c>
      <c r="P233" s="58">
        <v>800000</v>
      </c>
      <c r="Q233" s="60">
        <v>31023695</v>
      </c>
      <c r="R233" s="59">
        <v>13760700</v>
      </c>
      <c r="S233" s="58">
        <v>11850000</v>
      </c>
      <c r="T233" s="58">
        <v>5412995</v>
      </c>
      <c r="U233" s="57">
        <v>0</v>
      </c>
      <c r="V233" s="58">
        <v>0</v>
      </c>
      <c r="W233" s="61">
        <v>31023695</v>
      </c>
    </row>
    <row r="234" spans="1:23" s="7" customFormat="1" ht="12.75" customHeight="1">
      <c r="A234" s="24"/>
      <c r="B234" s="54" t="s">
        <v>497</v>
      </c>
      <c r="C234" s="55" t="s">
        <v>498</v>
      </c>
      <c r="D234" s="56">
        <v>0</v>
      </c>
      <c r="E234" s="57">
        <v>5990734</v>
      </c>
      <c r="F234" s="57">
        <v>4373897</v>
      </c>
      <c r="G234" s="57">
        <v>0</v>
      </c>
      <c r="H234" s="57">
        <v>950000</v>
      </c>
      <c r="I234" s="57">
        <v>0</v>
      </c>
      <c r="J234" s="57">
        <v>0</v>
      </c>
      <c r="K234" s="57">
        <v>200000</v>
      </c>
      <c r="L234" s="57">
        <v>0</v>
      </c>
      <c r="M234" s="57">
        <v>0</v>
      </c>
      <c r="N234" s="58">
        <v>1889869</v>
      </c>
      <c r="O234" s="59">
        <v>2653500</v>
      </c>
      <c r="P234" s="58">
        <v>0</v>
      </c>
      <c r="Q234" s="60">
        <v>16058000</v>
      </c>
      <c r="R234" s="59">
        <v>12644992</v>
      </c>
      <c r="S234" s="58">
        <v>3413008</v>
      </c>
      <c r="T234" s="58">
        <v>0</v>
      </c>
      <c r="U234" s="57">
        <v>0</v>
      </c>
      <c r="V234" s="58">
        <v>0</v>
      </c>
      <c r="W234" s="61">
        <v>16058000</v>
      </c>
    </row>
    <row r="235" spans="1:23" s="7" customFormat="1" ht="12.75" customHeight="1">
      <c r="A235" s="24"/>
      <c r="B235" s="54" t="s">
        <v>499</v>
      </c>
      <c r="C235" s="55" t="s">
        <v>500</v>
      </c>
      <c r="D235" s="56">
        <v>0</v>
      </c>
      <c r="E235" s="57">
        <v>9785950</v>
      </c>
      <c r="F235" s="57">
        <v>20000000</v>
      </c>
      <c r="G235" s="57">
        <v>0</v>
      </c>
      <c r="H235" s="57">
        <v>2000000</v>
      </c>
      <c r="I235" s="57">
        <v>10000000</v>
      </c>
      <c r="J235" s="57">
        <v>0</v>
      </c>
      <c r="K235" s="57">
        <v>0</v>
      </c>
      <c r="L235" s="57">
        <v>0</v>
      </c>
      <c r="M235" s="57">
        <v>0</v>
      </c>
      <c r="N235" s="58">
        <v>0</v>
      </c>
      <c r="O235" s="59">
        <v>689000</v>
      </c>
      <c r="P235" s="58">
        <v>0</v>
      </c>
      <c r="Q235" s="60">
        <v>42474950</v>
      </c>
      <c r="R235" s="59">
        <v>41785950</v>
      </c>
      <c r="S235" s="58">
        <v>0</v>
      </c>
      <c r="T235" s="58">
        <v>0</v>
      </c>
      <c r="U235" s="57">
        <v>0</v>
      </c>
      <c r="V235" s="58">
        <v>689000</v>
      </c>
      <c r="W235" s="61">
        <v>42474950</v>
      </c>
    </row>
    <row r="236" spans="1:23" s="7" customFormat="1" ht="12.75" customHeight="1">
      <c r="A236" s="24"/>
      <c r="B236" s="54" t="s">
        <v>501</v>
      </c>
      <c r="C236" s="55" t="s">
        <v>502</v>
      </c>
      <c r="D236" s="56">
        <v>3594000</v>
      </c>
      <c r="E236" s="57">
        <v>34912847</v>
      </c>
      <c r="F236" s="57">
        <v>11737901</v>
      </c>
      <c r="G236" s="57">
        <v>0</v>
      </c>
      <c r="H236" s="57">
        <v>5629000</v>
      </c>
      <c r="I236" s="57">
        <v>10458581</v>
      </c>
      <c r="J236" s="57">
        <v>0</v>
      </c>
      <c r="K236" s="57">
        <v>0</v>
      </c>
      <c r="L236" s="57">
        <v>465000</v>
      </c>
      <c r="M236" s="57">
        <v>0</v>
      </c>
      <c r="N236" s="58">
        <v>3572690</v>
      </c>
      <c r="O236" s="59">
        <v>9216930</v>
      </c>
      <c r="P236" s="58">
        <v>0</v>
      </c>
      <c r="Q236" s="60">
        <v>79586949</v>
      </c>
      <c r="R236" s="59">
        <v>38212827</v>
      </c>
      <c r="S236" s="58">
        <v>34673692</v>
      </c>
      <c r="T236" s="58">
        <v>4200430</v>
      </c>
      <c r="U236" s="57">
        <v>2500000</v>
      </c>
      <c r="V236" s="58">
        <v>0</v>
      </c>
      <c r="W236" s="61">
        <v>79586949</v>
      </c>
    </row>
    <row r="237" spans="1:23" s="7" customFormat="1" ht="12.75" customHeight="1">
      <c r="A237" s="24"/>
      <c r="B237" s="54" t="s">
        <v>503</v>
      </c>
      <c r="C237" s="55" t="s">
        <v>504</v>
      </c>
      <c r="D237" s="56">
        <v>2772487</v>
      </c>
      <c r="E237" s="57">
        <v>32203904</v>
      </c>
      <c r="F237" s="57">
        <v>18477568</v>
      </c>
      <c r="G237" s="57">
        <v>0</v>
      </c>
      <c r="H237" s="57">
        <v>21510351</v>
      </c>
      <c r="I237" s="57">
        <v>12400000</v>
      </c>
      <c r="J237" s="57">
        <v>0</v>
      </c>
      <c r="K237" s="57">
        <v>150000</v>
      </c>
      <c r="L237" s="57">
        <v>300000</v>
      </c>
      <c r="M237" s="57">
        <v>0</v>
      </c>
      <c r="N237" s="58">
        <v>10207149</v>
      </c>
      <c r="O237" s="59">
        <v>13881167</v>
      </c>
      <c r="P237" s="58">
        <v>0</v>
      </c>
      <c r="Q237" s="60">
        <v>111902626</v>
      </c>
      <c r="R237" s="59">
        <v>29629824</v>
      </c>
      <c r="S237" s="58">
        <v>0</v>
      </c>
      <c r="T237" s="58">
        <v>75072802</v>
      </c>
      <c r="U237" s="57">
        <v>1900000</v>
      </c>
      <c r="V237" s="58">
        <v>5300000</v>
      </c>
      <c r="W237" s="61">
        <v>111902626</v>
      </c>
    </row>
    <row r="238" spans="1:23" s="7" customFormat="1" ht="12.75" customHeight="1">
      <c r="A238" s="24"/>
      <c r="B238" s="54" t="s">
        <v>99</v>
      </c>
      <c r="C238" s="55" t="s">
        <v>100</v>
      </c>
      <c r="D238" s="56">
        <v>4700000</v>
      </c>
      <c r="E238" s="57">
        <v>145637269</v>
      </c>
      <c r="F238" s="57">
        <v>54746096</v>
      </c>
      <c r="G238" s="57">
        <v>0</v>
      </c>
      <c r="H238" s="57">
        <v>30417544</v>
      </c>
      <c r="I238" s="57">
        <v>42476825</v>
      </c>
      <c r="J238" s="57">
        <v>0</v>
      </c>
      <c r="K238" s="57">
        <v>0</v>
      </c>
      <c r="L238" s="57">
        <v>7250000</v>
      </c>
      <c r="M238" s="57">
        <v>0</v>
      </c>
      <c r="N238" s="58">
        <v>12708500</v>
      </c>
      <c r="O238" s="59">
        <v>26652500</v>
      </c>
      <c r="P238" s="58">
        <v>1900000</v>
      </c>
      <c r="Q238" s="60">
        <v>326488734</v>
      </c>
      <c r="R238" s="59">
        <v>162594234</v>
      </c>
      <c r="S238" s="58">
        <v>59150000</v>
      </c>
      <c r="T238" s="58">
        <v>91919500</v>
      </c>
      <c r="U238" s="57">
        <v>0</v>
      </c>
      <c r="V238" s="58">
        <v>12825000</v>
      </c>
      <c r="W238" s="61">
        <v>326488734</v>
      </c>
    </row>
    <row r="239" spans="1:23" s="7" customFormat="1" ht="12.75" customHeight="1">
      <c r="A239" s="24"/>
      <c r="B239" s="54" t="s">
        <v>505</v>
      </c>
      <c r="C239" s="55" t="s">
        <v>506</v>
      </c>
      <c r="D239" s="56">
        <v>0</v>
      </c>
      <c r="E239" s="57">
        <v>28235000</v>
      </c>
      <c r="F239" s="57">
        <v>20195000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8">
        <v>850000</v>
      </c>
      <c r="O239" s="59">
        <v>8170000</v>
      </c>
      <c r="P239" s="58">
        <v>0</v>
      </c>
      <c r="Q239" s="60">
        <v>57450000</v>
      </c>
      <c r="R239" s="59">
        <v>47030000</v>
      </c>
      <c r="S239" s="58">
        <v>10420000</v>
      </c>
      <c r="T239" s="58">
        <v>0</v>
      </c>
      <c r="U239" s="57">
        <v>0</v>
      </c>
      <c r="V239" s="58">
        <v>0</v>
      </c>
      <c r="W239" s="61">
        <v>57450000</v>
      </c>
    </row>
    <row r="240" spans="1:23" s="7" customFormat="1" ht="12.75" customHeight="1">
      <c r="A240" s="24"/>
      <c r="B240" s="54" t="s">
        <v>507</v>
      </c>
      <c r="C240" s="55" t="s">
        <v>508</v>
      </c>
      <c r="D240" s="56">
        <v>5711227</v>
      </c>
      <c r="E240" s="57">
        <v>11502492</v>
      </c>
      <c r="F240" s="57">
        <v>14976080</v>
      </c>
      <c r="G240" s="57">
        <v>0</v>
      </c>
      <c r="H240" s="57">
        <v>23189344</v>
      </c>
      <c r="I240" s="57">
        <v>9012787</v>
      </c>
      <c r="J240" s="57">
        <v>0</v>
      </c>
      <c r="K240" s="57">
        <v>1897136</v>
      </c>
      <c r="L240" s="57">
        <v>0</v>
      </c>
      <c r="M240" s="57">
        <v>0</v>
      </c>
      <c r="N240" s="58">
        <v>3142275</v>
      </c>
      <c r="O240" s="59">
        <v>2288000</v>
      </c>
      <c r="P240" s="58">
        <v>0</v>
      </c>
      <c r="Q240" s="60">
        <v>71719341</v>
      </c>
      <c r="R240" s="59">
        <v>35991237</v>
      </c>
      <c r="S240" s="58">
        <v>15878800</v>
      </c>
      <c r="T240" s="58">
        <v>19849304</v>
      </c>
      <c r="U240" s="57">
        <v>0</v>
      </c>
      <c r="V240" s="58">
        <v>0</v>
      </c>
      <c r="W240" s="61">
        <v>71719341</v>
      </c>
    </row>
    <row r="241" spans="1:23" s="7" customFormat="1" ht="12.75" customHeight="1">
      <c r="A241" s="24"/>
      <c r="B241" s="54" t="s">
        <v>509</v>
      </c>
      <c r="C241" s="55" t="s">
        <v>510</v>
      </c>
      <c r="D241" s="56">
        <v>1500000</v>
      </c>
      <c r="E241" s="57">
        <v>2450000</v>
      </c>
      <c r="F241" s="57">
        <v>22050000</v>
      </c>
      <c r="G241" s="57">
        <v>0</v>
      </c>
      <c r="H241" s="57">
        <v>6566000</v>
      </c>
      <c r="I241" s="57">
        <v>3182000</v>
      </c>
      <c r="J241" s="57">
        <v>0</v>
      </c>
      <c r="K241" s="57">
        <v>0</v>
      </c>
      <c r="L241" s="57">
        <v>0</v>
      </c>
      <c r="M241" s="57">
        <v>1000000</v>
      </c>
      <c r="N241" s="58">
        <v>25288000</v>
      </c>
      <c r="O241" s="59">
        <v>8204000</v>
      </c>
      <c r="P241" s="58">
        <v>0</v>
      </c>
      <c r="Q241" s="60">
        <v>70240000</v>
      </c>
      <c r="R241" s="59">
        <v>46586000</v>
      </c>
      <c r="S241" s="58">
        <v>12570000</v>
      </c>
      <c r="T241" s="58">
        <v>0</v>
      </c>
      <c r="U241" s="57">
        <v>0</v>
      </c>
      <c r="V241" s="58">
        <v>11084000</v>
      </c>
      <c r="W241" s="61">
        <v>70240000</v>
      </c>
    </row>
    <row r="242" spans="1:23" s="7" customFormat="1" ht="12.75" customHeight="1">
      <c r="A242" s="24"/>
      <c r="B242" s="54" t="s">
        <v>511</v>
      </c>
      <c r="C242" s="55" t="s">
        <v>512</v>
      </c>
      <c r="D242" s="56">
        <v>0</v>
      </c>
      <c r="E242" s="57">
        <v>0</v>
      </c>
      <c r="F242" s="57">
        <v>0</v>
      </c>
      <c r="G242" s="57">
        <v>0</v>
      </c>
      <c r="H242" s="57">
        <v>3331000</v>
      </c>
      <c r="I242" s="57">
        <v>480000</v>
      </c>
      <c r="J242" s="57">
        <v>0</v>
      </c>
      <c r="K242" s="57">
        <v>0</v>
      </c>
      <c r="L242" s="57">
        <v>0</v>
      </c>
      <c r="M242" s="57">
        <v>0</v>
      </c>
      <c r="N242" s="58">
        <v>0</v>
      </c>
      <c r="O242" s="59">
        <v>5953000</v>
      </c>
      <c r="P242" s="58">
        <v>0</v>
      </c>
      <c r="Q242" s="60">
        <v>9764000</v>
      </c>
      <c r="R242" s="59">
        <v>9728000</v>
      </c>
      <c r="S242" s="58">
        <v>0</v>
      </c>
      <c r="T242" s="58">
        <v>0</v>
      </c>
      <c r="U242" s="57">
        <v>0</v>
      </c>
      <c r="V242" s="58">
        <v>36000</v>
      </c>
      <c r="W242" s="61">
        <v>9764000</v>
      </c>
    </row>
    <row r="243" spans="1:23" s="7" customFormat="1" ht="12.75" customHeight="1">
      <c r="A243" s="24"/>
      <c r="B243" s="54" t="s">
        <v>513</v>
      </c>
      <c r="C243" s="55" t="s">
        <v>514</v>
      </c>
      <c r="D243" s="56">
        <v>0</v>
      </c>
      <c r="E243" s="57">
        <v>1250000</v>
      </c>
      <c r="F243" s="57">
        <v>0</v>
      </c>
      <c r="G243" s="57">
        <v>0</v>
      </c>
      <c r="H243" s="57">
        <v>4000000</v>
      </c>
      <c r="I243" s="57">
        <v>5943400</v>
      </c>
      <c r="J243" s="57">
        <v>0</v>
      </c>
      <c r="K243" s="57">
        <v>0</v>
      </c>
      <c r="L243" s="57">
        <v>0</v>
      </c>
      <c r="M243" s="57">
        <v>0</v>
      </c>
      <c r="N243" s="58">
        <v>0</v>
      </c>
      <c r="O243" s="59">
        <v>0</v>
      </c>
      <c r="P243" s="58">
        <v>0</v>
      </c>
      <c r="Q243" s="60">
        <v>11193400</v>
      </c>
      <c r="R243" s="59">
        <v>11193400</v>
      </c>
      <c r="S243" s="58">
        <v>0</v>
      </c>
      <c r="T243" s="58">
        <v>0</v>
      </c>
      <c r="U243" s="57">
        <v>0</v>
      </c>
      <c r="V243" s="58">
        <v>0</v>
      </c>
      <c r="W243" s="61">
        <v>11193400</v>
      </c>
    </row>
    <row r="244" spans="1:23" s="7" customFormat="1" ht="12.75" customHeight="1">
      <c r="A244" s="24"/>
      <c r="B244" s="54" t="s">
        <v>515</v>
      </c>
      <c r="C244" s="55" t="s">
        <v>516</v>
      </c>
      <c r="D244" s="56">
        <v>325000</v>
      </c>
      <c r="E244" s="57">
        <v>2200952</v>
      </c>
      <c r="F244" s="57">
        <v>933558</v>
      </c>
      <c r="G244" s="57">
        <v>0</v>
      </c>
      <c r="H244" s="57">
        <v>125000</v>
      </c>
      <c r="I244" s="57">
        <v>318197</v>
      </c>
      <c r="J244" s="57">
        <v>0</v>
      </c>
      <c r="K244" s="57">
        <v>0</v>
      </c>
      <c r="L244" s="57">
        <v>0</v>
      </c>
      <c r="M244" s="57">
        <v>1404293</v>
      </c>
      <c r="N244" s="58">
        <v>0</v>
      </c>
      <c r="O244" s="59">
        <v>10341000</v>
      </c>
      <c r="P244" s="58">
        <v>0</v>
      </c>
      <c r="Q244" s="60">
        <v>15648000</v>
      </c>
      <c r="R244" s="59">
        <v>13720000</v>
      </c>
      <c r="S244" s="58">
        <v>0</v>
      </c>
      <c r="T244" s="58">
        <v>1928000</v>
      </c>
      <c r="U244" s="57">
        <v>0</v>
      </c>
      <c r="V244" s="58">
        <v>0</v>
      </c>
      <c r="W244" s="61">
        <v>15648000</v>
      </c>
    </row>
    <row r="245" spans="1:23" s="7" customFormat="1" ht="12.75" customHeight="1">
      <c r="A245" s="27"/>
      <c r="B245" s="63" t="s">
        <v>674</v>
      </c>
      <c r="C245" s="64"/>
      <c r="D245" s="65">
        <f aca="true" t="shared" si="1" ref="D245:W245">SUM(D19:D244)</f>
        <v>462271889</v>
      </c>
      <c r="E245" s="66">
        <f t="shared" si="1"/>
        <v>6030657540</v>
      </c>
      <c r="F245" s="66">
        <f t="shared" si="1"/>
        <v>4154412295</v>
      </c>
      <c r="G245" s="66">
        <f t="shared" si="1"/>
        <v>298655678</v>
      </c>
      <c r="H245" s="66">
        <f t="shared" si="1"/>
        <v>2862979930</v>
      </c>
      <c r="I245" s="66">
        <f t="shared" si="1"/>
        <v>2150708755</v>
      </c>
      <c r="J245" s="66">
        <f t="shared" si="1"/>
        <v>43556766</v>
      </c>
      <c r="K245" s="66">
        <f t="shared" si="1"/>
        <v>186536501</v>
      </c>
      <c r="L245" s="66">
        <f t="shared" si="1"/>
        <v>165329504</v>
      </c>
      <c r="M245" s="66">
        <f t="shared" si="1"/>
        <v>581470474</v>
      </c>
      <c r="N245" s="67">
        <f t="shared" si="1"/>
        <v>1726235212</v>
      </c>
      <c r="O245" s="68">
        <f t="shared" si="1"/>
        <v>1545531317</v>
      </c>
      <c r="P245" s="67">
        <f t="shared" si="1"/>
        <v>27264281</v>
      </c>
      <c r="Q245" s="69">
        <f t="shared" si="1"/>
        <v>20235610142</v>
      </c>
      <c r="R245" s="68">
        <f t="shared" si="1"/>
        <v>14667191718</v>
      </c>
      <c r="S245" s="67">
        <f t="shared" si="1"/>
        <v>1301972872</v>
      </c>
      <c r="T245" s="67">
        <f t="shared" si="1"/>
        <v>1894339972</v>
      </c>
      <c r="U245" s="66">
        <f t="shared" si="1"/>
        <v>76537567</v>
      </c>
      <c r="V245" s="67">
        <f t="shared" si="1"/>
        <v>2295568088</v>
      </c>
      <c r="W245" s="70">
        <f t="shared" si="1"/>
        <v>20235610217</v>
      </c>
    </row>
    <row r="246" spans="1:23" s="7" customFormat="1" ht="12.75" customHeight="1">
      <c r="A246" s="24"/>
      <c r="B246" s="54"/>
      <c r="C246" s="55"/>
      <c r="D246" s="56"/>
      <c r="E246" s="57"/>
      <c r="F246" s="57"/>
      <c r="G246" s="57"/>
      <c r="H246" s="57"/>
      <c r="I246" s="57"/>
      <c r="J246" s="57"/>
      <c r="K246" s="57"/>
      <c r="L246" s="57"/>
      <c r="M246" s="57"/>
      <c r="N246" s="58"/>
      <c r="O246" s="59"/>
      <c r="P246" s="58"/>
      <c r="Q246" s="60"/>
      <c r="R246" s="59"/>
      <c r="S246" s="58"/>
      <c r="T246" s="58"/>
      <c r="U246" s="57"/>
      <c r="V246" s="58"/>
      <c r="W246" s="61"/>
    </row>
    <row r="247" spans="1:23" s="7" customFormat="1" ht="12.75" customHeight="1">
      <c r="A247" s="17"/>
      <c r="B247" s="98" t="s">
        <v>517</v>
      </c>
      <c r="C247" s="99"/>
      <c r="D247" s="100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2"/>
      <c r="P247" s="101"/>
      <c r="Q247" s="103"/>
      <c r="R247" s="102"/>
      <c r="S247" s="101"/>
      <c r="T247" s="101"/>
      <c r="U247" s="101"/>
      <c r="V247" s="101"/>
      <c r="W247" s="103"/>
    </row>
    <row r="248" spans="1:23" s="7" customFormat="1" ht="12.75" customHeight="1">
      <c r="A248" s="24"/>
      <c r="B248" s="54"/>
      <c r="C248" s="55"/>
      <c r="D248" s="56"/>
      <c r="E248" s="57"/>
      <c r="F248" s="57"/>
      <c r="G248" s="57"/>
      <c r="H248" s="57"/>
      <c r="I248" s="57"/>
      <c r="J248" s="57"/>
      <c r="K248" s="57"/>
      <c r="L248" s="57"/>
      <c r="M248" s="57"/>
      <c r="N248" s="58"/>
      <c r="O248" s="59"/>
      <c r="P248" s="58"/>
      <c r="Q248" s="60"/>
      <c r="R248" s="59"/>
      <c r="S248" s="58"/>
      <c r="T248" s="58"/>
      <c r="U248" s="57"/>
      <c r="V248" s="58"/>
      <c r="W248" s="61"/>
    </row>
    <row r="249" spans="1:23" s="7" customFormat="1" ht="12.75" customHeight="1">
      <c r="A249" s="24"/>
      <c r="B249" s="54" t="s">
        <v>518</v>
      </c>
      <c r="C249" s="55" t="s">
        <v>519</v>
      </c>
      <c r="D249" s="5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8">
        <v>140000</v>
      </c>
      <c r="O249" s="59">
        <v>10511000</v>
      </c>
      <c r="P249" s="58">
        <v>0</v>
      </c>
      <c r="Q249" s="60">
        <v>10651000</v>
      </c>
      <c r="R249" s="59">
        <v>0</v>
      </c>
      <c r="S249" s="58">
        <v>0</v>
      </c>
      <c r="T249" s="58">
        <v>0</v>
      </c>
      <c r="U249" s="57">
        <v>0</v>
      </c>
      <c r="V249" s="58">
        <v>10651000</v>
      </c>
      <c r="W249" s="61">
        <v>10651000</v>
      </c>
    </row>
    <row r="250" spans="1:23" s="7" customFormat="1" ht="12.75" customHeight="1">
      <c r="A250" s="24"/>
      <c r="B250" s="54" t="s">
        <v>520</v>
      </c>
      <c r="C250" s="55" t="s">
        <v>521</v>
      </c>
      <c r="D250" s="56">
        <v>0</v>
      </c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8">
        <v>0</v>
      </c>
      <c r="O250" s="59">
        <v>0</v>
      </c>
      <c r="P250" s="58">
        <v>0</v>
      </c>
      <c r="Q250" s="60">
        <v>0</v>
      </c>
      <c r="R250" s="59">
        <v>0</v>
      </c>
      <c r="S250" s="58">
        <v>0</v>
      </c>
      <c r="T250" s="58">
        <v>0</v>
      </c>
      <c r="U250" s="57">
        <v>0</v>
      </c>
      <c r="V250" s="58">
        <v>0</v>
      </c>
      <c r="W250" s="61">
        <v>0</v>
      </c>
    </row>
    <row r="251" spans="1:23" s="7" customFormat="1" ht="12.75" customHeight="1">
      <c r="A251" s="24"/>
      <c r="B251" s="54" t="s">
        <v>522</v>
      </c>
      <c r="C251" s="55" t="s">
        <v>523</v>
      </c>
      <c r="D251" s="56">
        <v>0</v>
      </c>
      <c r="E251" s="57">
        <v>0</v>
      </c>
      <c r="F251" s="57">
        <v>204292004</v>
      </c>
      <c r="G251" s="57">
        <v>0</v>
      </c>
      <c r="H251" s="57">
        <v>0</v>
      </c>
      <c r="I251" s="57">
        <v>353493961</v>
      </c>
      <c r="J251" s="57">
        <v>0</v>
      </c>
      <c r="K251" s="57">
        <v>0</v>
      </c>
      <c r="L251" s="57">
        <v>0</v>
      </c>
      <c r="M251" s="57">
        <v>21052632</v>
      </c>
      <c r="N251" s="58">
        <v>0</v>
      </c>
      <c r="O251" s="59">
        <v>24570400</v>
      </c>
      <c r="P251" s="58">
        <v>0</v>
      </c>
      <c r="Q251" s="60">
        <v>603408997</v>
      </c>
      <c r="R251" s="59">
        <v>578838597</v>
      </c>
      <c r="S251" s="58">
        <v>0</v>
      </c>
      <c r="T251" s="58">
        <v>24570400</v>
      </c>
      <c r="U251" s="57">
        <v>0</v>
      </c>
      <c r="V251" s="58">
        <v>0</v>
      </c>
      <c r="W251" s="61">
        <v>603408997</v>
      </c>
    </row>
    <row r="252" spans="1:23" s="7" customFormat="1" ht="12.75" customHeight="1">
      <c r="A252" s="24"/>
      <c r="B252" s="54" t="s">
        <v>524</v>
      </c>
      <c r="C252" s="55" t="s">
        <v>525</v>
      </c>
      <c r="D252" s="56">
        <v>0</v>
      </c>
      <c r="E252" s="57">
        <v>0</v>
      </c>
      <c r="F252" s="57">
        <v>432908113</v>
      </c>
      <c r="G252" s="57">
        <v>0</v>
      </c>
      <c r="H252" s="57">
        <v>0</v>
      </c>
      <c r="I252" s="57">
        <v>58606621</v>
      </c>
      <c r="J252" s="57">
        <v>0</v>
      </c>
      <c r="K252" s="57">
        <v>0</v>
      </c>
      <c r="L252" s="57">
        <v>0</v>
      </c>
      <c r="M252" s="57">
        <v>0</v>
      </c>
      <c r="N252" s="58">
        <v>0</v>
      </c>
      <c r="O252" s="59">
        <v>109147953</v>
      </c>
      <c r="P252" s="58">
        <v>0</v>
      </c>
      <c r="Q252" s="60">
        <v>600662687</v>
      </c>
      <c r="R252" s="59">
        <v>491514734</v>
      </c>
      <c r="S252" s="58">
        <v>0</v>
      </c>
      <c r="T252" s="58">
        <v>109147953</v>
      </c>
      <c r="U252" s="57">
        <v>0</v>
      </c>
      <c r="V252" s="58">
        <v>0</v>
      </c>
      <c r="W252" s="61">
        <v>600662687</v>
      </c>
    </row>
    <row r="253" spans="1:23" s="7" customFormat="1" ht="12.75" customHeight="1">
      <c r="A253" s="24"/>
      <c r="B253" s="54" t="s">
        <v>526</v>
      </c>
      <c r="C253" s="55" t="s">
        <v>527</v>
      </c>
      <c r="D253" s="56">
        <v>0</v>
      </c>
      <c r="E253" s="57">
        <v>0</v>
      </c>
      <c r="F253" s="57">
        <v>100024562</v>
      </c>
      <c r="G253" s="57">
        <v>0</v>
      </c>
      <c r="H253" s="57">
        <v>0</v>
      </c>
      <c r="I253" s="57">
        <v>79422019</v>
      </c>
      <c r="J253" s="57">
        <v>0</v>
      </c>
      <c r="K253" s="57">
        <v>0</v>
      </c>
      <c r="L253" s="57">
        <v>0</v>
      </c>
      <c r="M253" s="57">
        <v>0</v>
      </c>
      <c r="N253" s="58">
        <v>0</v>
      </c>
      <c r="O253" s="59">
        <v>2700000</v>
      </c>
      <c r="P253" s="58">
        <v>0</v>
      </c>
      <c r="Q253" s="60">
        <v>182146581</v>
      </c>
      <c r="R253" s="59">
        <v>174446579</v>
      </c>
      <c r="S253" s="58">
        <v>0</v>
      </c>
      <c r="T253" s="58">
        <v>0</v>
      </c>
      <c r="U253" s="57">
        <v>0</v>
      </c>
      <c r="V253" s="58">
        <v>7700002</v>
      </c>
      <c r="W253" s="61">
        <v>182146581</v>
      </c>
    </row>
    <row r="254" spans="1:23" s="7" customFormat="1" ht="12.75" customHeight="1">
      <c r="A254" s="24"/>
      <c r="B254" s="54" t="s">
        <v>528</v>
      </c>
      <c r="C254" s="55" t="s">
        <v>529</v>
      </c>
      <c r="D254" s="56">
        <v>1054000</v>
      </c>
      <c r="E254" s="57">
        <v>2773000</v>
      </c>
      <c r="F254" s="57">
        <v>808872500</v>
      </c>
      <c r="G254" s="57">
        <v>0</v>
      </c>
      <c r="H254" s="57">
        <v>0</v>
      </c>
      <c r="I254" s="57">
        <v>10908900</v>
      </c>
      <c r="J254" s="57">
        <v>0</v>
      </c>
      <c r="K254" s="57">
        <v>0</v>
      </c>
      <c r="L254" s="57">
        <v>0</v>
      </c>
      <c r="M254" s="57">
        <v>0</v>
      </c>
      <c r="N254" s="58">
        <v>21236203</v>
      </c>
      <c r="O254" s="59">
        <v>22291430</v>
      </c>
      <c r="P254" s="58">
        <v>0</v>
      </c>
      <c r="Q254" s="60">
        <v>867136033</v>
      </c>
      <c r="R254" s="59">
        <v>747615000</v>
      </c>
      <c r="S254" s="58">
        <v>0</v>
      </c>
      <c r="T254" s="58">
        <v>0</v>
      </c>
      <c r="U254" s="57">
        <v>0</v>
      </c>
      <c r="V254" s="58">
        <v>119521033</v>
      </c>
      <c r="W254" s="61">
        <v>867136033</v>
      </c>
    </row>
    <row r="255" spans="1:23" s="7" customFormat="1" ht="12.75" customHeight="1">
      <c r="A255" s="24"/>
      <c r="B255" s="54" t="s">
        <v>530</v>
      </c>
      <c r="C255" s="55" t="s">
        <v>531</v>
      </c>
      <c r="D255" s="56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  <c r="N255" s="58">
        <v>0</v>
      </c>
      <c r="O255" s="59">
        <v>368986</v>
      </c>
      <c r="P255" s="58">
        <v>0</v>
      </c>
      <c r="Q255" s="60">
        <v>368986</v>
      </c>
      <c r="R255" s="59">
        <v>368986</v>
      </c>
      <c r="S255" s="58">
        <v>0</v>
      </c>
      <c r="T255" s="58">
        <v>0</v>
      </c>
      <c r="U255" s="57">
        <v>0</v>
      </c>
      <c r="V255" s="58">
        <v>0</v>
      </c>
      <c r="W255" s="61">
        <v>368986</v>
      </c>
    </row>
    <row r="256" spans="1:23" s="7" customFormat="1" ht="12.75" customHeight="1">
      <c r="A256" s="24"/>
      <c r="B256" s="54" t="s">
        <v>532</v>
      </c>
      <c r="C256" s="55" t="s">
        <v>533</v>
      </c>
      <c r="D256" s="56">
        <v>50000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  <c r="N256" s="58">
        <v>0</v>
      </c>
      <c r="O256" s="59">
        <v>930660</v>
      </c>
      <c r="P256" s="58">
        <v>0</v>
      </c>
      <c r="Q256" s="60">
        <v>980660</v>
      </c>
      <c r="R256" s="59">
        <v>0</v>
      </c>
      <c r="S256" s="58">
        <v>0</v>
      </c>
      <c r="T256" s="58">
        <v>0</v>
      </c>
      <c r="U256" s="57">
        <v>0</v>
      </c>
      <c r="V256" s="58">
        <v>980660</v>
      </c>
      <c r="W256" s="61">
        <v>980660</v>
      </c>
    </row>
    <row r="257" spans="1:23" s="7" customFormat="1" ht="12.75" customHeight="1">
      <c r="A257" s="24"/>
      <c r="B257" s="54" t="s">
        <v>534</v>
      </c>
      <c r="C257" s="55" t="s">
        <v>535</v>
      </c>
      <c r="D257" s="5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57">
        <v>0</v>
      </c>
      <c r="M257" s="57">
        <v>0</v>
      </c>
      <c r="N257" s="58">
        <v>0</v>
      </c>
      <c r="O257" s="59">
        <v>1971500</v>
      </c>
      <c r="P257" s="58">
        <v>0</v>
      </c>
      <c r="Q257" s="60">
        <v>1971500</v>
      </c>
      <c r="R257" s="59">
        <v>0</v>
      </c>
      <c r="S257" s="58">
        <v>0</v>
      </c>
      <c r="T257" s="58">
        <v>0</v>
      </c>
      <c r="U257" s="57">
        <v>0</v>
      </c>
      <c r="V257" s="58">
        <v>1971500</v>
      </c>
      <c r="W257" s="61">
        <v>1971500</v>
      </c>
    </row>
    <row r="258" spans="1:23" s="7" customFormat="1" ht="12.75" customHeight="1">
      <c r="A258" s="24"/>
      <c r="B258" s="54" t="s">
        <v>536</v>
      </c>
      <c r="C258" s="55" t="s">
        <v>537</v>
      </c>
      <c r="D258" s="56">
        <v>0</v>
      </c>
      <c r="E258" s="57">
        <v>250000</v>
      </c>
      <c r="F258" s="57">
        <v>0</v>
      </c>
      <c r="G258" s="57">
        <v>0</v>
      </c>
      <c r="H258" s="57">
        <v>0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58">
        <v>650000</v>
      </c>
      <c r="O258" s="59">
        <v>3726500</v>
      </c>
      <c r="P258" s="58">
        <v>0</v>
      </c>
      <c r="Q258" s="60">
        <v>4626500</v>
      </c>
      <c r="R258" s="59">
        <v>1090000</v>
      </c>
      <c r="S258" s="58">
        <v>0</v>
      </c>
      <c r="T258" s="58">
        <v>3536500</v>
      </c>
      <c r="U258" s="57">
        <v>0</v>
      </c>
      <c r="V258" s="58">
        <v>0</v>
      </c>
      <c r="W258" s="61">
        <v>4626500</v>
      </c>
    </row>
    <row r="259" spans="1:23" s="7" customFormat="1" ht="12.75" customHeight="1">
      <c r="A259" s="24"/>
      <c r="B259" s="54" t="s">
        <v>538</v>
      </c>
      <c r="C259" s="55" t="s">
        <v>539</v>
      </c>
      <c r="D259" s="56">
        <v>0</v>
      </c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58">
        <v>0</v>
      </c>
      <c r="O259" s="59">
        <v>0</v>
      </c>
      <c r="P259" s="58">
        <v>0</v>
      </c>
      <c r="Q259" s="60">
        <v>0</v>
      </c>
      <c r="R259" s="59">
        <v>0</v>
      </c>
      <c r="S259" s="58">
        <v>0</v>
      </c>
      <c r="T259" s="58">
        <v>0</v>
      </c>
      <c r="U259" s="57">
        <v>0</v>
      </c>
      <c r="V259" s="58">
        <v>0</v>
      </c>
      <c r="W259" s="61">
        <v>0</v>
      </c>
    </row>
    <row r="260" spans="1:23" s="7" customFormat="1" ht="12.75" customHeight="1">
      <c r="A260" s="24"/>
      <c r="B260" s="54" t="s">
        <v>540</v>
      </c>
      <c r="C260" s="55" t="s">
        <v>541</v>
      </c>
      <c r="D260" s="56">
        <v>16275000</v>
      </c>
      <c r="E260" s="57">
        <v>0</v>
      </c>
      <c r="F260" s="57">
        <v>318390450</v>
      </c>
      <c r="G260" s="57">
        <v>0</v>
      </c>
      <c r="H260" s="57">
        <v>0</v>
      </c>
      <c r="I260" s="57">
        <v>59607891</v>
      </c>
      <c r="J260" s="57">
        <v>0</v>
      </c>
      <c r="K260" s="57">
        <v>0</v>
      </c>
      <c r="L260" s="57">
        <v>0</v>
      </c>
      <c r="M260" s="57">
        <v>0</v>
      </c>
      <c r="N260" s="58">
        <v>0</v>
      </c>
      <c r="O260" s="59">
        <v>22212225</v>
      </c>
      <c r="P260" s="58">
        <v>0</v>
      </c>
      <c r="Q260" s="60">
        <v>416485566</v>
      </c>
      <c r="R260" s="59">
        <v>372748341</v>
      </c>
      <c r="S260" s="58">
        <v>0</v>
      </c>
      <c r="T260" s="58">
        <v>43737225</v>
      </c>
      <c r="U260" s="57">
        <v>0</v>
      </c>
      <c r="V260" s="58">
        <v>0</v>
      </c>
      <c r="W260" s="61">
        <v>416485566</v>
      </c>
    </row>
    <row r="261" spans="1:23" s="7" customFormat="1" ht="12.75" customHeight="1">
      <c r="A261" s="24"/>
      <c r="B261" s="54" t="s">
        <v>542</v>
      </c>
      <c r="C261" s="55" t="s">
        <v>543</v>
      </c>
      <c r="D261" s="56">
        <v>0</v>
      </c>
      <c r="E261" s="57">
        <v>0</v>
      </c>
      <c r="F261" s="57">
        <v>140647000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8">
        <v>0</v>
      </c>
      <c r="O261" s="59">
        <v>0</v>
      </c>
      <c r="P261" s="58">
        <v>0</v>
      </c>
      <c r="Q261" s="60">
        <v>140647000</v>
      </c>
      <c r="R261" s="59">
        <v>140647000</v>
      </c>
      <c r="S261" s="58">
        <v>0</v>
      </c>
      <c r="T261" s="58">
        <v>0</v>
      </c>
      <c r="U261" s="57">
        <v>0</v>
      </c>
      <c r="V261" s="58">
        <v>0</v>
      </c>
      <c r="W261" s="61">
        <v>140647000</v>
      </c>
    </row>
    <row r="262" spans="1:23" s="7" customFormat="1" ht="12.75" customHeight="1">
      <c r="A262" s="24"/>
      <c r="B262" s="54" t="s">
        <v>544</v>
      </c>
      <c r="C262" s="55" t="s">
        <v>545</v>
      </c>
      <c r="D262" s="56">
        <v>0</v>
      </c>
      <c r="E262" s="57">
        <v>2378000</v>
      </c>
      <c r="F262" s="57">
        <v>151739000</v>
      </c>
      <c r="G262" s="57">
        <v>0</v>
      </c>
      <c r="H262" s="57">
        <v>0</v>
      </c>
      <c r="I262" s="57">
        <v>75541000</v>
      </c>
      <c r="J262" s="57">
        <v>0</v>
      </c>
      <c r="K262" s="57">
        <v>0</v>
      </c>
      <c r="L262" s="57">
        <v>0</v>
      </c>
      <c r="M262" s="57">
        <v>4500000</v>
      </c>
      <c r="N262" s="58">
        <v>0</v>
      </c>
      <c r="O262" s="59">
        <v>910000</v>
      </c>
      <c r="P262" s="58">
        <v>0</v>
      </c>
      <c r="Q262" s="60">
        <v>235068000</v>
      </c>
      <c r="R262" s="59">
        <v>234038000</v>
      </c>
      <c r="S262" s="58">
        <v>0</v>
      </c>
      <c r="T262" s="58">
        <v>0</v>
      </c>
      <c r="U262" s="57">
        <v>0</v>
      </c>
      <c r="V262" s="58">
        <v>1030000</v>
      </c>
      <c r="W262" s="61">
        <v>235068000</v>
      </c>
    </row>
    <row r="263" spans="1:23" s="7" customFormat="1" ht="12.75" customHeight="1">
      <c r="A263" s="24"/>
      <c r="B263" s="54" t="s">
        <v>546</v>
      </c>
      <c r="C263" s="55" t="s">
        <v>547</v>
      </c>
      <c r="D263" s="56">
        <v>5866860</v>
      </c>
      <c r="E263" s="57">
        <v>2183000</v>
      </c>
      <c r="F263" s="57">
        <v>280773000</v>
      </c>
      <c r="G263" s="57">
        <v>0</v>
      </c>
      <c r="H263" s="57">
        <v>0</v>
      </c>
      <c r="I263" s="57">
        <v>83000000</v>
      </c>
      <c r="J263" s="57">
        <v>0</v>
      </c>
      <c r="K263" s="57">
        <v>0</v>
      </c>
      <c r="L263" s="57">
        <v>0</v>
      </c>
      <c r="M263" s="57">
        <v>4500000</v>
      </c>
      <c r="N263" s="58">
        <v>0</v>
      </c>
      <c r="O263" s="59">
        <v>186384</v>
      </c>
      <c r="P263" s="58">
        <v>0</v>
      </c>
      <c r="Q263" s="60">
        <v>376509244</v>
      </c>
      <c r="R263" s="59">
        <v>370456000</v>
      </c>
      <c r="S263" s="58">
        <v>0</v>
      </c>
      <c r="T263" s="58">
        <v>6053244</v>
      </c>
      <c r="U263" s="57">
        <v>0</v>
      </c>
      <c r="V263" s="58">
        <v>0</v>
      </c>
      <c r="W263" s="61">
        <v>376509244</v>
      </c>
    </row>
    <row r="264" spans="1:23" s="7" customFormat="1" ht="12.75" customHeight="1">
      <c r="A264" s="24"/>
      <c r="B264" s="54" t="s">
        <v>548</v>
      </c>
      <c r="C264" s="55" t="s">
        <v>549</v>
      </c>
      <c r="D264" s="56">
        <v>0</v>
      </c>
      <c r="E264" s="57">
        <v>0</v>
      </c>
      <c r="F264" s="57">
        <v>35133000</v>
      </c>
      <c r="G264" s="57">
        <v>0</v>
      </c>
      <c r="H264" s="57">
        <v>0</v>
      </c>
      <c r="I264" s="57">
        <v>7998112</v>
      </c>
      <c r="J264" s="57">
        <v>0</v>
      </c>
      <c r="K264" s="57">
        <v>0</v>
      </c>
      <c r="L264" s="57">
        <v>0</v>
      </c>
      <c r="M264" s="57">
        <v>4379000</v>
      </c>
      <c r="N264" s="58">
        <v>13635888</v>
      </c>
      <c r="O264" s="59">
        <v>30000</v>
      </c>
      <c r="P264" s="58">
        <v>0</v>
      </c>
      <c r="Q264" s="60">
        <v>61176000</v>
      </c>
      <c r="R264" s="59">
        <v>61146000</v>
      </c>
      <c r="S264" s="58">
        <v>0</v>
      </c>
      <c r="T264" s="58">
        <v>0</v>
      </c>
      <c r="U264" s="57">
        <v>0</v>
      </c>
      <c r="V264" s="58">
        <v>30000</v>
      </c>
      <c r="W264" s="61">
        <v>61176000</v>
      </c>
    </row>
    <row r="265" spans="1:23" s="7" customFormat="1" ht="12.75" customHeight="1">
      <c r="A265" s="24"/>
      <c r="B265" s="54" t="s">
        <v>550</v>
      </c>
      <c r="C265" s="55" t="s">
        <v>551</v>
      </c>
      <c r="D265" s="56">
        <v>0</v>
      </c>
      <c r="E265" s="57">
        <v>2229000</v>
      </c>
      <c r="F265" s="57">
        <v>455466000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57">
        <v>0</v>
      </c>
      <c r="M265" s="57">
        <v>0</v>
      </c>
      <c r="N265" s="58">
        <v>0</v>
      </c>
      <c r="O265" s="59">
        <v>0</v>
      </c>
      <c r="P265" s="58">
        <v>0</v>
      </c>
      <c r="Q265" s="60">
        <v>457695000</v>
      </c>
      <c r="R265" s="59">
        <v>457695000</v>
      </c>
      <c r="S265" s="58">
        <v>0</v>
      </c>
      <c r="T265" s="58">
        <v>0</v>
      </c>
      <c r="U265" s="57">
        <v>0</v>
      </c>
      <c r="V265" s="58">
        <v>0</v>
      </c>
      <c r="W265" s="61">
        <v>457695000</v>
      </c>
    </row>
    <row r="266" spans="1:23" s="7" customFormat="1" ht="12.75" customHeight="1">
      <c r="A266" s="24"/>
      <c r="B266" s="54" t="s">
        <v>552</v>
      </c>
      <c r="C266" s="55" t="s">
        <v>553</v>
      </c>
      <c r="D266" s="56">
        <v>0</v>
      </c>
      <c r="E266" s="57">
        <v>0</v>
      </c>
      <c r="F266" s="57">
        <v>115679000</v>
      </c>
      <c r="G266" s="57">
        <v>0</v>
      </c>
      <c r="H266" s="57">
        <v>0</v>
      </c>
      <c r="I266" s="57">
        <v>92640000</v>
      </c>
      <c r="J266" s="57">
        <v>0</v>
      </c>
      <c r="K266" s="57">
        <v>0</v>
      </c>
      <c r="L266" s="57">
        <v>0</v>
      </c>
      <c r="M266" s="57">
        <v>7016000</v>
      </c>
      <c r="N266" s="58">
        <v>42864000</v>
      </c>
      <c r="O266" s="59">
        <v>0</v>
      </c>
      <c r="P266" s="58">
        <v>0</v>
      </c>
      <c r="Q266" s="60">
        <v>258199000</v>
      </c>
      <c r="R266" s="59">
        <v>258199000</v>
      </c>
      <c r="S266" s="58">
        <v>0</v>
      </c>
      <c r="T266" s="58">
        <v>0</v>
      </c>
      <c r="U266" s="57">
        <v>0</v>
      </c>
      <c r="V266" s="58">
        <v>0</v>
      </c>
      <c r="W266" s="61">
        <v>258199000</v>
      </c>
    </row>
    <row r="267" spans="1:23" s="7" customFormat="1" ht="12.75" customHeight="1">
      <c r="A267" s="24"/>
      <c r="B267" s="54" t="s">
        <v>554</v>
      </c>
      <c r="C267" s="55" t="s">
        <v>555</v>
      </c>
      <c r="D267" s="56">
        <v>200000</v>
      </c>
      <c r="E267" s="57">
        <v>0</v>
      </c>
      <c r="F267" s="57">
        <v>474302023</v>
      </c>
      <c r="G267" s="57">
        <v>0</v>
      </c>
      <c r="H267" s="57">
        <v>0</v>
      </c>
      <c r="I267" s="57">
        <v>4350000</v>
      </c>
      <c r="J267" s="57">
        <v>0</v>
      </c>
      <c r="K267" s="57">
        <v>0</v>
      </c>
      <c r="L267" s="57">
        <v>1500000</v>
      </c>
      <c r="M267" s="57">
        <v>0</v>
      </c>
      <c r="N267" s="58">
        <v>0</v>
      </c>
      <c r="O267" s="59">
        <v>4400000</v>
      </c>
      <c r="P267" s="58">
        <v>0</v>
      </c>
      <c r="Q267" s="60">
        <v>484752023</v>
      </c>
      <c r="R267" s="59">
        <v>471352023</v>
      </c>
      <c r="S267" s="58">
        <v>0</v>
      </c>
      <c r="T267" s="58">
        <v>0</v>
      </c>
      <c r="U267" s="57">
        <v>0</v>
      </c>
      <c r="V267" s="58">
        <v>13400000</v>
      </c>
      <c r="W267" s="61">
        <v>484752023</v>
      </c>
    </row>
    <row r="268" spans="1:23" s="7" customFormat="1" ht="12.75" customHeight="1">
      <c r="A268" s="24"/>
      <c r="B268" s="54" t="s">
        <v>556</v>
      </c>
      <c r="C268" s="55" t="s">
        <v>557</v>
      </c>
      <c r="D268" s="56">
        <v>0</v>
      </c>
      <c r="E268" s="57">
        <v>0</v>
      </c>
      <c r="F268" s="57">
        <v>236139830</v>
      </c>
      <c r="G268" s="57">
        <v>0</v>
      </c>
      <c r="H268" s="57">
        <v>0</v>
      </c>
      <c r="I268" s="57">
        <v>37041048</v>
      </c>
      <c r="J268" s="57">
        <v>0</v>
      </c>
      <c r="K268" s="57">
        <v>0</v>
      </c>
      <c r="L268" s="57">
        <v>0</v>
      </c>
      <c r="M268" s="57">
        <v>1907018</v>
      </c>
      <c r="N268" s="58">
        <v>0</v>
      </c>
      <c r="O268" s="59">
        <v>1191905</v>
      </c>
      <c r="P268" s="58">
        <v>0</v>
      </c>
      <c r="Q268" s="60">
        <v>276279801</v>
      </c>
      <c r="R268" s="59">
        <v>188210703</v>
      </c>
      <c r="S268" s="58">
        <v>0</v>
      </c>
      <c r="T268" s="58">
        <v>0</v>
      </c>
      <c r="U268" s="57">
        <v>87719298</v>
      </c>
      <c r="V268" s="58">
        <v>349800</v>
      </c>
      <c r="W268" s="61">
        <v>276279801</v>
      </c>
    </row>
    <row r="269" spans="1:23" s="7" customFormat="1" ht="12.75" customHeight="1">
      <c r="A269" s="24"/>
      <c r="B269" s="54" t="s">
        <v>558</v>
      </c>
      <c r="C269" s="55" t="s">
        <v>559</v>
      </c>
      <c r="D269" s="56">
        <v>0</v>
      </c>
      <c r="E269" s="57">
        <v>50000</v>
      </c>
      <c r="F269" s="57">
        <v>0</v>
      </c>
      <c r="G269" s="57">
        <v>0</v>
      </c>
      <c r="H269" s="57">
        <v>50000</v>
      </c>
      <c r="I269" s="57">
        <v>0</v>
      </c>
      <c r="J269" s="57">
        <v>0</v>
      </c>
      <c r="K269" s="57">
        <v>0</v>
      </c>
      <c r="L269" s="57">
        <v>0</v>
      </c>
      <c r="M269" s="57">
        <v>0</v>
      </c>
      <c r="N269" s="58">
        <v>260000</v>
      </c>
      <c r="O269" s="59">
        <v>1219000</v>
      </c>
      <c r="P269" s="58">
        <v>0</v>
      </c>
      <c r="Q269" s="60">
        <v>1579000</v>
      </c>
      <c r="R269" s="59">
        <v>0</v>
      </c>
      <c r="S269" s="58">
        <v>0</v>
      </c>
      <c r="T269" s="58">
        <v>0</v>
      </c>
      <c r="U269" s="57">
        <v>0</v>
      </c>
      <c r="V269" s="58">
        <v>1579000</v>
      </c>
      <c r="W269" s="61">
        <v>1579000</v>
      </c>
    </row>
    <row r="270" spans="1:23" s="7" customFormat="1" ht="12.75" customHeight="1">
      <c r="A270" s="24"/>
      <c r="B270" s="54" t="s">
        <v>560</v>
      </c>
      <c r="C270" s="55" t="s">
        <v>561</v>
      </c>
      <c r="D270" s="56">
        <v>10000000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8">
        <v>0</v>
      </c>
      <c r="O270" s="59">
        <v>4500000</v>
      </c>
      <c r="P270" s="58">
        <v>0</v>
      </c>
      <c r="Q270" s="60">
        <v>14500000</v>
      </c>
      <c r="R270" s="59">
        <v>0</v>
      </c>
      <c r="S270" s="58">
        <v>0</v>
      </c>
      <c r="T270" s="58">
        <v>0</v>
      </c>
      <c r="U270" s="57">
        <v>0</v>
      </c>
      <c r="V270" s="58">
        <v>14500000</v>
      </c>
      <c r="W270" s="61">
        <v>14500000</v>
      </c>
    </row>
    <row r="271" spans="1:23" s="7" customFormat="1" ht="12.75" customHeight="1">
      <c r="A271" s="24"/>
      <c r="B271" s="54" t="s">
        <v>562</v>
      </c>
      <c r="C271" s="55" t="s">
        <v>563</v>
      </c>
      <c r="D271" s="56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8">
        <v>0</v>
      </c>
      <c r="O271" s="59">
        <v>7294775</v>
      </c>
      <c r="P271" s="58">
        <v>0</v>
      </c>
      <c r="Q271" s="60">
        <v>7294775</v>
      </c>
      <c r="R271" s="59">
        <v>0</v>
      </c>
      <c r="S271" s="58">
        <v>0</v>
      </c>
      <c r="T271" s="58">
        <v>0</v>
      </c>
      <c r="U271" s="57">
        <v>0</v>
      </c>
      <c r="V271" s="58">
        <v>7294775</v>
      </c>
      <c r="W271" s="61">
        <v>7294775</v>
      </c>
    </row>
    <row r="272" spans="1:23" s="7" customFormat="1" ht="12.75" customHeight="1">
      <c r="A272" s="24"/>
      <c r="B272" s="54" t="s">
        <v>564</v>
      </c>
      <c r="C272" s="55" t="s">
        <v>565</v>
      </c>
      <c r="D272" s="56">
        <v>0</v>
      </c>
      <c r="E272" s="57">
        <v>1958000</v>
      </c>
      <c r="F272" s="57">
        <v>51639150</v>
      </c>
      <c r="G272" s="57">
        <v>0</v>
      </c>
      <c r="H272" s="57">
        <v>5993001</v>
      </c>
      <c r="I272" s="57">
        <v>0</v>
      </c>
      <c r="J272" s="57">
        <v>0</v>
      </c>
      <c r="K272" s="57">
        <v>0</v>
      </c>
      <c r="L272" s="57">
        <v>0</v>
      </c>
      <c r="M272" s="57">
        <v>9850000</v>
      </c>
      <c r="N272" s="58">
        <v>0</v>
      </c>
      <c r="O272" s="59">
        <v>3442800</v>
      </c>
      <c r="P272" s="58">
        <v>0</v>
      </c>
      <c r="Q272" s="60">
        <v>72882951</v>
      </c>
      <c r="R272" s="59">
        <v>53597150</v>
      </c>
      <c r="S272" s="58">
        <v>0</v>
      </c>
      <c r="T272" s="58">
        <v>19285801</v>
      </c>
      <c r="U272" s="57">
        <v>0</v>
      </c>
      <c r="V272" s="58">
        <v>0</v>
      </c>
      <c r="W272" s="61">
        <v>72882951</v>
      </c>
    </row>
    <row r="273" spans="1:23" s="7" customFormat="1" ht="12.75" customHeight="1">
      <c r="A273" s="24"/>
      <c r="B273" s="54" t="s">
        <v>566</v>
      </c>
      <c r="C273" s="55" t="s">
        <v>567</v>
      </c>
      <c r="D273" s="56">
        <v>7500000</v>
      </c>
      <c r="E273" s="57">
        <v>0</v>
      </c>
      <c r="F273" s="57">
        <v>541200000</v>
      </c>
      <c r="G273" s="57">
        <v>0</v>
      </c>
      <c r="H273" s="57">
        <v>0</v>
      </c>
      <c r="I273" s="57">
        <v>51000000</v>
      </c>
      <c r="J273" s="57">
        <v>0</v>
      </c>
      <c r="K273" s="57">
        <v>0</v>
      </c>
      <c r="L273" s="57">
        <v>0</v>
      </c>
      <c r="M273" s="57">
        <v>0</v>
      </c>
      <c r="N273" s="58">
        <v>0</v>
      </c>
      <c r="O273" s="59">
        <v>5135500</v>
      </c>
      <c r="P273" s="58">
        <v>7500000</v>
      </c>
      <c r="Q273" s="60">
        <v>612335500</v>
      </c>
      <c r="R273" s="59">
        <v>592200000</v>
      </c>
      <c r="S273" s="58">
        <v>0</v>
      </c>
      <c r="T273" s="58">
        <v>0</v>
      </c>
      <c r="U273" s="57">
        <v>0</v>
      </c>
      <c r="V273" s="58">
        <v>20135500</v>
      </c>
      <c r="W273" s="61">
        <v>612335500</v>
      </c>
    </row>
    <row r="274" spans="1:23" s="7" customFormat="1" ht="12.75" customHeight="1">
      <c r="A274" s="24"/>
      <c r="B274" s="54" t="s">
        <v>568</v>
      </c>
      <c r="C274" s="55" t="s">
        <v>569</v>
      </c>
      <c r="D274" s="56">
        <v>0</v>
      </c>
      <c r="E274" s="57">
        <v>0</v>
      </c>
      <c r="F274" s="57">
        <v>756266314</v>
      </c>
      <c r="G274" s="57">
        <v>0</v>
      </c>
      <c r="H274" s="57">
        <v>0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8">
        <v>10288497</v>
      </c>
      <c r="O274" s="59">
        <v>22183227</v>
      </c>
      <c r="P274" s="58">
        <v>0</v>
      </c>
      <c r="Q274" s="60">
        <v>788738038</v>
      </c>
      <c r="R274" s="59">
        <v>788738038</v>
      </c>
      <c r="S274" s="58">
        <v>0</v>
      </c>
      <c r="T274" s="58">
        <v>0</v>
      </c>
      <c r="U274" s="57">
        <v>0</v>
      </c>
      <c r="V274" s="58">
        <v>0</v>
      </c>
      <c r="W274" s="61">
        <v>788738038</v>
      </c>
    </row>
    <row r="275" spans="1:23" s="7" customFormat="1" ht="12.75" customHeight="1">
      <c r="A275" s="24"/>
      <c r="B275" s="54" t="s">
        <v>570</v>
      </c>
      <c r="C275" s="55" t="s">
        <v>571</v>
      </c>
      <c r="D275" s="56">
        <v>12130000</v>
      </c>
      <c r="E275" s="57">
        <v>0</v>
      </c>
      <c r="F275" s="57">
        <v>298566000</v>
      </c>
      <c r="G275" s="57">
        <v>0</v>
      </c>
      <c r="H275" s="57">
        <v>0</v>
      </c>
      <c r="I275" s="57">
        <v>7000000</v>
      </c>
      <c r="J275" s="57">
        <v>0</v>
      </c>
      <c r="K275" s="57">
        <v>0</v>
      </c>
      <c r="L275" s="57">
        <v>0</v>
      </c>
      <c r="M275" s="57">
        <v>0</v>
      </c>
      <c r="N275" s="58">
        <v>19205000</v>
      </c>
      <c r="O275" s="59">
        <v>12696000</v>
      </c>
      <c r="P275" s="58">
        <v>0</v>
      </c>
      <c r="Q275" s="60">
        <v>349597000</v>
      </c>
      <c r="R275" s="59">
        <v>349597000</v>
      </c>
      <c r="S275" s="58">
        <v>0</v>
      </c>
      <c r="T275" s="58">
        <v>0</v>
      </c>
      <c r="U275" s="57">
        <v>0</v>
      </c>
      <c r="V275" s="58">
        <v>0</v>
      </c>
      <c r="W275" s="61">
        <v>349597000</v>
      </c>
    </row>
    <row r="276" spans="1:23" s="7" customFormat="1" ht="12.75" customHeight="1">
      <c r="A276" s="24"/>
      <c r="B276" s="54" t="s">
        <v>572</v>
      </c>
      <c r="C276" s="55" t="s">
        <v>573</v>
      </c>
      <c r="D276" s="56">
        <v>0</v>
      </c>
      <c r="E276" s="57">
        <v>0</v>
      </c>
      <c r="F276" s="57">
        <v>0</v>
      </c>
      <c r="G276" s="57">
        <v>0</v>
      </c>
      <c r="H276" s="57">
        <v>0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8">
        <v>0</v>
      </c>
      <c r="O276" s="59">
        <v>0</v>
      </c>
      <c r="P276" s="58">
        <v>0</v>
      </c>
      <c r="Q276" s="60">
        <v>0</v>
      </c>
      <c r="R276" s="59">
        <v>0</v>
      </c>
      <c r="S276" s="58">
        <v>0</v>
      </c>
      <c r="T276" s="58">
        <v>0</v>
      </c>
      <c r="U276" s="57">
        <v>0</v>
      </c>
      <c r="V276" s="58">
        <v>0</v>
      </c>
      <c r="W276" s="61">
        <v>0</v>
      </c>
    </row>
    <row r="277" spans="1:23" s="7" customFormat="1" ht="12.75" customHeight="1">
      <c r="A277" s="24"/>
      <c r="B277" s="54" t="s">
        <v>574</v>
      </c>
      <c r="C277" s="55" t="s">
        <v>575</v>
      </c>
      <c r="D277" s="5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8">
        <v>0</v>
      </c>
      <c r="O277" s="59">
        <v>809656</v>
      </c>
      <c r="P277" s="58">
        <v>0</v>
      </c>
      <c r="Q277" s="60">
        <v>809656</v>
      </c>
      <c r="R277" s="59">
        <v>809656</v>
      </c>
      <c r="S277" s="58">
        <v>0</v>
      </c>
      <c r="T277" s="58">
        <v>0</v>
      </c>
      <c r="U277" s="57">
        <v>0</v>
      </c>
      <c r="V277" s="58">
        <v>0</v>
      </c>
      <c r="W277" s="61">
        <v>809656</v>
      </c>
    </row>
    <row r="278" spans="1:23" s="7" customFormat="1" ht="12.75" customHeight="1">
      <c r="A278" s="24"/>
      <c r="B278" s="54" t="s">
        <v>576</v>
      </c>
      <c r="C278" s="55" t="s">
        <v>577</v>
      </c>
      <c r="D278" s="56">
        <v>1050000</v>
      </c>
      <c r="E278" s="57">
        <v>2381000</v>
      </c>
      <c r="F278" s="57">
        <v>190829000</v>
      </c>
      <c r="G278" s="57">
        <v>0</v>
      </c>
      <c r="H278" s="57">
        <v>0</v>
      </c>
      <c r="I278" s="57">
        <v>115950000</v>
      </c>
      <c r="J278" s="57">
        <v>0</v>
      </c>
      <c r="K278" s="57">
        <v>0</v>
      </c>
      <c r="L278" s="57">
        <v>0</v>
      </c>
      <c r="M278" s="57">
        <v>0</v>
      </c>
      <c r="N278" s="58">
        <v>0</v>
      </c>
      <c r="O278" s="59">
        <v>1942500</v>
      </c>
      <c r="P278" s="58">
        <v>0</v>
      </c>
      <c r="Q278" s="60">
        <v>312152500</v>
      </c>
      <c r="R278" s="59">
        <v>309160000</v>
      </c>
      <c r="S278" s="58">
        <v>0</v>
      </c>
      <c r="T278" s="58">
        <v>0</v>
      </c>
      <c r="U278" s="57">
        <v>0</v>
      </c>
      <c r="V278" s="58">
        <v>2992500</v>
      </c>
      <c r="W278" s="61">
        <v>312152500</v>
      </c>
    </row>
    <row r="279" spans="1:23" s="7" customFormat="1" ht="12.75" customHeight="1">
      <c r="A279" s="24"/>
      <c r="B279" s="54" t="s">
        <v>578</v>
      </c>
      <c r="C279" s="55" t="s">
        <v>579</v>
      </c>
      <c r="D279" s="56">
        <v>0</v>
      </c>
      <c r="E279" s="57">
        <v>0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  <c r="L279" s="57">
        <v>0</v>
      </c>
      <c r="M279" s="57">
        <v>251749000</v>
      </c>
      <c r="N279" s="58">
        <v>0</v>
      </c>
      <c r="O279" s="59">
        <v>6631000</v>
      </c>
      <c r="P279" s="58">
        <v>-2746000</v>
      </c>
      <c r="Q279" s="60">
        <v>255634000</v>
      </c>
      <c r="R279" s="59">
        <v>255634000</v>
      </c>
      <c r="S279" s="58">
        <v>0</v>
      </c>
      <c r="T279" s="58">
        <v>0</v>
      </c>
      <c r="U279" s="57">
        <v>0</v>
      </c>
      <c r="V279" s="58">
        <v>0</v>
      </c>
      <c r="W279" s="61">
        <v>255634000</v>
      </c>
    </row>
    <row r="280" spans="1:23" s="7" customFormat="1" ht="12.75" customHeight="1">
      <c r="A280" s="24"/>
      <c r="B280" s="54" t="s">
        <v>580</v>
      </c>
      <c r="C280" s="55" t="s">
        <v>581</v>
      </c>
      <c r="D280" s="56">
        <v>0</v>
      </c>
      <c r="E280" s="57">
        <v>0</v>
      </c>
      <c r="F280" s="57">
        <v>0</v>
      </c>
      <c r="G280" s="57">
        <v>0</v>
      </c>
      <c r="H280" s="57">
        <v>0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8">
        <v>200000</v>
      </c>
      <c r="O280" s="59">
        <v>1600000</v>
      </c>
      <c r="P280" s="58">
        <v>0</v>
      </c>
      <c r="Q280" s="60">
        <v>1800000</v>
      </c>
      <c r="R280" s="59">
        <v>0</v>
      </c>
      <c r="S280" s="58">
        <v>0</v>
      </c>
      <c r="T280" s="58">
        <v>0</v>
      </c>
      <c r="U280" s="57">
        <v>0</v>
      </c>
      <c r="V280" s="58">
        <v>1800000</v>
      </c>
      <c r="W280" s="61">
        <v>1800000</v>
      </c>
    </row>
    <row r="281" spans="1:23" s="7" customFormat="1" ht="12.75" customHeight="1">
      <c r="A281" s="24"/>
      <c r="B281" s="54" t="s">
        <v>582</v>
      </c>
      <c r="C281" s="55" t="s">
        <v>583</v>
      </c>
      <c r="D281" s="56">
        <v>795000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8">
        <v>0</v>
      </c>
      <c r="O281" s="59">
        <v>3797132</v>
      </c>
      <c r="P281" s="58">
        <v>0</v>
      </c>
      <c r="Q281" s="60">
        <v>4592132</v>
      </c>
      <c r="R281" s="59">
        <v>4592132</v>
      </c>
      <c r="S281" s="58">
        <v>0</v>
      </c>
      <c r="T281" s="58">
        <v>0</v>
      </c>
      <c r="U281" s="57">
        <v>0</v>
      </c>
      <c r="V281" s="58">
        <v>0</v>
      </c>
      <c r="W281" s="61">
        <v>4592132</v>
      </c>
    </row>
    <row r="282" spans="1:23" s="7" customFormat="1" ht="12.75" customHeight="1">
      <c r="A282" s="24"/>
      <c r="B282" s="54" t="s">
        <v>584</v>
      </c>
      <c r="C282" s="55" t="s">
        <v>585</v>
      </c>
      <c r="D282" s="56">
        <v>0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8">
        <v>0</v>
      </c>
      <c r="O282" s="59">
        <v>8230000</v>
      </c>
      <c r="P282" s="58">
        <v>0</v>
      </c>
      <c r="Q282" s="60">
        <v>8230000</v>
      </c>
      <c r="R282" s="59">
        <v>0</v>
      </c>
      <c r="S282" s="58">
        <v>0</v>
      </c>
      <c r="T282" s="58">
        <v>0</v>
      </c>
      <c r="U282" s="57">
        <v>0</v>
      </c>
      <c r="V282" s="58">
        <v>8230000</v>
      </c>
      <c r="W282" s="61">
        <v>8230000</v>
      </c>
    </row>
    <row r="283" spans="1:23" s="7" customFormat="1" ht="12.75" customHeight="1">
      <c r="A283" s="24"/>
      <c r="B283" s="54" t="s">
        <v>586</v>
      </c>
      <c r="C283" s="55" t="s">
        <v>587</v>
      </c>
      <c r="D283" s="56">
        <v>633000</v>
      </c>
      <c r="E283" s="57">
        <v>0</v>
      </c>
      <c r="F283" s="57">
        <v>269218241</v>
      </c>
      <c r="G283" s="57">
        <v>0</v>
      </c>
      <c r="H283" s="57">
        <v>1872751</v>
      </c>
      <c r="I283" s="57">
        <v>50677072</v>
      </c>
      <c r="J283" s="57">
        <v>0</v>
      </c>
      <c r="K283" s="57">
        <v>0</v>
      </c>
      <c r="L283" s="57">
        <v>0</v>
      </c>
      <c r="M283" s="57">
        <v>0</v>
      </c>
      <c r="N283" s="58">
        <v>844000</v>
      </c>
      <c r="O283" s="59">
        <v>6699250</v>
      </c>
      <c r="P283" s="58">
        <v>0</v>
      </c>
      <c r="Q283" s="60">
        <v>329944314</v>
      </c>
      <c r="R283" s="59">
        <v>321768065</v>
      </c>
      <c r="S283" s="58">
        <v>0</v>
      </c>
      <c r="T283" s="58">
        <v>0</v>
      </c>
      <c r="U283" s="57">
        <v>0</v>
      </c>
      <c r="V283" s="58">
        <v>8176250</v>
      </c>
      <c r="W283" s="61">
        <v>329944315</v>
      </c>
    </row>
    <row r="284" spans="1:23" s="7" customFormat="1" ht="12.75" customHeight="1">
      <c r="A284" s="24"/>
      <c r="B284" s="54" t="s">
        <v>588</v>
      </c>
      <c r="C284" s="55" t="s">
        <v>589</v>
      </c>
      <c r="D284" s="56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57">
        <v>0</v>
      </c>
      <c r="L284" s="57">
        <v>0</v>
      </c>
      <c r="M284" s="57">
        <v>745473553</v>
      </c>
      <c r="N284" s="58">
        <v>0</v>
      </c>
      <c r="O284" s="59">
        <v>14071790</v>
      </c>
      <c r="P284" s="58">
        <v>0</v>
      </c>
      <c r="Q284" s="60">
        <v>759545343</v>
      </c>
      <c r="R284" s="59">
        <v>640594777</v>
      </c>
      <c r="S284" s="58">
        <v>83573612</v>
      </c>
      <c r="T284" s="58">
        <v>0</v>
      </c>
      <c r="U284" s="57">
        <v>0</v>
      </c>
      <c r="V284" s="58">
        <v>35376954</v>
      </c>
      <c r="W284" s="61">
        <v>759545343</v>
      </c>
    </row>
    <row r="285" spans="1:23" s="7" customFormat="1" ht="12.75" customHeight="1">
      <c r="A285" s="24"/>
      <c r="B285" s="54" t="s">
        <v>590</v>
      </c>
      <c r="C285" s="55" t="s">
        <v>591</v>
      </c>
      <c r="D285" s="5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8">
        <v>0</v>
      </c>
      <c r="O285" s="59">
        <v>0</v>
      </c>
      <c r="P285" s="58">
        <v>0</v>
      </c>
      <c r="Q285" s="60">
        <v>0</v>
      </c>
      <c r="R285" s="59">
        <v>0</v>
      </c>
      <c r="S285" s="58">
        <v>0</v>
      </c>
      <c r="T285" s="58">
        <v>0</v>
      </c>
      <c r="U285" s="57">
        <v>0</v>
      </c>
      <c r="V285" s="58">
        <v>0</v>
      </c>
      <c r="W285" s="61">
        <v>0</v>
      </c>
    </row>
    <row r="286" spans="1:23" s="7" customFormat="1" ht="12.75" customHeight="1">
      <c r="A286" s="24"/>
      <c r="B286" s="54" t="s">
        <v>592</v>
      </c>
      <c r="C286" s="55" t="s">
        <v>593</v>
      </c>
      <c r="D286" s="56">
        <v>0</v>
      </c>
      <c r="E286" s="57">
        <v>0</v>
      </c>
      <c r="F286" s="57">
        <v>715806300</v>
      </c>
      <c r="G286" s="57">
        <v>0</v>
      </c>
      <c r="H286" s="57">
        <v>0</v>
      </c>
      <c r="I286" s="57">
        <v>273282000</v>
      </c>
      <c r="J286" s="57">
        <v>0</v>
      </c>
      <c r="K286" s="57">
        <v>0</v>
      </c>
      <c r="L286" s="57">
        <v>0</v>
      </c>
      <c r="M286" s="57">
        <v>0</v>
      </c>
      <c r="N286" s="58">
        <v>0</v>
      </c>
      <c r="O286" s="59">
        <v>27860200</v>
      </c>
      <c r="P286" s="58">
        <v>0</v>
      </c>
      <c r="Q286" s="60">
        <v>1016948500</v>
      </c>
      <c r="R286" s="59">
        <v>971948300</v>
      </c>
      <c r="S286" s="58">
        <v>0</v>
      </c>
      <c r="T286" s="58">
        <v>0</v>
      </c>
      <c r="U286" s="57">
        <v>0</v>
      </c>
      <c r="V286" s="58">
        <v>45000200</v>
      </c>
      <c r="W286" s="61">
        <v>1016948500</v>
      </c>
    </row>
    <row r="287" spans="1:23" s="7" customFormat="1" ht="12.75" customHeight="1">
      <c r="A287" s="24"/>
      <c r="B287" s="54" t="s">
        <v>594</v>
      </c>
      <c r="C287" s="55" t="s">
        <v>595</v>
      </c>
      <c r="D287" s="56">
        <v>0</v>
      </c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8">
        <v>0</v>
      </c>
      <c r="O287" s="59">
        <v>105600</v>
      </c>
      <c r="P287" s="58">
        <v>0</v>
      </c>
      <c r="Q287" s="60">
        <v>105600</v>
      </c>
      <c r="R287" s="59">
        <v>0</v>
      </c>
      <c r="S287" s="58">
        <v>0</v>
      </c>
      <c r="T287" s="58">
        <v>0</v>
      </c>
      <c r="U287" s="57">
        <v>0</v>
      </c>
      <c r="V287" s="58">
        <v>105600</v>
      </c>
      <c r="W287" s="61">
        <v>105600</v>
      </c>
    </row>
    <row r="288" spans="1:23" s="7" customFormat="1" ht="12.75" customHeight="1">
      <c r="A288" s="24"/>
      <c r="B288" s="54" t="s">
        <v>596</v>
      </c>
      <c r="C288" s="55" t="s">
        <v>597</v>
      </c>
      <c r="D288" s="56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8">
        <v>0</v>
      </c>
      <c r="O288" s="59">
        <v>295000</v>
      </c>
      <c r="P288" s="58">
        <v>0</v>
      </c>
      <c r="Q288" s="60">
        <v>295000</v>
      </c>
      <c r="R288" s="59">
        <v>0</v>
      </c>
      <c r="S288" s="58">
        <v>0</v>
      </c>
      <c r="T288" s="58">
        <v>0</v>
      </c>
      <c r="U288" s="57">
        <v>0</v>
      </c>
      <c r="V288" s="58">
        <v>295000</v>
      </c>
      <c r="W288" s="61">
        <v>295000</v>
      </c>
    </row>
    <row r="289" spans="1:23" s="7" customFormat="1" ht="12.75" customHeight="1">
      <c r="A289" s="24"/>
      <c r="B289" s="54" t="s">
        <v>598</v>
      </c>
      <c r="C289" s="55" t="s">
        <v>599</v>
      </c>
      <c r="D289" s="5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  <c r="N289" s="58">
        <v>0</v>
      </c>
      <c r="O289" s="59">
        <v>0</v>
      </c>
      <c r="P289" s="58">
        <v>0</v>
      </c>
      <c r="Q289" s="60">
        <v>0</v>
      </c>
      <c r="R289" s="59">
        <v>0</v>
      </c>
      <c r="S289" s="58">
        <v>0</v>
      </c>
      <c r="T289" s="58">
        <v>0</v>
      </c>
      <c r="U289" s="57">
        <v>0</v>
      </c>
      <c r="V289" s="58">
        <v>0</v>
      </c>
      <c r="W289" s="61">
        <v>0</v>
      </c>
    </row>
    <row r="290" spans="1:23" s="7" customFormat="1" ht="12.75" customHeight="1">
      <c r="A290" s="24"/>
      <c r="B290" s="54" t="s">
        <v>600</v>
      </c>
      <c r="C290" s="55" t="s">
        <v>601</v>
      </c>
      <c r="D290" s="56">
        <v>0</v>
      </c>
      <c r="E290" s="57">
        <v>0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8">
        <v>0</v>
      </c>
      <c r="O290" s="59">
        <v>0</v>
      </c>
      <c r="P290" s="58">
        <v>0</v>
      </c>
      <c r="Q290" s="60">
        <v>0</v>
      </c>
      <c r="R290" s="59">
        <v>0</v>
      </c>
      <c r="S290" s="58">
        <v>0</v>
      </c>
      <c r="T290" s="58">
        <v>0</v>
      </c>
      <c r="U290" s="57">
        <v>0</v>
      </c>
      <c r="V290" s="58">
        <v>0</v>
      </c>
      <c r="W290" s="61">
        <v>0</v>
      </c>
    </row>
    <row r="291" spans="1:23" s="7" customFormat="1" ht="12.75" customHeight="1">
      <c r="A291" s="24"/>
      <c r="B291" s="54" t="s">
        <v>602</v>
      </c>
      <c r="C291" s="55" t="s">
        <v>603</v>
      </c>
      <c r="D291" s="56">
        <v>0</v>
      </c>
      <c r="E291" s="57">
        <v>0</v>
      </c>
      <c r="F291" s="57">
        <v>0</v>
      </c>
      <c r="G291" s="57">
        <v>0</v>
      </c>
      <c r="H291" s="57">
        <v>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8">
        <v>0</v>
      </c>
      <c r="O291" s="59">
        <v>357908</v>
      </c>
      <c r="P291" s="58">
        <v>0</v>
      </c>
      <c r="Q291" s="60">
        <v>357908</v>
      </c>
      <c r="R291" s="59">
        <v>0</v>
      </c>
      <c r="S291" s="58">
        <v>0</v>
      </c>
      <c r="T291" s="58">
        <v>0</v>
      </c>
      <c r="U291" s="57">
        <v>0</v>
      </c>
      <c r="V291" s="58">
        <v>357908</v>
      </c>
      <c r="W291" s="61">
        <v>357908</v>
      </c>
    </row>
    <row r="292" spans="1:23" s="7" customFormat="1" ht="12.75" customHeight="1">
      <c r="A292" s="24"/>
      <c r="B292" s="54" t="s">
        <v>604</v>
      </c>
      <c r="C292" s="55" t="s">
        <v>605</v>
      </c>
      <c r="D292" s="56">
        <v>0</v>
      </c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8">
        <v>0</v>
      </c>
      <c r="O292" s="59">
        <v>1335000</v>
      </c>
      <c r="P292" s="58">
        <v>0</v>
      </c>
      <c r="Q292" s="60">
        <v>1335000</v>
      </c>
      <c r="R292" s="59">
        <v>0</v>
      </c>
      <c r="S292" s="58">
        <v>0</v>
      </c>
      <c r="T292" s="58">
        <v>1335000</v>
      </c>
      <c r="U292" s="57">
        <v>0</v>
      </c>
      <c r="V292" s="58">
        <v>0</v>
      </c>
      <c r="W292" s="61">
        <v>1335000</v>
      </c>
    </row>
    <row r="293" spans="1:23" s="7" customFormat="1" ht="12.75" customHeight="1">
      <c r="A293" s="27"/>
      <c r="B293" s="63" t="s">
        <v>675</v>
      </c>
      <c r="C293" s="64"/>
      <c r="D293" s="65">
        <f aca="true" t="shared" si="2" ref="D293:W293">SUM(D249:D292)</f>
        <v>55553860</v>
      </c>
      <c r="E293" s="66">
        <f t="shared" si="2"/>
        <v>14202000</v>
      </c>
      <c r="F293" s="66">
        <f t="shared" si="2"/>
        <v>6577891487</v>
      </c>
      <c r="G293" s="66">
        <f t="shared" si="2"/>
        <v>0</v>
      </c>
      <c r="H293" s="66">
        <f t="shared" si="2"/>
        <v>7915752</v>
      </c>
      <c r="I293" s="66">
        <f t="shared" si="2"/>
        <v>1360518624</v>
      </c>
      <c r="J293" s="66">
        <f t="shared" si="2"/>
        <v>0</v>
      </c>
      <c r="K293" s="66">
        <f t="shared" si="2"/>
        <v>0</v>
      </c>
      <c r="L293" s="66">
        <f t="shared" si="2"/>
        <v>1500000</v>
      </c>
      <c r="M293" s="66">
        <f t="shared" si="2"/>
        <v>1050427203</v>
      </c>
      <c r="N293" s="67">
        <f t="shared" si="2"/>
        <v>109323588</v>
      </c>
      <c r="O293" s="68">
        <f t="shared" si="2"/>
        <v>335355281</v>
      </c>
      <c r="P293" s="67">
        <f t="shared" si="2"/>
        <v>4754000</v>
      </c>
      <c r="Q293" s="69">
        <f t="shared" si="2"/>
        <v>9517441795</v>
      </c>
      <c r="R293" s="68">
        <f t="shared" si="2"/>
        <v>8837005081</v>
      </c>
      <c r="S293" s="67">
        <f t="shared" si="2"/>
        <v>83573612</v>
      </c>
      <c r="T293" s="67">
        <f t="shared" si="2"/>
        <v>207666123</v>
      </c>
      <c r="U293" s="66">
        <f t="shared" si="2"/>
        <v>87719298</v>
      </c>
      <c r="V293" s="67">
        <f t="shared" si="2"/>
        <v>301477682</v>
      </c>
      <c r="W293" s="70">
        <f t="shared" si="2"/>
        <v>9517441796</v>
      </c>
    </row>
    <row r="294" spans="1:23" s="7" customFormat="1" ht="12.75" customHeight="1">
      <c r="A294" s="28"/>
      <c r="B294" s="71"/>
      <c r="C294" s="72"/>
      <c r="D294" s="73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5"/>
      <c r="P294" s="74"/>
      <c r="Q294" s="76"/>
      <c r="R294" s="75"/>
      <c r="S294" s="74"/>
      <c r="T294" s="74"/>
      <c r="U294" s="74"/>
      <c r="V294" s="74"/>
      <c r="W294" s="76"/>
    </row>
    <row r="295" spans="1:23" s="7" customFormat="1" ht="12.75" customHeight="1">
      <c r="A295" s="29"/>
      <c r="B295" s="120" t="s">
        <v>43</v>
      </c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</row>
    <row r="296" spans="1:23" ht="12.75" customHeight="1">
      <c r="A296" s="1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1:23" ht="12.75" customHeight="1">
      <c r="A297" s="1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1:23" ht="12.75" customHeight="1">
      <c r="A298" s="1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1:2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</sheetData>
  <sheetProtection password="F954" sheet="1" objects="1" scenarios="1"/>
  <mergeCells count="4">
    <mergeCell ref="B1:W1"/>
    <mergeCell ref="D2:Q2"/>
    <mergeCell ref="R2:W2"/>
    <mergeCell ref="B295:W295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landscape" paperSize="9" scale="50" r:id="rId1"/>
  <rowBreaks count="3" manualBreakCount="3">
    <brk id="81" max="22" man="1"/>
    <brk id="156" max="22" man="1"/>
    <brk id="220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37"/>
      <c r="Q4" s="39"/>
      <c r="R4" s="38"/>
      <c r="S4" s="37"/>
      <c r="T4" s="37"/>
      <c r="U4" s="37"/>
      <c r="V4" s="37"/>
      <c r="W4" s="39"/>
    </row>
    <row r="5" spans="1:23" s="7" customFormat="1" ht="12.75">
      <c r="A5" s="17"/>
      <c r="B5" s="40" t="s">
        <v>606</v>
      </c>
      <c r="C5" s="12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2"/>
      <c r="Q5" s="44"/>
      <c r="R5" s="43"/>
      <c r="S5" s="42"/>
      <c r="T5" s="42"/>
      <c r="U5" s="42"/>
      <c r="V5" s="42"/>
      <c r="W5" s="44"/>
    </row>
    <row r="6" spans="1:23" s="7" customFormat="1" ht="12.75">
      <c r="A6" s="17"/>
      <c r="B6" s="12"/>
      <c r="C6" s="12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2"/>
      <c r="Q6" s="44"/>
      <c r="R6" s="43"/>
      <c r="S6" s="42"/>
      <c r="T6" s="42"/>
      <c r="U6" s="42"/>
      <c r="V6" s="42"/>
      <c r="W6" s="44"/>
    </row>
    <row r="7" spans="1:23" s="7" customFormat="1" ht="12.75">
      <c r="A7" s="24" t="s">
        <v>607</v>
      </c>
      <c r="B7" s="79" t="s">
        <v>46</v>
      </c>
      <c r="C7" s="55" t="s">
        <v>47</v>
      </c>
      <c r="D7" s="56">
        <v>76546051</v>
      </c>
      <c r="E7" s="57">
        <v>260000000</v>
      </c>
      <c r="F7" s="57">
        <v>91000000</v>
      </c>
      <c r="G7" s="57">
        <v>108806000</v>
      </c>
      <c r="H7" s="57">
        <v>171500000</v>
      </c>
      <c r="I7" s="57">
        <v>0</v>
      </c>
      <c r="J7" s="57">
        <v>0</v>
      </c>
      <c r="K7" s="57">
        <v>0</v>
      </c>
      <c r="L7" s="57">
        <v>15412415</v>
      </c>
      <c r="M7" s="57">
        <v>182276007</v>
      </c>
      <c r="N7" s="58">
        <v>41750000</v>
      </c>
      <c r="O7" s="59">
        <v>398249685</v>
      </c>
      <c r="P7" s="58">
        <v>4000000</v>
      </c>
      <c r="Q7" s="60">
        <v>1349540158</v>
      </c>
      <c r="R7" s="59">
        <v>924719100</v>
      </c>
      <c r="S7" s="58">
        <v>0</v>
      </c>
      <c r="T7" s="58">
        <v>424821058</v>
      </c>
      <c r="U7" s="57">
        <v>0</v>
      </c>
      <c r="V7" s="58">
        <v>0</v>
      </c>
      <c r="W7" s="61">
        <v>1349540158</v>
      </c>
    </row>
    <row r="8" spans="1:23" s="7" customFormat="1" ht="12.75">
      <c r="A8" s="24" t="s">
        <v>607</v>
      </c>
      <c r="B8" s="79" t="s">
        <v>58</v>
      </c>
      <c r="C8" s="55" t="s">
        <v>59</v>
      </c>
      <c r="D8" s="56">
        <v>53450000</v>
      </c>
      <c r="E8" s="57">
        <v>357216667</v>
      </c>
      <c r="F8" s="57">
        <v>176517544</v>
      </c>
      <c r="G8" s="57">
        <v>0</v>
      </c>
      <c r="H8" s="57">
        <v>188379719</v>
      </c>
      <c r="I8" s="57">
        <v>356350000</v>
      </c>
      <c r="J8" s="57">
        <v>217450000</v>
      </c>
      <c r="K8" s="57">
        <v>8000000</v>
      </c>
      <c r="L8" s="57">
        <v>6000000</v>
      </c>
      <c r="M8" s="57">
        <v>9500000</v>
      </c>
      <c r="N8" s="58">
        <v>84713184</v>
      </c>
      <c r="O8" s="59">
        <v>127710500</v>
      </c>
      <c r="P8" s="58">
        <v>12000000</v>
      </c>
      <c r="Q8" s="60">
        <v>1597287614</v>
      </c>
      <c r="R8" s="59">
        <v>1032484224</v>
      </c>
      <c r="S8" s="58">
        <v>0</v>
      </c>
      <c r="T8" s="58">
        <v>511803390</v>
      </c>
      <c r="U8" s="57">
        <v>53000000</v>
      </c>
      <c r="V8" s="58">
        <v>0</v>
      </c>
      <c r="W8" s="61">
        <v>1597287614</v>
      </c>
    </row>
    <row r="9" spans="1:23" s="34" customFormat="1" ht="12.75">
      <c r="A9" s="45"/>
      <c r="B9" s="80" t="s">
        <v>608</v>
      </c>
      <c r="C9" s="81"/>
      <c r="D9" s="65">
        <f aca="true" t="shared" si="0" ref="D9:W9">SUM(D7:D8)</f>
        <v>129996051</v>
      </c>
      <c r="E9" s="66">
        <f t="shared" si="0"/>
        <v>617216667</v>
      </c>
      <c r="F9" s="66">
        <f t="shared" si="0"/>
        <v>267517544</v>
      </c>
      <c r="G9" s="66">
        <f t="shared" si="0"/>
        <v>108806000</v>
      </c>
      <c r="H9" s="66">
        <f t="shared" si="0"/>
        <v>359879719</v>
      </c>
      <c r="I9" s="66">
        <f t="shared" si="0"/>
        <v>356350000</v>
      </c>
      <c r="J9" s="66">
        <f t="shared" si="0"/>
        <v>217450000</v>
      </c>
      <c r="K9" s="66">
        <f t="shared" si="0"/>
        <v>8000000</v>
      </c>
      <c r="L9" s="66">
        <f t="shared" si="0"/>
        <v>21412415</v>
      </c>
      <c r="M9" s="66">
        <f t="shared" si="0"/>
        <v>191776007</v>
      </c>
      <c r="N9" s="82">
        <f t="shared" si="0"/>
        <v>126463184</v>
      </c>
      <c r="O9" s="83">
        <f t="shared" si="0"/>
        <v>525960185</v>
      </c>
      <c r="P9" s="82">
        <f t="shared" si="0"/>
        <v>16000000</v>
      </c>
      <c r="Q9" s="69">
        <f t="shared" si="0"/>
        <v>2946827772</v>
      </c>
      <c r="R9" s="83">
        <f t="shared" si="0"/>
        <v>1957203324</v>
      </c>
      <c r="S9" s="82">
        <f t="shared" si="0"/>
        <v>0</v>
      </c>
      <c r="T9" s="82">
        <f t="shared" si="0"/>
        <v>936624448</v>
      </c>
      <c r="U9" s="66">
        <f t="shared" si="0"/>
        <v>53000000</v>
      </c>
      <c r="V9" s="82">
        <f t="shared" si="0"/>
        <v>0</v>
      </c>
      <c r="W9" s="94">
        <f t="shared" si="0"/>
        <v>2946827772</v>
      </c>
    </row>
    <row r="10" spans="1:23" s="7" customFormat="1" ht="12.75">
      <c r="A10" s="24" t="s">
        <v>609</v>
      </c>
      <c r="B10" s="79" t="s">
        <v>103</v>
      </c>
      <c r="C10" s="55" t="s">
        <v>104</v>
      </c>
      <c r="D10" s="56">
        <v>3850750</v>
      </c>
      <c r="E10" s="57">
        <v>3831420</v>
      </c>
      <c r="F10" s="57">
        <v>16827250</v>
      </c>
      <c r="G10" s="57">
        <v>0</v>
      </c>
      <c r="H10" s="57">
        <v>732170</v>
      </c>
      <c r="I10" s="57">
        <v>13443099</v>
      </c>
      <c r="J10" s="57">
        <v>0</v>
      </c>
      <c r="K10" s="57">
        <v>2421225</v>
      </c>
      <c r="L10" s="57">
        <v>0</v>
      </c>
      <c r="M10" s="57">
        <v>2764350</v>
      </c>
      <c r="N10" s="58">
        <v>1097200</v>
      </c>
      <c r="O10" s="59">
        <v>3605741</v>
      </c>
      <c r="P10" s="58">
        <v>0</v>
      </c>
      <c r="Q10" s="60">
        <v>48573205</v>
      </c>
      <c r="R10" s="59">
        <v>37061044</v>
      </c>
      <c r="S10" s="58">
        <v>0</v>
      </c>
      <c r="T10" s="58">
        <v>0</v>
      </c>
      <c r="U10" s="57">
        <v>0</v>
      </c>
      <c r="V10" s="58">
        <v>11512161</v>
      </c>
      <c r="W10" s="61">
        <v>48573205</v>
      </c>
    </row>
    <row r="11" spans="1:23" s="7" customFormat="1" ht="12.75">
      <c r="A11" s="24" t="s">
        <v>609</v>
      </c>
      <c r="B11" s="79" t="s">
        <v>105</v>
      </c>
      <c r="C11" s="55" t="s">
        <v>106</v>
      </c>
      <c r="D11" s="56">
        <v>650000</v>
      </c>
      <c r="E11" s="57">
        <v>2000000</v>
      </c>
      <c r="F11" s="57">
        <v>960000</v>
      </c>
      <c r="G11" s="57">
        <v>0</v>
      </c>
      <c r="H11" s="57">
        <v>740000</v>
      </c>
      <c r="I11" s="57">
        <v>5650550</v>
      </c>
      <c r="J11" s="57">
        <v>0</v>
      </c>
      <c r="K11" s="57">
        <v>0</v>
      </c>
      <c r="L11" s="57">
        <v>0</v>
      </c>
      <c r="M11" s="57">
        <v>450000</v>
      </c>
      <c r="N11" s="58">
        <v>6670000</v>
      </c>
      <c r="O11" s="59">
        <v>5576000</v>
      </c>
      <c r="P11" s="58">
        <v>3350000</v>
      </c>
      <c r="Q11" s="60">
        <v>26046550</v>
      </c>
      <c r="R11" s="59">
        <v>13650550</v>
      </c>
      <c r="S11" s="58">
        <v>5300000</v>
      </c>
      <c r="T11" s="58">
        <v>0</v>
      </c>
      <c r="U11" s="57">
        <v>0</v>
      </c>
      <c r="V11" s="58">
        <v>7096000</v>
      </c>
      <c r="W11" s="61">
        <v>26046550</v>
      </c>
    </row>
    <row r="12" spans="1:23" s="7" customFormat="1" ht="12.75">
      <c r="A12" s="24" t="s">
        <v>609</v>
      </c>
      <c r="B12" s="79" t="s">
        <v>107</v>
      </c>
      <c r="C12" s="55" t="s">
        <v>108</v>
      </c>
      <c r="D12" s="56">
        <v>0</v>
      </c>
      <c r="E12" s="57">
        <v>5965500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1365186</v>
      </c>
      <c r="O12" s="59">
        <v>65000</v>
      </c>
      <c r="P12" s="58">
        <v>0</v>
      </c>
      <c r="Q12" s="60">
        <v>7395686</v>
      </c>
      <c r="R12" s="59">
        <v>7395686</v>
      </c>
      <c r="S12" s="58">
        <v>0</v>
      </c>
      <c r="T12" s="58">
        <v>0</v>
      </c>
      <c r="U12" s="57">
        <v>0</v>
      </c>
      <c r="V12" s="58">
        <v>0</v>
      </c>
      <c r="W12" s="61">
        <v>7395686</v>
      </c>
    </row>
    <row r="13" spans="1:23" s="7" customFormat="1" ht="12.75">
      <c r="A13" s="24" t="s">
        <v>609</v>
      </c>
      <c r="B13" s="79" t="s">
        <v>109</v>
      </c>
      <c r="C13" s="55" t="s">
        <v>110</v>
      </c>
      <c r="D13" s="56">
        <v>0</v>
      </c>
      <c r="E13" s="57">
        <v>0</v>
      </c>
      <c r="F13" s="57">
        <v>41000000</v>
      </c>
      <c r="G13" s="57">
        <v>0</v>
      </c>
      <c r="H13" s="57">
        <v>4694000</v>
      </c>
      <c r="I13" s="57">
        <v>20000000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9">
        <v>0</v>
      </c>
      <c r="P13" s="58">
        <v>0</v>
      </c>
      <c r="Q13" s="60">
        <v>65694000</v>
      </c>
      <c r="R13" s="59">
        <v>65694000</v>
      </c>
      <c r="S13" s="58">
        <v>0</v>
      </c>
      <c r="T13" s="58">
        <v>0</v>
      </c>
      <c r="U13" s="57">
        <v>0</v>
      </c>
      <c r="V13" s="58">
        <v>0</v>
      </c>
      <c r="W13" s="61">
        <v>65694000</v>
      </c>
    </row>
    <row r="14" spans="1:23" s="7" customFormat="1" ht="12.75">
      <c r="A14" s="24" t="s">
        <v>609</v>
      </c>
      <c r="B14" s="79" t="s">
        <v>111</v>
      </c>
      <c r="C14" s="55" t="s">
        <v>112</v>
      </c>
      <c r="D14" s="56">
        <v>0</v>
      </c>
      <c r="E14" s="57">
        <v>188000</v>
      </c>
      <c r="F14" s="57">
        <v>23978800</v>
      </c>
      <c r="G14" s="57">
        <v>0</v>
      </c>
      <c r="H14" s="57">
        <v>8875350</v>
      </c>
      <c r="I14" s="57">
        <v>1500000</v>
      </c>
      <c r="J14" s="57">
        <v>0</v>
      </c>
      <c r="K14" s="57">
        <v>0</v>
      </c>
      <c r="L14" s="57">
        <v>0</v>
      </c>
      <c r="M14" s="57">
        <v>7634000</v>
      </c>
      <c r="N14" s="58">
        <v>8308000</v>
      </c>
      <c r="O14" s="59">
        <v>2427819</v>
      </c>
      <c r="P14" s="58">
        <v>0</v>
      </c>
      <c r="Q14" s="60">
        <v>52911969</v>
      </c>
      <c r="R14" s="59">
        <v>26070300</v>
      </c>
      <c r="S14" s="58">
        <v>0</v>
      </c>
      <c r="T14" s="58">
        <v>0</v>
      </c>
      <c r="U14" s="57">
        <v>0</v>
      </c>
      <c r="V14" s="58">
        <v>26841669</v>
      </c>
      <c r="W14" s="61">
        <v>52911969</v>
      </c>
    </row>
    <row r="15" spans="1:23" s="7" customFormat="1" ht="12.75">
      <c r="A15" s="24" t="s">
        <v>609</v>
      </c>
      <c r="B15" s="79" t="s">
        <v>113</v>
      </c>
      <c r="C15" s="55" t="s">
        <v>114</v>
      </c>
      <c r="D15" s="56">
        <v>0</v>
      </c>
      <c r="E15" s="57">
        <v>16296750</v>
      </c>
      <c r="F15" s="57">
        <v>0</v>
      </c>
      <c r="G15" s="57">
        <v>0</v>
      </c>
      <c r="H15" s="57">
        <v>426057</v>
      </c>
      <c r="I15" s="57">
        <v>3317480</v>
      </c>
      <c r="J15" s="57">
        <v>0</v>
      </c>
      <c r="K15" s="57">
        <v>0</v>
      </c>
      <c r="L15" s="57">
        <v>0</v>
      </c>
      <c r="M15" s="57">
        <v>0</v>
      </c>
      <c r="N15" s="58">
        <v>4393713</v>
      </c>
      <c r="O15" s="59">
        <v>0</v>
      </c>
      <c r="P15" s="58">
        <v>0</v>
      </c>
      <c r="Q15" s="60">
        <v>24434000</v>
      </c>
      <c r="R15" s="59">
        <v>24434000</v>
      </c>
      <c r="S15" s="58">
        <v>0</v>
      </c>
      <c r="T15" s="58">
        <v>0</v>
      </c>
      <c r="U15" s="57">
        <v>0</v>
      </c>
      <c r="V15" s="58">
        <v>0</v>
      </c>
      <c r="W15" s="61">
        <v>24434000</v>
      </c>
    </row>
    <row r="16" spans="1:23" s="7" customFormat="1" ht="12.75">
      <c r="A16" s="24" t="s">
        <v>609</v>
      </c>
      <c r="B16" s="79" t="s">
        <v>115</v>
      </c>
      <c r="C16" s="55" t="s">
        <v>116</v>
      </c>
      <c r="D16" s="56">
        <v>0</v>
      </c>
      <c r="E16" s="57">
        <v>1754000</v>
      </c>
      <c r="F16" s="57">
        <v>3047000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1144000</v>
      </c>
      <c r="M16" s="57">
        <v>0</v>
      </c>
      <c r="N16" s="58">
        <v>1585000</v>
      </c>
      <c r="O16" s="59">
        <v>0</v>
      </c>
      <c r="P16" s="58">
        <v>0</v>
      </c>
      <c r="Q16" s="60">
        <v>7530000</v>
      </c>
      <c r="R16" s="59">
        <v>7530000</v>
      </c>
      <c r="S16" s="58">
        <v>0</v>
      </c>
      <c r="T16" s="58">
        <v>0</v>
      </c>
      <c r="U16" s="57">
        <v>0</v>
      </c>
      <c r="V16" s="58">
        <v>0</v>
      </c>
      <c r="W16" s="61">
        <v>7530000</v>
      </c>
    </row>
    <row r="17" spans="1:23" s="7" customFormat="1" ht="12.75">
      <c r="A17" s="24" t="s">
        <v>609</v>
      </c>
      <c r="B17" s="79" t="s">
        <v>117</v>
      </c>
      <c r="C17" s="55" t="s">
        <v>118</v>
      </c>
      <c r="D17" s="56">
        <v>0</v>
      </c>
      <c r="E17" s="57">
        <v>0</v>
      </c>
      <c r="F17" s="57">
        <v>0</v>
      </c>
      <c r="G17" s="57">
        <v>0</v>
      </c>
      <c r="H17" s="57">
        <v>10655500</v>
      </c>
      <c r="I17" s="57">
        <v>34295940</v>
      </c>
      <c r="J17" s="57">
        <v>0</v>
      </c>
      <c r="K17" s="57">
        <v>0</v>
      </c>
      <c r="L17" s="57">
        <v>0</v>
      </c>
      <c r="M17" s="57">
        <v>0</v>
      </c>
      <c r="N17" s="58">
        <v>20622085</v>
      </c>
      <c r="O17" s="59">
        <v>1492825</v>
      </c>
      <c r="P17" s="58">
        <v>0</v>
      </c>
      <c r="Q17" s="60">
        <v>67066350</v>
      </c>
      <c r="R17" s="59">
        <v>35194800</v>
      </c>
      <c r="S17" s="58">
        <v>0</v>
      </c>
      <c r="T17" s="58">
        <v>0</v>
      </c>
      <c r="U17" s="57">
        <v>0</v>
      </c>
      <c r="V17" s="58">
        <v>31871550</v>
      </c>
      <c r="W17" s="61">
        <v>67066350</v>
      </c>
    </row>
    <row r="18" spans="1:23" s="7" customFormat="1" ht="12.75">
      <c r="A18" s="24" t="s">
        <v>609</v>
      </c>
      <c r="B18" s="79" t="s">
        <v>119</v>
      </c>
      <c r="C18" s="55" t="s">
        <v>120</v>
      </c>
      <c r="D18" s="56">
        <v>0</v>
      </c>
      <c r="E18" s="57">
        <v>3392000</v>
      </c>
      <c r="F18" s="57">
        <v>5902080</v>
      </c>
      <c r="G18" s="57">
        <v>0</v>
      </c>
      <c r="H18" s="57">
        <v>2120000</v>
      </c>
      <c r="I18" s="57">
        <v>3105800</v>
      </c>
      <c r="J18" s="57">
        <v>0</v>
      </c>
      <c r="K18" s="57">
        <v>0</v>
      </c>
      <c r="L18" s="57">
        <v>0</v>
      </c>
      <c r="M18" s="57">
        <v>0</v>
      </c>
      <c r="N18" s="58">
        <v>5830000</v>
      </c>
      <c r="O18" s="59">
        <v>0</v>
      </c>
      <c r="P18" s="58">
        <v>0</v>
      </c>
      <c r="Q18" s="60">
        <v>20349880</v>
      </c>
      <c r="R18" s="59">
        <v>20349880</v>
      </c>
      <c r="S18" s="58">
        <v>0</v>
      </c>
      <c r="T18" s="58">
        <v>0</v>
      </c>
      <c r="U18" s="57">
        <v>0</v>
      </c>
      <c r="V18" s="58">
        <v>0</v>
      </c>
      <c r="W18" s="61">
        <v>20349880</v>
      </c>
    </row>
    <row r="19" spans="1:23" s="7" customFormat="1" ht="12.75">
      <c r="A19" s="24" t="s">
        <v>610</v>
      </c>
      <c r="B19" s="79" t="s">
        <v>520</v>
      </c>
      <c r="C19" s="55" t="s">
        <v>521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9">
        <v>0</v>
      </c>
      <c r="P19" s="58">
        <v>0</v>
      </c>
      <c r="Q19" s="60">
        <v>0</v>
      </c>
      <c r="R19" s="59">
        <v>0</v>
      </c>
      <c r="S19" s="58">
        <v>0</v>
      </c>
      <c r="T19" s="58">
        <v>0</v>
      </c>
      <c r="U19" s="57">
        <v>0</v>
      </c>
      <c r="V19" s="58">
        <v>0</v>
      </c>
      <c r="W19" s="61">
        <v>0</v>
      </c>
    </row>
    <row r="20" spans="1:23" s="34" customFormat="1" ht="12.75">
      <c r="A20" s="45"/>
      <c r="B20" s="80" t="s">
        <v>611</v>
      </c>
      <c r="C20" s="81"/>
      <c r="D20" s="65">
        <f aca="true" t="shared" si="1" ref="D20:W20">SUM(D10:D19)</f>
        <v>4500750</v>
      </c>
      <c r="E20" s="66">
        <f t="shared" si="1"/>
        <v>33427670</v>
      </c>
      <c r="F20" s="66">
        <f t="shared" si="1"/>
        <v>91715130</v>
      </c>
      <c r="G20" s="66">
        <f t="shared" si="1"/>
        <v>0</v>
      </c>
      <c r="H20" s="66">
        <f t="shared" si="1"/>
        <v>28243077</v>
      </c>
      <c r="I20" s="66">
        <f t="shared" si="1"/>
        <v>81312869</v>
      </c>
      <c r="J20" s="66">
        <f t="shared" si="1"/>
        <v>0</v>
      </c>
      <c r="K20" s="66">
        <f t="shared" si="1"/>
        <v>2421225</v>
      </c>
      <c r="L20" s="66">
        <f t="shared" si="1"/>
        <v>1144000</v>
      </c>
      <c r="M20" s="66">
        <f t="shared" si="1"/>
        <v>10848350</v>
      </c>
      <c r="N20" s="82">
        <f t="shared" si="1"/>
        <v>49871184</v>
      </c>
      <c r="O20" s="83">
        <f t="shared" si="1"/>
        <v>13167385</v>
      </c>
      <c r="P20" s="82">
        <f t="shared" si="1"/>
        <v>3350000</v>
      </c>
      <c r="Q20" s="69">
        <f t="shared" si="1"/>
        <v>320001640</v>
      </c>
      <c r="R20" s="83">
        <f t="shared" si="1"/>
        <v>237380260</v>
      </c>
      <c r="S20" s="82">
        <f t="shared" si="1"/>
        <v>5300000</v>
      </c>
      <c r="T20" s="82">
        <f t="shared" si="1"/>
        <v>0</v>
      </c>
      <c r="U20" s="66">
        <f t="shared" si="1"/>
        <v>0</v>
      </c>
      <c r="V20" s="82">
        <f t="shared" si="1"/>
        <v>77321380</v>
      </c>
      <c r="W20" s="94">
        <f t="shared" si="1"/>
        <v>320001640</v>
      </c>
    </row>
    <row r="21" spans="1:23" s="7" customFormat="1" ht="12.75">
      <c r="A21" s="24" t="s">
        <v>609</v>
      </c>
      <c r="B21" s="79" t="s">
        <v>121</v>
      </c>
      <c r="C21" s="55" t="s">
        <v>122</v>
      </c>
      <c r="D21" s="56">
        <v>0</v>
      </c>
      <c r="E21" s="57">
        <v>55210764</v>
      </c>
      <c r="F21" s="57">
        <v>0</v>
      </c>
      <c r="G21" s="57">
        <v>0</v>
      </c>
      <c r="H21" s="57">
        <v>25000000</v>
      </c>
      <c r="I21" s="57">
        <v>0</v>
      </c>
      <c r="J21" s="57">
        <v>0</v>
      </c>
      <c r="K21" s="57">
        <v>1897200</v>
      </c>
      <c r="L21" s="57">
        <v>0</v>
      </c>
      <c r="M21" s="57">
        <v>0</v>
      </c>
      <c r="N21" s="58">
        <v>0</v>
      </c>
      <c r="O21" s="59">
        <v>42999036</v>
      </c>
      <c r="P21" s="58">
        <v>0</v>
      </c>
      <c r="Q21" s="60">
        <v>125107000</v>
      </c>
      <c r="R21" s="59">
        <v>125107000</v>
      </c>
      <c r="S21" s="58">
        <v>0</v>
      </c>
      <c r="T21" s="58">
        <v>0</v>
      </c>
      <c r="U21" s="57">
        <v>0</v>
      </c>
      <c r="V21" s="58">
        <v>0</v>
      </c>
      <c r="W21" s="61">
        <v>125107000</v>
      </c>
    </row>
    <row r="22" spans="1:23" s="7" customFormat="1" ht="12.75">
      <c r="A22" s="24" t="s">
        <v>609</v>
      </c>
      <c r="B22" s="79" t="s">
        <v>123</v>
      </c>
      <c r="C22" s="55" t="s">
        <v>124</v>
      </c>
      <c r="D22" s="56">
        <v>0</v>
      </c>
      <c r="E22" s="57">
        <v>78396681</v>
      </c>
      <c r="F22" s="57">
        <v>0</v>
      </c>
      <c r="G22" s="57">
        <v>0</v>
      </c>
      <c r="H22" s="57">
        <v>16468550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v>5591500</v>
      </c>
      <c r="O22" s="59">
        <v>13279285</v>
      </c>
      <c r="P22" s="58">
        <v>0</v>
      </c>
      <c r="Q22" s="60">
        <v>113736016</v>
      </c>
      <c r="R22" s="59">
        <v>113736016</v>
      </c>
      <c r="S22" s="58">
        <v>0</v>
      </c>
      <c r="T22" s="58">
        <v>0</v>
      </c>
      <c r="U22" s="57">
        <v>0</v>
      </c>
      <c r="V22" s="58">
        <v>0</v>
      </c>
      <c r="W22" s="61">
        <v>113736016</v>
      </c>
    </row>
    <row r="23" spans="1:23" s="7" customFormat="1" ht="12.75">
      <c r="A23" s="24" t="s">
        <v>609</v>
      </c>
      <c r="B23" s="79" t="s">
        <v>125</v>
      </c>
      <c r="C23" s="55" t="s">
        <v>126</v>
      </c>
      <c r="D23" s="56">
        <v>0</v>
      </c>
      <c r="E23" s="57">
        <v>13714880</v>
      </c>
      <c r="F23" s="57">
        <v>0</v>
      </c>
      <c r="G23" s="57">
        <v>0</v>
      </c>
      <c r="H23" s="57">
        <v>2000000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8">
        <v>476550</v>
      </c>
      <c r="O23" s="59">
        <v>3818754</v>
      </c>
      <c r="P23" s="58">
        <v>0</v>
      </c>
      <c r="Q23" s="60">
        <v>20010184</v>
      </c>
      <c r="R23" s="59">
        <v>12742350</v>
      </c>
      <c r="S23" s="58">
        <v>0</v>
      </c>
      <c r="T23" s="58">
        <v>7267834</v>
      </c>
      <c r="U23" s="57">
        <v>0</v>
      </c>
      <c r="V23" s="58">
        <v>0</v>
      </c>
      <c r="W23" s="61">
        <v>20010184</v>
      </c>
    </row>
    <row r="24" spans="1:23" s="7" customFormat="1" ht="12.75">
      <c r="A24" s="24" t="s">
        <v>609</v>
      </c>
      <c r="B24" s="79" t="s">
        <v>127</v>
      </c>
      <c r="C24" s="55" t="s">
        <v>128</v>
      </c>
      <c r="D24" s="56">
        <v>0</v>
      </c>
      <c r="E24" s="57">
        <v>35263823</v>
      </c>
      <c r="F24" s="57">
        <v>0</v>
      </c>
      <c r="G24" s="57">
        <v>0</v>
      </c>
      <c r="H24" s="57">
        <v>6510882</v>
      </c>
      <c r="I24" s="57">
        <v>0</v>
      </c>
      <c r="J24" s="57">
        <v>0</v>
      </c>
      <c r="K24" s="57">
        <v>0</v>
      </c>
      <c r="L24" s="57">
        <v>0</v>
      </c>
      <c r="M24" s="57">
        <v>1270800</v>
      </c>
      <c r="N24" s="58">
        <v>14059828</v>
      </c>
      <c r="O24" s="59">
        <v>16041545</v>
      </c>
      <c r="P24" s="58">
        <v>0</v>
      </c>
      <c r="Q24" s="60">
        <v>73146878</v>
      </c>
      <c r="R24" s="59">
        <v>31820718</v>
      </c>
      <c r="S24" s="58">
        <v>0</v>
      </c>
      <c r="T24" s="58">
        <v>0</v>
      </c>
      <c r="U24" s="57">
        <v>0</v>
      </c>
      <c r="V24" s="58">
        <v>41326161</v>
      </c>
      <c r="W24" s="61">
        <v>73146879</v>
      </c>
    </row>
    <row r="25" spans="1:23" s="7" customFormat="1" ht="12.75">
      <c r="A25" s="24" t="s">
        <v>609</v>
      </c>
      <c r="B25" s="79" t="s">
        <v>129</v>
      </c>
      <c r="C25" s="55" t="s">
        <v>130</v>
      </c>
      <c r="D25" s="56">
        <v>1181915</v>
      </c>
      <c r="E25" s="57">
        <v>23626079</v>
      </c>
      <c r="F25" s="57">
        <v>0</v>
      </c>
      <c r="G25" s="57">
        <v>0</v>
      </c>
      <c r="H25" s="57">
        <v>529621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v>1493000</v>
      </c>
      <c r="O25" s="59">
        <v>4907362</v>
      </c>
      <c r="P25" s="58">
        <v>2108681</v>
      </c>
      <c r="Q25" s="60">
        <v>33846658</v>
      </c>
      <c r="R25" s="59">
        <v>24685457</v>
      </c>
      <c r="S25" s="58">
        <v>0</v>
      </c>
      <c r="T25" s="58">
        <v>0</v>
      </c>
      <c r="U25" s="57">
        <v>0</v>
      </c>
      <c r="V25" s="58">
        <v>9161201</v>
      </c>
      <c r="W25" s="61">
        <v>33846658</v>
      </c>
    </row>
    <row r="26" spans="1:23" s="7" customFormat="1" ht="12.75">
      <c r="A26" s="24" t="s">
        <v>609</v>
      </c>
      <c r="B26" s="79" t="s">
        <v>131</v>
      </c>
      <c r="C26" s="55" t="s">
        <v>132</v>
      </c>
      <c r="D26" s="56">
        <v>4236000</v>
      </c>
      <c r="E26" s="57">
        <v>0</v>
      </c>
      <c r="F26" s="57">
        <v>0</v>
      </c>
      <c r="G26" s="57">
        <v>0</v>
      </c>
      <c r="H26" s="57">
        <v>10000000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8">
        <v>32920350</v>
      </c>
      <c r="O26" s="59">
        <v>14554896</v>
      </c>
      <c r="P26" s="58">
        <v>0</v>
      </c>
      <c r="Q26" s="60">
        <v>61711246</v>
      </c>
      <c r="R26" s="59">
        <v>42920350</v>
      </c>
      <c r="S26" s="58">
        <v>0</v>
      </c>
      <c r="T26" s="58">
        <v>0</v>
      </c>
      <c r="U26" s="57">
        <v>0</v>
      </c>
      <c r="V26" s="58">
        <v>18790896</v>
      </c>
      <c r="W26" s="61">
        <v>61711246</v>
      </c>
    </row>
    <row r="27" spans="1:23" s="7" customFormat="1" ht="12.75">
      <c r="A27" s="24" t="s">
        <v>609</v>
      </c>
      <c r="B27" s="79" t="s">
        <v>133</v>
      </c>
      <c r="C27" s="55" t="s">
        <v>134</v>
      </c>
      <c r="D27" s="56">
        <v>0</v>
      </c>
      <c r="E27" s="57">
        <v>7592968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8">
        <v>1559461</v>
      </c>
      <c r="O27" s="59">
        <v>30000</v>
      </c>
      <c r="P27" s="58">
        <v>0</v>
      </c>
      <c r="Q27" s="60">
        <v>9182429</v>
      </c>
      <c r="R27" s="59">
        <v>9182429</v>
      </c>
      <c r="S27" s="58">
        <v>0</v>
      </c>
      <c r="T27" s="58">
        <v>0</v>
      </c>
      <c r="U27" s="57">
        <v>0</v>
      </c>
      <c r="V27" s="58">
        <v>0</v>
      </c>
      <c r="W27" s="61">
        <v>9182429</v>
      </c>
    </row>
    <row r="28" spans="1:23" s="7" customFormat="1" ht="12.75">
      <c r="A28" s="24" t="s">
        <v>610</v>
      </c>
      <c r="B28" s="79" t="s">
        <v>522</v>
      </c>
      <c r="C28" s="55" t="s">
        <v>523</v>
      </c>
      <c r="D28" s="56">
        <v>0</v>
      </c>
      <c r="E28" s="57">
        <v>0</v>
      </c>
      <c r="F28" s="57">
        <v>204292004</v>
      </c>
      <c r="G28" s="57">
        <v>0</v>
      </c>
      <c r="H28" s="57">
        <v>0</v>
      </c>
      <c r="I28" s="57">
        <v>353493961</v>
      </c>
      <c r="J28" s="57">
        <v>0</v>
      </c>
      <c r="K28" s="57">
        <v>0</v>
      </c>
      <c r="L28" s="57">
        <v>0</v>
      </c>
      <c r="M28" s="57">
        <v>21052632</v>
      </c>
      <c r="N28" s="58">
        <v>0</v>
      </c>
      <c r="O28" s="59">
        <v>24570400</v>
      </c>
      <c r="P28" s="58">
        <v>0</v>
      </c>
      <c r="Q28" s="60">
        <v>603408997</v>
      </c>
      <c r="R28" s="59">
        <v>578838597</v>
      </c>
      <c r="S28" s="58">
        <v>0</v>
      </c>
      <c r="T28" s="58">
        <v>24570400</v>
      </c>
      <c r="U28" s="57">
        <v>0</v>
      </c>
      <c r="V28" s="58">
        <v>0</v>
      </c>
      <c r="W28" s="61">
        <v>603408997</v>
      </c>
    </row>
    <row r="29" spans="1:23" s="34" customFormat="1" ht="12.75">
      <c r="A29" s="45"/>
      <c r="B29" s="80" t="s">
        <v>612</v>
      </c>
      <c r="C29" s="81"/>
      <c r="D29" s="65">
        <f aca="true" t="shared" si="2" ref="D29:W29">SUM(D21:D28)</f>
        <v>5417915</v>
      </c>
      <c r="E29" s="66">
        <f t="shared" si="2"/>
        <v>213805195</v>
      </c>
      <c r="F29" s="66">
        <f t="shared" si="2"/>
        <v>204292004</v>
      </c>
      <c r="G29" s="66">
        <f t="shared" si="2"/>
        <v>0</v>
      </c>
      <c r="H29" s="66">
        <f t="shared" si="2"/>
        <v>60509053</v>
      </c>
      <c r="I29" s="66">
        <f t="shared" si="2"/>
        <v>353493961</v>
      </c>
      <c r="J29" s="66">
        <f t="shared" si="2"/>
        <v>0</v>
      </c>
      <c r="K29" s="66">
        <f t="shared" si="2"/>
        <v>1897200</v>
      </c>
      <c r="L29" s="66">
        <f t="shared" si="2"/>
        <v>0</v>
      </c>
      <c r="M29" s="66">
        <f t="shared" si="2"/>
        <v>22323432</v>
      </c>
      <c r="N29" s="82">
        <f t="shared" si="2"/>
        <v>56100689</v>
      </c>
      <c r="O29" s="83">
        <f t="shared" si="2"/>
        <v>120201278</v>
      </c>
      <c r="P29" s="82">
        <f t="shared" si="2"/>
        <v>2108681</v>
      </c>
      <c r="Q29" s="69">
        <f t="shared" si="2"/>
        <v>1040149408</v>
      </c>
      <c r="R29" s="83">
        <f t="shared" si="2"/>
        <v>939032917</v>
      </c>
      <c r="S29" s="82">
        <f t="shared" si="2"/>
        <v>0</v>
      </c>
      <c r="T29" s="82">
        <f t="shared" si="2"/>
        <v>31838234</v>
      </c>
      <c r="U29" s="66">
        <f t="shared" si="2"/>
        <v>0</v>
      </c>
      <c r="V29" s="82">
        <f t="shared" si="2"/>
        <v>69278258</v>
      </c>
      <c r="W29" s="94">
        <f t="shared" si="2"/>
        <v>1040149409</v>
      </c>
    </row>
    <row r="30" spans="1:23" s="7" customFormat="1" ht="12.75">
      <c r="A30" s="24" t="s">
        <v>609</v>
      </c>
      <c r="B30" s="79" t="s">
        <v>135</v>
      </c>
      <c r="C30" s="55" t="s">
        <v>136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9">
        <v>0</v>
      </c>
      <c r="P30" s="58">
        <v>0</v>
      </c>
      <c r="Q30" s="60">
        <v>0</v>
      </c>
      <c r="R30" s="59">
        <v>0</v>
      </c>
      <c r="S30" s="58">
        <v>0</v>
      </c>
      <c r="T30" s="58">
        <v>0</v>
      </c>
      <c r="U30" s="57">
        <v>0</v>
      </c>
      <c r="V30" s="58">
        <v>0</v>
      </c>
      <c r="W30" s="61">
        <v>0</v>
      </c>
    </row>
    <row r="31" spans="1:23" s="7" customFormat="1" ht="12.75">
      <c r="A31" s="24" t="s">
        <v>609</v>
      </c>
      <c r="B31" s="79" t="s">
        <v>137</v>
      </c>
      <c r="C31" s="55" t="s">
        <v>138</v>
      </c>
      <c r="D31" s="56">
        <v>12373750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8">
        <v>0</v>
      </c>
      <c r="O31" s="59">
        <v>152900</v>
      </c>
      <c r="P31" s="58">
        <v>0</v>
      </c>
      <c r="Q31" s="60">
        <v>12526650</v>
      </c>
      <c r="R31" s="59">
        <v>12373750</v>
      </c>
      <c r="S31" s="58">
        <v>0</v>
      </c>
      <c r="T31" s="58">
        <v>0</v>
      </c>
      <c r="U31" s="57">
        <v>0</v>
      </c>
      <c r="V31" s="58">
        <v>152900</v>
      </c>
      <c r="W31" s="61">
        <v>12526650</v>
      </c>
    </row>
    <row r="32" spans="1:23" s="7" customFormat="1" ht="12.75">
      <c r="A32" s="24" t="s">
        <v>609</v>
      </c>
      <c r="B32" s="79" t="s">
        <v>139</v>
      </c>
      <c r="C32" s="55" t="s">
        <v>140</v>
      </c>
      <c r="D32" s="56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8">
        <v>0</v>
      </c>
      <c r="O32" s="59">
        <v>0</v>
      </c>
      <c r="P32" s="58">
        <v>0</v>
      </c>
      <c r="Q32" s="60">
        <v>0</v>
      </c>
      <c r="R32" s="59">
        <v>0</v>
      </c>
      <c r="S32" s="58">
        <v>0</v>
      </c>
      <c r="T32" s="58">
        <v>0</v>
      </c>
      <c r="U32" s="57">
        <v>0</v>
      </c>
      <c r="V32" s="58">
        <v>0</v>
      </c>
      <c r="W32" s="61">
        <v>0</v>
      </c>
    </row>
    <row r="33" spans="1:23" s="7" customFormat="1" ht="12.75">
      <c r="A33" s="24" t="s">
        <v>609</v>
      </c>
      <c r="B33" s="79" t="s">
        <v>141</v>
      </c>
      <c r="C33" s="55" t="s">
        <v>142</v>
      </c>
      <c r="D33" s="56">
        <v>0</v>
      </c>
      <c r="E33" s="57">
        <v>11000000</v>
      </c>
      <c r="F33" s="57">
        <v>0</v>
      </c>
      <c r="G33" s="57">
        <v>14000000</v>
      </c>
      <c r="H33" s="57">
        <v>28680000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13615000</v>
      </c>
      <c r="O33" s="59">
        <v>1500000</v>
      </c>
      <c r="P33" s="58">
        <v>0</v>
      </c>
      <c r="Q33" s="60">
        <v>68795000</v>
      </c>
      <c r="R33" s="59">
        <v>45437000</v>
      </c>
      <c r="S33" s="58">
        <v>0</v>
      </c>
      <c r="T33" s="58">
        <v>0</v>
      </c>
      <c r="U33" s="57">
        <v>0</v>
      </c>
      <c r="V33" s="58">
        <v>23358000</v>
      </c>
      <c r="W33" s="61">
        <v>68795000</v>
      </c>
    </row>
    <row r="34" spans="1:23" s="7" customFormat="1" ht="12.75">
      <c r="A34" s="24" t="s">
        <v>609</v>
      </c>
      <c r="B34" s="79" t="s">
        <v>143</v>
      </c>
      <c r="C34" s="55" t="s">
        <v>144</v>
      </c>
      <c r="D34" s="56">
        <v>0</v>
      </c>
      <c r="E34" s="57">
        <v>13630479</v>
      </c>
      <c r="F34" s="57">
        <v>0</v>
      </c>
      <c r="G34" s="57">
        <v>0</v>
      </c>
      <c r="H34" s="57">
        <v>21180000</v>
      </c>
      <c r="I34" s="57">
        <v>0</v>
      </c>
      <c r="J34" s="57">
        <v>0</v>
      </c>
      <c r="K34" s="57">
        <v>13603849</v>
      </c>
      <c r="L34" s="57">
        <v>1188939</v>
      </c>
      <c r="M34" s="57">
        <v>1800300</v>
      </c>
      <c r="N34" s="58">
        <v>2137062</v>
      </c>
      <c r="O34" s="59">
        <v>22272534</v>
      </c>
      <c r="P34" s="58">
        <v>0</v>
      </c>
      <c r="Q34" s="60">
        <v>75813163</v>
      </c>
      <c r="R34" s="59">
        <v>75813163</v>
      </c>
      <c r="S34" s="58">
        <v>0</v>
      </c>
      <c r="T34" s="58">
        <v>0</v>
      </c>
      <c r="U34" s="57">
        <v>0</v>
      </c>
      <c r="V34" s="58">
        <v>0</v>
      </c>
      <c r="W34" s="61">
        <v>75813163</v>
      </c>
    </row>
    <row r="35" spans="1:23" s="7" customFormat="1" ht="12.75">
      <c r="A35" s="24" t="s">
        <v>609</v>
      </c>
      <c r="B35" s="79" t="s">
        <v>145</v>
      </c>
      <c r="C35" s="55" t="s">
        <v>146</v>
      </c>
      <c r="D35" s="56">
        <v>0</v>
      </c>
      <c r="E35" s="57">
        <v>24429000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4500000</v>
      </c>
      <c r="L35" s="57">
        <v>0</v>
      </c>
      <c r="M35" s="57">
        <v>0</v>
      </c>
      <c r="N35" s="58">
        <v>5602000</v>
      </c>
      <c r="O35" s="59">
        <v>2185000</v>
      </c>
      <c r="P35" s="58">
        <v>0</v>
      </c>
      <c r="Q35" s="60">
        <v>36716000</v>
      </c>
      <c r="R35" s="59">
        <v>28929000</v>
      </c>
      <c r="S35" s="58">
        <v>0</v>
      </c>
      <c r="T35" s="58">
        <v>0</v>
      </c>
      <c r="U35" s="57">
        <v>0</v>
      </c>
      <c r="V35" s="58">
        <v>7787000</v>
      </c>
      <c r="W35" s="61">
        <v>36716000</v>
      </c>
    </row>
    <row r="36" spans="1:23" s="7" customFormat="1" ht="12.75">
      <c r="A36" s="24" t="s">
        <v>609</v>
      </c>
      <c r="B36" s="79" t="s">
        <v>147</v>
      </c>
      <c r="C36" s="55" t="s">
        <v>148</v>
      </c>
      <c r="D36" s="56">
        <v>1920100</v>
      </c>
      <c r="E36" s="57">
        <v>38698000</v>
      </c>
      <c r="F36" s="57">
        <v>0</v>
      </c>
      <c r="G36" s="57">
        <v>0</v>
      </c>
      <c r="H36" s="57">
        <v>15000000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0</v>
      </c>
      <c r="O36" s="59">
        <v>25947725</v>
      </c>
      <c r="P36" s="58">
        <v>0</v>
      </c>
      <c r="Q36" s="60">
        <v>81565825</v>
      </c>
      <c r="R36" s="59">
        <v>54278000</v>
      </c>
      <c r="S36" s="58">
        <v>0</v>
      </c>
      <c r="T36" s="58">
        <v>24914075</v>
      </c>
      <c r="U36" s="57">
        <v>0</v>
      </c>
      <c r="V36" s="58">
        <v>2373750</v>
      </c>
      <c r="W36" s="61">
        <v>81565825</v>
      </c>
    </row>
    <row r="37" spans="1:23" s="7" customFormat="1" ht="12.75">
      <c r="A37" s="24" t="s">
        <v>609</v>
      </c>
      <c r="B37" s="79" t="s">
        <v>149</v>
      </c>
      <c r="C37" s="55" t="s">
        <v>150</v>
      </c>
      <c r="D37" s="56">
        <v>0</v>
      </c>
      <c r="E37" s="57">
        <v>17217800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8">
        <v>0</v>
      </c>
      <c r="O37" s="59">
        <v>1170575</v>
      </c>
      <c r="P37" s="58">
        <v>0</v>
      </c>
      <c r="Q37" s="60">
        <v>18388375</v>
      </c>
      <c r="R37" s="59">
        <v>17839775</v>
      </c>
      <c r="S37" s="58">
        <v>0</v>
      </c>
      <c r="T37" s="58">
        <v>0</v>
      </c>
      <c r="U37" s="57">
        <v>0</v>
      </c>
      <c r="V37" s="58">
        <v>548600</v>
      </c>
      <c r="W37" s="61">
        <v>18388375</v>
      </c>
    </row>
    <row r="38" spans="1:23" s="7" customFormat="1" ht="12.75">
      <c r="A38" s="24" t="s">
        <v>610</v>
      </c>
      <c r="B38" s="79" t="s">
        <v>524</v>
      </c>
      <c r="C38" s="55" t="s">
        <v>525</v>
      </c>
      <c r="D38" s="56">
        <v>0</v>
      </c>
      <c r="E38" s="57">
        <v>0</v>
      </c>
      <c r="F38" s="57">
        <v>432908113</v>
      </c>
      <c r="G38" s="57">
        <v>0</v>
      </c>
      <c r="H38" s="57">
        <v>0</v>
      </c>
      <c r="I38" s="57">
        <v>58606621</v>
      </c>
      <c r="J38" s="57">
        <v>0</v>
      </c>
      <c r="K38" s="57">
        <v>0</v>
      </c>
      <c r="L38" s="57">
        <v>0</v>
      </c>
      <c r="M38" s="57">
        <v>0</v>
      </c>
      <c r="N38" s="58">
        <v>0</v>
      </c>
      <c r="O38" s="59">
        <v>109147953</v>
      </c>
      <c r="P38" s="58">
        <v>0</v>
      </c>
      <c r="Q38" s="60">
        <v>600662687</v>
      </c>
      <c r="R38" s="59">
        <v>491514734</v>
      </c>
      <c r="S38" s="58">
        <v>0</v>
      </c>
      <c r="T38" s="58">
        <v>109147953</v>
      </c>
      <c r="U38" s="57">
        <v>0</v>
      </c>
      <c r="V38" s="58">
        <v>0</v>
      </c>
      <c r="W38" s="61">
        <v>600662687</v>
      </c>
    </row>
    <row r="39" spans="1:23" s="34" customFormat="1" ht="12.75">
      <c r="A39" s="45"/>
      <c r="B39" s="80" t="s">
        <v>613</v>
      </c>
      <c r="C39" s="81"/>
      <c r="D39" s="65">
        <f aca="true" t="shared" si="3" ref="D39:W39">SUM(D30:D38)</f>
        <v>14293850</v>
      </c>
      <c r="E39" s="66">
        <f t="shared" si="3"/>
        <v>104975279</v>
      </c>
      <c r="F39" s="66">
        <f t="shared" si="3"/>
        <v>432908113</v>
      </c>
      <c r="G39" s="66">
        <f t="shared" si="3"/>
        <v>14000000</v>
      </c>
      <c r="H39" s="66">
        <f t="shared" si="3"/>
        <v>64860000</v>
      </c>
      <c r="I39" s="66">
        <f t="shared" si="3"/>
        <v>58606621</v>
      </c>
      <c r="J39" s="66">
        <f t="shared" si="3"/>
        <v>0</v>
      </c>
      <c r="K39" s="66">
        <f t="shared" si="3"/>
        <v>18103849</v>
      </c>
      <c r="L39" s="66">
        <f t="shared" si="3"/>
        <v>1188939</v>
      </c>
      <c r="M39" s="66">
        <f t="shared" si="3"/>
        <v>1800300</v>
      </c>
      <c r="N39" s="82">
        <f t="shared" si="3"/>
        <v>21354062</v>
      </c>
      <c r="O39" s="83">
        <f t="shared" si="3"/>
        <v>162376687</v>
      </c>
      <c r="P39" s="82">
        <f t="shared" si="3"/>
        <v>0</v>
      </c>
      <c r="Q39" s="69">
        <f t="shared" si="3"/>
        <v>894467700</v>
      </c>
      <c r="R39" s="83">
        <f t="shared" si="3"/>
        <v>726185422</v>
      </c>
      <c r="S39" s="82">
        <f t="shared" si="3"/>
        <v>0</v>
      </c>
      <c r="T39" s="82">
        <f t="shared" si="3"/>
        <v>134062028</v>
      </c>
      <c r="U39" s="66">
        <f t="shared" si="3"/>
        <v>0</v>
      </c>
      <c r="V39" s="82">
        <f t="shared" si="3"/>
        <v>34220250</v>
      </c>
      <c r="W39" s="94">
        <f t="shared" si="3"/>
        <v>894467700</v>
      </c>
    </row>
    <row r="40" spans="1:23" s="7" customFormat="1" ht="12.75">
      <c r="A40" s="24" t="s">
        <v>609</v>
      </c>
      <c r="B40" s="79" t="s">
        <v>151</v>
      </c>
      <c r="C40" s="55" t="s">
        <v>152</v>
      </c>
      <c r="D40" s="56">
        <v>1482600</v>
      </c>
      <c r="E40" s="57">
        <v>42793532</v>
      </c>
      <c r="F40" s="57">
        <v>0</v>
      </c>
      <c r="G40" s="57">
        <v>0</v>
      </c>
      <c r="H40" s="57">
        <v>2535776</v>
      </c>
      <c r="I40" s="57">
        <v>0</v>
      </c>
      <c r="J40" s="57">
        <v>0</v>
      </c>
      <c r="K40" s="57">
        <v>1270800</v>
      </c>
      <c r="L40" s="57">
        <v>2170950</v>
      </c>
      <c r="M40" s="57">
        <v>0</v>
      </c>
      <c r="N40" s="58">
        <v>0</v>
      </c>
      <c r="O40" s="59">
        <v>6675419</v>
      </c>
      <c r="P40" s="58">
        <v>0</v>
      </c>
      <c r="Q40" s="60">
        <v>56929077</v>
      </c>
      <c r="R40" s="59">
        <v>39416200</v>
      </c>
      <c r="S40" s="58">
        <v>0</v>
      </c>
      <c r="T40" s="58">
        <v>0</v>
      </c>
      <c r="U40" s="57">
        <v>0</v>
      </c>
      <c r="V40" s="58">
        <v>17512877</v>
      </c>
      <c r="W40" s="61">
        <v>56929077</v>
      </c>
    </row>
    <row r="41" spans="1:23" s="7" customFormat="1" ht="12.75">
      <c r="A41" s="24" t="s">
        <v>609</v>
      </c>
      <c r="B41" s="79" t="s">
        <v>153</v>
      </c>
      <c r="C41" s="55" t="s">
        <v>154</v>
      </c>
      <c r="D41" s="56">
        <v>1250000</v>
      </c>
      <c r="E41" s="57">
        <v>17767490</v>
      </c>
      <c r="F41" s="57">
        <v>0</v>
      </c>
      <c r="G41" s="57">
        <v>0</v>
      </c>
      <c r="H41" s="57">
        <v>5967000</v>
      </c>
      <c r="I41" s="57">
        <v>0</v>
      </c>
      <c r="J41" s="57">
        <v>0</v>
      </c>
      <c r="K41" s="57">
        <v>0</v>
      </c>
      <c r="L41" s="57">
        <v>5229850</v>
      </c>
      <c r="M41" s="57">
        <v>0</v>
      </c>
      <c r="N41" s="58">
        <v>13891259</v>
      </c>
      <c r="O41" s="59">
        <v>9381140</v>
      </c>
      <c r="P41" s="58">
        <v>0</v>
      </c>
      <c r="Q41" s="60">
        <v>53486739</v>
      </c>
      <c r="R41" s="59">
        <v>36731299</v>
      </c>
      <c r="S41" s="58">
        <v>0</v>
      </c>
      <c r="T41" s="58">
        <v>16755440</v>
      </c>
      <c r="U41" s="57">
        <v>0</v>
      </c>
      <c r="V41" s="58">
        <v>0</v>
      </c>
      <c r="W41" s="61">
        <v>53486739</v>
      </c>
    </row>
    <row r="42" spans="1:23" s="7" customFormat="1" ht="12.75">
      <c r="A42" s="24" t="s">
        <v>609</v>
      </c>
      <c r="B42" s="79" t="s">
        <v>155</v>
      </c>
      <c r="C42" s="55" t="s">
        <v>156</v>
      </c>
      <c r="D42" s="56">
        <v>475000</v>
      </c>
      <c r="E42" s="57">
        <v>10499800</v>
      </c>
      <c r="F42" s="57">
        <v>0</v>
      </c>
      <c r="G42" s="57">
        <v>0</v>
      </c>
      <c r="H42" s="57">
        <v>5263200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0</v>
      </c>
      <c r="O42" s="59">
        <v>420000</v>
      </c>
      <c r="P42" s="58">
        <v>0</v>
      </c>
      <c r="Q42" s="60">
        <v>16658000</v>
      </c>
      <c r="R42" s="59">
        <v>16238000</v>
      </c>
      <c r="S42" s="58">
        <v>0</v>
      </c>
      <c r="T42" s="58">
        <v>0</v>
      </c>
      <c r="U42" s="57">
        <v>0</v>
      </c>
      <c r="V42" s="58">
        <v>420000</v>
      </c>
      <c r="W42" s="61">
        <v>16658000</v>
      </c>
    </row>
    <row r="43" spans="1:23" s="7" customFormat="1" ht="12.75">
      <c r="A43" s="24" t="s">
        <v>609</v>
      </c>
      <c r="B43" s="79" t="s">
        <v>157</v>
      </c>
      <c r="C43" s="55" t="s">
        <v>158</v>
      </c>
      <c r="D43" s="56">
        <v>0</v>
      </c>
      <c r="E43" s="57">
        <v>10883000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8">
        <v>0</v>
      </c>
      <c r="O43" s="59">
        <v>0</v>
      </c>
      <c r="P43" s="58">
        <v>0</v>
      </c>
      <c r="Q43" s="60">
        <v>10883000</v>
      </c>
      <c r="R43" s="59">
        <v>10883000</v>
      </c>
      <c r="S43" s="58">
        <v>0</v>
      </c>
      <c r="T43" s="58">
        <v>0</v>
      </c>
      <c r="U43" s="57">
        <v>0</v>
      </c>
      <c r="V43" s="58">
        <v>0</v>
      </c>
      <c r="W43" s="61">
        <v>10883000</v>
      </c>
    </row>
    <row r="44" spans="1:23" s="7" customFormat="1" ht="12.75">
      <c r="A44" s="24" t="s">
        <v>610</v>
      </c>
      <c r="B44" s="79" t="s">
        <v>526</v>
      </c>
      <c r="C44" s="55" t="s">
        <v>527</v>
      </c>
      <c r="D44" s="56">
        <v>0</v>
      </c>
      <c r="E44" s="57">
        <v>0</v>
      </c>
      <c r="F44" s="57">
        <v>100024562</v>
      </c>
      <c r="G44" s="57">
        <v>0</v>
      </c>
      <c r="H44" s="57">
        <v>0</v>
      </c>
      <c r="I44" s="57">
        <v>79422019</v>
      </c>
      <c r="J44" s="57">
        <v>0</v>
      </c>
      <c r="K44" s="57">
        <v>0</v>
      </c>
      <c r="L44" s="57">
        <v>0</v>
      </c>
      <c r="M44" s="57">
        <v>0</v>
      </c>
      <c r="N44" s="58">
        <v>0</v>
      </c>
      <c r="O44" s="59">
        <v>2700000</v>
      </c>
      <c r="P44" s="58">
        <v>0</v>
      </c>
      <c r="Q44" s="60">
        <v>182146581</v>
      </c>
      <c r="R44" s="59">
        <v>174446579</v>
      </c>
      <c r="S44" s="58">
        <v>0</v>
      </c>
      <c r="T44" s="58">
        <v>0</v>
      </c>
      <c r="U44" s="57">
        <v>0</v>
      </c>
      <c r="V44" s="58">
        <v>7700002</v>
      </c>
      <c r="W44" s="61">
        <v>182146581</v>
      </c>
    </row>
    <row r="45" spans="1:23" s="34" customFormat="1" ht="12.75">
      <c r="A45" s="45"/>
      <c r="B45" s="80" t="s">
        <v>614</v>
      </c>
      <c r="C45" s="81"/>
      <c r="D45" s="65">
        <f aca="true" t="shared" si="4" ref="D45:W45">SUM(D40:D44)</f>
        <v>3207600</v>
      </c>
      <c r="E45" s="66">
        <f t="shared" si="4"/>
        <v>81943822</v>
      </c>
      <c r="F45" s="66">
        <f t="shared" si="4"/>
        <v>100024562</v>
      </c>
      <c r="G45" s="66">
        <f t="shared" si="4"/>
        <v>0</v>
      </c>
      <c r="H45" s="66">
        <f t="shared" si="4"/>
        <v>13765976</v>
      </c>
      <c r="I45" s="66">
        <f t="shared" si="4"/>
        <v>79422019</v>
      </c>
      <c r="J45" s="66">
        <f t="shared" si="4"/>
        <v>0</v>
      </c>
      <c r="K45" s="66">
        <f t="shared" si="4"/>
        <v>1270800</v>
      </c>
      <c r="L45" s="66">
        <f t="shared" si="4"/>
        <v>7400800</v>
      </c>
      <c r="M45" s="66">
        <f t="shared" si="4"/>
        <v>0</v>
      </c>
      <c r="N45" s="82">
        <f t="shared" si="4"/>
        <v>13891259</v>
      </c>
      <c r="O45" s="83">
        <f t="shared" si="4"/>
        <v>19176559</v>
      </c>
      <c r="P45" s="82">
        <f t="shared" si="4"/>
        <v>0</v>
      </c>
      <c r="Q45" s="69">
        <f t="shared" si="4"/>
        <v>320103397</v>
      </c>
      <c r="R45" s="83">
        <f t="shared" si="4"/>
        <v>277715078</v>
      </c>
      <c r="S45" s="82">
        <f t="shared" si="4"/>
        <v>0</v>
      </c>
      <c r="T45" s="82">
        <f t="shared" si="4"/>
        <v>16755440</v>
      </c>
      <c r="U45" s="66">
        <f t="shared" si="4"/>
        <v>0</v>
      </c>
      <c r="V45" s="82">
        <f t="shared" si="4"/>
        <v>25632879</v>
      </c>
      <c r="W45" s="94">
        <f t="shared" si="4"/>
        <v>320103397</v>
      </c>
    </row>
    <row r="46" spans="1:23" s="7" customFormat="1" ht="12.75">
      <c r="A46" s="24" t="s">
        <v>609</v>
      </c>
      <c r="B46" s="79" t="s">
        <v>159</v>
      </c>
      <c r="C46" s="55" t="s">
        <v>160</v>
      </c>
      <c r="D46" s="56">
        <v>0</v>
      </c>
      <c r="E46" s="57">
        <v>45223536</v>
      </c>
      <c r="F46" s="57">
        <v>0</v>
      </c>
      <c r="G46" s="57">
        <v>0</v>
      </c>
      <c r="H46" s="57">
        <v>19062000</v>
      </c>
      <c r="I46" s="57">
        <v>0</v>
      </c>
      <c r="J46" s="57">
        <v>0</v>
      </c>
      <c r="K46" s="57">
        <v>0</v>
      </c>
      <c r="L46" s="57">
        <v>0</v>
      </c>
      <c r="M46" s="57">
        <v>65644349</v>
      </c>
      <c r="N46" s="58">
        <v>0</v>
      </c>
      <c r="O46" s="59">
        <v>25692590</v>
      </c>
      <c r="P46" s="58">
        <v>0</v>
      </c>
      <c r="Q46" s="60">
        <v>155622475</v>
      </c>
      <c r="R46" s="59">
        <v>155622475</v>
      </c>
      <c r="S46" s="58">
        <v>0</v>
      </c>
      <c r="T46" s="58">
        <v>0</v>
      </c>
      <c r="U46" s="57">
        <v>0</v>
      </c>
      <c r="V46" s="58">
        <v>0</v>
      </c>
      <c r="W46" s="61">
        <v>155622475</v>
      </c>
    </row>
    <row r="47" spans="1:23" s="7" customFormat="1" ht="12.75">
      <c r="A47" s="24" t="s">
        <v>609</v>
      </c>
      <c r="B47" s="79" t="s">
        <v>161</v>
      </c>
      <c r="C47" s="55" t="s">
        <v>162</v>
      </c>
      <c r="D47" s="56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8">
        <v>0</v>
      </c>
      <c r="O47" s="59">
        <v>0</v>
      </c>
      <c r="P47" s="58">
        <v>0</v>
      </c>
      <c r="Q47" s="60">
        <v>0</v>
      </c>
      <c r="R47" s="59">
        <v>0</v>
      </c>
      <c r="S47" s="58">
        <v>0</v>
      </c>
      <c r="T47" s="58">
        <v>0</v>
      </c>
      <c r="U47" s="57">
        <v>0</v>
      </c>
      <c r="V47" s="58">
        <v>0</v>
      </c>
      <c r="W47" s="61">
        <v>0</v>
      </c>
    </row>
    <row r="48" spans="1:23" s="7" customFormat="1" ht="12.75">
      <c r="A48" s="24" t="s">
        <v>609</v>
      </c>
      <c r="B48" s="79" t="s">
        <v>163</v>
      </c>
      <c r="C48" s="55" t="s">
        <v>164</v>
      </c>
      <c r="D48" s="56">
        <v>0</v>
      </c>
      <c r="E48" s="57">
        <v>65044435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249157</v>
      </c>
      <c r="N48" s="58">
        <v>0</v>
      </c>
      <c r="O48" s="59">
        <v>5525587</v>
      </c>
      <c r="P48" s="58">
        <v>0</v>
      </c>
      <c r="Q48" s="60">
        <v>70819179</v>
      </c>
      <c r="R48" s="59">
        <v>70819179</v>
      </c>
      <c r="S48" s="58">
        <v>0</v>
      </c>
      <c r="T48" s="58">
        <v>0</v>
      </c>
      <c r="U48" s="57">
        <v>0</v>
      </c>
      <c r="V48" s="58">
        <v>0</v>
      </c>
      <c r="W48" s="61">
        <v>70819179</v>
      </c>
    </row>
    <row r="49" spans="1:23" s="7" customFormat="1" ht="12.75">
      <c r="A49" s="24" t="s">
        <v>609</v>
      </c>
      <c r="B49" s="79" t="s">
        <v>165</v>
      </c>
      <c r="C49" s="55" t="s">
        <v>166</v>
      </c>
      <c r="D49" s="56">
        <v>681200</v>
      </c>
      <c r="E49" s="57">
        <v>42810667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8">
        <v>2829600</v>
      </c>
      <c r="O49" s="59">
        <v>2848080</v>
      </c>
      <c r="P49" s="58">
        <v>2305600</v>
      </c>
      <c r="Q49" s="60">
        <v>51475147</v>
      </c>
      <c r="R49" s="59">
        <v>51475147</v>
      </c>
      <c r="S49" s="58">
        <v>0</v>
      </c>
      <c r="T49" s="58">
        <v>0</v>
      </c>
      <c r="U49" s="57">
        <v>0</v>
      </c>
      <c r="V49" s="58">
        <v>0</v>
      </c>
      <c r="W49" s="61">
        <v>51475147</v>
      </c>
    </row>
    <row r="50" spans="1:23" s="7" customFormat="1" ht="12.75">
      <c r="A50" s="24" t="s">
        <v>609</v>
      </c>
      <c r="B50" s="79" t="s">
        <v>167</v>
      </c>
      <c r="C50" s="55" t="s">
        <v>168</v>
      </c>
      <c r="D50" s="56">
        <v>353000</v>
      </c>
      <c r="E50" s="57">
        <v>82706050</v>
      </c>
      <c r="F50" s="57">
        <v>0</v>
      </c>
      <c r="G50" s="57">
        <v>0</v>
      </c>
      <c r="H50" s="57">
        <v>424575000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8">
        <v>0</v>
      </c>
      <c r="O50" s="59">
        <v>29416505</v>
      </c>
      <c r="P50" s="58">
        <v>0</v>
      </c>
      <c r="Q50" s="60">
        <v>537050555</v>
      </c>
      <c r="R50" s="59">
        <v>522406050</v>
      </c>
      <c r="S50" s="58">
        <v>0</v>
      </c>
      <c r="T50" s="58">
        <v>0</v>
      </c>
      <c r="U50" s="57">
        <v>0</v>
      </c>
      <c r="V50" s="58">
        <v>14644505</v>
      </c>
      <c r="W50" s="61">
        <v>537050555</v>
      </c>
    </row>
    <row r="51" spans="1:23" s="7" customFormat="1" ht="12.75">
      <c r="A51" s="24" t="s">
        <v>610</v>
      </c>
      <c r="B51" s="79" t="s">
        <v>528</v>
      </c>
      <c r="C51" s="55" t="s">
        <v>529</v>
      </c>
      <c r="D51" s="56">
        <v>1054000</v>
      </c>
      <c r="E51" s="57">
        <v>2773000</v>
      </c>
      <c r="F51" s="57">
        <v>808872500</v>
      </c>
      <c r="G51" s="57">
        <v>0</v>
      </c>
      <c r="H51" s="57">
        <v>0</v>
      </c>
      <c r="I51" s="57">
        <v>10908900</v>
      </c>
      <c r="J51" s="57">
        <v>0</v>
      </c>
      <c r="K51" s="57">
        <v>0</v>
      </c>
      <c r="L51" s="57">
        <v>0</v>
      </c>
      <c r="M51" s="57">
        <v>0</v>
      </c>
      <c r="N51" s="58">
        <v>21236203</v>
      </c>
      <c r="O51" s="59">
        <v>22291430</v>
      </c>
      <c r="P51" s="58">
        <v>0</v>
      </c>
      <c r="Q51" s="60">
        <v>867136033</v>
      </c>
      <c r="R51" s="59">
        <v>747615000</v>
      </c>
      <c r="S51" s="58">
        <v>0</v>
      </c>
      <c r="T51" s="58">
        <v>0</v>
      </c>
      <c r="U51" s="57">
        <v>0</v>
      </c>
      <c r="V51" s="58">
        <v>119521033</v>
      </c>
      <c r="W51" s="61">
        <v>867136033</v>
      </c>
    </row>
    <row r="52" spans="1:23" s="34" customFormat="1" ht="12.75">
      <c r="A52" s="45"/>
      <c r="B52" s="80" t="s">
        <v>615</v>
      </c>
      <c r="C52" s="81"/>
      <c r="D52" s="65">
        <f aca="true" t="shared" si="5" ref="D52:W52">SUM(D46:D51)</f>
        <v>2088200</v>
      </c>
      <c r="E52" s="66">
        <f t="shared" si="5"/>
        <v>238557688</v>
      </c>
      <c r="F52" s="66">
        <f t="shared" si="5"/>
        <v>808872500</v>
      </c>
      <c r="G52" s="66">
        <f t="shared" si="5"/>
        <v>0</v>
      </c>
      <c r="H52" s="66">
        <f t="shared" si="5"/>
        <v>443637000</v>
      </c>
      <c r="I52" s="66">
        <f t="shared" si="5"/>
        <v>10908900</v>
      </c>
      <c r="J52" s="66">
        <f t="shared" si="5"/>
        <v>0</v>
      </c>
      <c r="K52" s="66">
        <f t="shared" si="5"/>
        <v>0</v>
      </c>
      <c r="L52" s="66">
        <f t="shared" si="5"/>
        <v>0</v>
      </c>
      <c r="M52" s="66">
        <f t="shared" si="5"/>
        <v>65893506</v>
      </c>
      <c r="N52" s="82">
        <f t="shared" si="5"/>
        <v>24065803</v>
      </c>
      <c r="O52" s="83">
        <f t="shared" si="5"/>
        <v>85774192</v>
      </c>
      <c r="P52" s="82">
        <f t="shared" si="5"/>
        <v>2305600</v>
      </c>
      <c r="Q52" s="69">
        <f t="shared" si="5"/>
        <v>1682103389</v>
      </c>
      <c r="R52" s="83">
        <f t="shared" si="5"/>
        <v>1547937851</v>
      </c>
      <c r="S52" s="82">
        <f t="shared" si="5"/>
        <v>0</v>
      </c>
      <c r="T52" s="82">
        <f t="shared" si="5"/>
        <v>0</v>
      </c>
      <c r="U52" s="66">
        <f t="shared" si="5"/>
        <v>0</v>
      </c>
      <c r="V52" s="82">
        <f t="shared" si="5"/>
        <v>134165538</v>
      </c>
      <c r="W52" s="94">
        <f t="shared" si="5"/>
        <v>1682103389</v>
      </c>
    </row>
    <row r="53" spans="1:23" s="7" customFormat="1" ht="12.75">
      <c r="A53" s="24" t="s">
        <v>609</v>
      </c>
      <c r="B53" s="79" t="s">
        <v>169</v>
      </c>
      <c r="C53" s="55" t="s">
        <v>170</v>
      </c>
      <c r="D53" s="56">
        <v>15600000</v>
      </c>
      <c r="E53" s="57">
        <v>50288000</v>
      </c>
      <c r="F53" s="57">
        <v>0</v>
      </c>
      <c r="G53" s="57">
        <v>0</v>
      </c>
      <c r="H53" s="57">
        <v>20100000</v>
      </c>
      <c r="I53" s="57">
        <v>0</v>
      </c>
      <c r="J53" s="57">
        <v>0</v>
      </c>
      <c r="K53" s="57">
        <v>10080000</v>
      </c>
      <c r="L53" s="57">
        <v>0</v>
      </c>
      <c r="M53" s="57">
        <v>0</v>
      </c>
      <c r="N53" s="58">
        <v>200000</v>
      </c>
      <c r="O53" s="59">
        <v>4304000</v>
      </c>
      <c r="P53" s="58">
        <v>0</v>
      </c>
      <c r="Q53" s="60">
        <v>100572000</v>
      </c>
      <c r="R53" s="59">
        <v>92010000</v>
      </c>
      <c r="S53" s="58">
        <v>0</v>
      </c>
      <c r="T53" s="58">
        <v>8562000</v>
      </c>
      <c r="U53" s="57">
        <v>0</v>
      </c>
      <c r="V53" s="58">
        <v>0</v>
      </c>
      <c r="W53" s="61">
        <v>100572000</v>
      </c>
    </row>
    <row r="54" spans="1:23" s="7" customFormat="1" ht="12.75">
      <c r="A54" s="24" t="s">
        <v>609</v>
      </c>
      <c r="B54" s="79" t="s">
        <v>171</v>
      </c>
      <c r="C54" s="55" t="s">
        <v>172</v>
      </c>
      <c r="D54" s="56">
        <v>0</v>
      </c>
      <c r="E54" s="57">
        <v>71067520</v>
      </c>
      <c r="F54" s="57">
        <v>0</v>
      </c>
      <c r="G54" s="57">
        <v>0</v>
      </c>
      <c r="H54" s="57">
        <v>8440000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8">
        <v>1002000</v>
      </c>
      <c r="O54" s="59">
        <v>10117187</v>
      </c>
      <c r="P54" s="58">
        <v>0</v>
      </c>
      <c r="Q54" s="60">
        <v>90626707</v>
      </c>
      <c r="R54" s="59">
        <v>56207520</v>
      </c>
      <c r="S54" s="58">
        <v>0</v>
      </c>
      <c r="T54" s="58">
        <v>0</v>
      </c>
      <c r="U54" s="57">
        <v>0</v>
      </c>
      <c r="V54" s="58">
        <v>34419187</v>
      </c>
      <c r="W54" s="61">
        <v>90626707</v>
      </c>
    </row>
    <row r="55" spans="1:23" s="7" customFormat="1" ht="12.75">
      <c r="A55" s="24" t="s">
        <v>609</v>
      </c>
      <c r="B55" s="79" t="s">
        <v>173</v>
      </c>
      <c r="C55" s="55" t="s">
        <v>174</v>
      </c>
      <c r="D55" s="56">
        <v>263750</v>
      </c>
      <c r="E55" s="57">
        <v>52915976</v>
      </c>
      <c r="F55" s="57">
        <v>0</v>
      </c>
      <c r="G55" s="57">
        <v>0</v>
      </c>
      <c r="H55" s="57">
        <v>25000000</v>
      </c>
      <c r="I55" s="57">
        <v>0</v>
      </c>
      <c r="J55" s="57">
        <v>0</v>
      </c>
      <c r="K55" s="57">
        <v>0</v>
      </c>
      <c r="L55" s="57">
        <v>1055000</v>
      </c>
      <c r="M55" s="57">
        <v>0</v>
      </c>
      <c r="N55" s="58">
        <v>1996060</v>
      </c>
      <c r="O55" s="59">
        <v>7353878</v>
      </c>
      <c r="P55" s="58">
        <v>0</v>
      </c>
      <c r="Q55" s="60">
        <v>88584664</v>
      </c>
      <c r="R55" s="59">
        <v>71156700</v>
      </c>
      <c r="S55" s="58">
        <v>0</v>
      </c>
      <c r="T55" s="58">
        <v>0</v>
      </c>
      <c r="U55" s="57">
        <v>0</v>
      </c>
      <c r="V55" s="58">
        <v>17427964</v>
      </c>
      <c r="W55" s="61">
        <v>88584664</v>
      </c>
    </row>
    <row r="56" spans="1:23" s="7" customFormat="1" ht="12.75">
      <c r="A56" s="24" t="s">
        <v>609</v>
      </c>
      <c r="B56" s="79" t="s">
        <v>175</v>
      </c>
      <c r="C56" s="55" t="s">
        <v>176</v>
      </c>
      <c r="D56" s="56">
        <v>0</v>
      </c>
      <c r="E56" s="57">
        <v>25952100</v>
      </c>
      <c r="F56" s="57">
        <v>0</v>
      </c>
      <c r="G56" s="57">
        <v>0</v>
      </c>
      <c r="H56" s="57">
        <v>35000000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8">
        <v>0</v>
      </c>
      <c r="O56" s="59">
        <v>1163800</v>
      </c>
      <c r="P56" s="58">
        <v>0</v>
      </c>
      <c r="Q56" s="60">
        <v>62115900</v>
      </c>
      <c r="R56" s="59">
        <v>62115900</v>
      </c>
      <c r="S56" s="58">
        <v>0</v>
      </c>
      <c r="T56" s="58">
        <v>0</v>
      </c>
      <c r="U56" s="57">
        <v>0</v>
      </c>
      <c r="V56" s="58">
        <v>0</v>
      </c>
      <c r="W56" s="61">
        <v>62115900</v>
      </c>
    </row>
    <row r="57" spans="1:23" s="7" customFormat="1" ht="12.75">
      <c r="A57" s="24" t="s">
        <v>610</v>
      </c>
      <c r="B57" s="79" t="s">
        <v>588</v>
      </c>
      <c r="C57" s="55" t="s">
        <v>589</v>
      </c>
      <c r="D57" s="5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745473553</v>
      </c>
      <c r="N57" s="58">
        <v>0</v>
      </c>
      <c r="O57" s="59">
        <v>14071790</v>
      </c>
      <c r="P57" s="58">
        <v>0</v>
      </c>
      <c r="Q57" s="60">
        <v>759545343</v>
      </c>
      <c r="R57" s="59">
        <v>640594777</v>
      </c>
      <c r="S57" s="58">
        <v>83573612</v>
      </c>
      <c r="T57" s="58">
        <v>0</v>
      </c>
      <c r="U57" s="57">
        <v>0</v>
      </c>
      <c r="V57" s="58">
        <v>35376954</v>
      </c>
      <c r="W57" s="61">
        <v>759545343</v>
      </c>
    </row>
    <row r="58" spans="1:23" s="34" customFormat="1" ht="12.75">
      <c r="A58" s="45"/>
      <c r="B58" s="80" t="s">
        <v>616</v>
      </c>
      <c r="C58" s="81"/>
      <c r="D58" s="65">
        <f aca="true" t="shared" si="6" ref="D58:W58">SUM(D53:D57)</f>
        <v>15863750</v>
      </c>
      <c r="E58" s="66">
        <f t="shared" si="6"/>
        <v>200223596</v>
      </c>
      <c r="F58" s="66">
        <f t="shared" si="6"/>
        <v>0</v>
      </c>
      <c r="G58" s="66">
        <f t="shared" si="6"/>
        <v>0</v>
      </c>
      <c r="H58" s="66">
        <f t="shared" si="6"/>
        <v>88540000</v>
      </c>
      <c r="I58" s="66">
        <f t="shared" si="6"/>
        <v>0</v>
      </c>
      <c r="J58" s="66">
        <f t="shared" si="6"/>
        <v>0</v>
      </c>
      <c r="K58" s="66">
        <f t="shared" si="6"/>
        <v>10080000</v>
      </c>
      <c r="L58" s="66">
        <f t="shared" si="6"/>
        <v>1055000</v>
      </c>
      <c r="M58" s="66">
        <f t="shared" si="6"/>
        <v>745473553</v>
      </c>
      <c r="N58" s="82">
        <f t="shared" si="6"/>
        <v>3198060</v>
      </c>
      <c r="O58" s="83">
        <f t="shared" si="6"/>
        <v>37010655</v>
      </c>
      <c r="P58" s="82">
        <f t="shared" si="6"/>
        <v>0</v>
      </c>
      <c r="Q58" s="69">
        <f t="shared" si="6"/>
        <v>1101444614</v>
      </c>
      <c r="R58" s="83">
        <f t="shared" si="6"/>
        <v>922084897</v>
      </c>
      <c r="S58" s="82">
        <f t="shared" si="6"/>
        <v>83573612</v>
      </c>
      <c r="T58" s="82">
        <f t="shared" si="6"/>
        <v>8562000</v>
      </c>
      <c r="U58" s="66">
        <f t="shared" si="6"/>
        <v>0</v>
      </c>
      <c r="V58" s="82">
        <f t="shared" si="6"/>
        <v>87224105</v>
      </c>
      <c r="W58" s="94">
        <f t="shared" si="6"/>
        <v>1101444614</v>
      </c>
    </row>
    <row r="59" spans="1:23" s="34" customFormat="1" ht="12.75">
      <c r="A59" s="45"/>
      <c r="B59" s="80" t="s">
        <v>617</v>
      </c>
      <c r="C59" s="81"/>
      <c r="D59" s="65">
        <f aca="true" t="shared" si="7" ref="D59:W59">SUM(D7:D8,D10:D19,D21:D28,D30:D38,D40:D44,D46:D51,D53:D57)</f>
        <v>175368116</v>
      </c>
      <c r="E59" s="66">
        <f t="shared" si="7"/>
        <v>1490149917</v>
      </c>
      <c r="F59" s="66">
        <f t="shared" si="7"/>
        <v>1905329853</v>
      </c>
      <c r="G59" s="66">
        <f t="shared" si="7"/>
        <v>122806000</v>
      </c>
      <c r="H59" s="66">
        <f t="shared" si="7"/>
        <v>1059434825</v>
      </c>
      <c r="I59" s="66">
        <f t="shared" si="7"/>
        <v>940094370</v>
      </c>
      <c r="J59" s="66">
        <f t="shared" si="7"/>
        <v>217450000</v>
      </c>
      <c r="K59" s="66">
        <f t="shared" si="7"/>
        <v>41773074</v>
      </c>
      <c r="L59" s="66">
        <f t="shared" si="7"/>
        <v>32201154</v>
      </c>
      <c r="M59" s="66">
        <f t="shared" si="7"/>
        <v>1038115148</v>
      </c>
      <c r="N59" s="82">
        <f t="shared" si="7"/>
        <v>294944241</v>
      </c>
      <c r="O59" s="83">
        <f t="shared" si="7"/>
        <v>963666941</v>
      </c>
      <c r="P59" s="82">
        <f t="shared" si="7"/>
        <v>23764281</v>
      </c>
      <c r="Q59" s="69">
        <f t="shared" si="7"/>
        <v>8305097920</v>
      </c>
      <c r="R59" s="83">
        <f t="shared" si="7"/>
        <v>6607539749</v>
      </c>
      <c r="S59" s="82">
        <f t="shared" si="7"/>
        <v>88873612</v>
      </c>
      <c r="T59" s="82">
        <f t="shared" si="7"/>
        <v>1127842150</v>
      </c>
      <c r="U59" s="66">
        <f t="shared" si="7"/>
        <v>53000000</v>
      </c>
      <c r="V59" s="82">
        <f t="shared" si="7"/>
        <v>427842410</v>
      </c>
      <c r="W59" s="94">
        <f t="shared" si="7"/>
        <v>8305097921</v>
      </c>
    </row>
    <row r="60" spans="1:23" s="7" customFormat="1" ht="12.75">
      <c r="A60" s="46"/>
      <c r="B60" s="84"/>
      <c r="C60" s="85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  <c r="P60" s="87"/>
      <c r="Q60" s="89"/>
      <c r="R60" s="88"/>
      <c r="S60" s="87"/>
      <c r="T60" s="87"/>
      <c r="U60" s="87"/>
      <c r="V60" s="87"/>
      <c r="W60" s="89"/>
    </row>
    <row r="61" spans="1:23" s="7" customFormat="1" ht="12.75" customHeight="1">
      <c r="A61" s="29"/>
      <c r="B61" s="120" t="s">
        <v>43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</row>
    <row r="62" spans="1:23" ht="12.75" customHeight="1">
      <c r="A62" s="1"/>
      <c r="B62" s="96"/>
      <c r="C62" s="96"/>
      <c r="D62" s="96"/>
      <c r="E62" s="96"/>
      <c r="F62" s="96"/>
      <c r="G62" s="96"/>
      <c r="H62" s="96"/>
      <c r="I62" s="96"/>
      <c r="J62" s="96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9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61:W6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618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 t="s">
        <v>607</v>
      </c>
      <c r="B7" s="79" t="s">
        <v>56</v>
      </c>
      <c r="C7" s="55" t="s">
        <v>57</v>
      </c>
      <c r="D7" s="56">
        <v>173738169</v>
      </c>
      <c r="E7" s="57">
        <v>444116719</v>
      </c>
      <c r="F7" s="57">
        <v>611529300</v>
      </c>
      <c r="G7" s="57">
        <v>0</v>
      </c>
      <c r="H7" s="57">
        <v>331713736</v>
      </c>
      <c r="I7" s="57">
        <v>620693694</v>
      </c>
      <c r="J7" s="57">
        <v>0</v>
      </c>
      <c r="K7" s="57">
        <v>0</v>
      </c>
      <c r="L7" s="57">
        <v>15465000</v>
      </c>
      <c r="M7" s="57">
        <v>100000</v>
      </c>
      <c r="N7" s="58">
        <v>69904175</v>
      </c>
      <c r="O7" s="58">
        <v>124636000</v>
      </c>
      <c r="P7" s="58">
        <v>0</v>
      </c>
      <c r="Q7" s="60">
        <v>2391896793</v>
      </c>
      <c r="R7" s="59">
        <v>792922003</v>
      </c>
      <c r="S7" s="58">
        <v>1071882885</v>
      </c>
      <c r="T7" s="58">
        <v>504347554</v>
      </c>
      <c r="U7" s="57">
        <v>22744351</v>
      </c>
      <c r="V7" s="58">
        <v>0</v>
      </c>
      <c r="W7" s="61">
        <v>2391896793</v>
      </c>
    </row>
    <row r="8" spans="1:23" s="34" customFormat="1" ht="12.75">
      <c r="A8" s="45"/>
      <c r="B8" s="80" t="s">
        <v>608</v>
      </c>
      <c r="C8" s="81"/>
      <c r="D8" s="65">
        <f aca="true" t="shared" si="0" ref="D8:W8">D7</f>
        <v>173738169</v>
      </c>
      <c r="E8" s="66">
        <f t="shared" si="0"/>
        <v>444116719</v>
      </c>
      <c r="F8" s="66">
        <f t="shared" si="0"/>
        <v>611529300</v>
      </c>
      <c r="G8" s="66">
        <f t="shared" si="0"/>
        <v>0</v>
      </c>
      <c r="H8" s="66">
        <f t="shared" si="0"/>
        <v>331713736</v>
      </c>
      <c r="I8" s="66">
        <f t="shared" si="0"/>
        <v>620693694</v>
      </c>
      <c r="J8" s="66">
        <f t="shared" si="0"/>
        <v>0</v>
      </c>
      <c r="K8" s="66">
        <f t="shared" si="0"/>
        <v>0</v>
      </c>
      <c r="L8" s="66">
        <f t="shared" si="0"/>
        <v>15465000</v>
      </c>
      <c r="M8" s="66">
        <f t="shared" si="0"/>
        <v>100000</v>
      </c>
      <c r="N8" s="82">
        <f t="shared" si="0"/>
        <v>69904175</v>
      </c>
      <c r="O8" s="82">
        <f t="shared" si="0"/>
        <v>124636000</v>
      </c>
      <c r="P8" s="82">
        <f t="shared" si="0"/>
        <v>0</v>
      </c>
      <c r="Q8" s="69">
        <f t="shared" si="0"/>
        <v>2391896793</v>
      </c>
      <c r="R8" s="83">
        <f t="shared" si="0"/>
        <v>792922003</v>
      </c>
      <c r="S8" s="82">
        <f t="shared" si="0"/>
        <v>1071882885</v>
      </c>
      <c r="T8" s="82">
        <f t="shared" si="0"/>
        <v>504347554</v>
      </c>
      <c r="U8" s="66">
        <f t="shared" si="0"/>
        <v>22744351</v>
      </c>
      <c r="V8" s="82">
        <f t="shared" si="0"/>
        <v>0</v>
      </c>
      <c r="W8" s="94">
        <f t="shared" si="0"/>
        <v>2391896793</v>
      </c>
    </row>
    <row r="9" spans="1:23" s="7" customFormat="1" ht="12.75">
      <c r="A9" s="24" t="s">
        <v>609</v>
      </c>
      <c r="B9" s="79" t="s">
        <v>177</v>
      </c>
      <c r="C9" s="55" t="s">
        <v>178</v>
      </c>
      <c r="D9" s="56">
        <v>0</v>
      </c>
      <c r="E9" s="57">
        <v>5093000</v>
      </c>
      <c r="F9" s="57">
        <v>633000</v>
      </c>
      <c r="G9" s="57">
        <v>0</v>
      </c>
      <c r="H9" s="57">
        <v>424427</v>
      </c>
      <c r="I9" s="57">
        <v>92305000</v>
      </c>
      <c r="J9" s="57">
        <v>0</v>
      </c>
      <c r="K9" s="57">
        <v>1389573</v>
      </c>
      <c r="L9" s="57">
        <v>8735604</v>
      </c>
      <c r="M9" s="57">
        <v>0</v>
      </c>
      <c r="N9" s="58">
        <v>2846038</v>
      </c>
      <c r="O9" s="58">
        <v>801885</v>
      </c>
      <c r="P9" s="58">
        <v>0</v>
      </c>
      <c r="Q9" s="60">
        <v>112228527</v>
      </c>
      <c r="R9" s="59">
        <v>108864773</v>
      </c>
      <c r="S9" s="58">
        <v>0</v>
      </c>
      <c r="T9" s="58">
        <v>0</v>
      </c>
      <c r="U9" s="57">
        <v>0</v>
      </c>
      <c r="V9" s="58">
        <v>3363754</v>
      </c>
      <c r="W9" s="61">
        <v>112228527</v>
      </c>
    </row>
    <row r="10" spans="1:23" s="7" customFormat="1" ht="12.75">
      <c r="A10" s="24" t="s">
        <v>609</v>
      </c>
      <c r="B10" s="79" t="s">
        <v>179</v>
      </c>
      <c r="C10" s="55" t="s">
        <v>180</v>
      </c>
      <c r="D10" s="56">
        <v>0</v>
      </c>
      <c r="E10" s="57">
        <v>21014000</v>
      </c>
      <c r="F10" s="57">
        <v>30702000</v>
      </c>
      <c r="G10" s="57">
        <v>0</v>
      </c>
      <c r="H10" s="57">
        <v>1600000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8">
        <v>0</v>
      </c>
      <c r="O10" s="58">
        <v>0</v>
      </c>
      <c r="P10" s="58">
        <v>0</v>
      </c>
      <c r="Q10" s="60">
        <v>53316000</v>
      </c>
      <c r="R10" s="59">
        <v>53316000</v>
      </c>
      <c r="S10" s="58">
        <v>0</v>
      </c>
      <c r="T10" s="58">
        <v>0</v>
      </c>
      <c r="U10" s="57">
        <v>0</v>
      </c>
      <c r="V10" s="58">
        <v>0</v>
      </c>
      <c r="W10" s="61">
        <v>53316000</v>
      </c>
    </row>
    <row r="11" spans="1:23" s="7" customFormat="1" ht="12.75">
      <c r="A11" s="24" t="s">
        <v>609</v>
      </c>
      <c r="B11" s="79" t="s">
        <v>181</v>
      </c>
      <c r="C11" s="55" t="s">
        <v>182</v>
      </c>
      <c r="D11" s="56">
        <v>0</v>
      </c>
      <c r="E11" s="57">
        <v>12436290</v>
      </c>
      <c r="F11" s="57">
        <v>50265000</v>
      </c>
      <c r="G11" s="57">
        <v>0</v>
      </c>
      <c r="H11" s="57">
        <v>1734624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8">
        <v>3544486</v>
      </c>
      <c r="O11" s="58">
        <v>2245968</v>
      </c>
      <c r="P11" s="58">
        <v>0</v>
      </c>
      <c r="Q11" s="60">
        <v>70226368</v>
      </c>
      <c r="R11" s="59">
        <v>67980400</v>
      </c>
      <c r="S11" s="58">
        <v>0</v>
      </c>
      <c r="T11" s="58">
        <v>0</v>
      </c>
      <c r="U11" s="57">
        <v>0</v>
      </c>
      <c r="V11" s="58">
        <v>2245968</v>
      </c>
      <c r="W11" s="61">
        <v>70226368</v>
      </c>
    </row>
    <row r="12" spans="1:23" s="7" customFormat="1" ht="12.75">
      <c r="A12" s="24" t="s">
        <v>609</v>
      </c>
      <c r="B12" s="79" t="s">
        <v>183</v>
      </c>
      <c r="C12" s="55" t="s">
        <v>184</v>
      </c>
      <c r="D12" s="56">
        <v>0</v>
      </c>
      <c r="E12" s="57">
        <v>16792000</v>
      </c>
      <c r="F12" s="57">
        <v>0</v>
      </c>
      <c r="G12" s="57">
        <v>0</v>
      </c>
      <c r="H12" s="57">
        <v>150000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1955000</v>
      </c>
      <c r="O12" s="58">
        <v>530000</v>
      </c>
      <c r="P12" s="58">
        <v>0</v>
      </c>
      <c r="Q12" s="60">
        <v>19427000</v>
      </c>
      <c r="R12" s="59">
        <v>19117000</v>
      </c>
      <c r="S12" s="58">
        <v>0</v>
      </c>
      <c r="T12" s="58">
        <v>0</v>
      </c>
      <c r="U12" s="57">
        <v>0</v>
      </c>
      <c r="V12" s="58">
        <v>310000</v>
      </c>
      <c r="W12" s="61">
        <v>19427000</v>
      </c>
    </row>
    <row r="13" spans="1:23" s="7" customFormat="1" ht="12.75">
      <c r="A13" s="24" t="s">
        <v>610</v>
      </c>
      <c r="B13" s="79" t="s">
        <v>530</v>
      </c>
      <c r="C13" s="55" t="s">
        <v>531</v>
      </c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8">
        <v>368986</v>
      </c>
      <c r="P13" s="58">
        <v>0</v>
      </c>
      <c r="Q13" s="60">
        <v>368986</v>
      </c>
      <c r="R13" s="59">
        <v>368986</v>
      </c>
      <c r="S13" s="58">
        <v>0</v>
      </c>
      <c r="T13" s="58">
        <v>0</v>
      </c>
      <c r="U13" s="57">
        <v>0</v>
      </c>
      <c r="V13" s="58">
        <v>0</v>
      </c>
      <c r="W13" s="61">
        <v>368986</v>
      </c>
    </row>
    <row r="14" spans="1:23" s="34" customFormat="1" ht="12.75">
      <c r="A14" s="45"/>
      <c r="B14" s="80" t="s">
        <v>619</v>
      </c>
      <c r="C14" s="81"/>
      <c r="D14" s="65">
        <f aca="true" t="shared" si="1" ref="D14:W14">SUM(D9:D13)</f>
        <v>0</v>
      </c>
      <c r="E14" s="66">
        <f t="shared" si="1"/>
        <v>55335290</v>
      </c>
      <c r="F14" s="66">
        <f t="shared" si="1"/>
        <v>81600000</v>
      </c>
      <c r="G14" s="66">
        <f t="shared" si="1"/>
        <v>0</v>
      </c>
      <c r="H14" s="66">
        <f t="shared" si="1"/>
        <v>3909051</v>
      </c>
      <c r="I14" s="66">
        <f t="shared" si="1"/>
        <v>92305000</v>
      </c>
      <c r="J14" s="66">
        <f t="shared" si="1"/>
        <v>0</v>
      </c>
      <c r="K14" s="66">
        <f t="shared" si="1"/>
        <v>1389573</v>
      </c>
      <c r="L14" s="66">
        <f t="shared" si="1"/>
        <v>8735604</v>
      </c>
      <c r="M14" s="66">
        <f t="shared" si="1"/>
        <v>0</v>
      </c>
      <c r="N14" s="82">
        <f t="shared" si="1"/>
        <v>8345524</v>
      </c>
      <c r="O14" s="82">
        <f t="shared" si="1"/>
        <v>3946839</v>
      </c>
      <c r="P14" s="82">
        <f t="shared" si="1"/>
        <v>0</v>
      </c>
      <c r="Q14" s="69">
        <f t="shared" si="1"/>
        <v>255566881</v>
      </c>
      <c r="R14" s="83">
        <f t="shared" si="1"/>
        <v>249647159</v>
      </c>
      <c r="S14" s="82">
        <f t="shared" si="1"/>
        <v>0</v>
      </c>
      <c r="T14" s="82">
        <f t="shared" si="1"/>
        <v>0</v>
      </c>
      <c r="U14" s="66">
        <f t="shared" si="1"/>
        <v>0</v>
      </c>
      <c r="V14" s="82">
        <f t="shared" si="1"/>
        <v>5919722</v>
      </c>
      <c r="W14" s="94">
        <f t="shared" si="1"/>
        <v>255566881</v>
      </c>
    </row>
    <row r="15" spans="1:23" s="7" customFormat="1" ht="12.75">
      <c r="A15" s="24" t="s">
        <v>609</v>
      </c>
      <c r="B15" s="79" t="s">
        <v>185</v>
      </c>
      <c r="C15" s="55" t="s">
        <v>186</v>
      </c>
      <c r="D15" s="56">
        <v>0</v>
      </c>
      <c r="E15" s="57">
        <v>110693</v>
      </c>
      <c r="F15" s="57">
        <v>7807000</v>
      </c>
      <c r="G15" s="57">
        <v>0</v>
      </c>
      <c r="H15" s="57">
        <v>3503000</v>
      </c>
      <c r="I15" s="57">
        <v>9923450</v>
      </c>
      <c r="J15" s="57">
        <v>0</v>
      </c>
      <c r="K15" s="57">
        <v>0</v>
      </c>
      <c r="L15" s="57">
        <v>4600000</v>
      </c>
      <c r="M15" s="57">
        <v>1241850</v>
      </c>
      <c r="N15" s="58">
        <v>1333003</v>
      </c>
      <c r="O15" s="58">
        <v>10433997</v>
      </c>
      <c r="P15" s="58">
        <v>0</v>
      </c>
      <c r="Q15" s="60">
        <v>38952993</v>
      </c>
      <c r="R15" s="59">
        <v>24538000</v>
      </c>
      <c r="S15" s="58">
        <v>0</v>
      </c>
      <c r="T15" s="58">
        <v>0</v>
      </c>
      <c r="U15" s="57">
        <v>0</v>
      </c>
      <c r="V15" s="58">
        <v>14414993</v>
      </c>
      <c r="W15" s="61">
        <v>38952993</v>
      </c>
    </row>
    <row r="16" spans="1:23" s="7" customFormat="1" ht="12.75">
      <c r="A16" s="24" t="s">
        <v>609</v>
      </c>
      <c r="B16" s="79" t="s">
        <v>187</v>
      </c>
      <c r="C16" s="55" t="s">
        <v>188</v>
      </c>
      <c r="D16" s="56">
        <v>0</v>
      </c>
      <c r="E16" s="57">
        <v>0</v>
      </c>
      <c r="F16" s="57">
        <v>35000000</v>
      </c>
      <c r="G16" s="57">
        <v>0</v>
      </c>
      <c r="H16" s="57">
        <v>0</v>
      </c>
      <c r="I16" s="57">
        <v>7639240</v>
      </c>
      <c r="J16" s="57">
        <v>0</v>
      </c>
      <c r="K16" s="57">
        <v>2362653</v>
      </c>
      <c r="L16" s="57">
        <v>0</v>
      </c>
      <c r="M16" s="57">
        <v>187748</v>
      </c>
      <c r="N16" s="58">
        <v>7593660</v>
      </c>
      <c r="O16" s="58">
        <v>0</v>
      </c>
      <c r="P16" s="58">
        <v>0</v>
      </c>
      <c r="Q16" s="60">
        <v>52783301</v>
      </c>
      <c r="R16" s="59">
        <v>52783301</v>
      </c>
      <c r="S16" s="58">
        <v>0</v>
      </c>
      <c r="T16" s="58">
        <v>0</v>
      </c>
      <c r="U16" s="57">
        <v>0</v>
      </c>
      <c r="V16" s="58">
        <v>0</v>
      </c>
      <c r="W16" s="61">
        <v>52783301</v>
      </c>
    </row>
    <row r="17" spans="1:23" s="7" customFormat="1" ht="12.75">
      <c r="A17" s="24" t="s">
        <v>609</v>
      </c>
      <c r="B17" s="79" t="s">
        <v>189</v>
      </c>
      <c r="C17" s="55" t="s">
        <v>190</v>
      </c>
      <c r="D17" s="56">
        <v>0</v>
      </c>
      <c r="E17" s="57">
        <v>8100000</v>
      </c>
      <c r="F17" s="57">
        <v>0</v>
      </c>
      <c r="G17" s="57">
        <v>0</v>
      </c>
      <c r="H17" s="57">
        <v>0</v>
      </c>
      <c r="I17" s="57">
        <v>5749000</v>
      </c>
      <c r="J17" s="57">
        <v>0</v>
      </c>
      <c r="K17" s="57">
        <v>0</v>
      </c>
      <c r="L17" s="57">
        <v>0</v>
      </c>
      <c r="M17" s="57">
        <v>0</v>
      </c>
      <c r="N17" s="58">
        <v>2700000</v>
      </c>
      <c r="O17" s="58">
        <v>0</v>
      </c>
      <c r="P17" s="58">
        <v>0</v>
      </c>
      <c r="Q17" s="60">
        <v>16549000</v>
      </c>
      <c r="R17" s="59">
        <v>16549000</v>
      </c>
      <c r="S17" s="58">
        <v>0</v>
      </c>
      <c r="T17" s="58">
        <v>0</v>
      </c>
      <c r="U17" s="57">
        <v>0</v>
      </c>
      <c r="V17" s="58">
        <v>0</v>
      </c>
      <c r="W17" s="61">
        <v>16549000</v>
      </c>
    </row>
    <row r="18" spans="1:23" s="7" customFormat="1" ht="12.75">
      <c r="A18" s="24" t="s">
        <v>609</v>
      </c>
      <c r="B18" s="79" t="s">
        <v>63</v>
      </c>
      <c r="C18" s="55" t="s">
        <v>64</v>
      </c>
      <c r="D18" s="56">
        <v>0</v>
      </c>
      <c r="E18" s="57">
        <v>34744000</v>
      </c>
      <c r="F18" s="57">
        <v>0</v>
      </c>
      <c r="G18" s="57">
        <v>10950678</v>
      </c>
      <c r="H18" s="57">
        <v>0</v>
      </c>
      <c r="I18" s="57">
        <v>60047000</v>
      </c>
      <c r="J18" s="57">
        <v>0</v>
      </c>
      <c r="K18" s="57">
        <v>0</v>
      </c>
      <c r="L18" s="57">
        <v>0</v>
      </c>
      <c r="M18" s="57">
        <v>0</v>
      </c>
      <c r="N18" s="58">
        <v>11648000</v>
      </c>
      <c r="O18" s="58">
        <v>4394213</v>
      </c>
      <c r="P18" s="58">
        <v>0</v>
      </c>
      <c r="Q18" s="60">
        <v>121783891</v>
      </c>
      <c r="R18" s="59">
        <v>121783891</v>
      </c>
      <c r="S18" s="58">
        <v>0</v>
      </c>
      <c r="T18" s="58">
        <v>0</v>
      </c>
      <c r="U18" s="57">
        <v>0</v>
      </c>
      <c r="V18" s="58">
        <v>0</v>
      </c>
      <c r="W18" s="61">
        <v>121783891</v>
      </c>
    </row>
    <row r="19" spans="1:23" s="7" customFormat="1" ht="12.75">
      <c r="A19" s="24" t="s">
        <v>609</v>
      </c>
      <c r="B19" s="79" t="s">
        <v>191</v>
      </c>
      <c r="C19" s="55" t="s">
        <v>192</v>
      </c>
      <c r="D19" s="56">
        <v>0</v>
      </c>
      <c r="E19" s="57">
        <v>29778000</v>
      </c>
      <c r="F19" s="57">
        <v>0</v>
      </c>
      <c r="G19" s="57">
        <v>0</v>
      </c>
      <c r="H19" s="57">
        <v>17000000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8">
        <v>1000000</v>
      </c>
      <c r="P19" s="58">
        <v>0</v>
      </c>
      <c r="Q19" s="60">
        <v>47778000</v>
      </c>
      <c r="R19" s="59">
        <v>46778000</v>
      </c>
      <c r="S19" s="58">
        <v>0</v>
      </c>
      <c r="T19" s="58">
        <v>0</v>
      </c>
      <c r="U19" s="57">
        <v>0</v>
      </c>
      <c r="V19" s="58">
        <v>1000000</v>
      </c>
      <c r="W19" s="61">
        <v>47778000</v>
      </c>
    </row>
    <row r="20" spans="1:23" s="7" customFormat="1" ht="12.75">
      <c r="A20" s="24" t="s">
        <v>610</v>
      </c>
      <c r="B20" s="79" t="s">
        <v>532</v>
      </c>
      <c r="C20" s="55" t="s">
        <v>533</v>
      </c>
      <c r="D20" s="56">
        <v>50000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0</v>
      </c>
      <c r="O20" s="58">
        <v>930660</v>
      </c>
      <c r="P20" s="58">
        <v>0</v>
      </c>
      <c r="Q20" s="60">
        <v>980660</v>
      </c>
      <c r="R20" s="59">
        <v>0</v>
      </c>
      <c r="S20" s="58">
        <v>0</v>
      </c>
      <c r="T20" s="58">
        <v>0</v>
      </c>
      <c r="U20" s="57">
        <v>0</v>
      </c>
      <c r="V20" s="58">
        <v>980660</v>
      </c>
      <c r="W20" s="61">
        <v>980660</v>
      </c>
    </row>
    <row r="21" spans="1:23" s="34" customFormat="1" ht="12.75">
      <c r="A21" s="45"/>
      <c r="B21" s="80" t="s">
        <v>620</v>
      </c>
      <c r="C21" s="81"/>
      <c r="D21" s="65">
        <f aca="true" t="shared" si="2" ref="D21:W21">SUM(D15:D20)</f>
        <v>50000</v>
      </c>
      <c r="E21" s="66">
        <f t="shared" si="2"/>
        <v>72732693</v>
      </c>
      <c r="F21" s="66">
        <f t="shared" si="2"/>
        <v>42807000</v>
      </c>
      <c r="G21" s="66">
        <f t="shared" si="2"/>
        <v>10950678</v>
      </c>
      <c r="H21" s="66">
        <f t="shared" si="2"/>
        <v>20503000</v>
      </c>
      <c r="I21" s="66">
        <f t="shared" si="2"/>
        <v>83358690</v>
      </c>
      <c r="J21" s="66">
        <f t="shared" si="2"/>
        <v>0</v>
      </c>
      <c r="K21" s="66">
        <f t="shared" si="2"/>
        <v>2362653</v>
      </c>
      <c r="L21" s="66">
        <f t="shared" si="2"/>
        <v>4600000</v>
      </c>
      <c r="M21" s="66">
        <f t="shared" si="2"/>
        <v>1429598</v>
      </c>
      <c r="N21" s="82">
        <f t="shared" si="2"/>
        <v>23274663</v>
      </c>
      <c r="O21" s="82">
        <f t="shared" si="2"/>
        <v>16758870</v>
      </c>
      <c r="P21" s="82">
        <f t="shared" si="2"/>
        <v>0</v>
      </c>
      <c r="Q21" s="69">
        <f t="shared" si="2"/>
        <v>278827845</v>
      </c>
      <c r="R21" s="83">
        <f t="shared" si="2"/>
        <v>262432192</v>
      </c>
      <c r="S21" s="82">
        <f t="shared" si="2"/>
        <v>0</v>
      </c>
      <c r="T21" s="82">
        <f t="shared" si="2"/>
        <v>0</v>
      </c>
      <c r="U21" s="66">
        <f t="shared" si="2"/>
        <v>0</v>
      </c>
      <c r="V21" s="82">
        <f t="shared" si="2"/>
        <v>16395653</v>
      </c>
      <c r="W21" s="94">
        <f t="shared" si="2"/>
        <v>278827845</v>
      </c>
    </row>
    <row r="22" spans="1:23" s="7" customFormat="1" ht="12.75">
      <c r="A22" s="24" t="s">
        <v>609</v>
      </c>
      <c r="B22" s="79" t="s">
        <v>193</v>
      </c>
      <c r="C22" s="55" t="s">
        <v>194</v>
      </c>
      <c r="D22" s="56">
        <v>0</v>
      </c>
      <c r="E22" s="57">
        <v>5097917</v>
      </c>
      <c r="F22" s="57">
        <v>0</v>
      </c>
      <c r="G22" s="57">
        <v>0</v>
      </c>
      <c r="H22" s="57">
        <v>0</v>
      </c>
      <c r="I22" s="57">
        <v>8862878</v>
      </c>
      <c r="J22" s="57">
        <v>0</v>
      </c>
      <c r="K22" s="57">
        <v>8664000</v>
      </c>
      <c r="L22" s="57">
        <v>13061095</v>
      </c>
      <c r="M22" s="57">
        <v>0</v>
      </c>
      <c r="N22" s="58">
        <v>9649060</v>
      </c>
      <c r="O22" s="58">
        <v>0</v>
      </c>
      <c r="P22" s="58">
        <v>0</v>
      </c>
      <c r="Q22" s="60">
        <v>45334950</v>
      </c>
      <c r="R22" s="59">
        <v>45334950</v>
      </c>
      <c r="S22" s="58">
        <v>0</v>
      </c>
      <c r="T22" s="58">
        <v>0</v>
      </c>
      <c r="U22" s="57">
        <v>0</v>
      </c>
      <c r="V22" s="58">
        <v>0</v>
      </c>
      <c r="W22" s="61">
        <v>45334950</v>
      </c>
    </row>
    <row r="23" spans="1:23" s="7" customFormat="1" ht="12.75">
      <c r="A23" s="24" t="s">
        <v>609</v>
      </c>
      <c r="B23" s="79" t="s">
        <v>195</v>
      </c>
      <c r="C23" s="55" t="s">
        <v>196</v>
      </c>
      <c r="D23" s="56">
        <v>0</v>
      </c>
      <c r="E23" s="57">
        <v>12580277</v>
      </c>
      <c r="F23" s="57">
        <v>27950776</v>
      </c>
      <c r="G23" s="57">
        <v>0</v>
      </c>
      <c r="H23" s="57">
        <v>0</v>
      </c>
      <c r="I23" s="57">
        <v>12177010</v>
      </c>
      <c r="J23" s="57">
        <v>0</v>
      </c>
      <c r="K23" s="57">
        <v>8466000</v>
      </c>
      <c r="L23" s="57">
        <v>0</v>
      </c>
      <c r="M23" s="57">
        <v>2466350</v>
      </c>
      <c r="N23" s="58">
        <v>7911587</v>
      </c>
      <c r="O23" s="58">
        <v>0</v>
      </c>
      <c r="P23" s="58">
        <v>0</v>
      </c>
      <c r="Q23" s="60">
        <v>71552000</v>
      </c>
      <c r="R23" s="59">
        <v>71027000</v>
      </c>
      <c r="S23" s="58">
        <v>0</v>
      </c>
      <c r="T23" s="58">
        <v>0</v>
      </c>
      <c r="U23" s="57">
        <v>0</v>
      </c>
      <c r="V23" s="58">
        <v>525000</v>
      </c>
      <c r="W23" s="61">
        <v>71552000</v>
      </c>
    </row>
    <row r="24" spans="1:23" s="7" customFormat="1" ht="12.75">
      <c r="A24" s="24" t="s">
        <v>609</v>
      </c>
      <c r="B24" s="79" t="s">
        <v>197</v>
      </c>
      <c r="C24" s="55" t="s">
        <v>198</v>
      </c>
      <c r="D24" s="56">
        <v>0</v>
      </c>
      <c r="E24" s="57">
        <v>4624778</v>
      </c>
      <c r="F24" s="57">
        <v>30534739</v>
      </c>
      <c r="G24" s="57">
        <v>0</v>
      </c>
      <c r="H24" s="57">
        <v>4196570</v>
      </c>
      <c r="I24" s="57">
        <v>18230351</v>
      </c>
      <c r="J24" s="57">
        <v>0</v>
      </c>
      <c r="K24" s="57">
        <v>0</v>
      </c>
      <c r="L24" s="57">
        <v>6449910</v>
      </c>
      <c r="M24" s="57">
        <v>0</v>
      </c>
      <c r="N24" s="58">
        <v>6105222</v>
      </c>
      <c r="O24" s="58">
        <v>1460000</v>
      </c>
      <c r="P24" s="58">
        <v>0</v>
      </c>
      <c r="Q24" s="60">
        <v>71601570</v>
      </c>
      <c r="R24" s="59">
        <v>63715000</v>
      </c>
      <c r="S24" s="58">
        <v>0</v>
      </c>
      <c r="T24" s="58">
        <v>7886570</v>
      </c>
      <c r="U24" s="57">
        <v>0</v>
      </c>
      <c r="V24" s="58">
        <v>0</v>
      </c>
      <c r="W24" s="61">
        <v>71601570</v>
      </c>
    </row>
    <row r="25" spans="1:23" s="7" customFormat="1" ht="12.75">
      <c r="A25" s="24" t="s">
        <v>609</v>
      </c>
      <c r="B25" s="79" t="s">
        <v>199</v>
      </c>
      <c r="C25" s="55" t="s">
        <v>200</v>
      </c>
      <c r="D25" s="56">
        <v>0</v>
      </c>
      <c r="E25" s="57">
        <v>88653000</v>
      </c>
      <c r="F25" s="57">
        <v>101125000</v>
      </c>
      <c r="G25" s="57">
        <v>0</v>
      </c>
      <c r="H25" s="57">
        <v>53000000</v>
      </c>
      <c r="I25" s="57">
        <v>32000000</v>
      </c>
      <c r="J25" s="57">
        <v>0</v>
      </c>
      <c r="K25" s="57">
        <v>2030000</v>
      </c>
      <c r="L25" s="57">
        <v>0</v>
      </c>
      <c r="M25" s="57">
        <v>5400000</v>
      </c>
      <c r="N25" s="58">
        <v>34400000</v>
      </c>
      <c r="O25" s="58">
        <v>66000000</v>
      </c>
      <c r="P25" s="58">
        <v>0</v>
      </c>
      <c r="Q25" s="60">
        <v>382608000</v>
      </c>
      <c r="R25" s="59">
        <v>273608000</v>
      </c>
      <c r="S25" s="58">
        <v>0</v>
      </c>
      <c r="T25" s="58">
        <v>0</v>
      </c>
      <c r="U25" s="57">
        <v>0</v>
      </c>
      <c r="V25" s="58">
        <v>109000000</v>
      </c>
      <c r="W25" s="61">
        <v>382608000</v>
      </c>
    </row>
    <row r="26" spans="1:23" s="7" customFormat="1" ht="12.75">
      <c r="A26" s="24" t="s">
        <v>609</v>
      </c>
      <c r="B26" s="79" t="s">
        <v>201</v>
      </c>
      <c r="C26" s="55" t="s">
        <v>202</v>
      </c>
      <c r="D26" s="56">
        <v>0</v>
      </c>
      <c r="E26" s="57">
        <v>6261585</v>
      </c>
      <c r="F26" s="57">
        <v>39958849</v>
      </c>
      <c r="G26" s="57">
        <v>0</v>
      </c>
      <c r="H26" s="57">
        <v>5000000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8">
        <v>1531516</v>
      </c>
      <c r="O26" s="58">
        <v>1069050</v>
      </c>
      <c r="P26" s="58">
        <v>0</v>
      </c>
      <c r="Q26" s="60">
        <v>53821000</v>
      </c>
      <c r="R26" s="59">
        <v>53821000</v>
      </c>
      <c r="S26" s="58">
        <v>0</v>
      </c>
      <c r="T26" s="58">
        <v>0</v>
      </c>
      <c r="U26" s="57">
        <v>0</v>
      </c>
      <c r="V26" s="58">
        <v>0</v>
      </c>
      <c r="W26" s="61">
        <v>53821000</v>
      </c>
    </row>
    <row r="27" spans="1:23" s="7" customFormat="1" ht="12.75">
      <c r="A27" s="24" t="s">
        <v>609</v>
      </c>
      <c r="B27" s="79" t="s">
        <v>203</v>
      </c>
      <c r="C27" s="55" t="s">
        <v>204</v>
      </c>
      <c r="D27" s="56">
        <v>0</v>
      </c>
      <c r="E27" s="57">
        <v>16000000</v>
      </c>
      <c r="F27" s="57">
        <v>4048450</v>
      </c>
      <c r="G27" s="57">
        <v>0</v>
      </c>
      <c r="H27" s="57">
        <v>3200000</v>
      </c>
      <c r="I27" s="57">
        <v>1000000</v>
      </c>
      <c r="J27" s="57">
        <v>0</v>
      </c>
      <c r="K27" s="57">
        <v>0</v>
      </c>
      <c r="L27" s="57">
        <v>0</v>
      </c>
      <c r="M27" s="57">
        <v>0</v>
      </c>
      <c r="N27" s="58">
        <v>500000</v>
      </c>
      <c r="O27" s="58">
        <v>1440000</v>
      </c>
      <c r="P27" s="58">
        <v>0</v>
      </c>
      <c r="Q27" s="60">
        <v>26188450</v>
      </c>
      <c r="R27" s="59">
        <v>23248450</v>
      </c>
      <c r="S27" s="58">
        <v>0</v>
      </c>
      <c r="T27" s="58">
        <v>0</v>
      </c>
      <c r="U27" s="57">
        <v>0</v>
      </c>
      <c r="V27" s="58">
        <v>2940000</v>
      </c>
      <c r="W27" s="61">
        <v>26188450</v>
      </c>
    </row>
    <row r="28" spans="1:23" s="7" customFormat="1" ht="12.75">
      <c r="A28" s="24" t="s">
        <v>610</v>
      </c>
      <c r="B28" s="79" t="s">
        <v>534</v>
      </c>
      <c r="C28" s="55" t="s">
        <v>535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8">
        <v>1971500</v>
      </c>
      <c r="P28" s="58">
        <v>0</v>
      </c>
      <c r="Q28" s="60">
        <v>1971500</v>
      </c>
      <c r="R28" s="59">
        <v>0</v>
      </c>
      <c r="S28" s="58">
        <v>0</v>
      </c>
      <c r="T28" s="58">
        <v>0</v>
      </c>
      <c r="U28" s="57">
        <v>0</v>
      </c>
      <c r="V28" s="58">
        <v>1971500</v>
      </c>
      <c r="W28" s="61">
        <v>1971500</v>
      </c>
    </row>
    <row r="29" spans="1:23" s="34" customFormat="1" ht="12.75">
      <c r="A29" s="45"/>
      <c r="B29" s="80" t="s">
        <v>621</v>
      </c>
      <c r="C29" s="81"/>
      <c r="D29" s="65">
        <f aca="true" t="shared" si="3" ref="D29:W29">SUM(D22:D28)</f>
        <v>0</v>
      </c>
      <c r="E29" s="66">
        <f t="shared" si="3"/>
        <v>133217557</v>
      </c>
      <c r="F29" s="66">
        <f t="shared" si="3"/>
        <v>203617814</v>
      </c>
      <c r="G29" s="66">
        <f t="shared" si="3"/>
        <v>0</v>
      </c>
      <c r="H29" s="66">
        <f t="shared" si="3"/>
        <v>65396570</v>
      </c>
      <c r="I29" s="66">
        <f t="shared" si="3"/>
        <v>72270239</v>
      </c>
      <c r="J29" s="66">
        <f t="shared" si="3"/>
        <v>0</v>
      </c>
      <c r="K29" s="66">
        <f t="shared" si="3"/>
        <v>19160000</v>
      </c>
      <c r="L29" s="66">
        <f t="shared" si="3"/>
        <v>19511005</v>
      </c>
      <c r="M29" s="66">
        <f t="shared" si="3"/>
        <v>7866350</v>
      </c>
      <c r="N29" s="82">
        <f t="shared" si="3"/>
        <v>60097385</v>
      </c>
      <c r="O29" s="82">
        <f t="shared" si="3"/>
        <v>71940550</v>
      </c>
      <c r="P29" s="82">
        <f t="shared" si="3"/>
        <v>0</v>
      </c>
      <c r="Q29" s="69">
        <f t="shared" si="3"/>
        <v>653077470</v>
      </c>
      <c r="R29" s="83">
        <f t="shared" si="3"/>
        <v>530754400</v>
      </c>
      <c r="S29" s="82">
        <f t="shared" si="3"/>
        <v>0</v>
      </c>
      <c r="T29" s="82">
        <f t="shared" si="3"/>
        <v>7886570</v>
      </c>
      <c r="U29" s="66">
        <f t="shared" si="3"/>
        <v>0</v>
      </c>
      <c r="V29" s="82">
        <f t="shared" si="3"/>
        <v>114436500</v>
      </c>
      <c r="W29" s="94">
        <f t="shared" si="3"/>
        <v>653077470</v>
      </c>
    </row>
    <row r="30" spans="1:23" s="7" customFormat="1" ht="12.75">
      <c r="A30" s="24" t="s">
        <v>609</v>
      </c>
      <c r="B30" s="79" t="s">
        <v>205</v>
      </c>
      <c r="C30" s="55" t="s">
        <v>206</v>
      </c>
      <c r="D30" s="56">
        <v>0</v>
      </c>
      <c r="E30" s="57">
        <v>17411000</v>
      </c>
      <c r="F30" s="57">
        <v>7414000</v>
      </c>
      <c r="G30" s="57">
        <v>0</v>
      </c>
      <c r="H30" s="57">
        <v>12000000</v>
      </c>
      <c r="I30" s="57">
        <v>8260000</v>
      </c>
      <c r="J30" s="57">
        <v>0</v>
      </c>
      <c r="K30" s="57">
        <v>0</v>
      </c>
      <c r="L30" s="57">
        <v>0</v>
      </c>
      <c r="M30" s="57">
        <v>1683000</v>
      </c>
      <c r="N30" s="58">
        <v>6135000</v>
      </c>
      <c r="O30" s="58">
        <v>0</v>
      </c>
      <c r="P30" s="58">
        <v>0</v>
      </c>
      <c r="Q30" s="60">
        <v>52903000</v>
      </c>
      <c r="R30" s="59">
        <v>52903000</v>
      </c>
      <c r="S30" s="58">
        <v>0</v>
      </c>
      <c r="T30" s="58">
        <v>0</v>
      </c>
      <c r="U30" s="57">
        <v>0</v>
      </c>
      <c r="V30" s="58">
        <v>0</v>
      </c>
      <c r="W30" s="61">
        <v>52903000</v>
      </c>
    </row>
    <row r="31" spans="1:23" s="7" customFormat="1" ht="12.75">
      <c r="A31" s="24" t="s">
        <v>609</v>
      </c>
      <c r="B31" s="79" t="s">
        <v>207</v>
      </c>
      <c r="C31" s="55" t="s">
        <v>208</v>
      </c>
      <c r="D31" s="56">
        <v>0</v>
      </c>
      <c r="E31" s="57">
        <v>14402000</v>
      </c>
      <c r="F31" s="57">
        <v>0</v>
      </c>
      <c r="G31" s="57">
        <v>0</v>
      </c>
      <c r="H31" s="57">
        <v>4000000</v>
      </c>
      <c r="I31" s="57">
        <v>1263000</v>
      </c>
      <c r="J31" s="57">
        <v>0</v>
      </c>
      <c r="K31" s="57">
        <v>0</v>
      </c>
      <c r="L31" s="57">
        <v>0</v>
      </c>
      <c r="M31" s="57">
        <v>0</v>
      </c>
      <c r="N31" s="58">
        <v>26511000</v>
      </c>
      <c r="O31" s="58">
        <v>0</v>
      </c>
      <c r="P31" s="58">
        <v>0</v>
      </c>
      <c r="Q31" s="60">
        <v>46176000</v>
      </c>
      <c r="R31" s="59">
        <v>46176000</v>
      </c>
      <c r="S31" s="58">
        <v>0</v>
      </c>
      <c r="T31" s="58">
        <v>0</v>
      </c>
      <c r="U31" s="57">
        <v>0</v>
      </c>
      <c r="V31" s="58">
        <v>0</v>
      </c>
      <c r="W31" s="61">
        <v>46176000</v>
      </c>
    </row>
    <row r="32" spans="1:23" s="7" customFormat="1" ht="12.75">
      <c r="A32" s="24" t="s">
        <v>609</v>
      </c>
      <c r="B32" s="79" t="s">
        <v>209</v>
      </c>
      <c r="C32" s="55" t="s">
        <v>210</v>
      </c>
      <c r="D32" s="56">
        <v>130000</v>
      </c>
      <c r="E32" s="57">
        <v>9033070</v>
      </c>
      <c r="F32" s="57">
        <v>2226100</v>
      </c>
      <c r="G32" s="57">
        <v>0</v>
      </c>
      <c r="H32" s="57">
        <v>23830000</v>
      </c>
      <c r="I32" s="57">
        <v>341500</v>
      </c>
      <c r="J32" s="57">
        <v>0</v>
      </c>
      <c r="K32" s="57">
        <v>0</v>
      </c>
      <c r="L32" s="57">
        <v>0</v>
      </c>
      <c r="M32" s="57">
        <v>0</v>
      </c>
      <c r="N32" s="58">
        <v>45190400</v>
      </c>
      <c r="O32" s="58">
        <v>6176360</v>
      </c>
      <c r="P32" s="58">
        <v>5500000</v>
      </c>
      <c r="Q32" s="60">
        <v>92427430</v>
      </c>
      <c r="R32" s="59">
        <v>55238400</v>
      </c>
      <c r="S32" s="58">
        <v>0</v>
      </c>
      <c r="T32" s="58">
        <v>37189030</v>
      </c>
      <c r="U32" s="57">
        <v>0</v>
      </c>
      <c r="V32" s="58">
        <v>0</v>
      </c>
      <c r="W32" s="61">
        <v>92427430</v>
      </c>
    </row>
    <row r="33" spans="1:23" s="7" customFormat="1" ht="12.75">
      <c r="A33" s="24" t="s">
        <v>609</v>
      </c>
      <c r="B33" s="79" t="s">
        <v>211</v>
      </c>
      <c r="C33" s="55" t="s">
        <v>212</v>
      </c>
      <c r="D33" s="56">
        <v>0</v>
      </c>
      <c r="E33" s="57">
        <v>7289801</v>
      </c>
      <c r="F33" s="57">
        <v>9239857</v>
      </c>
      <c r="G33" s="57">
        <v>0</v>
      </c>
      <c r="H33" s="57">
        <v>7000000</v>
      </c>
      <c r="I33" s="57">
        <v>1500000</v>
      </c>
      <c r="J33" s="57">
        <v>0</v>
      </c>
      <c r="K33" s="57">
        <v>0</v>
      </c>
      <c r="L33" s="57">
        <v>0</v>
      </c>
      <c r="M33" s="57">
        <v>1660165</v>
      </c>
      <c r="N33" s="58">
        <v>2783848</v>
      </c>
      <c r="O33" s="58">
        <v>6606986</v>
      </c>
      <c r="P33" s="58">
        <v>0</v>
      </c>
      <c r="Q33" s="60">
        <v>36080657</v>
      </c>
      <c r="R33" s="59">
        <v>29537000</v>
      </c>
      <c r="S33" s="58">
        <v>0</v>
      </c>
      <c r="T33" s="58">
        <v>0</v>
      </c>
      <c r="U33" s="57">
        <v>0</v>
      </c>
      <c r="V33" s="58">
        <v>6543657</v>
      </c>
      <c r="W33" s="61">
        <v>36080657</v>
      </c>
    </row>
    <row r="34" spans="1:23" s="7" customFormat="1" ht="12.75">
      <c r="A34" s="24" t="s">
        <v>610</v>
      </c>
      <c r="B34" s="79" t="s">
        <v>538</v>
      </c>
      <c r="C34" s="55" t="s">
        <v>539</v>
      </c>
      <c r="D34" s="56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8">
        <v>0</v>
      </c>
      <c r="O34" s="58">
        <v>0</v>
      </c>
      <c r="P34" s="58">
        <v>0</v>
      </c>
      <c r="Q34" s="60">
        <v>0</v>
      </c>
      <c r="R34" s="59">
        <v>0</v>
      </c>
      <c r="S34" s="58">
        <v>0</v>
      </c>
      <c r="T34" s="58">
        <v>0</v>
      </c>
      <c r="U34" s="57">
        <v>0</v>
      </c>
      <c r="V34" s="58">
        <v>0</v>
      </c>
      <c r="W34" s="61">
        <v>0</v>
      </c>
    </row>
    <row r="35" spans="1:23" s="34" customFormat="1" ht="12.75">
      <c r="A35" s="45"/>
      <c r="B35" s="80" t="s">
        <v>622</v>
      </c>
      <c r="C35" s="81"/>
      <c r="D35" s="65">
        <f aca="true" t="shared" si="4" ref="D35:W35">SUM(D30:D34)</f>
        <v>130000</v>
      </c>
      <c r="E35" s="66">
        <f t="shared" si="4"/>
        <v>48135871</v>
      </c>
      <c r="F35" s="66">
        <f t="shared" si="4"/>
        <v>18879957</v>
      </c>
      <c r="G35" s="66">
        <f t="shared" si="4"/>
        <v>0</v>
      </c>
      <c r="H35" s="66">
        <f t="shared" si="4"/>
        <v>46830000</v>
      </c>
      <c r="I35" s="66">
        <f t="shared" si="4"/>
        <v>11364500</v>
      </c>
      <c r="J35" s="66">
        <f t="shared" si="4"/>
        <v>0</v>
      </c>
      <c r="K35" s="66">
        <f t="shared" si="4"/>
        <v>0</v>
      </c>
      <c r="L35" s="66">
        <f t="shared" si="4"/>
        <v>0</v>
      </c>
      <c r="M35" s="66">
        <f t="shared" si="4"/>
        <v>3343165</v>
      </c>
      <c r="N35" s="82">
        <f t="shared" si="4"/>
        <v>80620248</v>
      </c>
      <c r="O35" s="82">
        <f t="shared" si="4"/>
        <v>12783346</v>
      </c>
      <c r="P35" s="82">
        <f t="shared" si="4"/>
        <v>5500000</v>
      </c>
      <c r="Q35" s="69">
        <f t="shared" si="4"/>
        <v>227587087</v>
      </c>
      <c r="R35" s="83">
        <f t="shared" si="4"/>
        <v>183854400</v>
      </c>
      <c r="S35" s="82">
        <f t="shared" si="4"/>
        <v>0</v>
      </c>
      <c r="T35" s="82">
        <f t="shared" si="4"/>
        <v>37189030</v>
      </c>
      <c r="U35" s="66">
        <f t="shared" si="4"/>
        <v>0</v>
      </c>
      <c r="V35" s="82">
        <f t="shared" si="4"/>
        <v>6543657</v>
      </c>
      <c r="W35" s="94">
        <f t="shared" si="4"/>
        <v>227587087</v>
      </c>
    </row>
    <row r="36" spans="1:23" s="34" customFormat="1" ht="12.75">
      <c r="A36" s="45"/>
      <c r="B36" s="80" t="s">
        <v>623</v>
      </c>
      <c r="C36" s="81"/>
      <c r="D36" s="65">
        <f aca="true" t="shared" si="5" ref="D36:W36">SUM(D7,D9:D13,D15:D20,D22:D28,D30:D34)</f>
        <v>173918169</v>
      </c>
      <c r="E36" s="66">
        <f t="shared" si="5"/>
        <v>753538130</v>
      </c>
      <c r="F36" s="66">
        <f t="shared" si="5"/>
        <v>958434071</v>
      </c>
      <c r="G36" s="66">
        <f t="shared" si="5"/>
        <v>10950678</v>
      </c>
      <c r="H36" s="66">
        <f t="shared" si="5"/>
        <v>468352357</v>
      </c>
      <c r="I36" s="66">
        <f t="shared" si="5"/>
        <v>879992123</v>
      </c>
      <c r="J36" s="66">
        <f t="shared" si="5"/>
        <v>0</v>
      </c>
      <c r="K36" s="66">
        <f t="shared" si="5"/>
        <v>22912226</v>
      </c>
      <c r="L36" s="66">
        <f t="shared" si="5"/>
        <v>48311609</v>
      </c>
      <c r="M36" s="66">
        <f t="shared" si="5"/>
        <v>12739113</v>
      </c>
      <c r="N36" s="82">
        <f t="shared" si="5"/>
        <v>242241995</v>
      </c>
      <c r="O36" s="82">
        <f t="shared" si="5"/>
        <v>230065605</v>
      </c>
      <c r="P36" s="82">
        <f t="shared" si="5"/>
        <v>5500000</v>
      </c>
      <c r="Q36" s="69">
        <f t="shared" si="5"/>
        <v>3806956076</v>
      </c>
      <c r="R36" s="83">
        <f t="shared" si="5"/>
        <v>2019610154</v>
      </c>
      <c r="S36" s="82">
        <f t="shared" si="5"/>
        <v>1071882885</v>
      </c>
      <c r="T36" s="82">
        <f t="shared" si="5"/>
        <v>549423154</v>
      </c>
      <c r="U36" s="66">
        <f t="shared" si="5"/>
        <v>22744351</v>
      </c>
      <c r="V36" s="82">
        <f t="shared" si="5"/>
        <v>143295532</v>
      </c>
      <c r="W36" s="94">
        <f t="shared" si="5"/>
        <v>3806956076</v>
      </c>
    </row>
    <row r="37" spans="1:23" s="7" customFormat="1" ht="12.75">
      <c r="A37" s="46"/>
      <c r="B37" s="84"/>
      <c r="C37" s="85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9"/>
      <c r="R37" s="88"/>
      <c r="S37" s="87"/>
      <c r="T37" s="87"/>
      <c r="U37" s="87"/>
      <c r="V37" s="87"/>
      <c r="W37" s="89"/>
    </row>
    <row r="38" spans="1:23" s="7" customFormat="1" ht="12.75">
      <c r="A38" s="29"/>
      <c r="B38" s="120" t="s">
        <v>43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38:W38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624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 t="s">
        <v>607</v>
      </c>
      <c r="B7" s="79" t="s">
        <v>50</v>
      </c>
      <c r="C7" s="55" t="s">
        <v>51</v>
      </c>
      <c r="D7" s="56">
        <v>448940000</v>
      </c>
      <c r="E7" s="57">
        <v>1290689000</v>
      </c>
      <c r="F7" s="57">
        <v>327000000</v>
      </c>
      <c r="G7" s="57">
        <v>91800000</v>
      </c>
      <c r="H7" s="57">
        <v>656000000</v>
      </c>
      <c r="I7" s="57">
        <v>178500000</v>
      </c>
      <c r="J7" s="57">
        <v>0</v>
      </c>
      <c r="K7" s="57">
        <v>63000000</v>
      </c>
      <c r="L7" s="57">
        <v>138500000</v>
      </c>
      <c r="M7" s="57">
        <v>555676700</v>
      </c>
      <c r="N7" s="58">
        <v>295611111</v>
      </c>
      <c r="O7" s="59">
        <v>880311035</v>
      </c>
      <c r="P7" s="58">
        <v>32000000</v>
      </c>
      <c r="Q7" s="60">
        <v>4958027846</v>
      </c>
      <c r="R7" s="59">
        <v>2200479646</v>
      </c>
      <c r="S7" s="58">
        <v>1812300000</v>
      </c>
      <c r="T7" s="58">
        <v>0</v>
      </c>
      <c r="U7" s="57">
        <v>0</v>
      </c>
      <c r="V7" s="58">
        <v>945248200</v>
      </c>
      <c r="W7" s="61">
        <v>4958027846</v>
      </c>
    </row>
    <row r="8" spans="1:23" s="7" customFormat="1" ht="12.75">
      <c r="A8" s="24" t="s">
        <v>607</v>
      </c>
      <c r="B8" s="79" t="s">
        <v>54</v>
      </c>
      <c r="C8" s="55" t="s">
        <v>55</v>
      </c>
      <c r="D8" s="56">
        <v>0</v>
      </c>
      <c r="E8" s="57">
        <v>1375230000</v>
      </c>
      <c r="F8" s="57">
        <v>718200000</v>
      </c>
      <c r="G8" s="57">
        <v>0</v>
      </c>
      <c r="H8" s="57">
        <v>1517970000</v>
      </c>
      <c r="I8" s="57">
        <v>399973600</v>
      </c>
      <c r="J8" s="57">
        <v>0</v>
      </c>
      <c r="K8" s="57">
        <v>0</v>
      </c>
      <c r="L8" s="57">
        <v>116676000</v>
      </c>
      <c r="M8" s="57">
        <v>0</v>
      </c>
      <c r="N8" s="58">
        <v>1434862000</v>
      </c>
      <c r="O8" s="59">
        <v>4288438400</v>
      </c>
      <c r="P8" s="58">
        <v>0</v>
      </c>
      <c r="Q8" s="60">
        <v>9851350000</v>
      </c>
      <c r="R8" s="59">
        <v>2891417000</v>
      </c>
      <c r="S8" s="58">
        <v>2506000000</v>
      </c>
      <c r="T8" s="58">
        <v>4175157000</v>
      </c>
      <c r="U8" s="57">
        <v>278776000</v>
      </c>
      <c r="V8" s="58">
        <v>0</v>
      </c>
      <c r="W8" s="61">
        <v>9851350000</v>
      </c>
    </row>
    <row r="9" spans="1:23" s="7" customFormat="1" ht="12.75">
      <c r="A9" s="24" t="s">
        <v>607</v>
      </c>
      <c r="B9" s="79" t="s">
        <v>60</v>
      </c>
      <c r="C9" s="55" t="s">
        <v>61</v>
      </c>
      <c r="D9" s="56">
        <v>11500000</v>
      </c>
      <c r="E9" s="57">
        <v>1469354350</v>
      </c>
      <c r="F9" s="57">
        <v>222328530</v>
      </c>
      <c r="G9" s="57">
        <v>0</v>
      </c>
      <c r="H9" s="57">
        <v>503171470</v>
      </c>
      <c r="I9" s="57">
        <v>100000000</v>
      </c>
      <c r="J9" s="57">
        <v>0</v>
      </c>
      <c r="K9" s="57">
        <v>77000000</v>
      </c>
      <c r="L9" s="57">
        <v>0</v>
      </c>
      <c r="M9" s="57">
        <v>317400100</v>
      </c>
      <c r="N9" s="58">
        <v>323500000</v>
      </c>
      <c r="O9" s="59">
        <v>967584650</v>
      </c>
      <c r="P9" s="58">
        <v>0</v>
      </c>
      <c r="Q9" s="60">
        <v>3991839100</v>
      </c>
      <c r="R9" s="59">
        <v>2506939000</v>
      </c>
      <c r="S9" s="58">
        <v>1200000000</v>
      </c>
      <c r="T9" s="58">
        <v>0</v>
      </c>
      <c r="U9" s="57">
        <v>134900100</v>
      </c>
      <c r="V9" s="58">
        <v>150000000</v>
      </c>
      <c r="W9" s="61">
        <v>3991839100</v>
      </c>
    </row>
    <row r="10" spans="1:23" s="34" customFormat="1" ht="12.75">
      <c r="A10" s="45"/>
      <c r="B10" s="80" t="s">
        <v>608</v>
      </c>
      <c r="C10" s="81"/>
      <c r="D10" s="65">
        <f aca="true" t="shared" si="0" ref="D10:W10">SUM(D7:D9)</f>
        <v>460440000</v>
      </c>
      <c r="E10" s="66">
        <f t="shared" si="0"/>
        <v>4135273350</v>
      </c>
      <c r="F10" s="66">
        <f t="shared" si="0"/>
        <v>1267528530</v>
      </c>
      <c r="G10" s="66">
        <f t="shared" si="0"/>
        <v>91800000</v>
      </c>
      <c r="H10" s="66">
        <f t="shared" si="0"/>
        <v>2677141470</v>
      </c>
      <c r="I10" s="66">
        <f t="shared" si="0"/>
        <v>678473600</v>
      </c>
      <c r="J10" s="66">
        <f t="shared" si="0"/>
        <v>0</v>
      </c>
      <c r="K10" s="66">
        <f t="shared" si="0"/>
        <v>140000000</v>
      </c>
      <c r="L10" s="66">
        <f t="shared" si="0"/>
        <v>255176000</v>
      </c>
      <c r="M10" s="66">
        <f t="shared" si="0"/>
        <v>873076800</v>
      </c>
      <c r="N10" s="82">
        <f t="shared" si="0"/>
        <v>2053973111</v>
      </c>
      <c r="O10" s="83">
        <f t="shared" si="0"/>
        <v>6136334085</v>
      </c>
      <c r="P10" s="82">
        <f t="shared" si="0"/>
        <v>32000000</v>
      </c>
      <c r="Q10" s="69">
        <f t="shared" si="0"/>
        <v>18801216946</v>
      </c>
      <c r="R10" s="83">
        <f t="shared" si="0"/>
        <v>7598835646</v>
      </c>
      <c r="S10" s="82">
        <f t="shared" si="0"/>
        <v>5518300000</v>
      </c>
      <c r="T10" s="82">
        <f t="shared" si="0"/>
        <v>4175157000</v>
      </c>
      <c r="U10" s="66">
        <f t="shared" si="0"/>
        <v>413676100</v>
      </c>
      <c r="V10" s="82">
        <f t="shared" si="0"/>
        <v>1095248200</v>
      </c>
      <c r="W10" s="94">
        <f t="shared" si="0"/>
        <v>18801216946</v>
      </c>
    </row>
    <row r="11" spans="1:23" s="7" customFormat="1" ht="12.75">
      <c r="A11" s="24" t="s">
        <v>609</v>
      </c>
      <c r="B11" s="79" t="s">
        <v>65</v>
      </c>
      <c r="C11" s="55" t="s">
        <v>66</v>
      </c>
      <c r="D11" s="56">
        <v>0</v>
      </c>
      <c r="E11" s="57">
        <v>68362677</v>
      </c>
      <c r="F11" s="57">
        <v>67161008</v>
      </c>
      <c r="G11" s="57">
        <v>0</v>
      </c>
      <c r="H11" s="57">
        <v>210075000</v>
      </c>
      <c r="I11" s="57">
        <v>242000000</v>
      </c>
      <c r="J11" s="57">
        <v>0</v>
      </c>
      <c r="K11" s="57">
        <v>0</v>
      </c>
      <c r="L11" s="57">
        <v>0</v>
      </c>
      <c r="M11" s="57">
        <v>0</v>
      </c>
      <c r="N11" s="58">
        <v>82312565</v>
      </c>
      <c r="O11" s="59">
        <v>27650000</v>
      </c>
      <c r="P11" s="58">
        <v>0</v>
      </c>
      <c r="Q11" s="60">
        <v>697561250</v>
      </c>
      <c r="R11" s="59">
        <v>438931250</v>
      </c>
      <c r="S11" s="58">
        <v>0</v>
      </c>
      <c r="T11" s="58">
        <v>206925000</v>
      </c>
      <c r="U11" s="57">
        <v>0</v>
      </c>
      <c r="V11" s="58">
        <v>51705000</v>
      </c>
      <c r="W11" s="61">
        <v>697561250</v>
      </c>
    </row>
    <row r="12" spans="1:23" s="7" customFormat="1" ht="12.75">
      <c r="A12" s="24" t="s">
        <v>609</v>
      </c>
      <c r="B12" s="79" t="s">
        <v>213</v>
      </c>
      <c r="C12" s="55" t="s">
        <v>214</v>
      </c>
      <c r="D12" s="56">
        <v>12600000</v>
      </c>
      <c r="E12" s="57">
        <v>1001000</v>
      </c>
      <c r="F12" s="57">
        <v>17200000</v>
      </c>
      <c r="G12" s="57">
        <v>0</v>
      </c>
      <c r="H12" s="57">
        <v>24500000</v>
      </c>
      <c r="I12" s="57">
        <v>700000</v>
      </c>
      <c r="J12" s="57">
        <v>0</v>
      </c>
      <c r="K12" s="57">
        <v>500000</v>
      </c>
      <c r="L12" s="57">
        <v>2000000</v>
      </c>
      <c r="M12" s="57">
        <v>4500000</v>
      </c>
      <c r="N12" s="58">
        <v>5000000</v>
      </c>
      <c r="O12" s="59">
        <v>8013000</v>
      </c>
      <c r="P12" s="58">
        <v>0</v>
      </c>
      <c r="Q12" s="60">
        <v>76014000</v>
      </c>
      <c r="R12" s="59">
        <v>38661000</v>
      </c>
      <c r="S12" s="58">
        <v>0</v>
      </c>
      <c r="T12" s="58">
        <v>0</v>
      </c>
      <c r="U12" s="57">
        <v>14848000</v>
      </c>
      <c r="V12" s="58">
        <v>22505000</v>
      </c>
      <c r="W12" s="61">
        <v>76014000</v>
      </c>
    </row>
    <row r="13" spans="1:23" s="7" customFormat="1" ht="12.75">
      <c r="A13" s="24" t="s">
        <v>609</v>
      </c>
      <c r="B13" s="79" t="s">
        <v>215</v>
      </c>
      <c r="C13" s="55" t="s">
        <v>216</v>
      </c>
      <c r="D13" s="56">
        <v>0</v>
      </c>
      <c r="E13" s="57">
        <v>31019000</v>
      </c>
      <c r="F13" s="57">
        <v>10000000</v>
      </c>
      <c r="G13" s="57">
        <v>0</v>
      </c>
      <c r="H13" s="57">
        <v>6000000</v>
      </c>
      <c r="I13" s="57">
        <v>0</v>
      </c>
      <c r="J13" s="57">
        <v>0</v>
      </c>
      <c r="K13" s="57">
        <v>1060000</v>
      </c>
      <c r="L13" s="57">
        <v>7460000</v>
      </c>
      <c r="M13" s="57">
        <v>0</v>
      </c>
      <c r="N13" s="58">
        <v>1350000</v>
      </c>
      <c r="O13" s="59">
        <v>500000</v>
      </c>
      <c r="P13" s="58">
        <v>0</v>
      </c>
      <c r="Q13" s="60">
        <v>57389000</v>
      </c>
      <c r="R13" s="59">
        <v>32519000</v>
      </c>
      <c r="S13" s="58">
        <v>0</v>
      </c>
      <c r="T13" s="58">
        <v>0</v>
      </c>
      <c r="U13" s="57">
        <v>0</v>
      </c>
      <c r="V13" s="58">
        <v>24870000</v>
      </c>
      <c r="W13" s="61">
        <v>57389000</v>
      </c>
    </row>
    <row r="14" spans="1:23" s="7" customFormat="1" ht="12.75">
      <c r="A14" s="24" t="s">
        <v>610</v>
      </c>
      <c r="B14" s="79" t="s">
        <v>584</v>
      </c>
      <c r="C14" s="55" t="s">
        <v>585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8230000</v>
      </c>
      <c r="P14" s="58">
        <v>0</v>
      </c>
      <c r="Q14" s="60">
        <v>8230000</v>
      </c>
      <c r="R14" s="59">
        <v>0</v>
      </c>
      <c r="S14" s="58">
        <v>0</v>
      </c>
      <c r="T14" s="58">
        <v>0</v>
      </c>
      <c r="U14" s="57">
        <v>0</v>
      </c>
      <c r="V14" s="58">
        <v>8230000</v>
      </c>
      <c r="W14" s="61">
        <v>8230000</v>
      </c>
    </row>
    <row r="15" spans="1:23" s="34" customFormat="1" ht="12.75">
      <c r="A15" s="45"/>
      <c r="B15" s="80" t="s">
        <v>625</v>
      </c>
      <c r="C15" s="81"/>
      <c r="D15" s="65">
        <f aca="true" t="shared" si="1" ref="D15:W15">SUM(D11:D14)</f>
        <v>12600000</v>
      </c>
      <c r="E15" s="66">
        <f t="shared" si="1"/>
        <v>100382677</v>
      </c>
      <c r="F15" s="66">
        <f t="shared" si="1"/>
        <v>94361008</v>
      </c>
      <c r="G15" s="66">
        <f t="shared" si="1"/>
        <v>0</v>
      </c>
      <c r="H15" s="66">
        <f t="shared" si="1"/>
        <v>240575000</v>
      </c>
      <c r="I15" s="66">
        <f t="shared" si="1"/>
        <v>242700000</v>
      </c>
      <c r="J15" s="66">
        <f t="shared" si="1"/>
        <v>0</v>
      </c>
      <c r="K15" s="66">
        <f t="shared" si="1"/>
        <v>1560000</v>
      </c>
      <c r="L15" s="66">
        <f t="shared" si="1"/>
        <v>9460000</v>
      </c>
      <c r="M15" s="66">
        <f t="shared" si="1"/>
        <v>4500000</v>
      </c>
      <c r="N15" s="82">
        <f t="shared" si="1"/>
        <v>88662565</v>
      </c>
      <c r="O15" s="83">
        <f t="shared" si="1"/>
        <v>44393000</v>
      </c>
      <c r="P15" s="82">
        <f t="shared" si="1"/>
        <v>0</v>
      </c>
      <c r="Q15" s="69">
        <f t="shared" si="1"/>
        <v>839194250</v>
      </c>
      <c r="R15" s="83">
        <f t="shared" si="1"/>
        <v>510111250</v>
      </c>
      <c r="S15" s="82">
        <f t="shared" si="1"/>
        <v>0</v>
      </c>
      <c r="T15" s="82">
        <f t="shared" si="1"/>
        <v>206925000</v>
      </c>
      <c r="U15" s="66">
        <f t="shared" si="1"/>
        <v>14848000</v>
      </c>
      <c r="V15" s="82">
        <f t="shared" si="1"/>
        <v>107310000</v>
      </c>
      <c r="W15" s="94">
        <f t="shared" si="1"/>
        <v>839194250</v>
      </c>
    </row>
    <row r="16" spans="1:23" s="7" customFormat="1" ht="12.75">
      <c r="A16" s="24" t="s">
        <v>609</v>
      </c>
      <c r="B16" s="79" t="s">
        <v>67</v>
      </c>
      <c r="C16" s="55" t="s">
        <v>68</v>
      </c>
      <c r="D16" s="56">
        <v>51400000</v>
      </c>
      <c r="E16" s="57">
        <v>44500000</v>
      </c>
      <c r="F16" s="57">
        <v>15137912</v>
      </c>
      <c r="G16" s="57">
        <v>0</v>
      </c>
      <c r="H16" s="57">
        <v>5000000</v>
      </c>
      <c r="I16" s="57">
        <v>27764821</v>
      </c>
      <c r="J16" s="57">
        <v>0</v>
      </c>
      <c r="K16" s="57">
        <v>0</v>
      </c>
      <c r="L16" s="57">
        <v>0</v>
      </c>
      <c r="M16" s="57">
        <v>3150000</v>
      </c>
      <c r="N16" s="58">
        <v>46275508</v>
      </c>
      <c r="O16" s="59">
        <v>8740714</v>
      </c>
      <c r="P16" s="58">
        <v>0</v>
      </c>
      <c r="Q16" s="60">
        <v>201968955</v>
      </c>
      <c r="R16" s="59">
        <v>156790999</v>
      </c>
      <c r="S16" s="58">
        <v>0</v>
      </c>
      <c r="T16" s="58">
        <v>0</v>
      </c>
      <c r="U16" s="57">
        <v>0</v>
      </c>
      <c r="V16" s="58">
        <v>45177956</v>
      </c>
      <c r="W16" s="61">
        <v>201968955</v>
      </c>
    </row>
    <row r="17" spans="1:23" s="7" customFormat="1" ht="12.75">
      <c r="A17" s="24" t="s">
        <v>609</v>
      </c>
      <c r="B17" s="79" t="s">
        <v>217</v>
      </c>
      <c r="C17" s="55" t="s">
        <v>218</v>
      </c>
      <c r="D17" s="56">
        <v>900000</v>
      </c>
      <c r="E17" s="57">
        <v>36446000</v>
      </c>
      <c r="F17" s="57">
        <v>4160000</v>
      </c>
      <c r="G17" s="57">
        <v>0</v>
      </c>
      <c r="H17" s="57">
        <v>20364000</v>
      </c>
      <c r="I17" s="57">
        <v>500000</v>
      </c>
      <c r="J17" s="57">
        <v>0</v>
      </c>
      <c r="K17" s="57">
        <v>0</v>
      </c>
      <c r="L17" s="57">
        <v>0</v>
      </c>
      <c r="M17" s="57">
        <v>0</v>
      </c>
      <c r="N17" s="58">
        <v>8993000</v>
      </c>
      <c r="O17" s="59">
        <v>14310000</v>
      </c>
      <c r="P17" s="58">
        <v>0</v>
      </c>
      <c r="Q17" s="60">
        <v>85673000</v>
      </c>
      <c r="R17" s="59">
        <v>53294000</v>
      </c>
      <c r="S17" s="58">
        <v>0</v>
      </c>
      <c r="T17" s="58">
        <v>0</v>
      </c>
      <c r="U17" s="57">
        <v>0</v>
      </c>
      <c r="V17" s="58">
        <v>32379000</v>
      </c>
      <c r="W17" s="61">
        <v>85673000</v>
      </c>
    </row>
    <row r="18" spans="1:23" s="7" customFormat="1" ht="12.75">
      <c r="A18" s="24" t="s">
        <v>609</v>
      </c>
      <c r="B18" s="79" t="s">
        <v>219</v>
      </c>
      <c r="C18" s="55" t="s">
        <v>220</v>
      </c>
      <c r="D18" s="56">
        <v>0</v>
      </c>
      <c r="E18" s="57">
        <v>8192000</v>
      </c>
      <c r="F18" s="57">
        <v>2000000</v>
      </c>
      <c r="G18" s="57">
        <v>0</v>
      </c>
      <c r="H18" s="57">
        <v>6000000</v>
      </c>
      <c r="I18" s="57">
        <v>17500000</v>
      </c>
      <c r="J18" s="57">
        <v>0</v>
      </c>
      <c r="K18" s="57">
        <v>0</v>
      </c>
      <c r="L18" s="57">
        <v>0</v>
      </c>
      <c r="M18" s="57">
        <v>5000000</v>
      </c>
      <c r="N18" s="58">
        <v>13056048</v>
      </c>
      <c r="O18" s="59">
        <v>0</v>
      </c>
      <c r="P18" s="58">
        <v>0</v>
      </c>
      <c r="Q18" s="60">
        <v>51748048</v>
      </c>
      <c r="R18" s="59">
        <v>51748048</v>
      </c>
      <c r="S18" s="58">
        <v>0</v>
      </c>
      <c r="T18" s="58">
        <v>0</v>
      </c>
      <c r="U18" s="57">
        <v>0</v>
      </c>
      <c r="V18" s="58">
        <v>0</v>
      </c>
      <c r="W18" s="61">
        <v>51748048</v>
      </c>
    </row>
    <row r="19" spans="1:23" s="7" customFormat="1" ht="12.75">
      <c r="A19" s="24" t="s">
        <v>609</v>
      </c>
      <c r="B19" s="79" t="s">
        <v>221</v>
      </c>
      <c r="C19" s="55" t="s">
        <v>222</v>
      </c>
      <c r="D19" s="56">
        <v>0</v>
      </c>
      <c r="E19" s="57">
        <v>0</v>
      </c>
      <c r="F19" s="57">
        <v>22656662</v>
      </c>
      <c r="G19" s="57">
        <v>0</v>
      </c>
      <c r="H19" s="57">
        <v>19851000</v>
      </c>
      <c r="I19" s="57">
        <v>11000000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9">
        <v>24553000</v>
      </c>
      <c r="P19" s="58">
        <v>0</v>
      </c>
      <c r="Q19" s="60">
        <v>78060662</v>
      </c>
      <c r="R19" s="59">
        <v>78060662</v>
      </c>
      <c r="S19" s="58">
        <v>0</v>
      </c>
      <c r="T19" s="58">
        <v>0</v>
      </c>
      <c r="U19" s="57">
        <v>0</v>
      </c>
      <c r="V19" s="58">
        <v>0</v>
      </c>
      <c r="W19" s="61">
        <v>78060662</v>
      </c>
    </row>
    <row r="20" spans="1:23" s="7" customFormat="1" ht="12.75">
      <c r="A20" s="24" t="s">
        <v>610</v>
      </c>
      <c r="B20" s="79" t="s">
        <v>594</v>
      </c>
      <c r="C20" s="55" t="s">
        <v>595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0</v>
      </c>
      <c r="O20" s="59">
        <v>105600</v>
      </c>
      <c r="P20" s="58">
        <v>0</v>
      </c>
      <c r="Q20" s="60">
        <v>105600</v>
      </c>
      <c r="R20" s="59">
        <v>0</v>
      </c>
      <c r="S20" s="58">
        <v>0</v>
      </c>
      <c r="T20" s="58">
        <v>0</v>
      </c>
      <c r="U20" s="57">
        <v>0</v>
      </c>
      <c r="V20" s="58">
        <v>105600</v>
      </c>
      <c r="W20" s="61">
        <v>105600</v>
      </c>
    </row>
    <row r="21" spans="1:23" s="34" customFormat="1" ht="12.75">
      <c r="A21" s="45"/>
      <c r="B21" s="80" t="s">
        <v>626</v>
      </c>
      <c r="C21" s="81"/>
      <c r="D21" s="65">
        <f aca="true" t="shared" si="2" ref="D21:W21">SUM(D16:D20)</f>
        <v>52300000</v>
      </c>
      <c r="E21" s="66">
        <f t="shared" si="2"/>
        <v>89138000</v>
      </c>
      <c r="F21" s="66">
        <f t="shared" si="2"/>
        <v>43954574</v>
      </c>
      <c r="G21" s="66">
        <f t="shared" si="2"/>
        <v>0</v>
      </c>
      <c r="H21" s="66">
        <f t="shared" si="2"/>
        <v>51215000</v>
      </c>
      <c r="I21" s="66">
        <f t="shared" si="2"/>
        <v>56764821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8150000</v>
      </c>
      <c r="N21" s="82">
        <f t="shared" si="2"/>
        <v>68324556</v>
      </c>
      <c r="O21" s="83">
        <f t="shared" si="2"/>
        <v>47709314</v>
      </c>
      <c r="P21" s="82">
        <f t="shared" si="2"/>
        <v>0</v>
      </c>
      <c r="Q21" s="69">
        <f t="shared" si="2"/>
        <v>417556265</v>
      </c>
      <c r="R21" s="83">
        <f t="shared" si="2"/>
        <v>339893709</v>
      </c>
      <c r="S21" s="82">
        <f t="shared" si="2"/>
        <v>0</v>
      </c>
      <c r="T21" s="82">
        <f t="shared" si="2"/>
        <v>0</v>
      </c>
      <c r="U21" s="66">
        <f t="shared" si="2"/>
        <v>0</v>
      </c>
      <c r="V21" s="82">
        <f t="shared" si="2"/>
        <v>77662556</v>
      </c>
      <c r="W21" s="94">
        <f t="shared" si="2"/>
        <v>417556265</v>
      </c>
    </row>
    <row r="22" spans="1:23" s="34" customFormat="1" ht="12.75">
      <c r="A22" s="45"/>
      <c r="B22" s="80" t="s">
        <v>627</v>
      </c>
      <c r="C22" s="81"/>
      <c r="D22" s="65">
        <f aca="true" t="shared" si="3" ref="D22:W22">SUM(D7:D9,D11:D14,D16:D20)</f>
        <v>525340000</v>
      </c>
      <c r="E22" s="66">
        <f t="shared" si="3"/>
        <v>4324794027</v>
      </c>
      <c r="F22" s="66">
        <f t="shared" si="3"/>
        <v>1405844112</v>
      </c>
      <c r="G22" s="66">
        <f t="shared" si="3"/>
        <v>91800000</v>
      </c>
      <c r="H22" s="66">
        <f t="shared" si="3"/>
        <v>2968931470</v>
      </c>
      <c r="I22" s="66">
        <f t="shared" si="3"/>
        <v>977938421</v>
      </c>
      <c r="J22" s="66">
        <f t="shared" si="3"/>
        <v>0</v>
      </c>
      <c r="K22" s="66">
        <f t="shared" si="3"/>
        <v>141560000</v>
      </c>
      <c r="L22" s="66">
        <f t="shared" si="3"/>
        <v>264636000</v>
      </c>
      <c r="M22" s="66">
        <f t="shared" si="3"/>
        <v>885726800</v>
      </c>
      <c r="N22" s="82">
        <f t="shared" si="3"/>
        <v>2210960232</v>
      </c>
      <c r="O22" s="83">
        <f t="shared" si="3"/>
        <v>6228436399</v>
      </c>
      <c r="P22" s="82">
        <f t="shared" si="3"/>
        <v>32000000</v>
      </c>
      <c r="Q22" s="69">
        <f t="shared" si="3"/>
        <v>20057967461</v>
      </c>
      <c r="R22" s="83">
        <f t="shared" si="3"/>
        <v>8448840605</v>
      </c>
      <c r="S22" s="82">
        <f t="shared" si="3"/>
        <v>5518300000</v>
      </c>
      <c r="T22" s="82">
        <f t="shared" si="3"/>
        <v>4382082000</v>
      </c>
      <c r="U22" s="66">
        <f t="shared" si="3"/>
        <v>428524100</v>
      </c>
      <c r="V22" s="82">
        <f t="shared" si="3"/>
        <v>1280220756</v>
      </c>
      <c r="W22" s="94">
        <f t="shared" si="3"/>
        <v>20057967461</v>
      </c>
    </row>
    <row r="23" spans="1:23" s="7" customFormat="1" ht="12.75">
      <c r="A23" s="46"/>
      <c r="B23" s="84"/>
      <c r="C23" s="85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7"/>
      <c r="Q23" s="89"/>
      <c r="R23" s="88"/>
      <c r="S23" s="87"/>
      <c r="T23" s="87"/>
      <c r="U23" s="87"/>
      <c r="V23" s="87"/>
      <c r="W23" s="89"/>
    </row>
    <row r="24" spans="1:23" s="7" customFormat="1" ht="12.75">
      <c r="A24" s="29"/>
      <c r="B24" s="120" t="s">
        <v>43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ht="12.75">
      <c r="A25" s="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12.75">
      <c r="A26" s="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12.75">
      <c r="A27" s="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12.75">
      <c r="A28" s="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2.7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2.75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2.75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24:W24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7.14062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628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 customHeight="1">
      <c r="A7" s="24" t="s">
        <v>607</v>
      </c>
      <c r="B7" s="79" t="s">
        <v>52</v>
      </c>
      <c r="C7" s="55" t="s">
        <v>53</v>
      </c>
      <c r="D7" s="56">
        <v>49106408</v>
      </c>
      <c r="E7" s="57">
        <v>681362420</v>
      </c>
      <c r="F7" s="57">
        <v>798822000</v>
      </c>
      <c r="G7" s="57">
        <v>0</v>
      </c>
      <c r="H7" s="57">
        <v>653902000</v>
      </c>
      <c r="I7" s="57">
        <v>640252000</v>
      </c>
      <c r="J7" s="57">
        <v>1198400000</v>
      </c>
      <c r="K7" s="57">
        <v>2200000</v>
      </c>
      <c r="L7" s="57">
        <v>64476000</v>
      </c>
      <c r="M7" s="57">
        <v>1030040000</v>
      </c>
      <c r="N7" s="58">
        <v>400977153</v>
      </c>
      <c r="O7" s="59">
        <v>798493014</v>
      </c>
      <c r="P7" s="58">
        <v>117320000</v>
      </c>
      <c r="Q7" s="60">
        <v>6435350995</v>
      </c>
      <c r="R7" s="59">
        <v>3682317000</v>
      </c>
      <c r="S7" s="58">
        <v>1000000000</v>
      </c>
      <c r="T7" s="58">
        <v>1753033995</v>
      </c>
      <c r="U7" s="57">
        <v>0</v>
      </c>
      <c r="V7" s="58">
        <v>0</v>
      </c>
      <c r="W7" s="61">
        <v>6435350995</v>
      </c>
    </row>
    <row r="8" spans="1:23" s="34" customFormat="1" ht="12.75" customHeight="1">
      <c r="A8" s="45"/>
      <c r="B8" s="80" t="s">
        <v>608</v>
      </c>
      <c r="C8" s="81"/>
      <c r="D8" s="65">
        <f aca="true" t="shared" si="0" ref="D8:W8">D7</f>
        <v>49106408</v>
      </c>
      <c r="E8" s="66">
        <f t="shared" si="0"/>
        <v>681362420</v>
      </c>
      <c r="F8" s="66">
        <f t="shared" si="0"/>
        <v>798822000</v>
      </c>
      <c r="G8" s="66">
        <f t="shared" si="0"/>
        <v>0</v>
      </c>
      <c r="H8" s="66">
        <f t="shared" si="0"/>
        <v>653902000</v>
      </c>
      <c r="I8" s="66">
        <f t="shared" si="0"/>
        <v>640252000</v>
      </c>
      <c r="J8" s="66">
        <f t="shared" si="0"/>
        <v>1198400000</v>
      </c>
      <c r="K8" s="66">
        <f t="shared" si="0"/>
        <v>2200000</v>
      </c>
      <c r="L8" s="66">
        <f t="shared" si="0"/>
        <v>64476000</v>
      </c>
      <c r="M8" s="66">
        <f t="shared" si="0"/>
        <v>1030040000</v>
      </c>
      <c r="N8" s="82">
        <f t="shared" si="0"/>
        <v>400977153</v>
      </c>
      <c r="O8" s="83">
        <f t="shared" si="0"/>
        <v>798493014</v>
      </c>
      <c r="P8" s="82">
        <f t="shared" si="0"/>
        <v>117320000</v>
      </c>
      <c r="Q8" s="69">
        <f t="shared" si="0"/>
        <v>6435350995</v>
      </c>
      <c r="R8" s="83">
        <f t="shared" si="0"/>
        <v>3682317000</v>
      </c>
      <c r="S8" s="82">
        <f t="shared" si="0"/>
        <v>1000000000</v>
      </c>
      <c r="T8" s="82">
        <f t="shared" si="0"/>
        <v>1753033995</v>
      </c>
      <c r="U8" s="66">
        <f t="shared" si="0"/>
        <v>0</v>
      </c>
      <c r="V8" s="82">
        <f t="shared" si="0"/>
        <v>0</v>
      </c>
      <c r="W8" s="94">
        <f t="shared" si="0"/>
        <v>6435350995</v>
      </c>
    </row>
    <row r="9" spans="1:23" s="7" customFormat="1" ht="12.75" customHeight="1">
      <c r="A9" s="24" t="s">
        <v>609</v>
      </c>
      <c r="B9" s="79" t="s">
        <v>223</v>
      </c>
      <c r="C9" s="55" t="s">
        <v>224</v>
      </c>
      <c r="D9" s="56">
        <v>0</v>
      </c>
      <c r="E9" s="57">
        <v>30000000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19145000</v>
      </c>
      <c r="O9" s="59">
        <v>0</v>
      </c>
      <c r="P9" s="58">
        <v>0</v>
      </c>
      <c r="Q9" s="60">
        <v>49145000</v>
      </c>
      <c r="R9" s="59">
        <v>49145000</v>
      </c>
      <c r="S9" s="58">
        <v>0</v>
      </c>
      <c r="T9" s="58">
        <v>0</v>
      </c>
      <c r="U9" s="57">
        <v>0</v>
      </c>
      <c r="V9" s="58">
        <v>0</v>
      </c>
      <c r="W9" s="61">
        <v>49145000</v>
      </c>
    </row>
    <row r="10" spans="1:23" s="7" customFormat="1" ht="12.75" customHeight="1">
      <c r="A10" s="24" t="s">
        <v>609</v>
      </c>
      <c r="B10" s="79" t="s">
        <v>225</v>
      </c>
      <c r="C10" s="55" t="s">
        <v>226</v>
      </c>
      <c r="D10" s="56">
        <v>0</v>
      </c>
      <c r="E10" s="57">
        <v>34674500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300000</v>
      </c>
      <c r="L10" s="57">
        <v>0</v>
      </c>
      <c r="M10" s="57">
        <v>0</v>
      </c>
      <c r="N10" s="58">
        <v>1764500</v>
      </c>
      <c r="O10" s="59">
        <v>150000</v>
      </c>
      <c r="P10" s="58">
        <v>0</v>
      </c>
      <c r="Q10" s="60">
        <v>36889000</v>
      </c>
      <c r="R10" s="59">
        <v>19674500</v>
      </c>
      <c r="S10" s="58">
        <v>0</v>
      </c>
      <c r="T10" s="58">
        <v>0</v>
      </c>
      <c r="U10" s="57">
        <v>0</v>
      </c>
      <c r="V10" s="58">
        <v>17214500</v>
      </c>
      <c r="W10" s="61">
        <v>36889000</v>
      </c>
    </row>
    <row r="11" spans="1:23" s="7" customFormat="1" ht="12.75" customHeight="1">
      <c r="A11" s="24" t="s">
        <v>609</v>
      </c>
      <c r="B11" s="79" t="s">
        <v>227</v>
      </c>
      <c r="C11" s="55" t="s">
        <v>228</v>
      </c>
      <c r="D11" s="56">
        <v>6956400</v>
      </c>
      <c r="E11" s="57">
        <v>19587570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8">
        <v>22595618</v>
      </c>
      <c r="O11" s="59">
        <v>10028810</v>
      </c>
      <c r="P11" s="58">
        <v>0</v>
      </c>
      <c r="Q11" s="60">
        <v>59168398</v>
      </c>
      <c r="R11" s="59">
        <v>59168398</v>
      </c>
      <c r="S11" s="58">
        <v>0</v>
      </c>
      <c r="T11" s="58">
        <v>0</v>
      </c>
      <c r="U11" s="57">
        <v>0</v>
      </c>
      <c r="V11" s="58">
        <v>0</v>
      </c>
      <c r="W11" s="61">
        <v>59168398</v>
      </c>
    </row>
    <row r="12" spans="1:23" s="7" customFormat="1" ht="12.75" customHeight="1">
      <c r="A12" s="24" t="s">
        <v>609</v>
      </c>
      <c r="B12" s="79" t="s">
        <v>229</v>
      </c>
      <c r="C12" s="55" t="s">
        <v>230</v>
      </c>
      <c r="D12" s="56">
        <v>0</v>
      </c>
      <c r="E12" s="57">
        <v>22263250</v>
      </c>
      <c r="F12" s="57">
        <v>0</v>
      </c>
      <c r="G12" s="57">
        <v>0</v>
      </c>
      <c r="H12" s="57">
        <v>2800000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2700000</v>
      </c>
      <c r="O12" s="59">
        <v>1080000</v>
      </c>
      <c r="P12" s="58">
        <v>750000</v>
      </c>
      <c r="Q12" s="60">
        <v>29593250</v>
      </c>
      <c r="R12" s="59">
        <v>29593250</v>
      </c>
      <c r="S12" s="58">
        <v>0</v>
      </c>
      <c r="T12" s="58">
        <v>0</v>
      </c>
      <c r="U12" s="57">
        <v>0</v>
      </c>
      <c r="V12" s="58">
        <v>0</v>
      </c>
      <c r="W12" s="61">
        <v>29593250</v>
      </c>
    </row>
    <row r="13" spans="1:23" s="7" customFormat="1" ht="12.75" customHeight="1">
      <c r="A13" s="24" t="s">
        <v>609</v>
      </c>
      <c r="B13" s="79" t="s">
        <v>231</v>
      </c>
      <c r="C13" s="55" t="s">
        <v>232</v>
      </c>
      <c r="D13" s="56">
        <v>0</v>
      </c>
      <c r="E13" s="57">
        <v>14771000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8">
        <v>166250</v>
      </c>
      <c r="O13" s="59">
        <v>498750</v>
      </c>
      <c r="P13" s="58">
        <v>0</v>
      </c>
      <c r="Q13" s="60">
        <v>15436000</v>
      </c>
      <c r="R13" s="59">
        <v>14771000</v>
      </c>
      <c r="S13" s="58">
        <v>0</v>
      </c>
      <c r="T13" s="58">
        <v>0</v>
      </c>
      <c r="U13" s="57">
        <v>0</v>
      </c>
      <c r="V13" s="58">
        <v>665000</v>
      </c>
      <c r="W13" s="61">
        <v>15436000</v>
      </c>
    </row>
    <row r="14" spans="1:23" s="7" customFormat="1" ht="12.75" customHeight="1">
      <c r="A14" s="24" t="s">
        <v>609</v>
      </c>
      <c r="B14" s="79" t="s">
        <v>233</v>
      </c>
      <c r="C14" s="55" t="s">
        <v>234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0</v>
      </c>
      <c r="P14" s="58">
        <v>0</v>
      </c>
      <c r="Q14" s="60">
        <v>0</v>
      </c>
      <c r="R14" s="59">
        <v>0</v>
      </c>
      <c r="S14" s="58">
        <v>0</v>
      </c>
      <c r="T14" s="58">
        <v>0</v>
      </c>
      <c r="U14" s="57">
        <v>0</v>
      </c>
      <c r="V14" s="58">
        <v>0</v>
      </c>
      <c r="W14" s="61">
        <v>0</v>
      </c>
    </row>
    <row r="15" spans="1:23" s="7" customFormat="1" ht="12.75" customHeight="1">
      <c r="A15" s="24" t="s">
        <v>610</v>
      </c>
      <c r="B15" s="79" t="s">
        <v>540</v>
      </c>
      <c r="C15" s="55" t="s">
        <v>541</v>
      </c>
      <c r="D15" s="56">
        <v>16275000</v>
      </c>
      <c r="E15" s="57">
        <v>0</v>
      </c>
      <c r="F15" s="57">
        <v>318390450</v>
      </c>
      <c r="G15" s="57">
        <v>0</v>
      </c>
      <c r="H15" s="57">
        <v>0</v>
      </c>
      <c r="I15" s="57">
        <v>59607891</v>
      </c>
      <c r="J15" s="57">
        <v>0</v>
      </c>
      <c r="K15" s="57">
        <v>0</v>
      </c>
      <c r="L15" s="57">
        <v>0</v>
      </c>
      <c r="M15" s="57">
        <v>0</v>
      </c>
      <c r="N15" s="58">
        <v>0</v>
      </c>
      <c r="O15" s="59">
        <v>22212225</v>
      </c>
      <c r="P15" s="58">
        <v>0</v>
      </c>
      <c r="Q15" s="60">
        <v>416485566</v>
      </c>
      <c r="R15" s="59">
        <v>372748341</v>
      </c>
      <c r="S15" s="58">
        <v>0</v>
      </c>
      <c r="T15" s="58">
        <v>43737225</v>
      </c>
      <c r="U15" s="57">
        <v>0</v>
      </c>
      <c r="V15" s="58">
        <v>0</v>
      </c>
      <c r="W15" s="61">
        <v>416485566</v>
      </c>
    </row>
    <row r="16" spans="1:23" s="34" customFormat="1" ht="12.75" customHeight="1">
      <c r="A16" s="45"/>
      <c r="B16" s="80" t="s">
        <v>629</v>
      </c>
      <c r="C16" s="81"/>
      <c r="D16" s="65">
        <f aca="true" t="shared" si="1" ref="D16:W16">SUM(D9:D15)</f>
        <v>23231400</v>
      </c>
      <c r="E16" s="66">
        <f t="shared" si="1"/>
        <v>121296320</v>
      </c>
      <c r="F16" s="66">
        <f t="shared" si="1"/>
        <v>318390450</v>
      </c>
      <c r="G16" s="66">
        <f t="shared" si="1"/>
        <v>0</v>
      </c>
      <c r="H16" s="66">
        <f t="shared" si="1"/>
        <v>2800000</v>
      </c>
      <c r="I16" s="66">
        <f t="shared" si="1"/>
        <v>59607891</v>
      </c>
      <c r="J16" s="66">
        <f t="shared" si="1"/>
        <v>0</v>
      </c>
      <c r="K16" s="66">
        <f t="shared" si="1"/>
        <v>300000</v>
      </c>
      <c r="L16" s="66">
        <f t="shared" si="1"/>
        <v>0</v>
      </c>
      <c r="M16" s="66">
        <f t="shared" si="1"/>
        <v>0</v>
      </c>
      <c r="N16" s="82">
        <f t="shared" si="1"/>
        <v>46371368</v>
      </c>
      <c r="O16" s="83">
        <f t="shared" si="1"/>
        <v>33969785</v>
      </c>
      <c r="P16" s="82">
        <f t="shared" si="1"/>
        <v>750000</v>
      </c>
      <c r="Q16" s="69">
        <f t="shared" si="1"/>
        <v>606717214</v>
      </c>
      <c r="R16" s="83">
        <f t="shared" si="1"/>
        <v>545100489</v>
      </c>
      <c r="S16" s="82">
        <f t="shared" si="1"/>
        <v>0</v>
      </c>
      <c r="T16" s="82">
        <f t="shared" si="1"/>
        <v>43737225</v>
      </c>
      <c r="U16" s="66">
        <f t="shared" si="1"/>
        <v>0</v>
      </c>
      <c r="V16" s="82">
        <f t="shared" si="1"/>
        <v>17879500</v>
      </c>
      <c r="W16" s="94">
        <f t="shared" si="1"/>
        <v>606717214</v>
      </c>
    </row>
    <row r="17" spans="1:23" s="7" customFormat="1" ht="12.75" customHeight="1">
      <c r="A17" s="24" t="s">
        <v>609</v>
      </c>
      <c r="B17" s="79" t="s">
        <v>235</v>
      </c>
      <c r="C17" s="55" t="s">
        <v>236</v>
      </c>
      <c r="D17" s="56">
        <v>0</v>
      </c>
      <c r="E17" s="57">
        <v>20519600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1013520</v>
      </c>
      <c r="L17" s="57">
        <v>0</v>
      </c>
      <c r="M17" s="57">
        <v>0</v>
      </c>
      <c r="N17" s="58">
        <v>6169800</v>
      </c>
      <c r="O17" s="59">
        <v>0</v>
      </c>
      <c r="P17" s="58">
        <v>0</v>
      </c>
      <c r="Q17" s="60">
        <v>27702920</v>
      </c>
      <c r="R17" s="59">
        <v>27703000</v>
      </c>
      <c r="S17" s="58">
        <v>0</v>
      </c>
      <c r="T17" s="58">
        <v>0</v>
      </c>
      <c r="U17" s="57">
        <v>0</v>
      </c>
      <c r="V17" s="58">
        <v>0</v>
      </c>
      <c r="W17" s="61">
        <v>27703000</v>
      </c>
    </row>
    <row r="18" spans="1:23" s="7" customFormat="1" ht="12.75" customHeight="1">
      <c r="A18" s="24" t="s">
        <v>609</v>
      </c>
      <c r="B18" s="79" t="s">
        <v>237</v>
      </c>
      <c r="C18" s="55" t="s">
        <v>238</v>
      </c>
      <c r="D18" s="56">
        <v>0</v>
      </c>
      <c r="E18" s="57">
        <v>22993000</v>
      </c>
      <c r="F18" s="57">
        <v>0</v>
      </c>
      <c r="G18" s="57">
        <v>0</v>
      </c>
      <c r="H18" s="57">
        <v>5000000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8">
        <v>0</v>
      </c>
      <c r="O18" s="59">
        <v>0</v>
      </c>
      <c r="P18" s="58">
        <v>0</v>
      </c>
      <c r="Q18" s="60">
        <v>27993000</v>
      </c>
      <c r="R18" s="59">
        <v>27993000</v>
      </c>
      <c r="S18" s="58">
        <v>0</v>
      </c>
      <c r="T18" s="58">
        <v>0</v>
      </c>
      <c r="U18" s="57">
        <v>0</v>
      </c>
      <c r="V18" s="58">
        <v>0</v>
      </c>
      <c r="W18" s="61">
        <v>27993000</v>
      </c>
    </row>
    <row r="19" spans="1:23" s="7" customFormat="1" ht="12.75" customHeight="1">
      <c r="A19" s="24" t="s">
        <v>609</v>
      </c>
      <c r="B19" s="79" t="s">
        <v>239</v>
      </c>
      <c r="C19" s="55" t="s">
        <v>240</v>
      </c>
      <c r="D19" s="56">
        <v>0</v>
      </c>
      <c r="E19" s="57">
        <v>12610000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9">
        <v>0</v>
      </c>
      <c r="P19" s="58">
        <v>0</v>
      </c>
      <c r="Q19" s="60">
        <v>12610000</v>
      </c>
      <c r="R19" s="59">
        <v>12610000</v>
      </c>
      <c r="S19" s="58">
        <v>0</v>
      </c>
      <c r="T19" s="58">
        <v>0</v>
      </c>
      <c r="U19" s="57">
        <v>0</v>
      </c>
      <c r="V19" s="58">
        <v>0</v>
      </c>
      <c r="W19" s="61">
        <v>12610000</v>
      </c>
    </row>
    <row r="20" spans="1:23" s="7" customFormat="1" ht="12.75" customHeight="1">
      <c r="A20" s="24" t="s">
        <v>609</v>
      </c>
      <c r="B20" s="79" t="s">
        <v>241</v>
      </c>
      <c r="C20" s="55" t="s">
        <v>242</v>
      </c>
      <c r="D20" s="56">
        <v>0</v>
      </c>
      <c r="E20" s="57">
        <v>6184000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6184000</v>
      </c>
      <c r="O20" s="59">
        <v>5096582</v>
      </c>
      <c r="P20" s="58">
        <v>0</v>
      </c>
      <c r="Q20" s="60">
        <v>17464582</v>
      </c>
      <c r="R20" s="59">
        <v>12367582</v>
      </c>
      <c r="S20" s="58">
        <v>0</v>
      </c>
      <c r="T20" s="58">
        <v>5097000</v>
      </c>
      <c r="U20" s="57">
        <v>0</v>
      </c>
      <c r="V20" s="58">
        <v>0</v>
      </c>
      <c r="W20" s="61">
        <v>17464582</v>
      </c>
    </row>
    <row r="21" spans="1:23" s="7" customFormat="1" ht="12.75" customHeight="1">
      <c r="A21" s="24" t="s">
        <v>609</v>
      </c>
      <c r="B21" s="79" t="s">
        <v>69</v>
      </c>
      <c r="C21" s="55" t="s">
        <v>70</v>
      </c>
      <c r="D21" s="56">
        <v>50000</v>
      </c>
      <c r="E21" s="57">
        <v>143463000</v>
      </c>
      <c r="F21" s="57">
        <v>61121000</v>
      </c>
      <c r="G21" s="57">
        <v>205605000</v>
      </c>
      <c r="H21" s="57">
        <v>82500000</v>
      </c>
      <c r="I21" s="57">
        <v>36476350</v>
      </c>
      <c r="J21" s="57">
        <v>2200000</v>
      </c>
      <c r="K21" s="57">
        <v>0</v>
      </c>
      <c r="L21" s="57">
        <v>7419650</v>
      </c>
      <c r="M21" s="57">
        <v>10175000</v>
      </c>
      <c r="N21" s="58">
        <v>48850000</v>
      </c>
      <c r="O21" s="59">
        <v>38212000</v>
      </c>
      <c r="P21" s="58">
        <v>300000</v>
      </c>
      <c r="Q21" s="60">
        <v>636372000</v>
      </c>
      <c r="R21" s="59">
        <v>466372000</v>
      </c>
      <c r="S21" s="58">
        <v>50000000</v>
      </c>
      <c r="T21" s="58">
        <v>120000000</v>
      </c>
      <c r="U21" s="57">
        <v>0</v>
      </c>
      <c r="V21" s="58">
        <v>0</v>
      </c>
      <c r="W21" s="61">
        <v>636372000</v>
      </c>
    </row>
    <row r="22" spans="1:23" s="7" customFormat="1" ht="12.75" customHeight="1">
      <c r="A22" s="24" t="s">
        <v>609</v>
      </c>
      <c r="B22" s="79" t="s">
        <v>243</v>
      </c>
      <c r="C22" s="55" t="s">
        <v>244</v>
      </c>
      <c r="D22" s="56">
        <v>0</v>
      </c>
      <c r="E22" s="57">
        <v>15762000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9">
        <v>3200000</v>
      </c>
      <c r="P22" s="58">
        <v>0</v>
      </c>
      <c r="Q22" s="60">
        <v>18962000</v>
      </c>
      <c r="R22" s="59">
        <v>17362000</v>
      </c>
      <c r="S22" s="58">
        <v>0</v>
      </c>
      <c r="T22" s="58">
        <v>1600000</v>
      </c>
      <c r="U22" s="57">
        <v>0</v>
      </c>
      <c r="V22" s="58">
        <v>0</v>
      </c>
      <c r="W22" s="61">
        <v>18962000</v>
      </c>
    </row>
    <row r="23" spans="1:23" s="7" customFormat="1" ht="12.75" customHeight="1">
      <c r="A23" s="24" t="s">
        <v>609</v>
      </c>
      <c r="B23" s="79" t="s">
        <v>245</v>
      </c>
      <c r="C23" s="55" t="s">
        <v>246</v>
      </c>
      <c r="D23" s="56">
        <v>0</v>
      </c>
      <c r="E23" s="57">
        <v>16394000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8">
        <v>1256000</v>
      </c>
      <c r="O23" s="59">
        <v>0</v>
      </c>
      <c r="P23" s="58">
        <v>0</v>
      </c>
      <c r="Q23" s="60">
        <v>17650000</v>
      </c>
      <c r="R23" s="59">
        <v>17650000</v>
      </c>
      <c r="S23" s="58">
        <v>0</v>
      </c>
      <c r="T23" s="58">
        <v>0</v>
      </c>
      <c r="U23" s="57">
        <v>0</v>
      </c>
      <c r="V23" s="58">
        <v>0</v>
      </c>
      <c r="W23" s="61">
        <v>17650000</v>
      </c>
    </row>
    <row r="24" spans="1:23" s="7" customFormat="1" ht="12.75" customHeight="1">
      <c r="A24" s="24" t="s">
        <v>610</v>
      </c>
      <c r="B24" s="79" t="s">
        <v>542</v>
      </c>
      <c r="C24" s="55" t="s">
        <v>543</v>
      </c>
      <c r="D24" s="56">
        <v>0</v>
      </c>
      <c r="E24" s="57">
        <v>0</v>
      </c>
      <c r="F24" s="57">
        <v>140647000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0</v>
      </c>
      <c r="O24" s="59">
        <v>0</v>
      </c>
      <c r="P24" s="58">
        <v>0</v>
      </c>
      <c r="Q24" s="60">
        <v>140647000</v>
      </c>
      <c r="R24" s="59">
        <v>140647000</v>
      </c>
      <c r="S24" s="58">
        <v>0</v>
      </c>
      <c r="T24" s="58">
        <v>0</v>
      </c>
      <c r="U24" s="57">
        <v>0</v>
      </c>
      <c r="V24" s="58">
        <v>0</v>
      </c>
      <c r="W24" s="61">
        <v>140647000</v>
      </c>
    </row>
    <row r="25" spans="1:23" s="34" customFormat="1" ht="12.75" customHeight="1">
      <c r="A25" s="45"/>
      <c r="B25" s="80" t="s">
        <v>630</v>
      </c>
      <c r="C25" s="81"/>
      <c r="D25" s="65">
        <f aca="true" t="shared" si="2" ref="D25:W25">SUM(D17:D24)</f>
        <v>50000</v>
      </c>
      <c r="E25" s="66">
        <f t="shared" si="2"/>
        <v>237925600</v>
      </c>
      <c r="F25" s="66">
        <f t="shared" si="2"/>
        <v>201768000</v>
      </c>
      <c r="G25" s="66">
        <f t="shared" si="2"/>
        <v>205605000</v>
      </c>
      <c r="H25" s="66">
        <f t="shared" si="2"/>
        <v>87500000</v>
      </c>
      <c r="I25" s="66">
        <f t="shared" si="2"/>
        <v>36476350</v>
      </c>
      <c r="J25" s="66">
        <f t="shared" si="2"/>
        <v>2200000</v>
      </c>
      <c r="K25" s="66">
        <f t="shared" si="2"/>
        <v>1013520</v>
      </c>
      <c r="L25" s="66">
        <f t="shared" si="2"/>
        <v>7419650</v>
      </c>
      <c r="M25" s="66">
        <f t="shared" si="2"/>
        <v>10175000</v>
      </c>
      <c r="N25" s="82">
        <f t="shared" si="2"/>
        <v>62459800</v>
      </c>
      <c r="O25" s="83">
        <f t="shared" si="2"/>
        <v>46508582</v>
      </c>
      <c r="P25" s="82">
        <f t="shared" si="2"/>
        <v>300000</v>
      </c>
      <c r="Q25" s="69">
        <f t="shared" si="2"/>
        <v>899401502</v>
      </c>
      <c r="R25" s="83">
        <f t="shared" si="2"/>
        <v>722704582</v>
      </c>
      <c r="S25" s="82">
        <f t="shared" si="2"/>
        <v>50000000</v>
      </c>
      <c r="T25" s="82">
        <f t="shared" si="2"/>
        <v>126697000</v>
      </c>
      <c r="U25" s="66">
        <f t="shared" si="2"/>
        <v>0</v>
      </c>
      <c r="V25" s="82">
        <f t="shared" si="2"/>
        <v>0</v>
      </c>
      <c r="W25" s="94">
        <f t="shared" si="2"/>
        <v>899401582</v>
      </c>
    </row>
    <row r="26" spans="1:23" s="7" customFormat="1" ht="12.75" customHeight="1">
      <c r="A26" s="24" t="s">
        <v>609</v>
      </c>
      <c r="B26" s="79" t="s">
        <v>247</v>
      </c>
      <c r="C26" s="55" t="s">
        <v>248</v>
      </c>
      <c r="D26" s="56">
        <v>0</v>
      </c>
      <c r="E26" s="57">
        <v>78750000</v>
      </c>
      <c r="F26" s="57">
        <v>0</v>
      </c>
      <c r="G26" s="57">
        <v>0</v>
      </c>
      <c r="H26" s="57">
        <v>5000000</v>
      </c>
      <c r="I26" s="57">
        <v>0</v>
      </c>
      <c r="J26" s="57">
        <v>0</v>
      </c>
      <c r="K26" s="57">
        <v>0</v>
      </c>
      <c r="L26" s="57">
        <v>0</v>
      </c>
      <c r="M26" s="57">
        <v>15000000</v>
      </c>
      <c r="N26" s="58">
        <v>13000000</v>
      </c>
      <c r="O26" s="59">
        <v>0</v>
      </c>
      <c r="P26" s="58">
        <v>0</v>
      </c>
      <c r="Q26" s="60">
        <v>111750000</v>
      </c>
      <c r="R26" s="59">
        <v>110272000</v>
      </c>
      <c r="S26" s="58">
        <v>0</v>
      </c>
      <c r="T26" s="58">
        <v>0</v>
      </c>
      <c r="U26" s="57">
        <v>0</v>
      </c>
      <c r="V26" s="58">
        <v>1478000</v>
      </c>
      <c r="W26" s="61">
        <v>111750000</v>
      </c>
    </row>
    <row r="27" spans="1:23" s="7" customFormat="1" ht="12.75" customHeight="1">
      <c r="A27" s="24" t="s">
        <v>609</v>
      </c>
      <c r="B27" s="79" t="s">
        <v>249</v>
      </c>
      <c r="C27" s="55" t="s">
        <v>250</v>
      </c>
      <c r="D27" s="56">
        <v>0</v>
      </c>
      <c r="E27" s="57">
        <v>41787000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8">
        <v>2493500</v>
      </c>
      <c r="O27" s="59">
        <v>217000</v>
      </c>
      <c r="P27" s="58">
        <v>0</v>
      </c>
      <c r="Q27" s="60">
        <v>44497500</v>
      </c>
      <c r="R27" s="59">
        <v>22787000</v>
      </c>
      <c r="S27" s="58">
        <v>0</v>
      </c>
      <c r="T27" s="58">
        <v>0</v>
      </c>
      <c r="U27" s="57">
        <v>0</v>
      </c>
      <c r="V27" s="58">
        <v>21710500</v>
      </c>
      <c r="W27" s="61">
        <v>44497500</v>
      </c>
    </row>
    <row r="28" spans="1:23" s="7" customFormat="1" ht="12.75" customHeight="1">
      <c r="A28" s="24" t="s">
        <v>609</v>
      </c>
      <c r="B28" s="79" t="s">
        <v>251</v>
      </c>
      <c r="C28" s="55" t="s">
        <v>252</v>
      </c>
      <c r="D28" s="56">
        <v>0</v>
      </c>
      <c r="E28" s="57">
        <v>18514000</v>
      </c>
      <c r="F28" s="57">
        <v>0</v>
      </c>
      <c r="G28" s="57">
        <v>0</v>
      </c>
      <c r="H28" s="57">
        <v>15700000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9">
        <v>0</v>
      </c>
      <c r="P28" s="58">
        <v>0</v>
      </c>
      <c r="Q28" s="60">
        <v>34214000</v>
      </c>
      <c r="R28" s="59">
        <v>34214000</v>
      </c>
      <c r="S28" s="58">
        <v>0</v>
      </c>
      <c r="T28" s="58">
        <v>0</v>
      </c>
      <c r="U28" s="57">
        <v>0</v>
      </c>
      <c r="V28" s="58">
        <v>0</v>
      </c>
      <c r="W28" s="61">
        <v>34214000</v>
      </c>
    </row>
    <row r="29" spans="1:23" s="7" customFormat="1" ht="12.75" customHeight="1">
      <c r="A29" s="24" t="s">
        <v>609</v>
      </c>
      <c r="B29" s="79" t="s">
        <v>253</v>
      </c>
      <c r="C29" s="55" t="s">
        <v>254</v>
      </c>
      <c r="D29" s="56">
        <v>0</v>
      </c>
      <c r="E29" s="57">
        <v>0</v>
      </c>
      <c r="F29" s="57">
        <v>0</v>
      </c>
      <c r="G29" s="57">
        <v>0</v>
      </c>
      <c r="H29" s="57">
        <v>10500000</v>
      </c>
      <c r="I29" s="57">
        <v>0</v>
      </c>
      <c r="J29" s="57">
        <v>0</v>
      </c>
      <c r="K29" s="57">
        <v>0</v>
      </c>
      <c r="L29" s="57">
        <v>0</v>
      </c>
      <c r="M29" s="57">
        <v>28425000</v>
      </c>
      <c r="N29" s="58">
        <v>0</v>
      </c>
      <c r="O29" s="59">
        <v>120000</v>
      </c>
      <c r="P29" s="58">
        <v>0</v>
      </c>
      <c r="Q29" s="60">
        <v>39045000</v>
      </c>
      <c r="R29" s="59">
        <v>38925000</v>
      </c>
      <c r="S29" s="58">
        <v>0</v>
      </c>
      <c r="T29" s="58">
        <v>120000</v>
      </c>
      <c r="U29" s="57">
        <v>0</v>
      </c>
      <c r="V29" s="58">
        <v>0</v>
      </c>
      <c r="W29" s="61">
        <v>39045000</v>
      </c>
    </row>
    <row r="30" spans="1:23" s="7" customFormat="1" ht="12.75" customHeight="1">
      <c r="A30" s="24" t="s">
        <v>609</v>
      </c>
      <c r="B30" s="79" t="s">
        <v>255</v>
      </c>
      <c r="C30" s="55" t="s">
        <v>256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9">
        <v>0</v>
      </c>
      <c r="P30" s="58">
        <v>0</v>
      </c>
      <c r="Q30" s="60">
        <v>0</v>
      </c>
      <c r="R30" s="59">
        <v>0</v>
      </c>
      <c r="S30" s="58">
        <v>0</v>
      </c>
      <c r="T30" s="58">
        <v>0</v>
      </c>
      <c r="U30" s="57">
        <v>0</v>
      </c>
      <c r="V30" s="58">
        <v>0</v>
      </c>
      <c r="W30" s="61">
        <v>0</v>
      </c>
    </row>
    <row r="31" spans="1:23" s="7" customFormat="1" ht="12.75" customHeight="1">
      <c r="A31" s="24" t="s">
        <v>610</v>
      </c>
      <c r="B31" s="79" t="s">
        <v>544</v>
      </c>
      <c r="C31" s="55" t="s">
        <v>545</v>
      </c>
      <c r="D31" s="56">
        <v>0</v>
      </c>
      <c r="E31" s="57">
        <v>2378000</v>
      </c>
      <c r="F31" s="57">
        <v>151739000</v>
      </c>
      <c r="G31" s="57">
        <v>0</v>
      </c>
      <c r="H31" s="57">
        <v>0</v>
      </c>
      <c r="I31" s="57">
        <v>75541000</v>
      </c>
      <c r="J31" s="57">
        <v>0</v>
      </c>
      <c r="K31" s="57">
        <v>0</v>
      </c>
      <c r="L31" s="57">
        <v>0</v>
      </c>
      <c r="M31" s="57">
        <v>4500000</v>
      </c>
      <c r="N31" s="58">
        <v>0</v>
      </c>
      <c r="O31" s="59">
        <v>910000</v>
      </c>
      <c r="P31" s="58">
        <v>0</v>
      </c>
      <c r="Q31" s="60">
        <v>235068000</v>
      </c>
      <c r="R31" s="59">
        <v>234038000</v>
      </c>
      <c r="S31" s="58">
        <v>0</v>
      </c>
      <c r="T31" s="58">
        <v>0</v>
      </c>
      <c r="U31" s="57">
        <v>0</v>
      </c>
      <c r="V31" s="58">
        <v>1030000</v>
      </c>
      <c r="W31" s="61">
        <v>235068000</v>
      </c>
    </row>
    <row r="32" spans="1:23" s="34" customFormat="1" ht="12.75" customHeight="1">
      <c r="A32" s="45"/>
      <c r="B32" s="80" t="s">
        <v>631</v>
      </c>
      <c r="C32" s="81"/>
      <c r="D32" s="65">
        <f aca="true" t="shared" si="3" ref="D32:W32">SUM(D26:D31)</f>
        <v>0</v>
      </c>
      <c r="E32" s="66">
        <f t="shared" si="3"/>
        <v>141429000</v>
      </c>
      <c r="F32" s="66">
        <f t="shared" si="3"/>
        <v>151739000</v>
      </c>
      <c r="G32" s="66">
        <f t="shared" si="3"/>
        <v>0</v>
      </c>
      <c r="H32" s="66">
        <f t="shared" si="3"/>
        <v>31200000</v>
      </c>
      <c r="I32" s="66">
        <f t="shared" si="3"/>
        <v>75541000</v>
      </c>
      <c r="J32" s="66">
        <f t="shared" si="3"/>
        <v>0</v>
      </c>
      <c r="K32" s="66">
        <f t="shared" si="3"/>
        <v>0</v>
      </c>
      <c r="L32" s="66">
        <f t="shared" si="3"/>
        <v>0</v>
      </c>
      <c r="M32" s="66">
        <f t="shared" si="3"/>
        <v>47925000</v>
      </c>
      <c r="N32" s="82">
        <f t="shared" si="3"/>
        <v>15493500</v>
      </c>
      <c r="O32" s="83">
        <f t="shared" si="3"/>
        <v>1247000</v>
      </c>
      <c r="P32" s="82">
        <f t="shared" si="3"/>
        <v>0</v>
      </c>
      <c r="Q32" s="69">
        <f t="shared" si="3"/>
        <v>464574500</v>
      </c>
      <c r="R32" s="83">
        <f t="shared" si="3"/>
        <v>440236000</v>
      </c>
      <c r="S32" s="82">
        <f t="shared" si="3"/>
        <v>0</v>
      </c>
      <c r="T32" s="82">
        <f t="shared" si="3"/>
        <v>120000</v>
      </c>
      <c r="U32" s="66">
        <f t="shared" si="3"/>
        <v>0</v>
      </c>
      <c r="V32" s="82">
        <f t="shared" si="3"/>
        <v>24218500</v>
      </c>
      <c r="W32" s="94">
        <f t="shared" si="3"/>
        <v>464574500</v>
      </c>
    </row>
    <row r="33" spans="1:23" s="7" customFormat="1" ht="12.75" customHeight="1">
      <c r="A33" s="24" t="s">
        <v>609</v>
      </c>
      <c r="B33" s="79" t="s">
        <v>257</v>
      </c>
      <c r="C33" s="55" t="s">
        <v>258</v>
      </c>
      <c r="D33" s="56">
        <v>950000</v>
      </c>
      <c r="E33" s="57">
        <v>15265000</v>
      </c>
      <c r="F33" s="57">
        <v>0</v>
      </c>
      <c r="G33" s="57">
        <v>0</v>
      </c>
      <c r="H33" s="57">
        <v>12150000</v>
      </c>
      <c r="I33" s="57">
        <v>0</v>
      </c>
      <c r="J33" s="57">
        <v>0</v>
      </c>
      <c r="K33" s="57">
        <v>0</v>
      </c>
      <c r="L33" s="57">
        <v>0</v>
      </c>
      <c r="M33" s="57">
        <v>60000</v>
      </c>
      <c r="N33" s="58">
        <v>109500</v>
      </c>
      <c r="O33" s="59">
        <v>5803278</v>
      </c>
      <c r="P33" s="58">
        <v>0</v>
      </c>
      <c r="Q33" s="60">
        <v>34337778</v>
      </c>
      <c r="R33" s="59">
        <v>25765000</v>
      </c>
      <c r="S33" s="58">
        <v>0</v>
      </c>
      <c r="T33" s="58">
        <v>0</v>
      </c>
      <c r="U33" s="57">
        <v>0</v>
      </c>
      <c r="V33" s="58">
        <v>8572778</v>
      </c>
      <c r="W33" s="61">
        <v>34337778</v>
      </c>
    </row>
    <row r="34" spans="1:23" s="7" customFormat="1" ht="12.75" customHeight="1">
      <c r="A34" s="24" t="s">
        <v>609</v>
      </c>
      <c r="B34" s="79" t="s">
        <v>259</v>
      </c>
      <c r="C34" s="55" t="s">
        <v>260</v>
      </c>
      <c r="D34" s="56">
        <v>0</v>
      </c>
      <c r="E34" s="57">
        <v>45173000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12630000</v>
      </c>
      <c r="N34" s="58">
        <v>20100000</v>
      </c>
      <c r="O34" s="59">
        <v>550000</v>
      </c>
      <c r="P34" s="58">
        <v>0</v>
      </c>
      <c r="Q34" s="60">
        <v>78453000</v>
      </c>
      <c r="R34" s="59">
        <v>52335000</v>
      </c>
      <c r="S34" s="58">
        <v>0</v>
      </c>
      <c r="T34" s="58">
        <v>0</v>
      </c>
      <c r="U34" s="57">
        <v>0</v>
      </c>
      <c r="V34" s="58">
        <v>26118000</v>
      </c>
      <c r="W34" s="61">
        <v>78453000</v>
      </c>
    </row>
    <row r="35" spans="1:23" s="7" customFormat="1" ht="12.75" customHeight="1">
      <c r="A35" s="24" t="s">
        <v>609</v>
      </c>
      <c r="B35" s="79" t="s">
        <v>261</v>
      </c>
      <c r="C35" s="55" t="s">
        <v>262</v>
      </c>
      <c r="D35" s="56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8">
        <v>0</v>
      </c>
      <c r="O35" s="59">
        <v>0</v>
      </c>
      <c r="P35" s="58">
        <v>0</v>
      </c>
      <c r="Q35" s="60">
        <v>0</v>
      </c>
      <c r="R35" s="59">
        <v>0</v>
      </c>
      <c r="S35" s="58">
        <v>0</v>
      </c>
      <c r="T35" s="58">
        <v>0</v>
      </c>
      <c r="U35" s="57">
        <v>0</v>
      </c>
      <c r="V35" s="58">
        <v>0</v>
      </c>
      <c r="W35" s="61">
        <v>0</v>
      </c>
    </row>
    <row r="36" spans="1:23" s="7" customFormat="1" ht="12.75" customHeight="1">
      <c r="A36" s="24" t="s">
        <v>609</v>
      </c>
      <c r="B36" s="79" t="s">
        <v>263</v>
      </c>
      <c r="C36" s="55" t="s">
        <v>264</v>
      </c>
      <c r="D36" s="56">
        <v>10000000</v>
      </c>
      <c r="E36" s="57">
        <v>27501000</v>
      </c>
      <c r="F36" s="57">
        <v>0</v>
      </c>
      <c r="G36" s="57">
        <v>0</v>
      </c>
      <c r="H36" s="57">
        <v>25000000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4500000</v>
      </c>
      <c r="O36" s="59">
        <v>600000</v>
      </c>
      <c r="P36" s="58">
        <v>0</v>
      </c>
      <c r="Q36" s="60">
        <v>67601000</v>
      </c>
      <c r="R36" s="59">
        <v>52501000</v>
      </c>
      <c r="S36" s="58">
        <v>0</v>
      </c>
      <c r="T36" s="58">
        <v>0</v>
      </c>
      <c r="U36" s="57">
        <v>0</v>
      </c>
      <c r="V36" s="58">
        <v>15100000</v>
      </c>
      <c r="W36" s="61">
        <v>67601000</v>
      </c>
    </row>
    <row r="37" spans="1:23" s="7" customFormat="1" ht="12.75" customHeight="1">
      <c r="A37" s="24" t="s">
        <v>610</v>
      </c>
      <c r="B37" s="79" t="s">
        <v>546</v>
      </c>
      <c r="C37" s="55" t="s">
        <v>547</v>
      </c>
      <c r="D37" s="56">
        <v>5866860</v>
      </c>
      <c r="E37" s="57">
        <v>2183000</v>
      </c>
      <c r="F37" s="57">
        <v>280773000</v>
      </c>
      <c r="G37" s="57">
        <v>0</v>
      </c>
      <c r="H37" s="57">
        <v>0</v>
      </c>
      <c r="I37" s="57">
        <v>83000000</v>
      </c>
      <c r="J37" s="57">
        <v>0</v>
      </c>
      <c r="K37" s="57">
        <v>0</v>
      </c>
      <c r="L37" s="57">
        <v>0</v>
      </c>
      <c r="M37" s="57">
        <v>4500000</v>
      </c>
      <c r="N37" s="58">
        <v>0</v>
      </c>
      <c r="O37" s="59">
        <v>186384</v>
      </c>
      <c r="P37" s="58">
        <v>0</v>
      </c>
      <c r="Q37" s="60">
        <v>376509244</v>
      </c>
      <c r="R37" s="59">
        <v>370456000</v>
      </c>
      <c r="S37" s="58">
        <v>0</v>
      </c>
      <c r="T37" s="58">
        <v>6053244</v>
      </c>
      <c r="U37" s="57">
        <v>0</v>
      </c>
      <c r="V37" s="58">
        <v>0</v>
      </c>
      <c r="W37" s="61">
        <v>376509244</v>
      </c>
    </row>
    <row r="38" spans="1:23" s="34" customFormat="1" ht="12.75" customHeight="1">
      <c r="A38" s="45"/>
      <c r="B38" s="80" t="s">
        <v>632</v>
      </c>
      <c r="C38" s="81"/>
      <c r="D38" s="65">
        <f aca="true" t="shared" si="4" ref="D38:W38">SUM(D33:D37)</f>
        <v>16816860</v>
      </c>
      <c r="E38" s="66">
        <f t="shared" si="4"/>
        <v>90122000</v>
      </c>
      <c r="F38" s="66">
        <f t="shared" si="4"/>
        <v>280773000</v>
      </c>
      <c r="G38" s="66">
        <f t="shared" si="4"/>
        <v>0</v>
      </c>
      <c r="H38" s="66">
        <f t="shared" si="4"/>
        <v>37150000</v>
      </c>
      <c r="I38" s="66">
        <f t="shared" si="4"/>
        <v>83000000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17190000</v>
      </c>
      <c r="N38" s="82">
        <f t="shared" si="4"/>
        <v>24709500</v>
      </c>
      <c r="O38" s="83">
        <f t="shared" si="4"/>
        <v>7139662</v>
      </c>
      <c r="P38" s="82">
        <f t="shared" si="4"/>
        <v>0</v>
      </c>
      <c r="Q38" s="69">
        <f t="shared" si="4"/>
        <v>556901022</v>
      </c>
      <c r="R38" s="83">
        <f t="shared" si="4"/>
        <v>501057000</v>
      </c>
      <c r="S38" s="82">
        <f t="shared" si="4"/>
        <v>0</v>
      </c>
      <c r="T38" s="82">
        <f t="shared" si="4"/>
        <v>6053244</v>
      </c>
      <c r="U38" s="66">
        <f t="shared" si="4"/>
        <v>0</v>
      </c>
      <c r="V38" s="82">
        <f t="shared" si="4"/>
        <v>49790778</v>
      </c>
      <c r="W38" s="94">
        <f t="shared" si="4"/>
        <v>556901022</v>
      </c>
    </row>
    <row r="39" spans="1:23" s="7" customFormat="1" ht="12.75" customHeight="1">
      <c r="A39" s="24" t="s">
        <v>609</v>
      </c>
      <c r="B39" s="79" t="s">
        <v>71</v>
      </c>
      <c r="C39" s="55" t="s">
        <v>72</v>
      </c>
      <c r="D39" s="56">
        <v>0</v>
      </c>
      <c r="E39" s="57">
        <v>147455000</v>
      </c>
      <c r="F39" s="57">
        <v>101050000</v>
      </c>
      <c r="G39" s="57">
        <v>0</v>
      </c>
      <c r="H39" s="57">
        <v>26300000</v>
      </c>
      <c r="I39" s="57">
        <v>30700000</v>
      </c>
      <c r="J39" s="57">
        <v>0</v>
      </c>
      <c r="K39" s="57">
        <v>9700000</v>
      </c>
      <c r="L39" s="57">
        <v>0</v>
      </c>
      <c r="M39" s="57">
        <v>0</v>
      </c>
      <c r="N39" s="58">
        <v>0</v>
      </c>
      <c r="O39" s="59">
        <v>29350000</v>
      </c>
      <c r="P39" s="58">
        <v>0</v>
      </c>
      <c r="Q39" s="60">
        <v>344555000</v>
      </c>
      <c r="R39" s="59">
        <v>186926000</v>
      </c>
      <c r="S39" s="58">
        <v>0</v>
      </c>
      <c r="T39" s="58">
        <v>157629000</v>
      </c>
      <c r="U39" s="57">
        <v>0</v>
      </c>
      <c r="V39" s="58">
        <v>0</v>
      </c>
      <c r="W39" s="61">
        <v>344555000</v>
      </c>
    </row>
    <row r="40" spans="1:23" s="7" customFormat="1" ht="12.75" customHeight="1">
      <c r="A40" s="24" t="s">
        <v>609</v>
      </c>
      <c r="B40" s="79" t="s">
        <v>265</v>
      </c>
      <c r="C40" s="55" t="s">
        <v>266</v>
      </c>
      <c r="D40" s="56">
        <v>0</v>
      </c>
      <c r="E40" s="57">
        <v>9126760</v>
      </c>
      <c r="F40" s="57">
        <v>0</v>
      </c>
      <c r="G40" s="57">
        <v>0</v>
      </c>
      <c r="H40" s="57">
        <v>15700000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8">
        <v>0</v>
      </c>
      <c r="O40" s="59">
        <v>0</v>
      </c>
      <c r="P40" s="58">
        <v>0</v>
      </c>
      <c r="Q40" s="60">
        <v>24826760</v>
      </c>
      <c r="R40" s="59">
        <v>24826760</v>
      </c>
      <c r="S40" s="58">
        <v>0</v>
      </c>
      <c r="T40" s="58">
        <v>0</v>
      </c>
      <c r="U40" s="57">
        <v>0</v>
      </c>
      <c r="V40" s="58">
        <v>0</v>
      </c>
      <c r="W40" s="61">
        <v>24826760</v>
      </c>
    </row>
    <row r="41" spans="1:23" s="7" customFormat="1" ht="12.75" customHeight="1">
      <c r="A41" s="24" t="s">
        <v>609</v>
      </c>
      <c r="B41" s="79" t="s">
        <v>267</v>
      </c>
      <c r="C41" s="55" t="s">
        <v>268</v>
      </c>
      <c r="D41" s="56">
        <v>0</v>
      </c>
      <c r="E41" s="57">
        <v>28945000</v>
      </c>
      <c r="F41" s="57">
        <v>0</v>
      </c>
      <c r="G41" s="57">
        <v>0</v>
      </c>
      <c r="H41" s="57">
        <v>5000000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8">
        <v>0</v>
      </c>
      <c r="O41" s="59">
        <v>2897000</v>
      </c>
      <c r="P41" s="58">
        <v>0</v>
      </c>
      <c r="Q41" s="60">
        <v>36842000</v>
      </c>
      <c r="R41" s="59">
        <v>26767000</v>
      </c>
      <c r="S41" s="58">
        <v>0</v>
      </c>
      <c r="T41" s="58">
        <v>0</v>
      </c>
      <c r="U41" s="57">
        <v>0</v>
      </c>
      <c r="V41" s="58">
        <v>10075000</v>
      </c>
      <c r="W41" s="61">
        <v>36842000</v>
      </c>
    </row>
    <row r="42" spans="1:23" s="7" customFormat="1" ht="12.75" customHeight="1">
      <c r="A42" s="24" t="s">
        <v>610</v>
      </c>
      <c r="B42" s="79" t="s">
        <v>548</v>
      </c>
      <c r="C42" s="55" t="s">
        <v>549</v>
      </c>
      <c r="D42" s="56">
        <v>0</v>
      </c>
      <c r="E42" s="57">
        <v>0</v>
      </c>
      <c r="F42" s="57">
        <v>35133000</v>
      </c>
      <c r="G42" s="57">
        <v>0</v>
      </c>
      <c r="H42" s="57">
        <v>0</v>
      </c>
      <c r="I42" s="57">
        <v>7998112</v>
      </c>
      <c r="J42" s="57">
        <v>0</v>
      </c>
      <c r="K42" s="57">
        <v>0</v>
      </c>
      <c r="L42" s="57">
        <v>0</v>
      </c>
      <c r="M42" s="57">
        <v>4379000</v>
      </c>
      <c r="N42" s="58">
        <v>13635888</v>
      </c>
      <c r="O42" s="59">
        <v>30000</v>
      </c>
      <c r="P42" s="58">
        <v>0</v>
      </c>
      <c r="Q42" s="60">
        <v>61176000</v>
      </c>
      <c r="R42" s="59">
        <v>61146000</v>
      </c>
      <c r="S42" s="58">
        <v>0</v>
      </c>
      <c r="T42" s="58">
        <v>0</v>
      </c>
      <c r="U42" s="57">
        <v>0</v>
      </c>
      <c r="V42" s="58">
        <v>30000</v>
      </c>
      <c r="W42" s="61">
        <v>61176000</v>
      </c>
    </row>
    <row r="43" spans="1:23" s="34" customFormat="1" ht="12.75" customHeight="1">
      <c r="A43" s="45"/>
      <c r="B43" s="80" t="s">
        <v>633</v>
      </c>
      <c r="C43" s="81"/>
      <c r="D43" s="65">
        <f aca="true" t="shared" si="5" ref="D43:W43">SUM(D39:D42)</f>
        <v>0</v>
      </c>
      <c r="E43" s="66">
        <f t="shared" si="5"/>
        <v>185526760</v>
      </c>
      <c r="F43" s="66">
        <f t="shared" si="5"/>
        <v>136183000</v>
      </c>
      <c r="G43" s="66">
        <f t="shared" si="5"/>
        <v>0</v>
      </c>
      <c r="H43" s="66">
        <f t="shared" si="5"/>
        <v>47000000</v>
      </c>
      <c r="I43" s="66">
        <f t="shared" si="5"/>
        <v>38698112</v>
      </c>
      <c r="J43" s="66">
        <f t="shared" si="5"/>
        <v>0</v>
      </c>
      <c r="K43" s="66">
        <f t="shared" si="5"/>
        <v>9700000</v>
      </c>
      <c r="L43" s="66">
        <f t="shared" si="5"/>
        <v>0</v>
      </c>
      <c r="M43" s="66">
        <f t="shared" si="5"/>
        <v>4379000</v>
      </c>
      <c r="N43" s="82">
        <f t="shared" si="5"/>
        <v>13635888</v>
      </c>
      <c r="O43" s="83">
        <f t="shared" si="5"/>
        <v>32277000</v>
      </c>
      <c r="P43" s="82">
        <f t="shared" si="5"/>
        <v>0</v>
      </c>
      <c r="Q43" s="69">
        <f t="shared" si="5"/>
        <v>467399760</v>
      </c>
      <c r="R43" s="83">
        <f t="shared" si="5"/>
        <v>299665760</v>
      </c>
      <c r="S43" s="82">
        <f t="shared" si="5"/>
        <v>0</v>
      </c>
      <c r="T43" s="82">
        <f t="shared" si="5"/>
        <v>157629000</v>
      </c>
      <c r="U43" s="66">
        <f t="shared" si="5"/>
        <v>0</v>
      </c>
      <c r="V43" s="82">
        <f t="shared" si="5"/>
        <v>10105000</v>
      </c>
      <c r="W43" s="94">
        <f t="shared" si="5"/>
        <v>467399760</v>
      </c>
    </row>
    <row r="44" spans="1:23" s="7" customFormat="1" ht="12.75" customHeight="1">
      <c r="A44" s="24" t="s">
        <v>609</v>
      </c>
      <c r="B44" s="79" t="s">
        <v>269</v>
      </c>
      <c r="C44" s="55" t="s">
        <v>270</v>
      </c>
      <c r="D44" s="56">
        <v>0</v>
      </c>
      <c r="E44" s="57">
        <v>17701000</v>
      </c>
      <c r="F44" s="57">
        <v>0</v>
      </c>
      <c r="G44" s="57">
        <v>0</v>
      </c>
      <c r="H44" s="57">
        <v>10000000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8">
        <v>0</v>
      </c>
      <c r="O44" s="59">
        <v>0</v>
      </c>
      <c r="P44" s="58">
        <v>0</v>
      </c>
      <c r="Q44" s="60">
        <v>27701000</v>
      </c>
      <c r="R44" s="59">
        <v>27701000</v>
      </c>
      <c r="S44" s="58">
        <v>0</v>
      </c>
      <c r="T44" s="58">
        <v>0</v>
      </c>
      <c r="U44" s="57">
        <v>0</v>
      </c>
      <c r="V44" s="58">
        <v>0</v>
      </c>
      <c r="W44" s="61">
        <v>27701000</v>
      </c>
    </row>
    <row r="45" spans="1:23" s="7" customFormat="1" ht="12.75" customHeight="1">
      <c r="A45" s="24" t="s">
        <v>609</v>
      </c>
      <c r="B45" s="79" t="s">
        <v>271</v>
      </c>
      <c r="C45" s="55" t="s">
        <v>272</v>
      </c>
      <c r="D45" s="56">
        <v>0</v>
      </c>
      <c r="E45" s="57">
        <v>17400000</v>
      </c>
      <c r="F45" s="57">
        <v>0</v>
      </c>
      <c r="G45" s="57">
        <v>0</v>
      </c>
      <c r="H45" s="57">
        <v>12600000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8">
        <v>9996000</v>
      </c>
      <c r="O45" s="59">
        <v>1232000</v>
      </c>
      <c r="P45" s="58">
        <v>0</v>
      </c>
      <c r="Q45" s="60">
        <v>41228000</v>
      </c>
      <c r="R45" s="59">
        <v>39996000</v>
      </c>
      <c r="S45" s="58">
        <v>0</v>
      </c>
      <c r="T45" s="58">
        <v>0</v>
      </c>
      <c r="U45" s="57">
        <v>0</v>
      </c>
      <c r="V45" s="58">
        <v>1232000</v>
      </c>
      <c r="W45" s="61">
        <v>41228000</v>
      </c>
    </row>
    <row r="46" spans="1:23" s="7" customFormat="1" ht="12.75" customHeight="1">
      <c r="A46" s="24" t="s">
        <v>609</v>
      </c>
      <c r="B46" s="79" t="s">
        <v>273</v>
      </c>
      <c r="C46" s="55" t="s">
        <v>274</v>
      </c>
      <c r="D46" s="56">
        <v>0</v>
      </c>
      <c r="E46" s="57">
        <v>36885000</v>
      </c>
      <c r="F46" s="57">
        <v>2136380</v>
      </c>
      <c r="G46" s="57">
        <v>0</v>
      </c>
      <c r="H46" s="57">
        <v>23409900</v>
      </c>
      <c r="I46" s="57">
        <v>1635000</v>
      </c>
      <c r="J46" s="57">
        <v>0</v>
      </c>
      <c r="K46" s="57">
        <v>0</v>
      </c>
      <c r="L46" s="57">
        <v>337600</v>
      </c>
      <c r="M46" s="57">
        <v>0</v>
      </c>
      <c r="N46" s="58">
        <v>1761850</v>
      </c>
      <c r="O46" s="59">
        <v>1845900</v>
      </c>
      <c r="P46" s="58">
        <v>0</v>
      </c>
      <c r="Q46" s="60">
        <v>68011630</v>
      </c>
      <c r="R46" s="59">
        <v>55884630</v>
      </c>
      <c r="S46" s="58">
        <v>0</v>
      </c>
      <c r="T46" s="58">
        <v>0</v>
      </c>
      <c r="U46" s="57">
        <v>0</v>
      </c>
      <c r="V46" s="58">
        <v>12127000</v>
      </c>
      <c r="W46" s="61">
        <v>68011630</v>
      </c>
    </row>
    <row r="47" spans="1:23" s="7" customFormat="1" ht="12.75" customHeight="1">
      <c r="A47" s="24" t="s">
        <v>609</v>
      </c>
      <c r="B47" s="79" t="s">
        <v>275</v>
      </c>
      <c r="C47" s="55" t="s">
        <v>276</v>
      </c>
      <c r="D47" s="56">
        <v>0</v>
      </c>
      <c r="E47" s="57">
        <v>46599000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2900000</v>
      </c>
      <c r="M47" s="57">
        <v>0</v>
      </c>
      <c r="N47" s="58">
        <v>0</v>
      </c>
      <c r="O47" s="59">
        <v>1200000</v>
      </c>
      <c r="P47" s="58">
        <v>0</v>
      </c>
      <c r="Q47" s="60">
        <v>50699000</v>
      </c>
      <c r="R47" s="59">
        <v>44099000</v>
      </c>
      <c r="S47" s="58">
        <v>0</v>
      </c>
      <c r="T47" s="58">
        <v>0</v>
      </c>
      <c r="U47" s="57">
        <v>0</v>
      </c>
      <c r="V47" s="58">
        <v>6600000</v>
      </c>
      <c r="W47" s="61">
        <v>50699000</v>
      </c>
    </row>
    <row r="48" spans="1:23" s="7" customFormat="1" ht="12.75" customHeight="1">
      <c r="A48" s="24" t="s">
        <v>609</v>
      </c>
      <c r="B48" s="79" t="s">
        <v>277</v>
      </c>
      <c r="C48" s="55" t="s">
        <v>278</v>
      </c>
      <c r="D48" s="56">
        <v>0</v>
      </c>
      <c r="E48" s="57">
        <v>0</v>
      </c>
      <c r="F48" s="57">
        <v>0</v>
      </c>
      <c r="G48" s="57">
        <v>0</v>
      </c>
      <c r="H48" s="57">
        <v>15000000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8">
        <v>0</v>
      </c>
      <c r="O48" s="59">
        <v>53000</v>
      </c>
      <c r="P48" s="58">
        <v>0</v>
      </c>
      <c r="Q48" s="60">
        <v>15053000</v>
      </c>
      <c r="R48" s="59">
        <v>15000000</v>
      </c>
      <c r="S48" s="58">
        <v>0</v>
      </c>
      <c r="T48" s="58">
        <v>0</v>
      </c>
      <c r="U48" s="57">
        <v>0</v>
      </c>
      <c r="V48" s="58">
        <v>53000</v>
      </c>
      <c r="W48" s="61">
        <v>15053000</v>
      </c>
    </row>
    <row r="49" spans="1:23" s="7" customFormat="1" ht="12.75" customHeight="1">
      <c r="A49" s="24" t="s">
        <v>610</v>
      </c>
      <c r="B49" s="79" t="s">
        <v>550</v>
      </c>
      <c r="C49" s="55" t="s">
        <v>551</v>
      </c>
      <c r="D49" s="56">
        <v>0</v>
      </c>
      <c r="E49" s="57">
        <v>2229000</v>
      </c>
      <c r="F49" s="57">
        <v>455466000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8">
        <v>0</v>
      </c>
      <c r="O49" s="59">
        <v>0</v>
      </c>
      <c r="P49" s="58">
        <v>0</v>
      </c>
      <c r="Q49" s="60">
        <v>457695000</v>
      </c>
      <c r="R49" s="59">
        <v>457695000</v>
      </c>
      <c r="S49" s="58">
        <v>0</v>
      </c>
      <c r="T49" s="58">
        <v>0</v>
      </c>
      <c r="U49" s="57">
        <v>0</v>
      </c>
      <c r="V49" s="58">
        <v>0</v>
      </c>
      <c r="W49" s="61">
        <v>457695000</v>
      </c>
    </row>
    <row r="50" spans="1:23" s="34" customFormat="1" ht="12.75" customHeight="1">
      <c r="A50" s="45"/>
      <c r="B50" s="80" t="s">
        <v>634</v>
      </c>
      <c r="C50" s="81"/>
      <c r="D50" s="65">
        <f aca="true" t="shared" si="6" ref="D50:W50">SUM(D44:D49)</f>
        <v>0</v>
      </c>
      <c r="E50" s="66">
        <f t="shared" si="6"/>
        <v>120814000</v>
      </c>
      <c r="F50" s="66">
        <f t="shared" si="6"/>
        <v>457602380</v>
      </c>
      <c r="G50" s="66">
        <f t="shared" si="6"/>
        <v>0</v>
      </c>
      <c r="H50" s="66">
        <f t="shared" si="6"/>
        <v>61009900</v>
      </c>
      <c r="I50" s="66">
        <f t="shared" si="6"/>
        <v>1635000</v>
      </c>
      <c r="J50" s="66">
        <f t="shared" si="6"/>
        <v>0</v>
      </c>
      <c r="K50" s="66">
        <f t="shared" si="6"/>
        <v>0</v>
      </c>
      <c r="L50" s="66">
        <f t="shared" si="6"/>
        <v>3237600</v>
      </c>
      <c r="M50" s="66">
        <f t="shared" si="6"/>
        <v>0</v>
      </c>
      <c r="N50" s="82">
        <f t="shared" si="6"/>
        <v>11757850</v>
      </c>
      <c r="O50" s="83">
        <f t="shared" si="6"/>
        <v>4330900</v>
      </c>
      <c r="P50" s="82">
        <f t="shared" si="6"/>
        <v>0</v>
      </c>
      <c r="Q50" s="69">
        <f t="shared" si="6"/>
        <v>660387630</v>
      </c>
      <c r="R50" s="83">
        <f t="shared" si="6"/>
        <v>640375630</v>
      </c>
      <c r="S50" s="82">
        <f t="shared" si="6"/>
        <v>0</v>
      </c>
      <c r="T50" s="82">
        <f t="shared" si="6"/>
        <v>0</v>
      </c>
      <c r="U50" s="66">
        <f t="shared" si="6"/>
        <v>0</v>
      </c>
      <c r="V50" s="82">
        <f t="shared" si="6"/>
        <v>20012000</v>
      </c>
      <c r="W50" s="94">
        <f t="shared" si="6"/>
        <v>660387630</v>
      </c>
    </row>
    <row r="51" spans="1:23" s="7" customFormat="1" ht="12.75" customHeight="1">
      <c r="A51" s="24" t="s">
        <v>609</v>
      </c>
      <c r="B51" s="79" t="s">
        <v>279</v>
      </c>
      <c r="C51" s="55" t="s">
        <v>280</v>
      </c>
      <c r="D51" s="56">
        <v>0</v>
      </c>
      <c r="E51" s="57">
        <v>25000000</v>
      </c>
      <c r="F51" s="57">
        <v>0</v>
      </c>
      <c r="G51" s="57">
        <v>0</v>
      </c>
      <c r="H51" s="57">
        <v>15700000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8">
        <v>24000000</v>
      </c>
      <c r="O51" s="59">
        <v>0</v>
      </c>
      <c r="P51" s="58">
        <v>0</v>
      </c>
      <c r="Q51" s="60">
        <v>64700000</v>
      </c>
      <c r="R51" s="59">
        <v>50771000</v>
      </c>
      <c r="S51" s="58">
        <v>0</v>
      </c>
      <c r="T51" s="58">
        <v>0</v>
      </c>
      <c r="U51" s="57">
        <v>0</v>
      </c>
      <c r="V51" s="58">
        <v>13929000</v>
      </c>
      <c r="W51" s="61">
        <v>64700000</v>
      </c>
    </row>
    <row r="52" spans="1:23" s="7" customFormat="1" ht="12.75" customHeight="1">
      <c r="A52" s="24" t="s">
        <v>609</v>
      </c>
      <c r="B52" s="79" t="s">
        <v>281</v>
      </c>
      <c r="C52" s="55" t="s">
        <v>282</v>
      </c>
      <c r="D52" s="56">
        <v>582450</v>
      </c>
      <c r="E52" s="57">
        <v>0</v>
      </c>
      <c r="F52" s="57">
        <v>0</v>
      </c>
      <c r="G52" s="57">
        <v>0</v>
      </c>
      <c r="H52" s="57">
        <v>15800000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8">
        <v>37891270</v>
      </c>
      <c r="O52" s="59">
        <v>1971540</v>
      </c>
      <c r="P52" s="58">
        <v>0</v>
      </c>
      <c r="Q52" s="60">
        <v>56245260</v>
      </c>
      <c r="R52" s="59">
        <v>53360000</v>
      </c>
      <c r="S52" s="58">
        <v>0</v>
      </c>
      <c r="T52" s="58">
        <v>0</v>
      </c>
      <c r="U52" s="57">
        <v>0</v>
      </c>
      <c r="V52" s="58">
        <v>2885260</v>
      </c>
      <c r="W52" s="61">
        <v>56245260</v>
      </c>
    </row>
    <row r="53" spans="1:23" s="7" customFormat="1" ht="12.75" customHeight="1">
      <c r="A53" s="24" t="s">
        <v>609</v>
      </c>
      <c r="B53" s="79" t="s">
        <v>283</v>
      </c>
      <c r="C53" s="55" t="s">
        <v>284</v>
      </c>
      <c r="D53" s="56">
        <v>0</v>
      </c>
      <c r="E53" s="57">
        <v>11696000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8">
        <v>0</v>
      </c>
      <c r="O53" s="59">
        <v>300000</v>
      </c>
      <c r="P53" s="58">
        <v>0</v>
      </c>
      <c r="Q53" s="60">
        <v>11996000</v>
      </c>
      <c r="R53" s="59">
        <v>11696000</v>
      </c>
      <c r="S53" s="58">
        <v>0</v>
      </c>
      <c r="T53" s="58">
        <v>0</v>
      </c>
      <c r="U53" s="57">
        <v>0</v>
      </c>
      <c r="V53" s="58">
        <v>300000</v>
      </c>
      <c r="W53" s="61">
        <v>11996000</v>
      </c>
    </row>
    <row r="54" spans="1:23" s="7" customFormat="1" ht="12.75" customHeight="1">
      <c r="A54" s="24" t="s">
        <v>609</v>
      </c>
      <c r="B54" s="79" t="s">
        <v>285</v>
      </c>
      <c r="C54" s="55" t="s">
        <v>286</v>
      </c>
      <c r="D54" s="56">
        <v>0</v>
      </c>
      <c r="E54" s="57">
        <v>3687000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8">
        <v>11061000</v>
      </c>
      <c r="O54" s="59">
        <v>3650000</v>
      </c>
      <c r="P54" s="58">
        <v>0</v>
      </c>
      <c r="Q54" s="60">
        <v>18398000</v>
      </c>
      <c r="R54" s="59">
        <v>14748000</v>
      </c>
      <c r="S54" s="58">
        <v>0</v>
      </c>
      <c r="T54" s="58">
        <v>0</v>
      </c>
      <c r="U54" s="57">
        <v>0</v>
      </c>
      <c r="V54" s="58">
        <v>3650000</v>
      </c>
      <c r="W54" s="61">
        <v>18398000</v>
      </c>
    </row>
    <row r="55" spans="1:23" s="7" customFormat="1" ht="12.75" customHeight="1">
      <c r="A55" s="24" t="s">
        <v>609</v>
      </c>
      <c r="B55" s="79" t="s">
        <v>287</v>
      </c>
      <c r="C55" s="55" t="s">
        <v>288</v>
      </c>
      <c r="D55" s="56">
        <v>11000000</v>
      </c>
      <c r="E55" s="57">
        <v>20000000</v>
      </c>
      <c r="F55" s="57">
        <v>0</v>
      </c>
      <c r="G55" s="57">
        <v>0</v>
      </c>
      <c r="H55" s="57">
        <v>8500000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8">
        <v>4783200</v>
      </c>
      <c r="O55" s="59">
        <v>4995810</v>
      </c>
      <c r="P55" s="58">
        <v>0</v>
      </c>
      <c r="Q55" s="60">
        <v>49279010</v>
      </c>
      <c r="R55" s="59">
        <v>38793600</v>
      </c>
      <c r="S55" s="58">
        <v>0</v>
      </c>
      <c r="T55" s="58">
        <v>10485410</v>
      </c>
      <c r="U55" s="57">
        <v>0</v>
      </c>
      <c r="V55" s="58">
        <v>0</v>
      </c>
      <c r="W55" s="61">
        <v>49279010</v>
      </c>
    </row>
    <row r="56" spans="1:23" s="7" customFormat="1" ht="12.75" customHeight="1">
      <c r="A56" s="24" t="s">
        <v>610</v>
      </c>
      <c r="B56" s="79" t="s">
        <v>552</v>
      </c>
      <c r="C56" s="55" t="s">
        <v>553</v>
      </c>
      <c r="D56" s="56">
        <v>0</v>
      </c>
      <c r="E56" s="57">
        <v>0</v>
      </c>
      <c r="F56" s="57">
        <v>115679000</v>
      </c>
      <c r="G56" s="57">
        <v>0</v>
      </c>
      <c r="H56" s="57">
        <v>0</v>
      </c>
      <c r="I56" s="57">
        <v>92640000</v>
      </c>
      <c r="J56" s="57">
        <v>0</v>
      </c>
      <c r="K56" s="57">
        <v>0</v>
      </c>
      <c r="L56" s="57">
        <v>0</v>
      </c>
      <c r="M56" s="57">
        <v>7016000</v>
      </c>
      <c r="N56" s="58">
        <v>42864000</v>
      </c>
      <c r="O56" s="59">
        <v>0</v>
      </c>
      <c r="P56" s="58">
        <v>0</v>
      </c>
      <c r="Q56" s="60">
        <v>258199000</v>
      </c>
      <c r="R56" s="59">
        <v>258199000</v>
      </c>
      <c r="S56" s="58">
        <v>0</v>
      </c>
      <c r="T56" s="58">
        <v>0</v>
      </c>
      <c r="U56" s="57">
        <v>0</v>
      </c>
      <c r="V56" s="58">
        <v>0</v>
      </c>
      <c r="W56" s="61">
        <v>258199000</v>
      </c>
    </row>
    <row r="57" spans="1:23" s="34" customFormat="1" ht="12.75" customHeight="1">
      <c r="A57" s="45"/>
      <c r="B57" s="80" t="s">
        <v>635</v>
      </c>
      <c r="C57" s="81"/>
      <c r="D57" s="65">
        <f aca="true" t="shared" si="7" ref="D57:W57">SUM(D51:D56)</f>
        <v>11582450</v>
      </c>
      <c r="E57" s="66">
        <f t="shared" si="7"/>
        <v>60383000</v>
      </c>
      <c r="F57" s="66">
        <f t="shared" si="7"/>
        <v>115679000</v>
      </c>
      <c r="G57" s="66">
        <f t="shared" si="7"/>
        <v>0</v>
      </c>
      <c r="H57" s="66">
        <f t="shared" si="7"/>
        <v>40000000</v>
      </c>
      <c r="I57" s="66">
        <f t="shared" si="7"/>
        <v>92640000</v>
      </c>
      <c r="J57" s="66">
        <f t="shared" si="7"/>
        <v>0</v>
      </c>
      <c r="K57" s="66">
        <f t="shared" si="7"/>
        <v>0</v>
      </c>
      <c r="L57" s="66">
        <f t="shared" si="7"/>
        <v>0</v>
      </c>
      <c r="M57" s="66">
        <f t="shared" si="7"/>
        <v>7016000</v>
      </c>
      <c r="N57" s="82">
        <f t="shared" si="7"/>
        <v>120599470</v>
      </c>
      <c r="O57" s="83">
        <f t="shared" si="7"/>
        <v>10917350</v>
      </c>
      <c r="P57" s="82">
        <f t="shared" si="7"/>
        <v>0</v>
      </c>
      <c r="Q57" s="69">
        <f t="shared" si="7"/>
        <v>458817270</v>
      </c>
      <c r="R57" s="83">
        <f t="shared" si="7"/>
        <v>427567600</v>
      </c>
      <c r="S57" s="82">
        <f t="shared" si="7"/>
        <v>0</v>
      </c>
      <c r="T57" s="82">
        <f t="shared" si="7"/>
        <v>10485410</v>
      </c>
      <c r="U57" s="66">
        <f t="shared" si="7"/>
        <v>0</v>
      </c>
      <c r="V57" s="82">
        <f t="shared" si="7"/>
        <v>20764260</v>
      </c>
      <c r="W57" s="94">
        <f t="shared" si="7"/>
        <v>458817270</v>
      </c>
    </row>
    <row r="58" spans="1:23" s="7" customFormat="1" ht="12.75" customHeight="1">
      <c r="A58" s="24" t="s">
        <v>609</v>
      </c>
      <c r="B58" s="79" t="s">
        <v>289</v>
      </c>
      <c r="C58" s="55" t="s">
        <v>290</v>
      </c>
      <c r="D58" s="56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43268000</v>
      </c>
      <c r="N58" s="58">
        <v>0</v>
      </c>
      <c r="O58" s="59">
        <v>0</v>
      </c>
      <c r="P58" s="58">
        <v>0</v>
      </c>
      <c r="Q58" s="60">
        <v>43268000</v>
      </c>
      <c r="R58" s="59">
        <v>34718000</v>
      </c>
      <c r="S58" s="58">
        <v>0</v>
      </c>
      <c r="T58" s="58">
        <v>0</v>
      </c>
      <c r="U58" s="57">
        <v>0</v>
      </c>
      <c r="V58" s="58">
        <v>8550000</v>
      </c>
      <c r="W58" s="61">
        <v>43268000</v>
      </c>
    </row>
    <row r="59" spans="1:23" s="7" customFormat="1" ht="12.75" customHeight="1">
      <c r="A59" s="24" t="s">
        <v>609</v>
      </c>
      <c r="B59" s="79" t="s">
        <v>73</v>
      </c>
      <c r="C59" s="55" t="s">
        <v>74</v>
      </c>
      <c r="D59" s="56">
        <v>25830900</v>
      </c>
      <c r="E59" s="57">
        <v>38289000</v>
      </c>
      <c r="F59" s="57">
        <v>70265100</v>
      </c>
      <c r="G59" s="57">
        <v>0</v>
      </c>
      <c r="H59" s="57">
        <v>9500000</v>
      </c>
      <c r="I59" s="57">
        <v>81779100</v>
      </c>
      <c r="J59" s="57">
        <v>0</v>
      </c>
      <c r="K59" s="57">
        <v>3270000</v>
      </c>
      <c r="L59" s="57">
        <v>0</v>
      </c>
      <c r="M59" s="57">
        <v>0</v>
      </c>
      <c r="N59" s="58">
        <v>27199000</v>
      </c>
      <c r="O59" s="59">
        <v>34439000</v>
      </c>
      <c r="P59" s="58">
        <v>0</v>
      </c>
      <c r="Q59" s="60">
        <v>290572100</v>
      </c>
      <c r="R59" s="59">
        <v>117531100</v>
      </c>
      <c r="S59" s="58">
        <v>100000000</v>
      </c>
      <c r="T59" s="58">
        <v>73041000</v>
      </c>
      <c r="U59" s="57">
        <v>0</v>
      </c>
      <c r="V59" s="58">
        <v>0</v>
      </c>
      <c r="W59" s="61">
        <v>290572100</v>
      </c>
    </row>
    <row r="60" spans="1:23" s="7" customFormat="1" ht="12.75" customHeight="1">
      <c r="A60" s="24" t="s">
        <v>609</v>
      </c>
      <c r="B60" s="79" t="s">
        <v>291</v>
      </c>
      <c r="C60" s="55" t="s">
        <v>292</v>
      </c>
      <c r="D60" s="56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8">
        <v>15507000</v>
      </c>
      <c r="O60" s="59">
        <v>314407</v>
      </c>
      <c r="P60" s="58">
        <v>0</v>
      </c>
      <c r="Q60" s="60">
        <v>15821407</v>
      </c>
      <c r="R60" s="59">
        <v>15507000</v>
      </c>
      <c r="S60" s="58">
        <v>0</v>
      </c>
      <c r="T60" s="58">
        <v>0</v>
      </c>
      <c r="U60" s="57">
        <v>0</v>
      </c>
      <c r="V60" s="58">
        <v>314407</v>
      </c>
      <c r="W60" s="61">
        <v>15821407</v>
      </c>
    </row>
    <row r="61" spans="1:23" s="7" customFormat="1" ht="12.75" customHeight="1">
      <c r="A61" s="24" t="s">
        <v>609</v>
      </c>
      <c r="B61" s="79" t="s">
        <v>293</v>
      </c>
      <c r="C61" s="55" t="s">
        <v>294</v>
      </c>
      <c r="D61" s="56">
        <v>850000</v>
      </c>
      <c r="E61" s="57">
        <v>26269040</v>
      </c>
      <c r="F61" s="57">
        <v>0</v>
      </c>
      <c r="G61" s="57">
        <v>0</v>
      </c>
      <c r="H61" s="57">
        <v>1860000</v>
      </c>
      <c r="I61" s="57">
        <v>0</v>
      </c>
      <c r="J61" s="57">
        <v>0</v>
      </c>
      <c r="K61" s="57">
        <v>0</v>
      </c>
      <c r="L61" s="57">
        <v>0</v>
      </c>
      <c r="M61" s="57">
        <v>10478410</v>
      </c>
      <c r="N61" s="58">
        <v>15781550</v>
      </c>
      <c r="O61" s="59">
        <v>12497660</v>
      </c>
      <c r="P61" s="58">
        <v>0</v>
      </c>
      <c r="Q61" s="60">
        <v>67736660</v>
      </c>
      <c r="R61" s="59">
        <v>62829020</v>
      </c>
      <c r="S61" s="58">
        <v>0</v>
      </c>
      <c r="T61" s="58">
        <v>0</v>
      </c>
      <c r="U61" s="57">
        <v>0</v>
      </c>
      <c r="V61" s="58">
        <v>4907640</v>
      </c>
      <c r="W61" s="61">
        <v>67736660</v>
      </c>
    </row>
    <row r="62" spans="1:23" s="7" customFormat="1" ht="12.75" customHeight="1">
      <c r="A62" s="24" t="s">
        <v>609</v>
      </c>
      <c r="B62" s="79" t="s">
        <v>295</v>
      </c>
      <c r="C62" s="55" t="s">
        <v>296</v>
      </c>
      <c r="D62" s="56">
        <v>0</v>
      </c>
      <c r="E62" s="57">
        <v>4118720</v>
      </c>
      <c r="F62" s="57">
        <v>0</v>
      </c>
      <c r="G62" s="57">
        <v>0</v>
      </c>
      <c r="H62" s="57">
        <v>15024419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8">
        <v>9494861</v>
      </c>
      <c r="O62" s="59">
        <v>1911000</v>
      </c>
      <c r="P62" s="58">
        <v>0</v>
      </c>
      <c r="Q62" s="60">
        <v>30549000</v>
      </c>
      <c r="R62" s="59">
        <v>21245000</v>
      </c>
      <c r="S62" s="58">
        <v>0</v>
      </c>
      <c r="T62" s="58">
        <v>0</v>
      </c>
      <c r="U62" s="57">
        <v>0</v>
      </c>
      <c r="V62" s="58">
        <v>9304000</v>
      </c>
      <c r="W62" s="61">
        <v>30549000</v>
      </c>
    </row>
    <row r="63" spans="1:23" s="7" customFormat="1" ht="12.75" customHeight="1">
      <c r="A63" s="24" t="s">
        <v>609</v>
      </c>
      <c r="B63" s="79" t="s">
        <v>297</v>
      </c>
      <c r="C63" s="55" t="s">
        <v>298</v>
      </c>
      <c r="D63" s="56">
        <v>0</v>
      </c>
      <c r="E63" s="57">
        <v>22930000</v>
      </c>
      <c r="F63" s="57">
        <v>0</v>
      </c>
      <c r="G63" s="57">
        <v>0</v>
      </c>
      <c r="H63" s="57">
        <v>43000000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8">
        <v>0</v>
      </c>
      <c r="O63" s="59">
        <v>3198000</v>
      </c>
      <c r="P63" s="58">
        <v>0</v>
      </c>
      <c r="Q63" s="60">
        <v>69128000</v>
      </c>
      <c r="R63" s="59">
        <v>65930000</v>
      </c>
      <c r="S63" s="58">
        <v>0</v>
      </c>
      <c r="T63" s="58">
        <v>0</v>
      </c>
      <c r="U63" s="57">
        <v>0</v>
      </c>
      <c r="V63" s="58">
        <v>3198000</v>
      </c>
      <c r="W63" s="61">
        <v>69128000</v>
      </c>
    </row>
    <row r="64" spans="1:23" s="7" customFormat="1" ht="12.75" customHeight="1">
      <c r="A64" s="24" t="s">
        <v>610</v>
      </c>
      <c r="B64" s="79" t="s">
        <v>554</v>
      </c>
      <c r="C64" s="55" t="s">
        <v>555</v>
      </c>
      <c r="D64" s="56">
        <v>200000</v>
      </c>
      <c r="E64" s="57">
        <v>0</v>
      </c>
      <c r="F64" s="57">
        <v>474302023</v>
      </c>
      <c r="G64" s="57">
        <v>0</v>
      </c>
      <c r="H64" s="57">
        <v>0</v>
      </c>
      <c r="I64" s="57">
        <v>4350000</v>
      </c>
      <c r="J64" s="57">
        <v>0</v>
      </c>
      <c r="K64" s="57">
        <v>0</v>
      </c>
      <c r="L64" s="57">
        <v>1500000</v>
      </c>
      <c r="M64" s="57">
        <v>0</v>
      </c>
      <c r="N64" s="58">
        <v>0</v>
      </c>
      <c r="O64" s="59">
        <v>4400000</v>
      </c>
      <c r="P64" s="58">
        <v>0</v>
      </c>
      <c r="Q64" s="60">
        <v>484752023</v>
      </c>
      <c r="R64" s="59">
        <v>471352023</v>
      </c>
      <c r="S64" s="58">
        <v>0</v>
      </c>
      <c r="T64" s="58">
        <v>0</v>
      </c>
      <c r="U64" s="57">
        <v>0</v>
      </c>
      <c r="V64" s="58">
        <v>13400000</v>
      </c>
      <c r="W64" s="61">
        <v>484752023</v>
      </c>
    </row>
    <row r="65" spans="1:23" s="34" customFormat="1" ht="12.75" customHeight="1">
      <c r="A65" s="45"/>
      <c r="B65" s="80" t="s">
        <v>636</v>
      </c>
      <c r="C65" s="81"/>
      <c r="D65" s="65">
        <f aca="true" t="shared" si="8" ref="D65:W65">SUM(D58:D64)</f>
        <v>26880900</v>
      </c>
      <c r="E65" s="66">
        <f t="shared" si="8"/>
        <v>91606760</v>
      </c>
      <c r="F65" s="66">
        <f t="shared" si="8"/>
        <v>544567123</v>
      </c>
      <c r="G65" s="66">
        <f t="shared" si="8"/>
        <v>0</v>
      </c>
      <c r="H65" s="66">
        <f t="shared" si="8"/>
        <v>69384419</v>
      </c>
      <c r="I65" s="66">
        <f t="shared" si="8"/>
        <v>86129100</v>
      </c>
      <c r="J65" s="66">
        <f t="shared" si="8"/>
        <v>0</v>
      </c>
      <c r="K65" s="66">
        <f t="shared" si="8"/>
        <v>3270000</v>
      </c>
      <c r="L65" s="66">
        <f t="shared" si="8"/>
        <v>1500000</v>
      </c>
      <c r="M65" s="66">
        <f t="shared" si="8"/>
        <v>53746410</v>
      </c>
      <c r="N65" s="82">
        <f t="shared" si="8"/>
        <v>67982411</v>
      </c>
      <c r="O65" s="83">
        <f t="shared" si="8"/>
        <v>56760067</v>
      </c>
      <c r="P65" s="82">
        <f t="shared" si="8"/>
        <v>0</v>
      </c>
      <c r="Q65" s="69">
        <f t="shared" si="8"/>
        <v>1001827190</v>
      </c>
      <c r="R65" s="83">
        <f t="shared" si="8"/>
        <v>789112143</v>
      </c>
      <c r="S65" s="82">
        <f t="shared" si="8"/>
        <v>100000000</v>
      </c>
      <c r="T65" s="82">
        <f t="shared" si="8"/>
        <v>73041000</v>
      </c>
      <c r="U65" s="66">
        <f t="shared" si="8"/>
        <v>0</v>
      </c>
      <c r="V65" s="82">
        <f t="shared" si="8"/>
        <v>39674047</v>
      </c>
      <c r="W65" s="94">
        <f t="shared" si="8"/>
        <v>1001827190</v>
      </c>
    </row>
    <row r="66" spans="1:23" s="7" customFormat="1" ht="12.75" customHeight="1">
      <c r="A66" s="24" t="s">
        <v>609</v>
      </c>
      <c r="B66" s="79" t="s">
        <v>299</v>
      </c>
      <c r="C66" s="55" t="s">
        <v>300</v>
      </c>
      <c r="D66" s="56">
        <v>15000000</v>
      </c>
      <c r="E66" s="57">
        <v>51460900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8">
        <v>5900000</v>
      </c>
      <c r="O66" s="59">
        <v>1006324</v>
      </c>
      <c r="P66" s="58">
        <v>0</v>
      </c>
      <c r="Q66" s="60">
        <v>73367224</v>
      </c>
      <c r="R66" s="59">
        <v>39528000</v>
      </c>
      <c r="S66" s="58">
        <v>0</v>
      </c>
      <c r="T66" s="58">
        <v>33839224</v>
      </c>
      <c r="U66" s="57">
        <v>0</v>
      </c>
      <c r="V66" s="58">
        <v>0</v>
      </c>
      <c r="W66" s="61">
        <v>73367224</v>
      </c>
    </row>
    <row r="67" spans="1:23" s="7" customFormat="1" ht="12.75" customHeight="1">
      <c r="A67" s="24" t="s">
        <v>609</v>
      </c>
      <c r="B67" s="79" t="s">
        <v>301</v>
      </c>
      <c r="C67" s="55" t="s">
        <v>302</v>
      </c>
      <c r="D67" s="56">
        <v>33210000</v>
      </c>
      <c r="E67" s="57">
        <v>83838913</v>
      </c>
      <c r="F67" s="57">
        <v>0</v>
      </c>
      <c r="G67" s="57">
        <v>0</v>
      </c>
      <c r="H67" s="57">
        <v>103006600</v>
      </c>
      <c r="I67" s="57">
        <v>0</v>
      </c>
      <c r="J67" s="57">
        <v>0</v>
      </c>
      <c r="K67" s="57">
        <v>3573203</v>
      </c>
      <c r="L67" s="57">
        <v>700000</v>
      </c>
      <c r="M67" s="57">
        <v>0</v>
      </c>
      <c r="N67" s="58">
        <v>33990000</v>
      </c>
      <c r="O67" s="59">
        <v>6610202</v>
      </c>
      <c r="P67" s="58">
        <v>0</v>
      </c>
      <c r="Q67" s="60">
        <v>264928918</v>
      </c>
      <c r="R67" s="59">
        <v>67528750</v>
      </c>
      <c r="S67" s="58">
        <v>0</v>
      </c>
      <c r="T67" s="58">
        <v>0</v>
      </c>
      <c r="U67" s="57">
        <v>0</v>
      </c>
      <c r="V67" s="58">
        <v>197400168</v>
      </c>
      <c r="W67" s="61">
        <v>264928918</v>
      </c>
    </row>
    <row r="68" spans="1:23" s="7" customFormat="1" ht="12.75" customHeight="1">
      <c r="A68" s="24" t="s">
        <v>609</v>
      </c>
      <c r="B68" s="79" t="s">
        <v>303</v>
      </c>
      <c r="C68" s="55" t="s">
        <v>304</v>
      </c>
      <c r="D68" s="56">
        <v>0</v>
      </c>
      <c r="E68" s="57">
        <v>32589000</v>
      </c>
      <c r="F68" s="57">
        <v>0</v>
      </c>
      <c r="G68" s="57">
        <v>0</v>
      </c>
      <c r="H68" s="57">
        <v>9700000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8">
        <v>848000</v>
      </c>
      <c r="O68" s="59">
        <v>5159000</v>
      </c>
      <c r="P68" s="58">
        <v>0</v>
      </c>
      <c r="Q68" s="60">
        <v>48296000</v>
      </c>
      <c r="R68" s="59">
        <v>39639000</v>
      </c>
      <c r="S68" s="58">
        <v>0</v>
      </c>
      <c r="T68" s="58">
        <v>0</v>
      </c>
      <c r="U68" s="57">
        <v>0</v>
      </c>
      <c r="V68" s="58">
        <v>8657000</v>
      </c>
      <c r="W68" s="61">
        <v>48296000</v>
      </c>
    </row>
    <row r="69" spans="1:23" s="7" customFormat="1" ht="12.75" customHeight="1">
      <c r="A69" s="24" t="s">
        <v>609</v>
      </c>
      <c r="B69" s="79" t="s">
        <v>305</v>
      </c>
      <c r="C69" s="55" t="s">
        <v>306</v>
      </c>
      <c r="D69" s="56">
        <v>0</v>
      </c>
      <c r="E69" s="57">
        <v>22409000</v>
      </c>
      <c r="F69" s="57">
        <v>0</v>
      </c>
      <c r="G69" s="57">
        <v>0</v>
      </c>
      <c r="H69" s="57">
        <v>0</v>
      </c>
      <c r="I69" s="57">
        <v>0</v>
      </c>
      <c r="J69" s="57">
        <v>43000</v>
      </c>
      <c r="K69" s="57">
        <v>0</v>
      </c>
      <c r="L69" s="57">
        <v>0</v>
      </c>
      <c r="M69" s="57">
        <v>0</v>
      </c>
      <c r="N69" s="58">
        <v>0</v>
      </c>
      <c r="O69" s="59">
        <v>4254000</v>
      </c>
      <c r="P69" s="58">
        <v>0</v>
      </c>
      <c r="Q69" s="60">
        <v>26706000</v>
      </c>
      <c r="R69" s="59">
        <v>22409000</v>
      </c>
      <c r="S69" s="58">
        <v>0</v>
      </c>
      <c r="T69" s="58">
        <v>0</v>
      </c>
      <c r="U69" s="57">
        <v>0</v>
      </c>
      <c r="V69" s="58">
        <v>4297000</v>
      </c>
      <c r="W69" s="61">
        <v>26706000</v>
      </c>
    </row>
    <row r="70" spans="1:23" s="7" customFormat="1" ht="12.75" customHeight="1">
      <c r="A70" s="24" t="s">
        <v>610</v>
      </c>
      <c r="B70" s="79" t="s">
        <v>556</v>
      </c>
      <c r="C70" s="55" t="s">
        <v>557</v>
      </c>
      <c r="D70" s="56">
        <v>0</v>
      </c>
      <c r="E70" s="57">
        <v>0</v>
      </c>
      <c r="F70" s="57">
        <v>236139830</v>
      </c>
      <c r="G70" s="57">
        <v>0</v>
      </c>
      <c r="H70" s="57">
        <v>0</v>
      </c>
      <c r="I70" s="57">
        <v>37041048</v>
      </c>
      <c r="J70" s="57">
        <v>0</v>
      </c>
      <c r="K70" s="57">
        <v>0</v>
      </c>
      <c r="L70" s="57">
        <v>0</v>
      </c>
      <c r="M70" s="57">
        <v>1907018</v>
      </c>
      <c r="N70" s="58">
        <v>0</v>
      </c>
      <c r="O70" s="59">
        <v>1191905</v>
      </c>
      <c r="P70" s="58">
        <v>0</v>
      </c>
      <c r="Q70" s="60">
        <v>276279801</v>
      </c>
      <c r="R70" s="59">
        <v>188210703</v>
      </c>
      <c r="S70" s="58">
        <v>0</v>
      </c>
      <c r="T70" s="58">
        <v>0</v>
      </c>
      <c r="U70" s="57">
        <v>87719298</v>
      </c>
      <c r="V70" s="58">
        <v>349800</v>
      </c>
      <c r="W70" s="61">
        <v>276279801</v>
      </c>
    </row>
    <row r="71" spans="1:23" s="34" customFormat="1" ht="12.75" customHeight="1">
      <c r="A71" s="45"/>
      <c r="B71" s="80" t="s">
        <v>637</v>
      </c>
      <c r="C71" s="81"/>
      <c r="D71" s="65">
        <f aca="true" t="shared" si="9" ref="D71:W71">SUM(D66:D70)</f>
        <v>48210000</v>
      </c>
      <c r="E71" s="66">
        <f t="shared" si="9"/>
        <v>190297813</v>
      </c>
      <c r="F71" s="66">
        <f t="shared" si="9"/>
        <v>236139830</v>
      </c>
      <c r="G71" s="66">
        <f t="shared" si="9"/>
        <v>0</v>
      </c>
      <c r="H71" s="66">
        <f t="shared" si="9"/>
        <v>112706600</v>
      </c>
      <c r="I71" s="66">
        <f t="shared" si="9"/>
        <v>37041048</v>
      </c>
      <c r="J71" s="66">
        <f t="shared" si="9"/>
        <v>43000</v>
      </c>
      <c r="K71" s="66">
        <f t="shared" si="9"/>
        <v>3573203</v>
      </c>
      <c r="L71" s="66">
        <f t="shared" si="9"/>
        <v>700000</v>
      </c>
      <c r="M71" s="66">
        <f t="shared" si="9"/>
        <v>1907018</v>
      </c>
      <c r="N71" s="82">
        <f t="shared" si="9"/>
        <v>40738000</v>
      </c>
      <c r="O71" s="83">
        <f t="shared" si="9"/>
        <v>18221431</v>
      </c>
      <c r="P71" s="82">
        <f t="shared" si="9"/>
        <v>0</v>
      </c>
      <c r="Q71" s="69">
        <f t="shared" si="9"/>
        <v>689577943</v>
      </c>
      <c r="R71" s="83">
        <f t="shared" si="9"/>
        <v>357315453</v>
      </c>
      <c r="S71" s="82">
        <f t="shared" si="9"/>
        <v>0</v>
      </c>
      <c r="T71" s="82">
        <f t="shared" si="9"/>
        <v>33839224</v>
      </c>
      <c r="U71" s="66">
        <f t="shared" si="9"/>
        <v>87719298</v>
      </c>
      <c r="V71" s="82">
        <f t="shared" si="9"/>
        <v>210703968</v>
      </c>
      <c r="W71" s="94">
        <f t="shared" si="9"/>
        <v>689577943</v>
      </c>
    </row>
    <row r="72" spans="1:23" s="7" customFormat="1" ht="12.75" customHeight="1">
      <c r="A72" s="24" t="s">
        <v>609</v>
      </c>
      <c r="B72" s="79" t="s">
        <v>307</v>
      </c>
      <c r="C72" s="55" t="s">
        <v>308</v>
      </c>
      <c r="D72" s="56">
        <v>406922</v>
      </c>
      <c r="E72" s="57">
        <v>25605000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8">
        <v>16600000</v>
      </c>
      <c r="O72" s="59">
        <v>4512284</v>
      </c>
      <c r="P72" s="58">
        <v>0</v>
      </c>
      <c r="Q72" s="60">
        <v>47124206</v>
      </c>
      <c r="R72" s="59">
        <v>25380950</v>
      </c>
      <c r="S72" s="58">
        <v>0</v>
      </c>
      <c r="T72" s="58">
        <v>0</v>
      </c>
      <c r="U72" s="57">
        <v>0</v>
      </c>
      <c r="V72" s="58">
        <v>21743256</v>
      </c>
      <c r="W72" s="61">
        <v>47124206</v>
      </c>
    </row>
    <row r="73" spans="1:23" s="7" customFormat="1" ht="12.75" customHeight="1">
      <c r="A73" s="24" t="s">
        <v>609</v>
      </c>
      <c r="B73" s="79" t="s">
        <v>309</v>
      </c>
      <c r="C73" s="55" t="s">
        <v>310</v>
      </c>
      <c r="D73" s="56">
        <v>0</v>
      </c>
      <c r="E73" s="57">
        <v>7639000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8">
        <v>0</v>
      </c>
      <c r="O73" s="59">
        <v>0</v>
      </c>
      <c r="P73" s="58">
        <v>0</v>
      </c>
      <c r="Q73" s="60">
        <v>7639000</v>
      </c>
      <c r="R73" s="59">
        <v>7639000</v>
      </c>
      <c r="S73" s="58">
        <v>0</v>
      </c>
      <c r="T73" s="58">
        <v>0</v>
      </c>
      <c r="U73" s="57">
        <v>0</v>
      </c>
      <c r="V73" s="58">
        <v>0</v>
      </c>
      <c r="W73" s="61">
        <v>7639000</v>
      </c>
    </row>
    <row r="74" spans="1:23" s="7" customFormat="1" ht="12.75" customHeight="1">
      <c r="A74" s="24" t="s">
        <v>609</v>
      </c>
      <c r="B74" s="79" t="s">
        <v>311</v>
      </c>
      <c r="C74" s="55" t="s">
        <v>312</v>
      </c>
      <c r="D74" s="56">
        <v>0</v>
      </c>
      <c r="E74" s="57">
        <v>24879000</v>
      </c>
      <c r="F74" s="57">
        <v>0</v>
      </c>
      <c r="G74" s="57">
        <v>0</v>
      </c>
      <c r="H74" s="57">
        <v>13000000</v>
      </c>
      <c r="I74" s="57">
        <v>0</v>
      </c>
      <c r="J74" s="57">
        <v>0</v>
      </c>
      <c r="K74" s="57">
        <v>0</v>
      </c>
      <c r="L74" s="57">
        <v>0</v>
      </c>
      <c r="M74" s="57">
        <v>3000000</v>
      </c>
      <c r="N74" s="58">
        <v>16500000</v>
      </c>
      <c r="O74" s="59">
        <v>22442000</v>
      </c>
      <c r="P74" s="58">
        <v>0</v>
      </c>
      <c r="Q74" s="60">
        <v>79821000</v>
      </c>
      <c r="R74" s="59">
        <v>23379000</v>
      </c>
      <c r="S74" s="58">
        <v>0</v>
      </c>
      <c r="T74" s="58">
        <v>0</v>
      </c>
      <c r="U74" s="57">
        <v>0</v>
      </c>
      <c r="V74" s="58">
        <v>56442000</v>
      </c>
      <c r="W74" s="61">
        <v>79821000</v>
      </c>
    </row>
    <row r="75" spans="1:23" s="7" customFormat="1" ht="12.75" customHeight="1">
      <c r="A75" s="24" t="s">
        <v>609</v>
      </c>
      <c r="B75" s="79" t="s">
        <v>313</v>
      </c>
      <c r="C75" s="55" t="s">
        <v>314</v>
      </c>
      <c r="D75" s="56">
        <v>0</v>
      </c>
      <c r="E75" s="57">
        <v>14581000</v>
      </c>
      <c r="F75" s="57">
        <v>0</v>
      </c>
      <c r="G75" s="57">
        <v>0</v>
      </c>
      <c r="H75" s="57">
        <v>41954000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8">
        <v>26086000</v>
      </c>
      <c r="O75" s="59">
        <v>9976000</v>
      </c>
      <c r="P75" s="58">
        <v>0</v>
      </c>
      <c r="Q75" s="60">
        <v>92597000</v>
      </c>
      <c r="R75" s="59">
        <v>67717000</v>
      </c>
      <c r="S75" s="58">
        <v>0</v>
      </c>
      <c r="T75" s="58">
        <v>24874000</v>
      </c>
      <c r="U75" s="57">
        <v>0</v>
      </c>
      <c r="V75" s="58">
        <v>6000</v>
      </c>
      <c r="W75" s="61">
        <v>92597000</v>
      </c>
    </row>
    <row r="76" spans="1:23" s="7" customFormat="1" ht="12.75" customHeight="1">
      <c r="A76" s="24" t="s">
        <v>609</v>
      </c>
      <c r="B76" s="79" t="s">
        <v>315</v>
      </c>
      <c r="C76" s="55" t="s">
        <v>316</v>
      </c>
      <c r="D76" s="56">
        <v>0</v>
      </c>
      <c r="E76" s="57">
        <v>25965040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530000</v>
      </c>
      <c r="N76" s="58">
        <v>5170000</v>
      </c>
      <c r="O76" s="59">
        <v>10166000</v>
      </c>
      <c r="P76" s="58">
        <v>0</v>
      </c>
      <c r="Q76" s="60">
        <v>41831040</v>
      </c>
      <c r="R76" s="59">
        <v>41831040</v>
      </c>
      <c r="S76" s="58">
        <v>0</v>
      </c>
      <c r="T76" s="58">
        <v>0</v>
      </c>
      <c r="U76" s="57">
        <v>0</v>
      </c>
      <c r="V76" s="58">
        <v>0</v>
      </c>
      <c r="W76" s="61">
        <v>41831040</v>
      </c>
    </row>
    <row r="77" spans="1:23" s="7" customFormat="1" ht="12.75" customHeight="1">
      <c r="A77" s="24" t="s">
        <v>610</v>
      </c>
      <c r="B77" s="79" t="s">
        <v>586</v>
      </c>
      <c r="C77" s="55" t="s">
        <v>587</v>
      </c>
      <c r="D77" s="56">
        <v>633000</v>
      </c>
      <c r="E77" s="57">
        <v>0</v>
      </c>
      <c r="F77" s="57">
        <v>269218241</v>
      </c>
      <c r="G77" s="57">
        <v>0</v>
      </c>
      <c r="H77" s="57">
        <v>1872751</v>
      </c>
      <c r="I77" s="57">
        <v>50677072</v>
      </c>
      <c r="J77" s="57">
        <v>0</v>
      </c>
      <c r="K77" s="57">
        <v>0</v>
      </c>
      <c r="L77" s="57">
        <v>0</v>
      </c>
      <c r="M77" s="57">
        <v>0</v>
      </c>
      <c r="N77" s="58">
        <v>844000</v>
      </c>
      <c r="O77" s="59">
        <v>6699250</v>
      </c>
      <c r="P77" s="58">
        <v>0</v>
      </c>
      <c r="Q77" s="60">
        <v>329944314</v>
      </c>
      <c r="R77" s="59">
        <v>321768065</v>
      </c>
      <c r="S77" s="58">
        <v>0</v>
      </c>
      <c r="T77" s="58">
        <v>0</v>
      </c>
      <c r="U77" s="57">
        <v>0</v>
      </c>
      <c r="V77" s="58">
        <v>8176250</v>
      </c>
      <c r="W77" s="61">
        <v>329944315</v>
      </c>
    </row>
    <row r="78" spans="1:23" s="34" customFormat="1" ht="12.75" customHeight="1">
      <c r="A78" s="45"/>
      <c r="B78" s="80" t="s">
        <v>638</v>
      </c>
      <c r="C78" s="81"/>
      <c r="D78" s="65">
        <f aca="true" t="shared" si="10" ref="D78:W78">SUM(D72:D77)</f>
        <v>1039922</v>
      </c>
      <c r="E78" s="66">
        <f t="shared" si="10"/>
        <v>98669040</v>
      </c>
      <c r="F78" s="66">
        <f t="shared" si="10"/>
        <v>269218241</v>
      </c>
      <c r="G78" s="66">
        <f t="shared" si="10"/>
        <v>0</v>
      </c>
      <c r="H78" s="66">
        <f t="shared" si="10"/>
        <v>56826751</v>
      </c>
      <c r="I78" s="66">
        <f t="shared" si="10"/>
        <v>50677072</v>
      </c>
      <c r="J78" s="66">
        <f t="shared" si="10"/>
        <v>0</v>
      </c>
      <c r="K78" s="66">
        <f t="shared" si="10"/>
        <v>0</v>
      </c>
      <c r="L78" s="66">
        <f t="shared" si="10"/>
        <v>0</v>
      </c>
      <c r="M78" s="66">
        <f t="shared" si="10"/>
        <v>3530000</v>
      </c>
      <c r="N78" s="82">
        <f t="shared" si="10"/>
        <v>65200000</v>
      </c>
      <c r="O78" s="83">
        <f t="shared" si="10"/>
        <v>53795534</v>
      </c>
      <c r="P78" s="82">
        <f t="shared" si="10"/>
        <v>0</v>
      </c>
      <c r="Q78" s="69">
        <f t="shared" si="10"/>
        <v>598956560</v>
      </c>
      <c r="R78" s="83">
        <f t="shared" si="10"/>
        <v>487715055</v>
      </c>
      <c r="S78" s="82">
        <f t="shared" si="10"/>
        <v>0</v>
      </c>
      <c r="T78" s="82">
        <f t="shared" si="10"/>
        <v>24874000</v>
      </c>
      <c r="U78" s="66">
        <f t="shared" si="10"/>
        <v>0</v>
      </c>
      <c r="V78" s="82">
        <f t="shared" si="10"/>
        <v>86367506</v>
      </c>
      <c r="W78" s="94">
        <f t="shared" si="10"/>
        <v>598956561</v>
      </c>
    </row>
    <row r="79" spans="1:23" s="34" customFormat="1" ht="12.75" customHeight="1">
      <c r="A79" s="45"/>
      <c r="B79" s="80" t="s">
        <v>639</v>
      </c>
      <c r="C79" s="81"/>
      <c r="D79" s="65">
        <f aca="true" t="shared" si="11" ref="D79:W79">SUM(D7,D9:D15,D17:D24,D26:D31,D33:D37,D39:D42,D44:D49,D51:D56,D58:D64,D66:D70,D72:D77)</f>
        <v>176917940</v>
      </c>
      <c r="E79" s="66">
        <f t="shared" si="11"/>
        <v>2019432713</v>
      </c>
      <c r="F79" s="66">
        <f t="shared" si="11"/>
        <v>3510882024</v>
      </c>
      <c r="G79" s="66">
        <f t="shared" si="11"/>
        <v>205605000</v>
      </c>
      <c r="H79" s="66">
        <f t="shared" si="11"/>
        <v>1199479670</v>
      </c>
      <c r="I79" s="66">
        <f t="shared" si="11"/>
        <v>1201697573</v>
      </c>
      <c r="J79" s="66">
        <f t="shared" si="11"/>
        <v>1200643000</v>
      </c>
      <c r="K79" s="66">
        <f t="shared" si="11"/>
        <v>20056723</v>
      </c>
      <c r="L79" s="66">
        <f t="shared" si="11"/>
        <v>77333250</v>
      </c>
      <c r="M79" s="66">
        <f t="shared" si="11"/>
        <v>1175908428</v>
      </c>
      <c r="N79" s="82">
        <f t="shared" si="11"/>
        <v>869924940</v>
      </c>
      <c r="O79" s="83">
        <f t="shared" si="11"/>
        <v>1063660325</v>
      </c>
      <c r="P79" s="82">
        <f t="shared" si="11"/>
        <v>118370000</v>
      </c>
      <c r="Q79" s="69">
        <f t="shared" si="11"/>
        <v>12839911586</v>
      </c>
      <c r="R79" s="83">
        <f t="shared" si="11"/>
        <v>8893166712</v>
      </c>
      <c r="S79" s="82">
        <f t="shared" si="11"/>
        <v>1150000000</v>
      </c>
      <c r="T79" s="82">
        <f t="shared" si="11"/>
        <v>2229510098</v>
      </c>
      <c r="U79" s="66">
        <f t="shared" si="11"/>
        <v>87719298</v>
      </c>
      <c r="V79" s="82">
        <f t="shared" si="11"/>
        <v>479515559</v>
      </c>
      <c r="W79" s="94">
        <f t="shared" si="11"/>
        <v>12839911667</v>
      </c>
    </row>
    <row r="80" spans="1:23" s="7" customFormat="1" ht="12.75" customHeight="1">
      <c r="A80" s="46"/>
      <c r="B80" s="84"/>
      <c r="C80" s="85"/>
      <c r="D80" s="86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7"/>
      <c r="Q80" s="89"/>
      <c r="R80" s="88"/>
      <c r="S80" s="87"/>
      <c r="T80" s="87"/>
      <c r="U80" s="87"/>
      <c r="V80" s="87"/>
      <c r="W80" s="89"/>
    </row>
    <row r="81" spans="1:23" s="7" customFormat="1" ht="12.75" customHeight="1">
      <c r="A81" s="29"/>
      <c r="B81" s="120" t="s">
        <v>43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</row>
    <row r="82" spans="2:23" s="7" customFormat="1" ht="12.75" customHeight="1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81:W8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640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 t="s">
        <v>609</v>
      </c>
      <c r="B7" s="79" t="s">
        <v>317</v>
      </c>
      <c r="C7" s="55" t="s">
        <v>318</v>
      </c>
      <c r="D7" s="56">
        <v>30400000</v>
      </c>
      <c r="E7" s="57">
        <v>52926249</v>
      </c>
      <c r="F7" s="57">
        <v>0</v>
      </c>
      <c r="G7" s="57">
        <v>0</v>
      </c>
      <c r="H7" s="57">
        <v>20000000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v>13000000</v>
      </c>
      <c r="O7" s="59">
        <v>13494984</v>
      </c>
      <c r="P7" s="58">
        <v>0</v>
      </c>
      <c r="Q7" s="60">
        <v>129821233</v>
      </c>
      <c r="R7" s="59">
        <v>70974999</v>
      </c>
      <c r="S7" s="58">
        <v>0</v>
      </c>
      <c r="T7" s="58">
        <v>0</v>
      </c>
      <c r="U7" s="57">
        <v>0</v>
      </c>
      <c r="V7" s="58">
        <v>58846234</v>
      </c>
      <c r="W7" s="61">
        <v>129821233</v>
      </c>
    </row>
    <row r="8" spans="1:23" s="7" customFormat="1" ht="12.75">
      <c r="A8" s="24" t="s">
        <v>609</v>
      </c>
      <c r="B8" s="79" t="s">
        <v>319</v>
      </c>
      <c r="C8" s="55" t="s">
        <v>320</v>
      </c>
      <c r="D8" s="56">
        <v>0</v>
      </c>
      <c r="E8" s="57">
        <v>35131118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5000000</v>
      </c>
      <c r="L8" s="57">
        <v>10000000</v>
      </c>
      <c r="M8" s="57">
        <v>0</v>
      </c>
      <c r="N8" s="58">
        <v>75142500</v>
      </c>
      <c r="O8" s="59">
        <v>13868864</v>
      </c>
      <c r="P8" s="58">
        <v>0</v>
      </c>
      <c r="Q8" s="60">
        <v>139142482</v>
      </c>
      <c r="R8" s="59">
        <v>57880000</v>
      </c>
      <c r="S8" s="58">
        <v>0</v>
      </c>
      <c r="T8" s="58">
        <v>0</v>
      </c>
      <c r="U8" s="57">
        <v>0</v>
      </c>
      <c r="V8" s="58">
        <v>81262482</v>
      </c>
      <c r="W8" s="61">
        <v>139142482</v>
      </c>
    </row>
    <row r="9" spans="1:23" s="7" customFormat="1" ht="12.75">
      <c r="A9" s="24" t="s">
        <v>609</v>
      </c>
      <c r="B9" s="79" t="s">
        <v>321</v>
      </c>
      <c r="C9" s="55" t="s">
        <v>322</v>
      </c>
      <c r="D9" s="56">
        <v>0</v>
      </c>
      <c r="E9" s="57">
        <v>112499680</v>
      </c>
      <c r="F9" s="57">
        <v>0</v>
      </c>
      <c r="G9" s="57">
        <v>0</v>
      </c>
      <c r="H9" s="57">
        <v>25434230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200000</v>
      </c>
      <c r="O9" s="59">
        <v>1705000</v>
      </c>
      <c r="P9" s="58">
        <v>0</v>
      </c>
      <c r="Q9" s="60">
        <v>139838910</v>
      </c>
      <c r="R9" s="59">
        <v>95165450</v>
      </c>
      <c r="S9" s="58">
        <v>0</v>
      </c>
      <c r="T9" s="58">
        <v>0</v>
      </c>
      <c r="U9" s="57">
        <v>0</v>
      </c>
      <c r="V9" s="58">
        <v>44673460</v>
      </c>
      <c r="W9" s="61">
        <v>139838910</v>
      </c>
    </row>
    <row r="10" spans="1:23" s="7" customFormat="1" ht="12.75">
      <c r="A10" s="24" t="s">
        <v>609</v>
      </c>
      <c r="B10" s="79" t="s">
        <v>323</v>
      </c>
      <c r="C10" s="55" t="s">
        <v>324</v>
      </c>
      <c r="D10" s="56">
        <v>2700000</v>
      </c>
      <c r="E10" s="57">
        <v>25060000</v>
      </c>
      <c r="F10" s="57">
        <v>0</v>
      </c>
      <c r="G10" s="57">
        <v>0</v>
      </c>
      <c r="H10" s="57">
        <v>12600000</v>
      </c>
      <c r="I10" s="57">
        <v>0</v>
      </c>
      <c r="J10" s="57">
        <v>0</v>
      </c>
      <c r="K10" s="57">
        <v>0</v>
      </c>
      <c r="L10" s="57">
        <v>0</v>
      </c>
      <c r="M10" s="57">
        <v>10000000</v>
      </c>
      <c r="N10" s="58">
        <v>0</v>
      </c>
      <c r="O10" s="59">
        <v>4500000</v>
      </c>
      <c r="P10" s="58">
        <v>0</v>
      </c>
      <c r="Q10" s="60">
        <v>54860000</v>
      </c>
      <c r="R10" s="59">
        <v>37560000</v>
      </c>
      <c r="S10" s="58">
        <v>0</v>
      </c>
      <c r="T10" s="58">
        <v>0</v>
      </c>
      <c r="U10" s="57">
        <v>0</v>
      </c>
      <c r="V10" s="58">
        <v>17300000</v>
      </c>
      <c r="W10" s="61">
        <v>54860000</v>
      </c>
    </row>
    <row r="11" spans="1:23" s="7" customFormat="1" ht="12.75">
      <c r="A11" s="24" t="s">
        <v>609</v>
      </c>
      <c r="B11" s="79" t="s">
        <v>325</v>
      </c>
      <c r="C11" s="55" t="s">
        <v>326</v>
      </c>
      <c r="D11" s="56">
        <v>1200000</v>
      </c>
      <c r="E11" s="57">
        <v>20334916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195915</v>
      </c>
      <c r="L11" s="57">
        <v>0</v>
      </c>
      <c r="M11" s="57">
        <v>0</v>
      </c>
      <c r="N11" s="58">
        <v>23580552</v>
      </c>
      <c r="O11" s="59">
        <v>7140000</v>
      </c>
      <c r="P11" s="58">
        <v>0</v>
      </c>
      <c r="Q11" s="60">
        <v>52451383</v>
      </c>
      <c r="R11" s="59">
        <v>52451383</v>
      </c>
      <c r="S11" s="58">
        <v>0</v>
      </c>
      <c r="T11" s="58">
        <v>0</v>
      </c>
      <c r="U11" s="57">
        <v>0</v>
      </c>
      <c r="V11" s="58">
        <v>0</v>
      </c>
      <c r="W11" s="61">
        <v>52451383</v>
      </c>
    </row>
    <row r="12" spans="1:23" s="7" customFormat="1" ht="12.75">
      <c r="A12" s="24" t="s">
        <v>610</v>
      </c>
      <c r="B12" s="79" t="s">
        <v>566</v>
      </c>
      <c r="C12" s="55" t="s">
        <v>567</v>
      </c>
      <c r="D12" s="56">
        <v>7500000</v>
      </c>
      <c r="E12" s="57">
        <v>0</v>
      </c>
      <c r="F12" s="57">
        <v>541200000</v>
      </c>
      <c r="G12" s="57">
        <v>0</v>
      </c>
      <c r="H12" s="57">
        <v>0</v>
      </c>
      <c r="I12" s="57">
        <v>51000000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5135500</v>
      </c>
      <c r="P12" s="58">
        <v>7500000</v>
      </c>
      <c r="Q12" s="60">
        <v>612335500</v>
      </c>
      <c r="R12" s="59">
        <v>592200000</v>
      </c>
      <c r="S12" s="58">
        <v>0</v>
      </c>
      <c r="T12" s="58">
        <v>0</v>
      </c>
      <c r="U12" s="57">
        <v>0</v>
      </c>
      <c r="V12" s="58">
        <v>20135500</v>
      </c>
      <c r="W12" s="61">
        <v>612335500</v>
      </c>
    </row>
    <row r="13" spans="1:23" s="34" customFormat="1" ht="12.75">
      <c r="A13" s="45"/>
      <c r="B13" s="80" t="s">
        <v>641</v>
      </c>
      <c r="C13" s="81"/>
      <c r="D13" s="65">
        <f aca="true" t="shared" si="0" ref="D13:W13">SUM(D7:D12)</f>
        <v>41800000</v>
      </c>
      <c r="E13" s="66">
        <f t="shared" si="0"/>
        <v>245951963</v>
      </c>
      <c r="F13" s="66">
        <f t="shared" si="0"/>
        <v>541200000</v>
      </c>
      <c r="G13" s="66">
        <f t="shared" si="0"/>
        <v>0</v>
      </c>
      <c r="H13" s="66">
        <f t="shared" si="0"/>
        <v>58034230</v>
      </c>
      <c r="I13" s="66">
        <f t="shared" si="0"/>
        <v>51000000</v>
      </c>
      <c r="J13" s="66">
        <f t="shared" si="0"/>
        <v>0</v>
      </c>
      <c r="K13" s="66">
        <f t="shared" si="0"/>
        <v>5195915</v>
      </c>
      <c r="L13" s="66">
        <f t="shared" si="0"/>
        <v>10000000</v>
      </c>
      <c r="M13" s="66">
        <f t="shared" si="0"/>
        <v>10000000</v>
      </c>
      <c r="N13" s="82">
        <f t="shared" si="0"/>
        <v>111923052</v>
      </c>
      <c r="O13" s="83">
        <f t="shared" si="0"/>
        <v>45844348</v>
      </c>
      <c r="P13" s="82">
        <f t="shared" si="0"/>
        <v>7500000</v>
      </c>
      <c r="Q13" s="69">
        <f t="shared" si="0"/>
        <v>1128449508</v>
      </c>
      <c r="R13" s="83">
        <f t="shared" si="0"/>
        <v>906231832</v>
      </c>
      <c r="S13" s="82">
        <f t="shared" si="0"/>
        <v>0</v>
      </c>
      <c r="T13" s="82">
        <f t="shared" si="0"/>
        <v>0</v>
      </c>
      <c r="U13" s="66">
        <f t="shared" si="0"/>
        <v>0</v>
      </c>
      <c r="V13" s="82">
        <f t="shared" si="0"/>
        <v>222217676</v>
      </c>
      <c r="W13" s="94">
        <f t="shared" si="0"/>
        <v>1128449508</v>
      </c>
    </row>
    <row r="14" spans="1:23" s="7" customFormat="1" ht="12.75">
      <c r="A14" s="24" t="s">
        <v>609</v>
      </c>
      <c r="B14" s="79" t="s">
        <v>327</v>
      </c>
      <c r="C14" s="55" t="s">
        <v>328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8394000</v>
      </c>
      <c r="N14" s="58">
        <v>2747000</v>
      </c>
      <c r="O14" s="59">
        <v>9147000</v>
      </c>
      <c r="P14" s="58">
        <v>0</v>
      </c>
      <c r="Q14" s="60">
        <v>20288000</v>
      </c>
      <c r="R14" s="59">
        <v>20288000</v>
      </c>
      <c r="S14" s="58">
        <v>0</v>
      </c>
      <c r="T14" s="58">
        <v>0</v>
      </c>
      <c r="U14" s="57">
        <v>0</v>
      </c>
      <c r="V14" s="58">
        <v>0</v>
      </c>
      <c r="W14" s="61">
        <v>20288000</v>
      </c>
    </row>
    <row r="15" spans="1:23" s="7" customFormat="1" ht="12.75">
      <c r="A15" s="24" t="s">
        <v>609</v>
      </c>
      <c r="B15" s="79" t="s">
        <v>329</v>
      </c>
      <c r="C15" s="55" t="s">
        <v>330</v>
      </c>
      <c r="D15" s="56">
        <v>5830000</v>
      </c>
      <c r="E15" s="57">
        <v>14921000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2146100</v>
      </c>
      <c r="N15" s="58">
        <v>8888900</v>
      </c>
      <c r="O15" s="59">
        <v>1110000</v>
      </c>
      <c r="P15" s="58">
        <v>0</v>
      </c>
      <c r="Q15" s="60">
        <v>32896000</v>
      </c>
      <c r="R15" s="59">
        <v>24926000</v>
      </c>
      <c r="S15" s="58">
        <v>0</v>
      </c>
      <c r="T15" s="58">
        <v>0</v>
      </c>
      <c r="U15" s="57">
        <v>0</v>
      </c>
      <c r="V15" s="58">
        <v>7970000</v>
      </c>
      <c r="W15" s="61">
        <v>32896000</v>
      </c>
    </row>
    <row r="16" spans="1:23" s="7" customFormat="1" ht="12.75">
      <c r="A16" s="24" t="s">
        <v>609</v>
      </c>
      <c r="B16" s="79" t="s">
        <v>331</v>
      </c>
      <c r="C16" s="55" t="s">
        <v>332</v>
      </c>
      <c r="D16" s="56">
        <v>0</v>
      </c>
      <c r="E16" s="57">
        <v>270300000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4000000</v>
      </c>
      <c r="L16" s="57">
        <v>0</v>
      </c>
      <c r="M16" s="57">
        <v>0</v>
      </c>
      <c r="N16" s="58">
        <v>14000000</v>
      </c>
      <c r="O16" s="59">
        <v>136353500</v>
      </c>
      <c r="P16" s="58">
        <v>0</v>
      </c>
      <c r="Q16" s="60">
        <v>424653500</v>
      </c>
      <c r="R16" s="59">
        <v>138335500</v>
      </c>
      <c r="S16" s="58">
        <v>0</v>
      </c>
      <c r="T16" s="58">
        <v>0</v>
      </c>
      <c r="U16" s="57">
        <v>0</v>
      </c>
      <c r="V16" s="58">
        <v>286318000</v>
      </c>
      <c r="W16" s="61">
        <v>424653500</v>
      </c>
    </row>
    <row r="17" spans="1:23" s="7" customFormat="1" ht="12.75">
      <c r="A17" s="24" t="s">
        <v>609</v>
      </c>
      <c r="B17" s="79" t="s">
        <v>333</v>
      </c>
      <c r="C17" s="55" t="s">
        <v>334</v>
      </c>
      <c r="D17" s="56">
        <v>0</v>
      </c>
      <c r="E17" s="57">
        <v>108892000</v>
      </c>
      <c r="F17" s="57">
        <v>0</v>
      </c>
      <c r="G17" s="57">
        <v>0</v>
      </c>
      <c r="H17" s="57">
        <v>70372000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59">
        <v>25176000</v>
      </c>
      <c r="P17" s="58">
        <v>0</v>
      </c>
      <c r="Q17" s="60">
        <v>204440000</v>
      </c>
      <c r="R17" s="59">
        <v>141892000</v>
      </c>
      <c r="S17" s="58">
        <v>0</v>
      </c>
      <c r="T17" s="58">
        <v>0</v>
      </c>
      <c r="U17" s="57">
        <v>0</v>
      </c>
      <c r="V17" s="58">
        <v>62548000</v>
      </c>
      <c r="W17" s="61">
        <v>204440000</v>
      </c>
    </row>
    <row r="18" spans="1:23" s="7" customFormat="1" ht="12.75">
      <c r="A18" s="24" t="s">
        <v>610</v>
      </c>
      <c r="B18" s="79" t="s">
        <v>568</v>
      </c>
      <c r="C18" s="55" t="s">
        <v>569</v>
      </c>
      <c r="D18" s="56">
        <v>0</v>
      </c>
      <c r="E18" s="57">
        <v>0</v>
      </c>
      <c r="F18" s="57">
        <v>756266314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8">
        <v>10288497</v>
      </c>
      <c r="O18" s="59">
        <v>22183227</v>
      </c>
      <c r="P18" s="58">
        <v>0</v>
      </c>
      <c r="Q18" s="60">
        <v>788738038</v>
      </c>
      <c r="R18" s="59">
        <v>788738038</v>
      </c>
      <c r="S18" s="58">
        <v>0</v>
      </c>
      <c r="T18" s="58">
        <v>0</v>
      </c>
      <c r="U18" s="57">
        <v>0</v>
      </c>
      <c r="V18" s="58">
        <v>0</v>
      </c>
      <c r="W18" s="61">
        <v>788738038</v>
      </c>
    </row>
    <row r="19" spans="1:23" s="34" customFormat="1" ht="12.75">
      <c r="A19" s="45"/>
      <c r="B19" s="80" t="s">
        <v>642</v>
      </c>
      <c r="C19" s="81"/>
      <c r="D19" s="65">
        <f aca="true" t="shared" si="1" ref="D19:W19">SUM(D14:D18)</f>
        <v>5830000</v>
      </c>
      <c r="E19" s="66">
        <f t="shared" si="1"/>
        <v>394113000</v>
      </c>
      <c r="F19" s="66">
        <f t="shared" si="1"/>
        <v>756266314</v>
      </c>
      <c r="G19" s="66">
        <f t="shared" si="1"/>
        <v>0</v>
      </c>
      <c r="H19" s="66">
        <f t="shared" si="1"/>
        <v>70372000</v>
      </c>
      <c r="I19" s="66">
        <f t="shared" si="1"/>
        <v>0</v>
      </c>
      <c r="J19" s="66">
        <f t="shared" si="1"/>
        <v>0</v>
      </c>
      <c r="K19" s="66">
        <f t="shared" si="1"/>
        <v>4000000</v>
      </c>
      <c r="L19" s="66">
        <f t="shared" si="1"/>
        <v>0</v>
      </c>
      <c r="M19" s="66">
        <f t="shared" si="1"/>
        <v>10540100</v>
      </c>
      <c r="N19" s="82">
        <f t="shared" si="1"/>
        <v>35924397</v>
      </c>
      <c r="O19" s="83">
        <f t="shared" si="1"/>
        <v>193969727</v>
      </c>
      <c r="P19" s="82">
        <f t="shared" si="1"/>
        <v>0</v>
      </c>
      <c r="Q19" s="69">
        <f t="shared" si="1"/>
        <v>1471015538</v>
      </c>
      <c r="R19" s="83">
        <f t="shared" si="1"/>
        <v>1114179538</v>
      </c>
      <c r="S19" s="82">
        <f t="shared" si="1"/>
        <v>0</v>
      </c>
      <c r="T19" s="82">
        <f t="shared" si="1"/>
        <v>0</v>
      </c>
      <c r="U19" s="66">
        <f t="shared" si="1"/>
        <v>0</v>
      </c>
      <c r="V19" s="82">
        <f t="shared" si="1"/>
        <v>356836000</v>
      </c>
      <c r="W19" s="94">
        <f t="shared" si="1"/>
        <v>1471015538</v>
      </c>
    </row>
    <row r="20" spans="1:23" s="7" customFormat="1" ht="12.75">
      <c r="A20" s="24" t="s">
        <v>609</v>
      </c>
      <c r="B20" s="79" t="s">
        <v>335</v>
      </c>
      <c r="C20" s="55" t="s">
        <v>336</v>
      </c>
      <c r="D20" s="56">
        <v>0</v>
      </c>
      <c r="E20" s="57">
        <v>39338550</v>
      </c>
      <c r="F20" s="57">
        <v>0</v>
      </c>
      <c r="G20" s="57">
        <v>0</v>
      </c>
      <c r="H20" s="57">
        <v>13681432</v>
      </c>
      <c r="I20" s="57">
        <v>0</v>
      </c>
      <c r="J20" s="57">
        <v>0</v>
      </c>
      <c r="K20" s="57">
        <v>0</v>
      </c>
      <c r="L20" s="57">
        <v>0</v>
      </c>
      <c r="M20" s="57">
        <v>35730</v>
      </c>
      <c r="N20" s="58">
        <v>0</v>
      </c>
      <c r="O20" s="59">
        <v>4452198</v>
      </c>
      <c r="P20" s="58">
        <v>0</v>
      </c>
      <c r="Q20" s="60">
        <v>57507910</v>
      </c>
      <c r="R20" s="59">
        <v>46338550</v>
      </c>
      <c r="S20" s="58">
        <v>0</v>
      </c>
      <c r="T20" s="58">
        <v>0</v>
      </c>
      <c r="U20" s="57">
        <v>0</v>
      </c>
      <c r="V20" s="58">
        <v>11169360</v>
      </c>
      <c r="W20" s="61">
        <v>57507910</v>
      </c>
    </row>
    <row r="21" spans="1:23" s="7" customFormat="1" ht="12.75">
      <c r="A21" s="24" t="s">
        <v>609</v>
      </c>
      <c r="B21" s="79" t="s">
        <v>337</v>
      </c>
      <c r="C21" s="55" t="s">
        <v>338</v>
      </c>
      <c r="D21" s="56">
        <v>235809</v>
      </c>
      <c r="E21" s="57">
        <v>23240000</v>
      </c>
      <c r="F21" s="57">
        <v>0</v>
      </c>
      <c r="G21" s="57">
        <v>0</v>
      </c>
      <c r="H21" s="57">
        <v>10200000</v>
      </c>
      <c r="I21" s="57">
        <v>0</v>
      </c>
      <c r="J21" s="57">
        <v>0</v>
      </c>
      <c r="K21" s="57">
        <v>0</v>
      </c>
      <c r="L21" s="57">
        <v>0</v>
      </c>
      <c r="M21" s="57">
        <v>8000000</v>
      </c>
      <c r="N21" s="58">
        <v>13839250</v>
      </c>
      <c r="O21" s="59">
        <v>8378412</v>
      </c>
      <c r="P21" s="58">
        <v>0</v>
      </c>
      <c r="Q21" s="60">
        <v>63893471</v>
      </c>
      <c r="R21" s="59">
        <v>43380316</v>
      </c>
      <c r="S21" s="58">
        <v>0</v>
      </c>
      <c r="T21" s="58">
        <v>0</v>
      </c>
      <c r="U21" s="57">
        <v>0</v>
      </c>
      <c r="V21" s="58">
        <v>20513155</v>
      </c>
      <c r="W21" s="61">
        <v>63893471</v>
      </c>
    </row>
    <row r="22" spans="1:23" s="7" customFormat="1" ht="12.75">
      <c r="A22" s="24" t="s">
        <v>609</v>
      </c>
      <c r="B22" s="79" t="s">
        <v>339</v>
      </c>
      <c r="C22" s="55" t="s">
        <v>340</v>
      </c>
      <c r="D22" s="56">
        <v>0</v>
      </c>
      <c r="E22" s="57">
        <v>39877600</v>
      </c>
      <c r="F22" s="57">
        <v>0</v>
      </c>
      <c r="G22" s="57">
        <v>0</v>
      </c>
      <c r="H22" s="57">
        <v>3850000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v>6284550</v>
      </c>
      <c r="O22" s="59">
        <v>3715000</v>
      </c>
      <c r="P22" s="58">
        <v>0</v>
      </c>
      <c r="Q22" s="60">
        <v>53727150</v>
      </c>
      <c r="R22" s="59">
        <v>29542150</v>
      </c>
      <c r="S22" s="58">
        <v>0</v>
      </c>
      <c r="T22" s="58">
        <v>0</v>
      </c>
      <c r="U22" s="57">
        <v>0</v>
      </c>
      <c r="V22" s="58">
        <v>24185000</v>
      </c>
      <c r="W22" s="61">
        <v>53727150</v>
      </c>
    </row>
    <row r="23" spans="1:23" s="7" customFormat="1" ht="12.75">
      <c r="A23" s="24" t="s">
        <v>609</v>
      </c>
      <c r="B23" s="79" t="s">
        <v>75</v>
      </c>
      <c r="C23" s="55" t="s">
        <v>76</v>
      </c>
      <c r="D23" s="56">
        <v>10100000</v>
      </c>
      <c r="E23" s="57">
        <v>122430000</v>
      </c>
      <c r="F23" s="57">
        <v>136864000</v>
      </c>
      <c r="G23" s="57">
        <v>0</v>
      </c>
      <c r="H23" s="57">
        <v>59800000</v>
      </c>
      <c r="I23" s="57">
        <v>3000000</v>
      </c>
      <c r="J23" s="57">
        <v>0</v>
      </c>
      <c r="K23" s="57">
        <v>0</v>
      </c>
      <c r="L23" s="57">
        <v>0</v>
      </c>
      <c r="M23" s="57">
        <v>161947000</v>
      </c>
      <c r="N23" s="58">
        <v>65087000</v>
      </c>
      <c r="O23" s="59">
        <v>36620000</v>
      </c>
      <c r="P23" s="58">
        <v>0</v>
      </c>
      <c r="Q23" s="60">
        <v>595848000</v>
      </c>
      <c r="R23" s="59">
        <v>417198000</v>
      </c>
      <c r="S23" s="58">
        <v>0</v>
      </c>
      <c r="T23" s="58">
        <v>178650000</v>
      </c>
      <c r="U23" s="57">
        <v>0</v>
      </c>
      <c r="V23" s="58">
        <v>0</v>
      </c>
      <c r="W23" s="61">
        <v>595848000</v>
      </c>
    </row>
    <row r="24" spans="1:23" s="7" customFormat="1" ht="12.75">
      <c r="A24" s="24" t="s">
        <v>609</v>
      </c>
      <c r="B24" s="79" t="s">
        <v>341</v>
      </c>
      <c r="C24" s="55" t="s">
        <v>342</v>
      </c>
      <c r="D24" s="56">
        <v>11500000</v>
      </c>
      <c r="E24" s="57">
        <v>63790000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35028200</v>
      </c>
      <c r="O24" s="59">
        <v>9304578</v>
      </c>
      <c r="P24" s="58">
        <v>0</v>
      </c>
      <c r="Q24" s="60">
        <v>119622778</v>
      </c>
      <c r="R24" s="59">
        <v>51668200</v>
      </c>
      <c r="S24" s="58">
        <v>0</v>
      </c>
      <c r="T24" s="58">
        <v>0</v>
      </c>
      <c r="U24" s="57">
        <v>0</v>
      </c>
      <c r="V24" s="58">
        <v>67954578</v>
      </c>
      <c r="W24" s="61">
        <v>119622778</v>
      </c>
    </row>
    <row r="25" spans="1:23" s="7" customFormat="1" ht="12.75">
      <c r="A25" s="24" t="s">
        <v>610</v>
      </c>
      <c r="B25" s="79" t="s">
        <v>570</v>
      </c>
      <c r="C25" s="55" t="s">
        <v>571</v>
      </c>
      <c r="D25" s="56">
        <v>12130000</v>
      </c>
      <c r="E25" s="57">
        <v>0</v>
      </c>
      <c r="F25" s="57">
        <v>298566000</v>
      </c>
      <c r="G25" s="57">
        <v>0</v>
      </c>
      <c r="H25" s="57">
        <v>0</v>
      </c>
      <c r="I25" s="57">
        <v>7000000</v>
      </c>
      <c r="J25" s="57">
        <v>0</v>
      </c>
      <c r="K25" s="57">
        <v>0</v>
      </c>
      <c r="L25" s="57">
        <v>0</v>
      </c>
      <c r="M25" s="57">
        <v>0</v>
      </c>
      <c r="N25" s="58">
        <v>19205000</v>
      </c>
      <c r="O25" s="59">
        <v>12696000</v>
      </c>
      <c r="P25" s="58">
        <v>0</v>
      </c>
      <c r="Q25" s="60">
        <v>349597000</v>
      </c>
      <c r="R25" s="59">
        <v>349597000</v>
      </c>
      <c r="S25" s="58">
        <v>0</v>
      </c>
      <c r="T25" s="58">
        <v>0</v>
      </c>
      <c r="U25" s="57">
        <v>0</v>
      </c>
      <c r="V25" s="58">
        <v>0</v>
      </c>
      <c r="W25" s="61">
        <v>349597000</v>
      </c>
    </row>
    <row r="26" spans="1:23" s="34" customFormat="1" ht="12.75">
      <c r="A26" s="45"/>
      <c r="B26" s="80" t="s">
        <v>643</v>
      </c>
      <c r="C26" s="81"/>
      <c r="D26" s="65">
        <f aca="true" t="shared" si="2" ref="D26:W26">SUM(D20:D25)</f>
        <v>33965809</v>
      </c>
      <c r="E26" s="66">
        <f t="shared" si="2"/>
        <v>288676150</v>
      </c>
      <c r="F26" s="66">
        <f t="shared" si="2"/>
        <v>435430000</v>
      </c>
      <c r="G26" s="66">
        <f t="shared" si="2"/>
        <v>0</v>
      </c>
      <c r="H26" s="66">
        <f t="shared" si="2"/>
        <v>87531432</v>
      </c>
      <c r="I26" s="66">
        <f t="shared" si="2"/>
        <v>10000000</v>
      </c>
      <c r="J26" s="66">
        <f t="shared" si="2"/>
        <v>0</v>
      </c>
      <c r="K26" s="66">
        <f t="shared" si="2"/>
        <v>0</v>
      </c>
      <c r="L26" s="66">
        <f t="shared" si="2"/>
        <v>0</v>
      </c>
      <c r="M26" s="66">
        <f t="shared" si="2"/>
        <v>169982730</v>
      </c>
      <c r="N26" s="82">
        <f t="shared" si="2"/>
        <v>139444000</v>
      </c>
      <c r="O26" s="83">
        <f t="shared" si="2"/>
        <v>75166188</v>
      </c>
      <c r="P26" s="82">
        <f t="shared" si="2"/>
        <v>0</v>
      </c>
      <c r="Q26" s="69">
        <f t="shared" si="2"/>
        <v>1240196309</v>
      </c>
      <c r="R26" s="83">
        <f t="shared" si="2"/>
        <v>937724216</v>
      </c>
      <c r="S26" s="82">
        <f t="shared" si="2"/>
        <v>0</v>
      </c>
      <c r="T26" s="82">
        <f t="shared" si="2"/>
        <v>178650000</v>
      </c>
      <c r="U26" s="66">
        <f t="shared" si="2"/>
        <v>0</v>
      </c>
      <c r="V26" s="82">
        <f t="shared" si="2"/>
        <v>123822093</v>
      </c>
      <c r="W26" s="94">
        <f t="shared" si="2"/>
        <v>1240196309</v>
      </c>
    </row>
    <row r="27" spans="1:23" s="7" customFormat="1" ht="12.75">
      <c r="A27" s="24" t="s">
        <v>609</v>
      </c>
      <c r="B27" s="79" t="s">
        <v>343</v>
      </c>
      <c r="C27" s="55" t="s">
        <v>344</v>
      </c>
      <c r="D27" s="56">
        <v>0</v>
      </c>
      <c r="E27" s="57">
        <v>15000000</v>
      </c>
      <c r="F27" s="57">
        <v>13000000</v>
      </c>
      <c r="G27" s="57">
        <v>0</v>
      </c>
      <c r="H27" s="57">
        <v>5000000</v>
      </c>
      <c r="I27" s="57">
        <v>5000000</v>
      </c>
      <c r="J27" s="57">
        <v>0</v>
      </c>
      <c r="K27" s="57">
        <v>0</v>
      </c>
      <c r="L27" s="57">
        <v>0</v>
      </c>
      <c r="M27" s="57">
        <v>0</v>
      </c>
      <c r="N27" s="58">
        <v>750000</v>
      </c>
      <c r="O27" s="59">
        <v>10782250</v>
      </c>
      <c r="P27" s="58">
        <v>0</v>
      </c>
      <c r="Q27" s="60">
        <v>49532250</v>
      </c>
      <c r="R27" s="59">
        <v>15000000</v>
      </c>
      <c r="S27" s="58">
        <v>0</v>
      </c>
      <c r="T27" s="58">
        <v>0</v>
      </c>
      <c r="U27" s="57">
        <v>0</v>
      </c>
      <c r="V27" s="58">
        <v>34532250</v>
      </c>
      <c r="W27" s="61">
        <v>49532250</v>
      </c>
    </row>
    <row r="28" spans="1:23" s="7" customFormat="1" ht="12.75">
      <c r="A28" s="24" t="s">
        <v>609</v>
      </c>
      <c r="B28" s="79" t="s">
        <v>345</v>
      </c>
      <c r="C28" s="55" t="s">
        <v>346</v>
      </c>
      <c r="D28" s="56">
        <v>0</v>
      </c>
      <c r="E28" s="57">
        <v>11120000</v>
      </c>
      <c r="F28" s="57">
        <v>95400000</v>
      </c>
      <c r="G28" s="57">
        <v>0</v>
      </c>
      <c r="H28" s="57">
        <v>0</v>
      </c>
      <c r="I28" s="57">
        <v>12000000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9">
        <v>957000</v>
      </c>
      <c r="P28" s="58">
        <v>0</v>
      </c>
      <c r="Q28" s="60">
        <v>119477000</v>
      </c>
      <c r="R28" s="59">
        <v>119477000</v>
      </c>
      <c r="S28" s="58">
        <v>0</v>
      </c>
      <c r="T28" s="58">
        <v>0</v>
      </c>
      <c r="U28" s="57">
        <v>0</v>
      </c>
      <c r="V28" s="58">
        <v>0</v>
      </c>
      <c r="W28" s="61">
        <v>119477000</v>
      </c>
    </row>
    <row r="29" spans="1:23" s="7" customFormat="1" ht="12.75">
      <c r="A29" s="24" t="s">
        <v>609</v>
      </c>
      <c r="B29" s="79" t="s">
        <v>347</v>
      </c>
      <c r="C29" s="55" t="s">
        <v>348</v>
      </c>
      <c r="D29" s="56">
        <v>0</v>
      </c>
      <c r="E29" s="57">
        <v>2500000</v>
      </c>
      <c r="F29" s="57">
        <v>9000000</v>
      </c>
      <c r="G29" s="57">
        <v>0</v>
      </c>
      <c r="H29" s="57">
        <v>0</v>
      </c>
      <c r="I29" s="57">
        <v>3337000</v>
      </c>
      <c r="J29" s="57">
        <v>0</v>
      </c>
      <c r="K29" s="57">
        <v>0</v>
      </c>
      <c r="L29" s="57">
        <v>0</v>
      </c>
      <c r="M29" s="57">
        <v>0</v>
      </c>
      <c r="N29" s="58">
        <v>0</v>
      </c>
      <c r="O29" s="59">
        <v>1800000</v>
      </c>
      <c r="P29" s="58">
        <v>0</v>
      </c>
      <c r="Q29" s="60">
        <v>16637000</v>
      </c>
      <c r="R29" s="59">
        <v>16637000</v>
      </c>
      <c r="S29" s="58">
        <v>0</v>
      </c>
      <c r="T29" s="58">
        <v>0</v>
      </c>
      <c r="U29" s="57">
        <v>0</v>
      </c>
      <c r="V29" s="58">
        <v>0</v>
      </c>
      <c r="W29" s="61">
        <v>16637000</v>
      </c>
    </row>
    <row r="30" spans="1:23" s="7" customFormat="1" ht="12.75">
      <c r="A30" s="24" t="s">
        <v>609</v>
      </c>
      <c r="B30" s="79" t="s">
        <v>349</v>
      </c>
      <c r="C30" s="55" t="s">
        <v>350</v>
      </c>
      <c r="D30" s="56">
        <v>0</v>
      </c>
      <c r="E30" s="57">
        <v>9963700</v>
      </c>
      <c r="F30" s="57">
        <v>500000</v>
      </c>
      <c r="G30" s="57">
        <v>0</v>
      </c>
      <c r="H30" s="57">
        <v>15000000</v>
      </c>
      <c r="I30" s="57">
        <v>12000000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9">
        <v>0</v>
      </c>
      <c r="P30" s="58">
        <v>0</v>
      </c>
      <c r="Q30" s="60">
        <v>37463700</v>
      </c>
      <c r="R30" s="59">
        <v>37463700</v>
      </c>
      <c r="S30" s="58">
        <v>0</v>
      </c>
      <c r="T30" s="58">
        <v>0</v>
      </c>
      <c r="U30" s="57">
        <v>0</v>
      </c>
      <c r="V30" s="58">
        <v>0</v>
      </c>
      <c r="W30" s="61">
        <v>37463700</v>
      </c>
    </row>
    <row r="31" spans="1:23" s="7" customFormat="1" ht="12.75">
      <c r="A31" s="24" t="s">
        <v>609</v>
      </c>
      <c r="B31" s="79" t="s">
        <v>351</v>
      </c>
      <c r="C31" s="55" t="s">
        <v>352</v>
      </c>
      <c r="D31" s="56">
        <v>0</v>
      </c>
      <c r="E31" s="57">
        <v>37500000</v>
      </c>
      <c r="F31" s="57">
        <v>12000000</v>
      </c>
      <c r="G31" s="57">
        <v>0</v>
      </c>
      <c r="H31" s="57">
        <v>30000000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8">
        <v>7754150</v>
      </c>
      <c r="O31" s="59">
        <v>200000</v>
      </c>
      <c r="P31" s="58">
        <v>0</v>
      </c>
      <c r="Q31" s="60">
        <v>87454150</v>
      </c>
      <c r="R31" s="59">
        <v>67254150</v>
      </c>
      <c r="S31" s="58">
        <v>0</v>
      </c>
      <c r="T31" s="58">
        <v>0</v>
      </c>
      <c r="U31" s="57">
        <v>0</v>
      </c>
      <c r="V31" s="58">
        <v>20200000</v>
      </c>
      <c r="W31" s="61">
        <v>87454150</v>
      </c>
    </row>
    <row r="32" spans="1:23" s="7" customFormat="1" ht="12.75">
      <c r="A32" s="24" t="s">
        <v>609</v>
      </c>
      <c r="B32" s="79" t="s">
        <v>353</v>
      </c>
      <c r="C32" s="55" t="s">
        <v>354</v>
      </c>
      <c r="D32" s="56">
        <v>8505000</v>
      </c>
      <c r="E32" s="57">
        <v>42491000</v>
      </c>
      <c r="F32" s="57">
        <v>266360000</v>
      </c>
      <c r="G32" s="57">
        <v>0</v>
      </c>
      <c r="H32" s="57">
        <v>30462000</v>
      </c>
      <c r="I32" s="57">
        <v>22500000</v>
      </c>
      <c r="J32" s="57">
        <v>0</v>
      </c>
      <c r="K32" s="57">
        <v>0</v>
      </c>
      <c r="L32" s="57">
        <v>0</v>
      </c>
      <c r="M32" s="57">
        <v>0</v>
      </c>
      <c r="N32" s="58">
        <v>22570000</v>
      </c>
      <c r="O32" s="59">
        <v>19214410</v>
      </c>
      <c r="P32" s="58">
        <v>0</v>
      </c>
      <c r="Q32" s="60">
        <v>412102410</v>
      </c>
      <c r="R32" s="59">
        <v>345161000</v>
      </c>
      <c r="S32" s="58">
        <v>0</v>
      </c>
      <c r="T32" s="58">
        <v>66941410</v>
      </c>
      <c r="U32" s="57">
        <v>0</v>
      </c>
      <c r="V32" s="58">
        <v>0</v>
      </c>
      <c r="W32" s="61">
        <v>412102410</v>
      </c>
    </row>
    <row r="33" spans="1:23" s="7" customFormat="1" ht="12.75">
      <c r="A33" s="24" t="s">
        <v>610</v>
      </c>
      <c r="B33" s="79" t="s">
        <v>572</v>
      </c>
      <c r="C33" s="55" t="s">
        <v>573</v>
      </c>
      <c r="D33" s="5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0</v>
      </c>
      <c r="O33" s="59">
        <v>0</v>
      </c>
      <c r="P33" s="58">
        <v>0</v>
      </c>
      <c r="Q33" s="60">
        <v>0</v>
      </c>
      <c r="R33" s="59">
        <v>0</v>
      </c>
      <c r="S33" s="58">
        <v>0</v>
      </c>
      <c r="T33" s="58">
        <v>0</v>
      </c>
      <c r="U33" s="57">
        <v>0</v>
      </c>
      <c r="V33" s="58">
        <v>0</v>
      </c>
      <c r="W33" s="61">
        <v>0</v>
      </c>
    </row>
    <row r="34" spans="1:23" s="34" customFormat="1" ht="12.75">
      <c r="A34" s="45"/>
      <c r="B34" s="80" t="s">
        <v>644</v>
      </c>
      <c r="C34" s="81"/>
      <c r="D34" s="65">
        <f aca="true" t="shared" si="3" ref="D34:W34">SUM(D27:D33)</f>
        <v>8505000</v>
      </c>
      <c r="E34" s="66">
        <f t="shared" si="3"/>
        <v>118574700</v>
      </c>
      <c r="F34" s="66">
        <f t="shared" si="3"/>
        <v>396260000</v>
      </c>
      <c r="G34" s="66">
        <f t="shared" si="3"/>
        <v>0</v>
      </c>
      <c r="H34" s="66">
        <f t="shared" si="3"/>
        <v>80462000</v>
      </c>
      <c r="I34" s="66">
        <f t="shared" si="3"/>
        <v>54837000</v>
      </c>
      <c r="J34" s="66">
        <f t="shared" si="3"/>
        <v>0</v>
      </c>
      <c r="K34" s="66">
        <f t="shared" si="3"/>
        <v>0</v>
      </c>
      <c r="L34" s="66">
        <f t="shared" si="3"/>
        <v>0</v>
      </c>
      <c r="M34" s="66">
        <f t="shared" si="3"/>
        <v>0</v>
      </c>
      <c r="N34" s="82">
        <f t="shared" si="3"/>
        <v>31074150</v>
      </c>
      <c r="O34" s="83">
        <f t="shared" si="3"/>
        <v>32953660</v>
      </c>
      <c r="P34" s="82">
        <f t="shared" si="3"/>
        <v>0</v>
      </c>
      <c r="Q34" s="69">
        <f t="shared" si="3"/>
        <v>722666510</v>
      </c>
      <c r="R34" s="83">
        <f t="shared" si="3"/>
        <v>600992850</v>
      </c>
      <c r="S34" s="82">
        <f t="shared" si="3"/>
        <v>0</v>
      </c>
      <c r="T34" s="82">
        <f t="shared" si="3"/>
        <v>66941410</v>
      </c>
      <c r="U34" s="66">
        <f t="shared" si="3"/>
        <v>0</v>
      </c>
      <c r="V34" s="82">
        <f t="shared" si="3"/>
        <v>54732250</v>
      </c>
      <c r="W34" s="94">
        <f t="shared" si="3"/>
        <v>722666510</v>
      </c>
    </row>
    <row r="35" spans="1:23" s="7" customFormat="1" ht="12.75">
      <c r="A35" s="24" t="s">
        <v>609</v>
      </c>
      <c r="B35" s="79" t="s">
        <v>355</v>
      </c>
      <c r="C35" s="55" t="s">
        <v>356</v>
      </c>
      <c r="D35" s="56">
        <v>1224000</v>
      </c>
      <c r="E35" s="57">
        <v>65016901</v>
      </c>
      <c r="F35" s="57">
        <v>0</v>
      </c>
      <c r="G35" s="57">
        <v>0</v>
      </c>
      <c r="H35" s="57">
        <v>1887000</v>
      </c>
      <c r="I35" s="57">
        <v>0</v>
      </c>
      <c r="J35" s="57">
        <v>0</v>
      </c>
      <c r="K35" s="57">
        <v>0</v>
      </c>
      <c r="L35" s="57">
        <v>0</v>
      </c>
      <c r="M35" s="57">
        <v>3929464</v>
      </c>
      <c r="N35" s="58">
        <v>0</v>
      </c>
      <c r="O35" s="59">
        <v>0</v>
      </c>
      <c r="P35" s="58">
        <v>0</v>
      </c>
      <c r="Q35" s="60">
        <v>72057365</v>
      </c>
      <c r="R35" s="59">
        <v>33588000</v>
      </c>
      <c r="S35" s="58">
        <v>0</v>
      </c>
      <c r="T35" s="58">
        <v>0</v>
      </c>
      <c r="U35" s="57">
        <v>0</v>
      </c>
      <c r="V35" s="58">
        <v>38469365</v>
      </c>
      <c r="W35" s="61">
        <v>72057365</v>
      </c>
    </row>
    <row r="36" spans="1:23" s="7" customFormat="1" ht="12.75">
      <c r="A36" s="24" t="s">
        <v>609</v>
      </c>
      <c r="B36" s="79" t="s">
        <v>357</v>
      </c>
      <c r="C36" s="55" t="s">
        <v>358</v>
      </c>
      <c r="D36" s="56">
        <v>1500000</v>
      </c>
      <c r="E36" s="57">
        <v>74978000</v>
      </c>
      <c r="F36" s="57">
        <v>0</v>
      </c>
      <c r="G36" s="57">
        <v>0</v>
      </c>
      <c r="H36" s="57">
        <v>16100000</v>
      </c>
      <c r="I36" s="57">
        <v>0</v>
      </c>
      <c r="J36" s="57">
        <v>0</v>
      </c>
      <c r="K36" s="57">
        <v>3000000</v>
      </c>
      <c r="L36" s="57">
        <v>360000</v>
      </c>
      <c r="M36" s="57">
        <v>0</v>
      </c>
      <c r="N36" s="58">
        <v>240000</v>
      </c>
      <c r="O36" s="59">
        <v>3000000</v>
      </c>
      <c r="P36" s="58">
        <v>0</v>
      </c>
      <c r="Q36" s="60">
        <v>99178000</v>
      </c>
      <c r="R36" s="59">
        <v>65178000</v>
      </c>
      <c r="S36" s="58">
        <v>0</v>
      </c>
      <c r="T36" s="58">
        <v>0</v>
      </c>
      <c r="U36" s="57">
        <v>0</v>
      </c>
      <c r="V36" s="58">
        <v>34000000</v>
      </c>
      <c r="W36" s="61">
        <v>99178000</v>
      </c>
    </row>
    <row r="37" spans="1:23" s="7" customFormat="1" ht="12.75">
      <c r="A37" s="24" t="s">
        <v>609</v>
      </c>
      <c r="B37" s="79" t="s">
        <v>359</v>
      </c>
      <c r="C37" s="55" t="s">
        <v>360</v>
      </c>
      <c r="D37" s="56">
        <v>15000000</v>
      </c>
      <c r="E37" s="57">
        <v>125850000</v>
      </c>
      <c r="F37" s="57">
        <v>0</v>
      </c>
      <c r="G37" s="57">
        <v>0</v>
      </c>
      <c r="H37" s="57">
        <v>1500000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8">
        <v>0</v>
      </c>
      <c r="O37" s="59">
        <v>13150000</v>
      </c>
      <c r="P37" s="58">
        <v>0</v>
      </c>
      <c r="Q37" s="60">
        <v>155500000</v>
      </c>
      <c r="R37" s="59">
        <v>155500000</v>
      </c>
      <c r="S37" s="58">
        <v>0</v>
      </c>
      <c r="T37" s="58">
        <v>0</v>
      </c>
      <c r="U37" s="57">
        <v>0</v>
      </c>
      <c r="V37" s="58">
        <v>0</v>
      </c>
      <c r="W37" s="61">
        <v>155500000</v>
      </c>
    </row>
    <row r="38" spans="1:23" s="7" customFormat="1" ht="12.75">
      <c r="A38" s="24" t="s">
        <v>609</v>
      </c>
      <c r="B38" s="79" t="s">
        <v>361</v>
      </c>
      <c r="C38" s="55" t="s">
        <v>362</v>
      </c>
      <c r="D38" s="56">
        <v>0</v>
      </c>
      <c r="E38" s="57">
        <v>17500000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3550000</v>
      </c>
      <c r="N38" s="58">
        <v>0</v>
      </c>
      <c r="O38" s="59">
        <v>1920000</v>
      </c>
      <c r="P38" s="58">
        <v>0</v>
      </c>
      <c r="Q38" s="60">
        <v>22970000</v>
      </c>
      <c r="R38" s="59">
        <v>21705600</v>
      </c>
      <c r="S38" s="58">
        <v>0</v>
      </c>
      <c r="T38" s="58">
        <v>0</v>
      </c>
      <c r="U38" s="57">
        <v>0</v>
      </c>
      <c r="V38" s="58">
        <v>1264400</v>
      </c>
      <c r="W38" s="61">
        <v>22970000</v>
      </c>
    </row>
    <row r="39" spans="1:23" s="7" customFormat="1" ht="12.75">
      <c r="A39" s="24" t="s">
        <v>609</v>
      </c>
      <c r="B39" s="79" t="s">
        <v>363</v>
      </c>
      <c r="C39" s="55" t="s">
        <v>364</v>
      </c>
      <c r="D39" s="56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8">
        <v>0</v>
      </c>
      <c r="O39" s="59">
        <v>0</v>
      </c>
      <c r="P39" s="58">
        <v>0</v>
      </c>
      <c r="Q39" s="60">
        <v>0</v>
      </c>
      <c r="R39" s="59">
        <v>0</v>
      </c>
      <c r="S39" s="58">
        <v>0</v>
      </c>
      <c r="T39" s="58">
        <v>0</v>
      </c>
      <c r="U39" s="57">
        <v>0</v>
      </c>
      <c r="V39" s="58">
        <v>0</v>
      </c>
      <c r="W39" s="61">
        <v>0</v>
      </c>
    </row>
    <row r="40" spans="1:23" s="7" customFormat="1" ht="12.75">
      <c r="A40" s="24" t="s">
        <v>610</v>
      </c>
      <c r="B40" s="79" t="s">
        <v>592</v>
      </c>
      <c r="C40" s="55" t="s">
        <v>593</v>
      </c>
      <c r="D40" s="56">
        <v>0</v>
      </c>
      <c r="E40" s="57">
        <v>0</v>
      </c>
      <c r="F40" s="57">
        <v>715806300</v>
      </c>
      <c r="G40" s="57">
        <v>0</v>
      </c>
      <c r="H40" s="57">
        <v>0</v>
      </c>
      <c r="I40" s="57">
        <v>273282000</v>
      </c>
      <c r="J40" s="57">
        <v>0</v>
      </c>
      <c r="K40" s="57">
        <v>0</v>
      </c>
      <c r="L40" s="57">
        <v>0</v>
      </c>
      <c r="M40" s="57">
        <v>0</v>
      </c>
      <c r="N40" s="58">
        <v>0</v>
      </c>
      <c r="O40" s="59">
        <v>27860200</v>
      </c>
      <c r="P40" s="58">
        <v>0</v>
      </c>
      <c r="Q40" s="60">
        <v>1016948500</v>
      </c>
      <c r="R40" s="59">
        <v>971948300</v>
      </c>
      <c r="S40" s="58">
        <v>0</v>
      </c>
      <c r="T40" s="58">
        <v>0</v>
      </c>
      <c r="U40" s="57">
        <v>0</v>
      </c>
      <c r="V40" s="58">
        <v>45000200</v>
      </c>
      <c r="W40" s="61">
        <v>1016948500</v>
      </c>
    </row>
    <row r="41" spans="1:23" s="34" customFormat="1" ht="12.75">
      <c r="A41" s="45"/>
      <c r="B41" s="80" t="s">
        <v>645</v>
      </c>
      <c r="C41" s="81"/>
      <c r="D41" s="65">
        <f aca="true" t="shared" si="4" ref="D41:W41">SUM(D35:D40)</f>
        <v>17724000</v>
      </c>
      <c r="E41" s="66">
        <f t="shared" si="4"/>
        <v>283344901</v>
      </c>
      <c r="F41" s="66">
        <f t="shared" si="4"/>
        <v>715806300</v>
      </c>
      <c r="G41" s="66">
        <f t="shared" si="4"/>
        <v>0</v>
      </c>
      <c r="H41" s="66">
        <f t="shared" si="4"/>
        <v>19487000</v>
      </c>
      <c r="I41" s="66">
        <f t="shared" si="4"/>
        <v>273282000</v>
      </c>
      <c r="J41" s="66">
        <f t="shared" si="4"/>
        <v>0</v>
      </c>
      <c r="K41" s="66">
        <f t="shared" si="4"/>
        <v>3000000</v>
      </c>
      <c r="L41" s="66">
        <f t="shared" si="4"/>
        <v>360000</v>
      </c>
      <c r="M41" s="66">
        <f t="shared" si="4"/>
        <v>7479464</v>
      </c>
      <c r="N41" s="82">
        <f t="shared" si="4"/>
        <v>240000</v>
      </c>
      <c r="O41" s="83">
        <f t="shared" si="4"/>
        <v>45930200</v>
      </c>
      <c r="P41" s="82">
        <f t="shared" si="4"/>
        <v>0</v>
      </c>
      <c r="Q41" s="69">
        <f t="shared" si="4"/>
        <v>1366653865</v>
      </c>
      <c r="R41" s="83">
        <f t="shared" si="4"/>
        <v>1247919900</v>
      </c>
      <c r="S41" s="82">
        <f t="shared" si="4"/>
        <v>0</v>
      </c>
      <c r="T41" s="82">
        <f t="shared" si="4"/>
        <v>0</v>
      </c>
      <c r="U41" s="66">
        <f t="shared" si="4"/>
        <v>0</v>
      </c>
      <c r="V41" s="82">
        <f t="shared" si="4"/>
        <v>118733965</v>
      </c>
      <c r="W41" s="94">
        <f t="shared" si="4"/>
        <v>1366653865</v>
      </c>
    </row>
    <row r="42" spans="1:23" s="34" customFormat="1" ht="12.75">
      <c r="A42" s="45"/>
      <c r="B42" s="80" t="s">
        <v>646</v>
      </c>
      <c r="C42" s="81"/>
      <c r="D42" s="65">
        <f aca="true" t="shared" si="5" ref="D42:W42">SUM(D7:D12,D14:D18,D20:D25,D27:D33,D35:D40)</f>
        <v>107824809</v>
      </c>
      <c r="E42" s="66">
        <f t="shared" si="5"/>
        <v>1330660714</v>
      </c>
      <c r="F42" s="66">
        <f t="shared" si="5"/>
        <v>2844962614</v>
      </c>
      <c r="G42" s="66">
        <f t="shared" si="5"/>
        <v>0</v>
      </c>
      <c r="H42" s="66">
        <f t="shared" si="5"/>
        <v>315886662</v>
      </c>
      <c r="I42" s="66">
        <f t="shared" si="5"/>
        <v>389119000</v>
      </c>
      <c r="J42" s="66">
        <f t="shared" si="5"/>
        <v>0</v>
      </c>
      <c r="K42" s="66">
        <f t="shared" si="5"/>
        <v>12195915</v>
      </c>
      <c r="L42" s="66">
        <f t="shared" si="5"/>
        <v>10360000</v>
      </c>
      <c r="M42" s="66">
        <f t="shared" si="5"/>
        <v>198002294</v>
      </c>
      <c r="N42" s="82">
        <f t="shared" si="5"/>
        <v>318605599</v>
      </c>
      <c r="O42" s="83">
        <f t="shared" si="5"/>
        <v>393864123</v>
      </c>
      <c r="P42" s="82">
        <f t="shared" si="5"/>
        <v>7500000</v>
      </c>
      <c r="Q42" s="69">
        <f t="shared" si="5"/>
        <v>5928981730</v>
      </c>
      <c r="R42" s="83">
        <f t="shared" si="5"/>
        <v>4807048336</v>
      </c>
      <c r="S42" s="82">
        <f t="shared" si="5"/>
        <v>0</v>
      </c>
      <c r="T42" s="82">
        <f t="shared" si="5"/>
        <v>245591410</v>
      </c>
      <c r="U42" s="66">
        <f t="shared" si="5"/>
        <v>0</v>
      </c>
      <c r="V42" s="82">
        <f t="shared" si="5"/>
        <v>876341984</v>
      </c>
      <c r="W42" s="94">
        <f t="shared" si="5"/>
        <v>5928981730</v>
      </c>
    </row>
    <row r="43" spans="1:23" s="7" customFormat="1" ht="12.75">
      <c r="A43" s="46"/>
      <c r="B43" s="84"/>
      <c r="C43" s="85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7"/>
      <c r="Q43" s="89"/>
      <c r="R43" s="88"/>
      <c r="S43" s="87"/>
      <c r="T43" s="87"/>
      <c r="U43" s="87"/>
      <c r="V43" s="87"/>
      <c r="W43" s="89"/>
    </row>
    <row r="44" spans="1:23" s="50" customFormat="1" ht="12.75">
      <c r="A44" s="52"/>
      <c r="B44" s="120" t="s">
        <v>43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</row>
    <row r="45" spans="1:23" s="51" customFormat="1" ht="12.75">
      <c r="A45" s="53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s="51" customFormat="1" ht="12.75">
      <c r="A46" s="53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s="51" customFormat="1" ht="12.75">
      <c r="A47" s="53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51" customFormat="1" ht="12.75">
      <c r="A48" s="53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51" customFormat="1" ht="12.75">
      <c r="A49" s="53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51" customFormat="1" ht="12.75">
      <c r="A50" s="53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51" customFormat="1" ht="12.75">
      <c r="A51" s="53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51" customFormat="1" ht="12.75">
      <c r="A52" s="53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51" customFormat="1" ht="12.75">
      <c r="A53" s="53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51" customFormat="1" ht="12.75">
      <c r="A54" s="53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51" customFormat="1" ht="12.75">
      <c r="A55" s="53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51" customFormat="1" ht="12.75">
      <c r="A56" s="53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51" customFormat="1" ht="12.75">
      <c r="A57" s="53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51" customFormat="1" ht="12.75">
      <c r="A58" s="53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51" customFormat="1" ht="12.75">
      <c r="A59" s="53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51" customFormat="1" ht="12.75">
      <c r="A60" s="53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51" customFormat="1" ht="12.75">
      <c r="A61" s="53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51" customFormat="1" ht="12.75">
      <c r="A62" s="53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51" customFormat="1" ht="12.75">
      <c r="A63" s="53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51" customFormat="1" ht="12.75">
      <c r="A64" s="53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51" customFormat="1" ht="12.75">
      <c r="A65" s="53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51" customFormat="1" ht="12.75">
      <c r="A66" s="53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51" customFormat="1" ht="12.75">
      <c r="A67" s="53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51" customFormat="1" ht="12.75">
      <c r="A68" s="53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51" customFormat="1" ht="12.75">
      <c r="A69" s="53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51" customFormat="1" ht="12.75">
      <c r="A70" s="5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51" customFormat="1" ht="12.75">
      <c r="A71" s="53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51" customFormat="1" ht="12.75">
      <c r="A72" s="5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51" customFormat="1" ht="12.75">
      <c r="A73" s="5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51" customFormat="1" ht="12.75">
      <c r="A74" s="5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51" customFormat="1" ht="12.75">
      <c r="A75" s="5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51" customFormat="1" ht="12.75">
      <c r="A76" s="5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51" customFormat="1" ht="12.75">
      <c r="A77" s="5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51" customFormat="1" ht="12.75">
      <c r="A78" s="5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51" customFormat="1" ht="12.75">
      <c r="A79" s="5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51" customFormat="1" ht="12.75">
      <c r="A80" s="5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51" customFormat="1" ht="12.75">
      <c r="A81" s="53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2:23" s="51" customFormat="1" ht="12.7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</row>
    <row r="83" spans="2:23" s="51" customFormat="1" ht="12.7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</row>
    <row r="84" spans="2:23" s="51" customFormat="1" ht="12.7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</row>
    <row r="85" spans="2:23" s="51" customFormat="1" ht="12.7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</row>
    <row r="86" spans="2:23" s="51" customFormat="1" ht="12.7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</row>
    <row r="87" spans="2:23" s="51" customFormat="1" ht="12.7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2:23" s="51" customFormat="1" ht="12.7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2:23" s="51" customFormat="1" ht="12.7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2:23" s="51" customFormat="1" ht="12.7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2:23" s="51" customFormat="1" ht="12.7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2:23" s="51" customFormat="1" ht="12.7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2:23" s="51" customFormat="1" ht="12.7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2:23" s="51" customFormat="1" ht="12.7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2:23" s="51" customFormat="1" ht="12.7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2:23" s="51" customFormat="1" ht="12.7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</row>
    <row r="97" spans="2:23" s="51" customFormat="1" ht="12.7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</row>
    <row r="98" spans="2:23" s="51" customFormat="1" ht="12.7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44:W44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2015-11-06T07:50:57Z</cp:lastPrinted>
  <dcterms:created xsi:type="dcterms:W3CDTF">2015-10-14T15:40:14Z</dcterms:created>
  <dcterms:modified xsi:type="dcterms:W3CDTF">2015-11-06T07:51:00Z</dcterms:modified>
  <cp:category/>
  <cp:version/>
  <cp:contentType/>
  <cp:contentStatus/>
</cp:coreProperties>
</file>