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'EC'!$A$1:$W$81</definedName>
    <definedName name="_xlnm.Print_Area" localSheetId="5">'FS'!$A$1:$W$81</definedName>
    <definedName name="_xlnm.Print_Area" localSheetId="6">'GT'!$A$1:$W$81</definedName>
    <definedName name="_xlnm.Print_Area" localSheetId="7">'KZ'!$A$1:$W$81</definedName>
    <definedName name="_xlnm.Print_Area" localSheetId="8">'LP'!$A$1:$W$81</definedName>
    <definedName name="_xlnm.Print_Area" localSheetId="9">'MP'!$A$1:$W$81</definedName>
    <definedName name="_xlnm.Print_Area" localSheetId="10">'NC'!$A$1:$W$81</definedName>
    <definedName name="_xlnm.Print_Area" localSheetId="11">'NW'!$A$1:$W$81</definedName>
    <definedName name="_xlnm.Print_Area" localSheetId="3">'Summary per Category'!$A$1:$W$300</definedName>
    <definedName name="_xlnm.Print_Area" localSheetId="1">'Summary per Metro'!$A$1:$W$81</definedName>
    <definedName name="_xlnm.Print_Area" localSheetId="0">'Summary per Province'!$A$1:$W$81</definedName>
    <definedName name="_xlnm.Print_Area" localSheetId="2">'Summary per Top 19'!$A$1:$W$81</definedName>
    <definedName name="_xlnm.Print_Area" localSheetId="12">'WC'!$A$1:$W$81</definedName>
    <definedName name="_xlnm.Print_Titles" localSheetId="3">'Summary per Category'!$1:$3</definedName>
  </definedNames>
  <calcPr fullCalcOnLoad="1"/>
</workbook>
</file>

<file path=xl/sharedStrings.xml><?xml version="1.0" encoding="utf-8"?>
<sst xmlns="http://schemas.openxmlformats.org/spreadsheetml/2006/main" count="1879" uniqueCount="677">
  <si>
    <t>Budgeted Expenditure</t>
  </si>
  <si>
    <t>Budgeted Revenue / Funding</t>
  </si>
  <si>
    <t>R thousands</t>
  </si>
  <si>
    <t>Code</t>
  </si>
  <si>
    <t>Land and Buildings</t>
  </si>
  <si>
    <t>Roads Pavements Bridges Storm Water</t>
  </si>
  <si>
    <t>Water Reservoirs and Reticulation</t>
  </si>
  <si>
    <t>Car Parks Bus Terminals and Taxi Ranks</t>
  </si>
  <si>
    <t>Electricity Reticulation</t>
  </si>
  <si>
    <t>Sewerage Purification and Reticulation</t>
  </si>
  <si>
    <t>Housing</t>
  </si>
  <si>
    <t>Street Lighting</t>
  </si>
  <si>
    <t>Refuse Sites</t>
  </si>
  <si>
    <t>Infrastructure Other</t>
  </si>
  <si>
    <t>Community Assets</t>
  </si>
  <si>
    <t>Other Assets</t>
  </si>
  <si>
    <t>Specialised Vehicles</t>
  </si>
  <si>
    <t>Total Expenditure</t>
  </si>
  <si>
    <t>Transfers and Subsidies</t>
  </si>
  <si>
    <t>External Loans</t>
  </si>
  <si>
    <t>Internal Income</t>
  </si>
  <si>
    <t>Public Contributions and Donations</t>
  </si>
  <si>
    <t>Other Revenue</t>
  </si>
  <si>
    <t>Total Revenue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</si>
  <si>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</si>
  <si>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</si>
  <si>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</si>
  <si>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</si>
  <si>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</si>
  <si>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</si>
  <si>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</si>
  <si>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</si>
  <si>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</si>
  <si>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</si>
  <si>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</si>
  <si>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</si>
  <si>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</si>
  <si>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</si>
  <si>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</si>
  <si>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</si>
  <si>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</si>
  <si>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</si>
  <si>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</si>
  <si>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Indicative Budget Year 2</t>
  </si>
  <si>
    <t>Budgeted Revenue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</si>
  <si>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</si>
  <si>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</si>
  <si>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</si>
  <si>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</si>
  <si>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</si>
  <si>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</si>
  <si>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</si>
  <si>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</si>
  <si>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</si>
  <si>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</si>
  <si>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</si>
  <si>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</si>
  <si>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</si>
  <si>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</si>
  <si>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</si>
  <si>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</si>
  <si>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</si>
  <si>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</si>
  <si>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</si>
  <si>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</si>
  <si>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</si>
  <si>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</si>
  <si>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</si>
  <si>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</si>
  <si>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</si>
  <si>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</si>
  <si>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</si>
  <si>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</si>
  <si>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</si>
  <si>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</si>
  <si>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</si>
  <si>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</si>
  <si>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</si>
  <si>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</si>
  <si>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</si>
  <si>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</si>
  <si>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</si>
  <si>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</si>
  <si>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</si>
  <si>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</si>
  <si>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</si>
  <si>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</si>
  <si>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</si>
  <si>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</si>
  <si>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</si>
  <si>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</si>
  <si>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</si>
  <si>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</si>
  <si>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</si>
  <si>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</si>
  <si>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</si>
  <si>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</si>
  <si>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</si>
  <si>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</si>
  <si>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</si>
  <si>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</si>
  <si>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</si>
  <si>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</si>
  <si>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</si>
  <si>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</si>
  <si>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</si>
  <si>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</si>
  <si>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</si>
  <si>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</si>
  <si>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</si>
  <si>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</si>
  <si>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</si>
  <si>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</si>
  <si>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</si>
  <si>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</si>
  <si>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</si>
  <si>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</si>
  <si>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</si>
  <si>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</si>
  <si>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</si>
  <si>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</si>
  <si>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</si>
  <si>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</si>
  <si>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</si>
  <si>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</si>
  <si>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</si>
  <si>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</si>
  <si>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</si>
  <si>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</si>
  <si>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</si>
  <si>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</si>
  <si>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</si>
  <si>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</si>
  <si>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</si>
  <si>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</si>
  <si>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</si>
  <si>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</si>
  <si>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</si>
  <si>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</si>
  <si>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</si>
  <si>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</si>
  <si>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</si>
  <si>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</si>
  <si>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</si>
  <si>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</si>
  <si>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</si>
  <si>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</si>
  <si>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</si>
  <si>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</si>
  <si>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</si>
  <si>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</si>
  <si>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</si>
  <si>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</si>
  <si>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</si>
  <si>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</si>
  <si>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</si>
  <si>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</si>
  <si>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</si>
  <si>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</si>
  <si>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</si>
  <si>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</si>
  <si>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</si>
  <si>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</si>
  <si>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</si>
  <si>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</si>
  <si>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</si>
  <si>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</si>
  <si>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</si>
  <si>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</si>
  <si>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</si>
  <si>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</si>
  <si>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</si>
  <si>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</si>
  <si>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</si>
  <si>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</si>
  <si>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</si>
  <si>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</si>
  <si>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</si>
  <si>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</si>
  <si>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</si>
  <si>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</si>
  <si>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</si>
  <si>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</si>
  <si>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</si>
  <si>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</si>
  <si>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</si>
  <si>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</si>
  <si>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</si>
  <si>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</si>
  <si>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</si>
  <si>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</si>
  <si>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</si>
  <si>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</si>
  <si>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</si>
  <si>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</si>
  <si>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</si>
  <si>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</si>
  <si>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</si>
  <si>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</si>
  <si>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</si>
  <si>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</si>
  <si>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</si>
  <si>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</si>
  <si>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</si>
  <si>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</si>
  <si>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</si>
  <si>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</si>
  <si>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</si>
  <si>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</si>
  <si>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</si>
  <si>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</si>
  <si>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</si>
  <si>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</si>
  <si>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</si>
  <si>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</si>
  <si>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</si>
  <si>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</si>
  <si>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Randfontein</t>
  </si>
  <si>
    <t>GT482</t>
  </si>
  <si>
    <t>Westonaria</t>
  </si>
  <si>
    <t>GT483</t>
  </si>
  <si>
    <t>Merafong City</t>
  </si>
  <si>
    <t>GT484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</si>
  <si>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</si>
  <si>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</si>
  <si>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</si>
  <si>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</si>
  <si>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</si>
  <si>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</si>
  <si>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</si>
  <si>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</si>
  <si>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</si>
  <si>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</si>
  <si>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</si>
  <si>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</si>
  <si>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</si>
  <si>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</si>
  <si>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</si>
  <si>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</si>
  <si>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</si>
  <si>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</si>
  <si>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</si>
  <si>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</si>
  <si>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</si>
  <si>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</si>
  <si>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</si>
  <si>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</si>
  <si>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</si>
  <si>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</si>
  <si>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</si>
  <si>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</si>
  <si>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</si>
  <si>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</si>
  <si>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</si>
  <si>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</si>
  <si>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</si>
  <si>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</si>
  <si>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</si>
  <si>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</si>
  <si>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</si>
  <si>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</si>
  <si>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</si>
  <si>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</si>
  <si>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</si>
  <si>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</si>
  <si>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</si>
  <si>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</si>
  <si>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</si>
  <si>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</si>
  <si>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</si>
  <si>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</si>
  <si>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</si>
  <si>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</si>
  <si>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</si>
  <si>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</si>
  <si>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</si>
  <si>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</si>
  <si>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</si>
  <si>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</si>
  <si>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</si>
  <si>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</si>
  <si>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</si>
  <si>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</si>
  <si>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</si>
  <si>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</si>
  <si>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</si>
  <si>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</si>
  <si>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</si>
  <si>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</si>
  <si>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</si>
  <si>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</si>
  <si>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</si>
  <si>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</si>
  <si>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</si>
  <si>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</si>
  <si>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</si>
  <si>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</si>
  <si>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</si>
  <si>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</si>
  <si>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</si>
  <si>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</si>
  <si>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</si>
  <si>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</si>
  <si>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</si>
  <si>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</si>
  <si>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</si>
  <si>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</si>
  <si>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</si>
  <si>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</si>
  <si>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</si>
  <si>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</si>
  <si>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</si>
  <si>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</si>
  <si>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</si>
  <si>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</si>
  <si>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</si>
  <si>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</si>
  <si>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</si>
  <si>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</si>
  <si>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</si>
  <si>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</si>
  <si>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</si>
  <si>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</si>
  <si>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</si>
  <si>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</si>
  <si>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</si>
  <si>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</si>
  <si>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</si>
  <si>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</si>
  <si>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</si>
  <si>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</si>
  <si>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</si>
  <si>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</si>
  <si>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</si>
  <si>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</si>
  <si>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</si>
  <si>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</si>
  <si>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</si>
  <si>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</si>
  <si>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</si>
  <si>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</si>
  <si>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</si>
  <si>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</si>
  <si>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</si>
  <si>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</si>
  <si>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</si>
  <si>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</si>
  <si>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</si>
  <si>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</si>
  <si>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</si>
  <si>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</si>
  <si>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</si>
  <si>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</si>
  <si>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</si>
  <si>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</si>
  <si>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</si>
  <si>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</si>
  <si>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</si>
  <si>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</si>
  <si>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</si>
  <si>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</si>
  <si>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</si>
  <si>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</si>
  <si>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</si>
  <si>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</si>
  <si>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</si>
  <si>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</si>
  <si>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</si>
  <si>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</si>
  <si>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</si>
  <si>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</si>
  <si>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</si>
  <si>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</si>
  <si>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</si>
  <si>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</si>
  <si>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</si>
  <si>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</si>
  <si>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</si>
  <si>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</si>
  <si>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</si>
  <si>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</si>
  <si>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</si>
  <si>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</si>
  <si>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</si>
  <si>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</si>
  <si>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</si>
  <si>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</si>
  <si>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</si>
  <si>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</si>
  <si>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</si>
  <si>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</si>
  <si>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</si>
  <si>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</si>
  <si>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</si>
  <si>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</si>
  <si>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</si>
  <si>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</si>
  <si>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</si>
  <si>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</si>
  <si>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</si>
  <si>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</si>
  <si>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</si>
  <si>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</si>
  <si>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</si>
  <si>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</si>
  <si>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</si>
  <si>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</si>
  <si>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</si>
  <si>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</si>
  <si>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</si>
  <si>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</si>
  <si>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</si>
  <si>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</si>
  <si>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</si>
  <si>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</si>
  <si>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</si>
  <si>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</si>
  <si>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</si>
  <si>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</si>
  <si>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</si>
  <si>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</si>
  <si>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</si>
  <si>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</si>
  <si>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</si>
  <si>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</si>
  <si>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</si>
  <si>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</si>
  <si>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</si>
  <si>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</si>
  <si>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</si>
  <si>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</si>
  <si>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</si>
  <si>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</si>
  <si>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</si>
  <si>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</si>
  <si>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</si>
  <si>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</si>
  <si>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</si>
  <si>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</si>
  <si>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</si>
  <si>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</si>
  <si>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</si>
  <si>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</si>
  <si>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</si>
  <si>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</si>
  <si>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</si>
  <si>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</si>
  <si>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</si>
  <si>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</si>
  <si>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</si>
  <si>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</si>
  <si>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</si>
  <si>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</si>
  <si>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</si>
  <si>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</si>
  <si>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</si>
  <si>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</si>
  <si>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</si>
  <si>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</si>
  <si>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</si>
  <si>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</si>
  <si>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</si>
  <si>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</si>
  <si>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</si>
  <si>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</si>
  <si>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</si>
  <si>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</si>
  <si>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</si>
  <si>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</si>
  <si>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</si>
  <si>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</si>
  <si>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Ventersdorp</t>
  </si>
  <si>
    <t>NW401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</si>
  <si>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</si>
  <si>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</si>
  <si>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</si>
  <si>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</si>
  <si>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</si>
  <si>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</si>
  <si>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</si>
  <si>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</si>
  <si>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</si>
  <si>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</si>
  <si>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</si>
  <si>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</si>
  <si>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</si>
  <si>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</si>
  <si>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</si>
  <si>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</si>
  <si>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</si>
  <si>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</si>
  <si>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</si>
  <si>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</si>
  <si>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</si>
  <si>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</si>
  <si>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</si>
  <si>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</si>
  <si>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</si>
  <si>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</si>
  <si>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</si>
  <si>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</si>
  <si>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</si>
  <si>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</si>
  <si>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</si>
  <si>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</si>
  <si>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</si>
  <si>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</si>
  <si>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</si>
  <si>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</si>
  <si>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</si>
  <si>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</si>
  <si>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</si>
  <si>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</si>
  <si>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</si>
  <si>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</si>
  <si>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</si>
  <si>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</si>
  <si>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</si>
  <si>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</si>
  <si>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</si>
  <si>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Sarah Baartman</t>
  </si>
  <si>
    <t>DC10</t>
  </si>
  <si>
    <t>Amathole</t>
  </si>
  <si>
    <t>DC12</t>
  </si>
  <si>
    <t>Chris Hani</t>
  </si>
  <si>
    <t>DC13</t>
  </si>
  <si>
    <t>Joe Gqabi</t>
  </si>
  <si>
    <t>DC14</t>
  </si>
  <si>
    <t>O .R.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</si>
  <si>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</si>
  <si>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</si>
  <si>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</si>
  <si>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</si>
  <si>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</si>
  <si>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</si>
  <si>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</si>
  <si>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</si>
  <si>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</si>
  <si>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</si>
  <si>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</si>
  <si>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</si>
  <si>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</si>
  <si>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</si>
  <si>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</si>
  <si>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</si>
  <si>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</si>
  <si>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</si>
  <si>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</si>
  <si>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</si>
  <si>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</si>
  <si>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</si>
  <si>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</si>
  <si>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</si>
  <si>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</si>
  <si>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uThungulu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</si>
  <si>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</si>
  <si>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</si>
  <si>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</si>
  <si>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</si>
  <si>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</si>
  <si>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</si>
  <si>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</si>
  <si>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</si>
  <si>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</si>
  <si>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</si>
  <si>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</si>
  <si>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</si>
  <si>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</si>
  <si>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</si>
  <si>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</si>
  <si>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</si>
  <si>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</si>
  <si>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</si>
  <si>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</si>
  <si>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</si>
  <si>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</si>
  <si>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</si>
  <si>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</si>
  <si>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</si>
  <si>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</si>
  <si>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Eden</t>
  </si>
  <si>
    <t>DC4</t>
  </si>
  <si>
    <t>Dr Kenneth Kaunda</t>
  </si>
  <si>
    <t>DC40</t>
  </si>
  <si>
    <t>Sedibeng</t>
  </si>
  <si>
    <t>DC42</t>
  </si>
  <si>
    <t>Harry Gwala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</si>
  <si>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</si>
  <si>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</si>
  <si>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</si>
  <si>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</si>
  <si>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</si>
  <si>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</si>
  <si>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</si>
  <si>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</si>
  <si>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</si>
  <si>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</si>
  <si>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</si>
  <si>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</si>
  <si>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</si>
  <si>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</si>
  <si>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</si>
  <si>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Z F Mgcawu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</si>
  <si>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</si>
  <si>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</si>
  <si>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</si>
  <si>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</si>
  <si>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</si>
  <si>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</si>
  <si>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</si>
  <si>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</si>
  <si>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Sarah Baartman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</si>
  <si>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</si>
  <si>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</si>
  <si>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</si>
  <si>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</si>
  <si>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</si>
  <si>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</si>
  <si>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</si>
  <si>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</si>
  <si>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</si>
  <si>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</si>
  <si>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</si>
  <si>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</si>
  <si>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</si>
  <si>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</si>
  <si>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</si>
  <si>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</si>
  <si>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</si>
  <si>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</si>
  <si>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</si>
  <si>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</si>
  <si>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</si>
  <si>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</si>
  <si>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</si>
  <si>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</si>
  <si>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</si>
  <si>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</si>
  <si>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Harry Gwala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</si>
  <si>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</si>
  <si>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</si>
  <si>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</si>
  <si>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</si>
  <si>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</si>
  <si>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</si>
  <si>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</si>
  <si>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</si>
  <si>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</si>
  <si>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</si>
  <si>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</si>
  <si>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</si>
  <si>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</si>
  <si>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</si>
  <si>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</si>
  <si>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</si>
  <si>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</si>
  <si>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Z F Mgcawu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</si>
  <si>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</si>
  <si>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</si>
  <si>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</si>
  <si>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</si>
  <si>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</si>
  <si>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</si>
  <si>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</si>
  <si>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</si>
  <si>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</si>
  <si>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</si>
  <si>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</si>
  <si>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</si>
  <si>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Eden</t>
  </si>
  <si>
    <t>Total Central Karoo</t>
  </si>
  <si>
    <t>Total Western Cape</t>
  </si>
  <si>
    <t>Total National</t>
  </si>
  <si>
    <t>Total Top 19</t>
  </si>
  <si>
    <t>Total Local Municipalities</t>
  </si>
  <si>
    <t>Total District Municipalities</t>
  </si>
  <si>
    <t>CAPITAL BUDGET FOR 2017/18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</si>
</sst>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_);_(* \(#,##0\);_(* &quot;- &quot;?_);_(@_)"/>
    <numFmt numFmtId="17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3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169" fontId="5" fillId="0" borderId="17" xfId="0" applyNumberFormat="1" applyFont="1" applyBorder="1" applyAlignment="1" applyProtection="1">
      <alignment/>
      <protection/>
    </xf>
    <xf numFmtId="169" fontId="5" fillId="0" borderId="18" xfId="0" applyNumberFormat="1" applyFont="1" applyBorder="1" applyAlignment="1" applyProtection="1">
      <alignment/>
      <protection/>
    </xf>
    <xf numFmtId="169" fontId="5" fillId="0" borderId="19" xfId="0" applyNumberFormat="1" applyFont="1" applyBorder="1" applyAlignment="1" applyProtection="1">
      <alignment/>
      <protection/>
    </xf>
    <xf numFmtId="169" fontId="5" fillId="0" borderId="20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169" fontId="5" fillId="0" borderId="23" xfId="0" applyNumberFormat="1" applyFont="1" applyBorder="1" applyAlignment="1" applyProtection="1">
      <alignment/>
      <protection/>
    </xf>
    <xf numFmtId="169" fontId="5" fillId="0" borderId="24" xfId="0" applyNumberFormat="1" applyFont="1" applyBorder="1" applyAlignment="1" applyProtection="1">
      <alignment/>
      <protection/>
    </xf>
    <xf numFmtId="169" fontId="5" fillId="0" borderId="25" xfId="0" applyNumberFormat="1" applyFont="1" applyBorder="1" applyAlignment="1" applyProtection="1">
      <alignment/>
      <protection/>
    </xf>
    <xf numFmtId="169" fontId="5" fillId="0" borderId="26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169" fontId="6" fillId="0" borderId="24" xfId="0" applyNumberFormat="1" applyFont="1" applyBorder="1" applyAlignment="1" applyProtection="1">
      <alignment wrapText="1"/>
      <protection/>
    </xf>
    <xf numFmtId="169" fontId="6" fillId="0" borderId="26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27" xfId="0" applyFont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169" fontId="3" fillId="0" borderId="24" xfId="0" applyNumberFormat="1" applyFont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5" fillId="0" borderId="12" xfId="0" applyFont="1" applyBorder="1" applyAlignment="1" applyProtection="1">
      <alignment/>
      <protection/>
    </xf>
    <xf numFmtId="41" fontId="5" fillId="0" borderId="17" xfId="0" applyNumberFormat="1" applyFont="1" applyBorder="1" applyAlignment="1" applyProtection="1">
      <alignment/>
      <protection/>
    </xf>
    <xf numFmtId="41" fontId="5" fillId="0" borderId="18" xfId="0" applyNumberFormat="1" applyFont="1" applyBorder="1" applyAlignment="1" applyProtection="1">
      <alignment/>
      <protection/>
    </xf>
    <xf numFmtId="41" fontId="5" fillId="0" borderId="19" xfId="0" applyNumberFormat="1" applyFont="1" applyBorder="1" applyAlignment="1" applyProtection="1">
      <alignment/>
      <protection/>
    </xf>
    <xf numFmtId="41" fontId="5" fillId="0" borderId="2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wrapText="1"/>
      <protection/>
    </xf>
    <xf numFmtId="41" fontId="5" fillId="0" borderId="23" xfId="0" applyNumberFormat="1" applyFont="1" applyBorder="1" applyAlignment="1" applyProtection="1">
      <alignment/>
      <protection/>
    </xf>
    <xf numFmtId="41" fontId="5" fillId="0" borderId="24" xfId="0" applyNumberFormat="1" applyFont="1" applyBorder="1" applyAlignment="1" applyProtection="1">
      <alignment/>
      <protection/>
    </xf>
    <xf numFmtId="41" fontId="5" fillId="0" borderId="25" xfId="0" applyNumberFormat="1" applyFont="1" applyBorder="1" applyAlignment="1" applyProtection="1">
      <alignment/>
      <protection/>
    </xf>
    <xf numFmtId="41" fontId="5" fillId="0" borderId="26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169" fontId="3" fillId="0" borderId="26" xfId="0" applyNumberFormat="1" applyFont="1" applyBorder="1" applyAlignment="1" applyProtection="1">
      <alignment wrapText="1"/>
      <protection/>
    </xf>
    <xf numFmtId="169" fontId="5" fillId="0" borderId="30" xfId="0" applyNumberFormat="1" applyFont="1" applyBorder="1" applyAlignment="1" applyProtection="1">
      <alignment/>
      <protection/>
    </xf>
    <xf numFmtId="169" fontId="5" fillId="0" borderId="31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0" fontId="6" fillId="0" borderId="22" xfId="0" applyNumberFormat="1" applyFont="1" applyBorder="1" applyAlignment="1" applyProtection="1">
      <alignment horizontal="left" indent="1"/>
      <protection/>
    </xf>
    <xf numFmtId="170" fontId="6" fillId="0" borderId="21" xfId="0" applyNumberFormat="1" applyFont="1" applyBorder="1" applyAlignment="1" applyProtection="1">
      <alignment wrapText="1"/>
      <protection/>
    </xf>
    <xf numFmtId="170" fontId="5" fillId="0" borderId="23" xfId="0" applyNumberFormat="1" applyFont="1" applyFill="1" applyBorder="1" applyAlignment="1" applyProtection="1">
      <alignment/>
      <protection/>
    </xf>
    <xf numFmtId="170" fontId="5" fillId="0" borderId="24" xfId="0" applyNumberFormat="1" applyFont="1" applyFill="1" applyBorder="1" applyAlignment="1" applyProtection="1">
      <alignment/>
      <protection/>
    </xf>
    <xf numFmtId="170" fontId="6" fillId="0" borderId="24" xfId="0" applyNumberFormat="1" applyFont="1" applyBorder="1" applyAlignment="1" applyProtection="1">
      <alignment wrapText="1"/>
      <protection/>
    </xf>
    <xf numFmtId="170" fontId="6" fillId="0" borderId="25" xfId="0" applyNumberFormat="1" applyFont="1" applyBorder="1" applyAlignment="1" applyProtection="1">
      <alignment wrapText="1"/>
      <protection/>
    </xf>
    <xf numFmtId="170" fontId="5" fillId="0" borderId="26" xfId="0" applyNumberFormat="1" applyFont="1" applyFill="1" applyBorder="1" applyAlignment="1" applyProtection="1">
      <alignment/>
      <protection/>
    </xf>
    <xf numFmtId="170" fontId="6" fillId="0" borderId="26" xfId="0" applyNumberFormat="1" applyFont="1" applyBorder="1" applyAlignment="1" applyProtection="1">
      <alignment wrapText="1"/>
      <protection/>
    </xf>
    <xf numFmtId="170" fontId="5" fillId="0" borderId="22" xfId="0" applyNumberFormat="1" applyFont="1" applyBorder="1" applyAlignment="1" applyProtection="1">
      <alignment horizontal="left" indent="1"/>
      <protection/>
    </xf>
    <xf numFmtId="170" fontId="3" fillId="0" borderId="22" xfId="0" applyNumberFormat="1" applyFont="1" applyBorder="1" applyAlignment="1" applyProtection="1">
      <alignment/>
      <protection/>
    </xf>
    <xf numFmtId="170" fontId="3" fillId="0" borderId="21" xfId="0" applyNumberFormat="1" applyFont="1" applyBorder="1" applyAlignment="1" applyProtection="1">
      <alignment/>
      <protection/>
    </xf>
    <xf numFmtId="170" fontId="4" fillId="0" borderId="23" xfId="0" applyNumberFormat="1" applyFont="1" applyFill="1" applyBorder="1" applyAlignment="1" applyProtection="1">
      <alignment/>
      <protection/>
    </xf>
    <xf numFmtId="170" fontId="4" fillId="0" borderId="24" xfId="0" applyNumberFormat="1" applyFont="1" applyFill="1" applyBorder="1" applyAlignment="1" applyProtection="1">
      <alignment/>
      <protection/>
    </xf>
    <xf numFmtId="170" fontId="3" fillId="0" borderId="24" xfId="0" applyNumberFormat="1" applyFont="1" applyBorder="1" applyAlignment="1" applyProtection="1">
      <alignment/>
      <protection/>
    </xf>
    <xf numFmtId="170" fontId="3" fillId="0" borderId="25" xfId="0" applyNumberFormat="1" applyFont="1" applyBorder="1" applyAlignment="1" applyProtection="1">
      <alignment/>
      <protection/>
    </xf>
    <xf numFmtId="170" fontId="4" fillId="0" borderId="26" xfId="0" applyNumberFormat="1" applyFont="1" applyFill="1" applyBorder="1" applyAlignment="1" applyProtection="1">
      <alignment/>
      <protection/>
    </xf>
    <xf numFmtId="170" fontId="3" fillId="0" borderId="26" xfId="0" applyNumberFormat="1" applyFont="1" applyBorder="1" applyAlignment="1" applyProtection="1">
      <alignment/>
      <protection/>
    </xf>
    <xf numFmtId="170" fontId="5" fillId="0" borderId="14" xfId="0" applyNumberFormat="1" applyFont="1" applyBorder="1" applyAlignment="1" applyProtection="1">
      <alignment/>
      <protection/>
    </xf>
    <xf numFmtId="170" fontId="5" fillId="0" borderId="15" xfId="0" applyNumberFormat="1" applyFont="1" applyBorder="1" applyAlignment="1" applyProtection="1">
      <alignment/>
      <protection/>
    </xf>
    <xf numFmtId="170" fontId="4" fillId="0" borderId="32" xfId="0" applyNumberFormat="1" applyFont="1" applyBorder="1" applyAlignment="1" applyProtection="1">
      <alignment/>
      <protection/>
    </xf>
    <xf numFmtId="170" fontId="4" fillId="0" borderId="30" xfId="0" applyNumberFormat="1" applyFont="1" applyBorder="1" applyAlignment="1" applyProtection="1">
      <alignment/>
      <protection/>
    </xf>
    <xf numFmtId="170" fontId="4" fillId="0" borderId="33" xfId="0" applyNumberFormat="1" applyFont="1" applyBorder="1" applyAlignment="1" applyProtection="1">
      <alignment/>
      <protection/>
    </xf>
    <xf numFmtId="170" fontId="4" fillId="0" borderId="31" xfId="0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Alignment="1">
      <alignment/>
    </xf>
    <xf numFmtId="170" fontId="6" fillId="0" borderId="16" xfId="0" applyNumberFormat="1" applyFont="1" applyBorder="1" applyAlignment="1" applyProtection="1">
      <alignment horizontal="left" indent="1"/>
      <protection/>
    </xf>
    <xf numFmtId="170" fontId="3" fillId="0" borderId="16" xfId="0" applyNumberFormat="1" applyFont="1" applyBorder="1" applyAlignment="1" applyProtection="1">
      <alignment horizontal="left"/>
      <protection/>
    </xf>
    <xf numFmtId="170" fontId="3" fillId="0" borderId="21" xfId="0" applyNumberFormat="1" applyFont="1" applyBorder="1" applyAlignment="1" applyProtection="1">
      <alignment wrapText="1"/>
      <protection/>
    </xf>
    <xf numFmtId="170" fontId="3" fillId="0" borderId="24" xfId="0" applyNumberFormat="1" applyFont="1" applyBorder="1" applyAlignment="1" applyProtection="1">
      <alignment wrapText="1"/>
      <protection/>
    </xf>
    <xf numFmtId="170" fontId="3" fillId="0" borderId="25" xfId="0" applyNumberFormat="1" applyFont="1" applyBorder="1" applyAlignment="1" applyProtection="1">
      <alignment wrapText="1"/>
      <protection/>
    </xf>
    <xf numFmtId="170" fontId="5" fillId="0" borderId="15" xfId="0" applyNumberFormat="1" applyFont="1" applyBorder="1" applyAlignment="1" applyProtection="1">
      <alignment horizontal="left" indent="2"/>
      <protection/>
    </xf>
    <xf numFmtId="170" fontId="5" fillId="0" borderId="15" xfId="0" applyNumberFormat="1" applyFont="1" applyBorder="1" applyAlignment="1" applyProtection="1">
      <alignment horizontal="center"/>
      <protection/>
    </xf>
    <xf numFmtId="170" fontId="5" fillId="0" borderId="32" xfId="0" applyNumberFormat="1" applyFont="1" applyBorder="1" applyAlignment="1" applyProtection="1">
      <alignment/>
      <protection/>
    </xf>
    <xf numFmtId="170" fontId="5" fillId="0" borderId="30" xfId="0" applyNumberFormat="1" applyFont="1" applyBorder="1" applyAlignment="1" applyProtection="1">
      <alignment/>
      <protection/>
    </xf>
    <xf numFmtId="170" fontId="5" fillId="0" borderId="33" xfId="0" applyNumberFormat="1" applyFont="1" applyBorder="1" applyAlignment="1" applyProtection="1">
      <alignment/>
      <protection/>
    </xf>
    <xf numFmtId="170" fontId="5" fillId="0" borderId="31" xfId="0" applyNumberFormat="1" applyFont="1" applyBorder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Alignment="1">
      <alignment/>
    </xf>
    <xf numFmtId="170" fontId="3" fillId="0" borderId="26" xfId="0" applyNumberFormat="1" applyFont="1" applyBorder="1" applyAlignment="1" applyProtection="1">
      <alignment wrapText="1"/>
      <protection/>
    </xf>
    <xf numFmtId="170" fontId="5" fillId="0" borderId="0" xfId="0" applyNumberFormat="1" applyFont="1" applyAlignment="1">
      <alignment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170" fontId="5" fillId="0" borderId="0" xfId="0" applyNumberFormat="1" applyFont="1" applyAlignment="1" applyProtection="1">
      <alignment horizontal="left" indent="2"/>
      <protection/>
    </xf>
    <xf numFmtId="170" fontId="3" fillId="0" borderId="22" xfId="0" applyNumberFormat="1" applyFont="1" applyBorder="1" applyAlignment="1" applyProtection="1">
      <alignment wrapText="1"/>
      <protection/>
    </xf>
    <xf numFmtId="170" fontId="5" fillId="0" borderId="16" xfId="0" applyNumberFormat="1" applyFont="1" applyBorder="1" applyAlignment="1" applyProtection="1">
      <alignment/>
      <protection/>
    </xf>
    <xf numFmtId="170" fontId="5" fillId="0" borderId="23" xfId="0" applyNumberFormat="1" applyFont="1" applyBorder="1" applyAlignment="1" applyProtection="1">
      <alignment/>
      <protection/>
    </xf>
    <xf numFmtId="170" fontId="5" fillId="0" borderId="24" xfId="0" applyNumberFormat="1" applyFont="1" applyBorder="1" applyAlignment="1" applyProtection="1">
      <alignment/>
      <protection/>
    </xf>
    <xf numFmtId="170" fontId="5" fillId="0" borderId="25" xfId="0" applyNumberFormat="1" applyFont="1" applyBorder="1" applyAlignment="1" applyProtection="1">
      <alignment/>
      <protection/>
    </xf>
    <xf numFmtId="170" fontId="5" fillId="0" borderId="26" xfId="0" applyNumberFormat="1" applyFont="1" applyBorder="1" applyAlignment="1" applyProtection="1">
      <alignment/>
      <protection/>
    </xf>
    <xf numFmtId="170" fontId="3" fillId="0" borderId="22" xfId="0" applyNumberFormat="1" applyFont="1" applyBorder="1" applyAlignment="1" applyProtection="1">
      <alignment horizontal="left"/>
      <protection/>
    </xf>
    <xf numFmtId="170" fontId="6" fillId="0" borderId="14" xfId="0" applyNumberFormat="1" applyFont="1" applyBorder="1" applyAlignment="1" applyProtection="1">
      <alignment horizontal="left" indent="1"/>
      <protection/>
    </xf>
    <xf numFmtId="170" fontId="6" fillId="0" borderId="13" xfId="0" applyNumberFormat="1" applyFont="1" applyBorder="1" applyAlignment="1" applyProtection="1">
      <alignment wrapText="1"/>
      <protection/>
    </xf>
    <xf numFmtId="170" fontId="5" fillId="0" borderId="32" xfId="0" applyNumberFormat="1" applyFont="1" applyFill="1" applyBorder="1" applyAlignment="1" applyProtection="1">
      <alignment/>
      <protection/>
    </xf>
    <xf numFmtId="170" fontId="5" fillId="0" borderId="30" xfId="0" applyNumberFormat="1" applyFont="1" applyFill="1" applyBorder="1" applyAlignment="1" applyProtection="1">
      <alignment/>
      <protection/>
    </xf>
    <xf numFmtId="170" fontId="6" fillId="0" borderId="30" xfId="0" applyNumberFormat="1" applyFont="1" applyBorder="1" applyAlignment="1" applyProtection="1">
      <alignment wrapText="1"/>
      <protection/>
    </xf>
    <xf numFmtId="170" fontId="6" fillId="0" borderId="33" xfId="0" applyNumberFormat="1" applyFont="1" applyBorder="1" applyAlignment="1" applyProtection="1">
      <alignment wrapText="1"/>
      <protection/>
    </xf>
    <xf numFmtId="170" fontId="5" fillId="0" borderId="31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3" fillId="0" borderId="27" xfId="0" applyFont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top"/>
      <protection/>
    </xf>
    <xf numFmtId="0" fontId="0" fillId="0" borderId="29" xfId="0" applyBorder="1" applyAlignment="1" applyProtection="1">
      <alignment horizontal="center" vertical="top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170" fontId="7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/>
      <protection/>
    </xf>
    <xf numFmtId="170" fontId="6" fillId="0" borderId="35" xfId="0" applyNumberFormat="1" applyFont="1" applyBorder="1" applyAlignment="1" applyProtection="1">
      <alignment horizontal="left" indent="1"/>
      <protection/>
    </xf>
    <xf numFmtId="170" fontId="6" fillId="0" borderId="34" xfId="0" applyNumberFormat="1" applyFont="1" applyBorder="1" applyAlignment="1" applyProtection="1">
      <alignment wrapText="1"/>
      <protection/>
    </xf>
    <xf numFmtId="170" fontId="5" fillId="0" borderId="36" xfId="0" applyNumberFormat="1" applyFont="1" applyFill="1" applyBorder="1" applyAlignment="1" applyProtection="1">
      <alignment/>
      <protection/>
    </xf>
    <xf numFmtId="170" fontId="5" fillId="0" borderId="37" xfId="0" applyNumberFormat="1" applyFont="1" applyFill="1" applyBorder="1" applyAlignment="1" applyProtection="1">
      <alignment/>
      <protection/>
    </xf>
    <xf numFmtId="170" fontId="6" fillId="0" borderId="37" xfId="0" applyNumberFormat="1" applyFont="1" applyBorder="1" applyAlignment="1" applyProtection="1">
      <alignment wrapText="1"/>
      <protection/>
    </xf>
    <xf numFmtId="170" fontId="6" fillId="0" borderId="38" xfId="0" applyNumberFormat="1" applyFont="1" applyBorder="1" applyAlignment="1" applyProtection="1">
      <alignment wrapText="1"/>
      <protection/>
    </xf>
    <xf numFmtId="170" fontId="5" fillId="0" borderId="39" xfId="0" applyNumberFormat="1" applyFont="1" applyFill="1" applyBorder="1" applyAlignment="1" applyProtection="1">
      <alignment/>
      <protection/>
    </xf>
    <xf numFmtId="170" fontId="6" fillId="0" borderId="39" xfId="0" applyNumberFormat="1" applyFont="1" applyBorder="1" applyAlignment="1" applyProtection="1">
      <alignment wrapText="1"/>
      <protection/>
    </xf>
    <xf numFmtId="0" fontId="5" fillId="0" borderId="40" xfId="0" applyFont="1" applyBorder="1" applyAlignment="1" applyProtection="1">
      <alignment/>
      <protection/>
    </xf>
    <xf numFmtId="170" fontId="6" fillId="0" borderId="41" xfId="0" applyNumberFormat="1" applyFont="1" applyBorder="1" applyAlignment="1" applyProtection="1">
      <alignment horizontal="left" indent="1"/>
      <protection/>
    </xf>
    <xf numFmtId="170" fontId="6" fillId="0" borderId="40" xfId="0" applyNumberFormat="1" applyFont="1" applyBorder="1" applyAlignment="1" applyProtection="1">
      <alignment wrapText="1"/>
      <protection/>
    </xf>
    <xf numFmtId="170" fontId="5" fillId="0" borderId="42" xfId="0" applyNumberFormat="1" applyFont="1" applyFill="1" applyBorder="1" applyAlignment="1" applyProtection="1">
      <alignment/>
      <protection/>
    </xf>
    <xf numFmtId="170" fontId="5" fillId="0" borderId="43" xfId="0" applyNumberFormat="1" applyFont="1" applyFill="1" applyBorder="1" applyAlignment="1" applyProtection="1">
      <alignment/>
      <protection/>
    </xf>
    <xf numFmtId="170" fontId="6" fillId="0" borderId="43" xfId="0" applyNumberFormat="1" applyFont="1" applyBorder="1" applyAlignment="1" applyProtection="1">
      <alignment wrapText="1"/>
      <protection/>
    </xf>
    <xf numFmtId="170" fontId="6" fillId="0" borderId="44" xfId="0" applyNumberFormat="1" applyFont="1" applyBorder="1" applyAlignment="1" applyProtection="1">
      <alignment wrapText="1"/>
      <protection/>
    </xf>
    <xf numFmtId="170" fontId="5" fillId="0" borderId="45" xfId="0" applyNumberFormat="1" applyFont="1" applyFill="1" applyBorder="1" applyAlignment="1" applyProtection="1">
      <alignment/>
      <protection/>
    </xf>
    <xf numFmtId="170" fontId="6" fillId="0" borderId="45" xfId="0" applyNumberFormat="1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3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1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11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18" t="s">
        <v>24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23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2"/>
    </row>
    <row r="7" spans="1:23" s="7" customFormat="1" ht="12.75">
      <c r="A7" s="24"/>
      <c r="B7" s="54" t="s">
        <v>25</v>
      </c>
      <c r="C7" s="55" t="s">
        <v>26</v>
      </c>
      <c r="D7" s="56">
        <v>205173861</v>
      </c>
      <c r="E7" s="57">
        <v>1488095101</v>
      </c>
      <c r="F7" s="57">
        <v>2115506899</v>
      </c>
      <c r="G7" s="57">
        <v>132672000</v>
      </c>
      <c r="H7" s="57">
        <v>945936983</v>
      </c>
      <c r="I7" s="57">
        <v>804327736</v>
      </c>
      <c r="J7" s="57">
        <v>249287368</v>
      </c>
      <c r="K7" s="57">
        <v>52436670</v>
      </c>
      <c r="L7" s="57">
        <v>13603043</v>
      </c>
      <c r="M7" s="57">
        <v>1199537122</v>
      </c>
      <c r="N7" s="58">
        <v>318954532</v>
      </c>
      <c r="O7" s="59">
        <v>1070014322</v>
      </c>
      <c r="P7" s="58">
        <v>26468397</v>
      </c>
      <c r="Q7" s="60">
        <v>8622014034</v>
      </c>
      <c r="R7" s="59">
        <v>6756075762</v>
      </c>
      <c r="S7" s="58">
        <v>88254055</v>
      </c>
      <c r="T7" s="58">
        <v>1300338927</v>
      </c>
      <c r="U7" s="57">
        <v>53000000</v>
      </c>
      <c r="V7" s="58">
        <v>424345290</v>
      </c>
      <c r="W7" s="61">
        <v>8622014034</v>
      </c>
    </row>
    <row r="8" spans="1:23" s="7" customFormat="1" ht="12.75">
      <c r="A8" s="24"/>
      <c r="B8" s="54" t="s">
        <v>27</v>
      </c>
      <c r="C8" s="55" t="s">
        <v>28</v>
      </c>
      <c r="D8" s="56">
        <v>144908683</v>
      </c>
      <c r="E8" s="57">
        <v>660318610</v>
      </c>
      <c r="F8" s="57">
        <v>957668413</v>
      </c>
      <c r="G8" s="57">
        <v>16869577</v>
      </c>
      <c r="H8" s="57">
        <v>493514592</v>
      </c>
      <c r="I8" s="57">
        <v>880940011</v>
      </c>
      <c r="J8" s="57">
        <v>0</v>
      </c>
      <c r="K8" s="57">
        <v>21000762</v>
      </c>
      <c r="L8" s="57">
        <v>32920105</v>
      </c>
      <c r="M8" s="57">
        <v>16220465</v>
      </c>
      <c r="N8" s="58">
        <v>247765313</v>
      </c>
      <c r="O8" s="59">
        <v>219302320</v>
      </c>
      <c r="P8" s="58">
        <v>1500000</v>
      </c>
      <c r="Q8" s="60">
        <v>3692928851</v>
      </c>
      <c r="R8" s="59">
        <v>2215746981</v>
      </c>
      <c r="S8" s="58">
        <v>896101323</v>
      </c>
      <c r="T8" s="58">
        <v>455791883</v>
      </c>
      <c r="U8" s="57">
        <v>24109010</v>
      </c>
      <c r="V8" s="58">
        <v>101179654</v>
      </c>
      <c r="W8" s="61">
        <v>3692928851</v>
      </c>
    </row>
    <row r="9" spans="1:23" s="7" customFormat="1" ht="12.75">
      <c r="A9" s="24"/>
      <c r="B9" s="54" t="s">
        <v>29</v>
      </c>
      <c r="C9" s="55" t="s">
        <v>30</v>
      </c>
      <c r="D9" s="56">
        <v>958993000</v>
      </c>
      <c r="E9" s="57">
        <v>4396748321</v>
      </c>
      <c r="F9" s="57">
        <v>1553483586</v>
      </c>
      <c r="G9" s="57">
        <v>79000000</v>
      </c>
      <c r="H9" s="57">
        <v>2932571143</v>
      </c>
      <c r="I9" s="57">
        <v>1031908944</v>
      </c>
      <c r="J9" s="57">
        <v>0</v>
      </c>
      <c r="K9" s="57">
        <v>176623600</v>
      </c>
      <c r="L9" s="57">
        <v>241100000</v>
      </c>
      <c r="M9" s="57">
        <v>669143700</v>
      </c>
      <c r="N9" s="58">
        <v>2066416711</v>
      </c>
      <c r="O9" s="59">
        <v>5662572092</v>
      </c>
      <c r="P9" s="58">
        <v>120950000</v>
      </c>
      <c r="Q9" s="60">
        <v>19889511097</v>
      </c>
      <c r="R9" s="59">
        <v>8922342302</v>
      </c>
      <c r="S9" s="58">
        <v>5911600000</v>
      </c>
      <c r="T9" s="58">
        <v>3140926000</v>
      </c>
      <c r="U9" s="57">
        <v>429795000</v>
      </c>
      <c r="V9" s="58">
        <v>1484847795</v>
      </c>
      <c r="W9" s="61">
        <v>19889511097</v>
      </c>
    </row>
    <row r="10" spans="1:23" s="7" customFormat="1" ht="12.75">
      <c r="A10" s="24"/>
      <c r="B10" s="54" t="s">
        <v>31</v>
      </c>
      <c r="C10" s="55" t="s">
        <v>32</v>
      </c>
      <c r="D10" s="56">
        <v>168222039</v>
      </c>
      <c r="E10" s="57">
        <v>1740945222</v>
      </c>
      <c r="F10" s="57">
        <v>3800611840</v>
      </c>
      <c r="G10" s="57">
        <v>201458000</v>
      </c>
      <c r="H10" s="57">
        <v>1098777222</v>
      </c>
      <c r="I10" s="57">
        <v>1225406102</v>
      </c>
      <c r="J10" s="57">
        <v>1134730700</v>
      </c>
      <c r="K10" s="57">
        <v>16114640</v>
      </c>
      <c r="L10" s="57">
        <v>106948720</v>
      </c>
      <c r="M10" s="57">
        <v>1314305276</v>
      </c>
      <c r="N10" s="58">
        <v>937716031</v>
      </c>
      <c r="O10" s="59">
        <v>1232614936</v>
      </c>
      <c r="P10" s="58">
        <v>105851300</v>
      </c>
      <c r="Q10" s="60">
        <v>13083702028</v>
      </c>
      <c r="R10" s="59">
        <v>9268110553</v>
      </c>
      <c r="S10" s="58">
        <v>1100000000</v>
      </c>
      <c r="T10" s="58">
        <v>2359527453</v>
      </c>
      <c r="U10" s="57">
        <v>114035087</v>
      </c>
      <c r="V10" s="58">
        <v>242028934</v>
      </c>
      <c r="W10" s="61">
        <v>13083702027</v>
      </c>
    </row>
    <row r="11" spans="1:23" s="7" customFormat="1" ht="12.75">
      <c r="A11" s="24"/>
      <c r="B11" s="54" t="s">
        <v>33</v>
      </c>
      <c r="C11" s="55" t="s">
        <v>34</v>
      </c>
      <c r="D11" s="56">
        <v>63520046</v>
      </c>
      <c r="E11" s="57">
        <v>1294467990</v>
      </c>
      <c r="F11" s="57">
        <v>2344476814</v>
      </c>
      <c r="G11" s="57">
        <v>0</v>
      </c>
      <c r="H11" s="57">
        <v>320310292</v>
      </c>
      <c r="I11" s="57">
        <v>391609000</v>
      </c>
      <c r="J11" s="57">
        <v>0</v>
      </c>
      <c r="K11" s="57">
        <v>40995886</v>
      </c>
      <c r="L11" s="57">
        <v>0</v>
      </c>
      <c r="M11" s="57">
        <v>189763258</v>
      </c>
      <c r="N11" s="58">
        <v>314300532</v>
      </c>
      <c r="O11" s="59">
        <v>392247496</v>
      </c>
      <c r="P11" s="58">
        <v>8000000</v>
      </c>
      <c r="Q11" s="60">
        <v>5359691314</v>
      </c>
      <c r="R11" s="59">
        <v>4322986937</v>
      </c>
      <c r="S11" s="58">
        <v>0</v>
      </c>
      <c r="T11" s="58">
        <v>255539405</v>
      </c>
      <c r="U11" s="57">
        <v>0</v>
      </c>
      <c r="V11" s="58">
        <v>781164972</v>
      </c>
      <c r="W11" s="61">
        <v>5359691314</v>
      </c>
    </row>
    <row r="12" spans="1:23" s="7" customFormat="1" ht="12.75">
      <c r="A12" s="24"/>
      <c r="B12" s="54" t="s">
        <v>35</v>
      </c>
      <c r="C12" s="55" t="s">
        <v>36</v>
      </c>
      <c r="D12" s="56">
        <v>20841408</v>
      </c>
      <c r="E12" s="57">
        <v>412224133</v>
      </c>
      <c r="F12" s="57">
        <v>1366875951</v>
      </c>
      <c r="G12" s="57">
        <v>0</v>
      </c>
      <c r="H12" s="57">
        <v>209659765</v>
      </c>
      <c r="I12" s="57">
        <v>268351693</v>
      </c>
      <c r="J12" s="57">
        <v>6000000</v>
      </c>
      <c r="K12" s="57">
        <v>17021231</v>
      </c>
      <c r="L12" s="57">
        <v>25336242</v>
      </c>
      <c r="M12" s="57">
        <v>50200000</v>
      </c>
      <c r="N12" s="58">
        <v>94310133</v>
      </c>
      <c r="O12" s="59">
        <v>182012521</v>
      </c>
      <c r="P12" s="58">
        <v>0</v>
      </c>
      <c r="Q12" s="60">
        <v>2652833077</v>
      </c>
      <c r="R12" s="59">
        <v>2214555088</v>
      </c>
      <c r="S12" s="58">
        <v>101000000</v>
      </c>
      <c r="T12" s="58">
        <v>264199017</v>
      </c>
      <c r="U12" s="57">
        <v>26984505</v>
      </c>
      <c r="V12" s="58">
        <v>46094467</v>
      </c>
      <c r="W12" s="61">
        <v>2652833077</v>
      </c>
    </row>
    <row r="13" spans="1:23" s="7" customFormat="1" ht="12.75">
      <c r="A13" s="24"/>
      <c r="B13" s="54" t="s">
        <v>37</v>
      </c>
      <c r="C13" s="55" t="s">
        <v>38</v>
      </c>
      <c r="D13" s="56">
        <v>46721109</v>
      </c>
      <c r="E13" s="57">
        <v>775656333</v>
      </c>
      <c r="F13" s="57">
        <v>456704600</v>
      </c>
      <c r="G13" s="57">
        <v>47000000</v>
      </c>
      <c r="H13" s="57">
        <v>184045041</v>
      </c>
      <c r="I13" s="57">
        <v>349327544</v>
      </c>
      <c r="J13" s="57">
        <v>0</v>
      </c>
      <c r="K13" s="57">
        <v>38048945</v>
      </c>
      <c r="L13" s="57">
        <v>69315967</v>
      </c>
      <c r="M13" s="57">
        <v>314563000</v>
      </c>
      <c r="N13" s="58">
        <v>144732080</v>
      </c>
      <c r="O13" s="59">
        <v>99891586</v>
      </c>
      <c r="P13" s="58">
        <v>-2876000</v>
      </c>
      <c r="Q13" s="60">
        <v>2523130205</v>
      </c>
      <c r="R13" s="59">
        <v>2163413370</v>
      </c>
      <c r="S13" s="58">
        <v>100000000</v>
      </c>
      <c r="T13" s="58">
        <v>155620000</v>
      </c>
      <c r="U13" s="57">
        <v>0</v>
      </c>
      <c r="V13" s="58">
        <v>104096835</v>
      </c>
      <c r="W13" s="61">
        <v>2523130205</v>
      </c>
    </row>
    <row r="14" spans="1:23" s="7" customFormat="1" ht="12.75">
      <c r="A14" s="24"/>
      <c r="B14" s="54" t="s">
        <v>39</v>
      </c>
      <c r="C14" s="55" t="s">
        <v>40</v>
      </c>
      <c r="D14" s="56">
        <v>573389</v>
      </c>
      <c r="E14" s="57">
        <v>205909663</v>
      </c>
      <c r="F14" s="57">
        <v>457590357</v>
      </c>
      <c r="G14" s="57">
        <v>0</v>
      </c>
      <c r="H14" s="57">
        <v>128545313</v>
      </c>
      <c r="I14" s="57">
        <v>143834178</v>
      </c>
      <c r="J14" s="57">
        <v>6000000</v>
      </c>
      <c r="K14" s="57">
        <v>1000000</v>
      </c>
      <c r="L14" s="57">
        <v>8591398</v>
      </c>
      <c r="M14" s="57">
        <v>11179700</v>
      </c>
      <c r="N14" s="58">
        <v>45932932</v>
      </c>
      <c r="O14" s="59">
        <v>44784118</v>
      </c>
      <c r="P14" s="58">
        <v>0</v>
      </c>
      <c r="Q14" s="60">
        <v>1053941048</v>
      </c>
      <c r="R14" s="59">
        <v>779870805</v>
      </c>
      <c r="S14" s="58">
        <v>26446587</v>
      </c>
      <c r="T14" s="58">
        <v>3064000</v>
      </c>
      <c r="U14" s="57">
        <v>0</v>
      </c>
      <c r="V14" s="58">
        <v>244559656</v>
      </c>
      <c r="W14" s="61">
        <v>1053941048</v>
      </c>
    </row>
    <row r="15" spans="1:23" s="7" customFormat="1" ht="12.75">
      <c r="A15" s="24"/>
      <c r="B15" s="62" t="s">
        <v>41</v>
      </c>
      <c r="C15" s="55" t="s">
        <v>42</v>
      </c>
      <c r="D15" s="56">
        <v>326632338</v>
      </c>
      <c r="E15" s="57">
        <v>1799865461</v>
      </c>
      <c r="F15" s="57">
        <v>1138165089</v>
      </c>
      <c r="G15" s="57">
        <v>88750000</v>
      </c>
      <c r="H15" s="57">
        <v>1362749692</v>
      </c>
      <c r="I15" s="57">
        <v>1468309836</v>
      </c>
      <c r="J15" s="57">
        <v>50013892</v>
      </c>
      <c r="K15" s="57">
        <v>79609218</v>
      </c>
      <c r="L15" s="57">
        <v>119865000</v>
      </c>
      <c r="M15" s="57">
        <v>5138888</v>
      </c>
      <c r="N15" s="58">
        <v>420971592</v>
      </c>
      <c r="O15" s="59">
        <v>803744002</v>
      </c>
      <c r="P15" s="58">
        <v>72000000</v>
      </c>
      <c r="Q15" s="60">
        <v>7735815008</v>
      </c>
      <c r="R15" s="59">
        <v>3630610497</v>
      </c>
      <c r="S15" s="58">
        <v>3027932624</v>
      </c>
      <c r="T15" s="58">
        <v>905511317</v>
      </c>
      <c r="U15" s="57">
        <v>105200000</v>
      </c>
      <c r="V15" s="58">
        <v>66560569</v>
      </c>
      <c r="W15" s="61">
        <v>7735815007</v>
      </c>
    </row>
    <row r="16" spans="1:23" s="7" customFormat="1" ht="12.75">
      <c r="A16" s="27"/>
      <c r="B16" s="63" t="s">
        <v>672</v>
      </c>
      <c r="C16" s="64"/>
      <c r="D16" s="65">
        <f aca="true" t="shared" si="0" ref="D16:W16">SUM(D7:D15)</f>
        <v>1935585873</v>
      </c>
      <c r="E16" s="66">
        <f t="shared" si="0"/>
        <v>12774230834</v>
      </c>
      <c r="F16" s="66">
        <f t="shared" si="0"/>
        <v>14191083549</v>
      </c>
      <c r="G16" s="66">
        <f t="shared" si="0"/>
        <v>565749577</v>
      </c>
      <c r="H16" s="66">
        <f t="shared" si="0"/>
        <v>7676110043</v>
      </c>
      <c r="I16" s="66">
        <f t="shared" si="0"/>
        <v>6564015044</v>
      </c>
      <c r="J16" s="66">
        <f t="shared" si="0"/>
        <v>1446031960</v>
      </c>
      <c r="K16" s="66">
        <f t="shared" si="0"/>
        <v>442850952</v>
      </c>
      <c r="L16" s="66">
        <f t="shared" si="0"/>
        <v>617680475</v>
      </c>
      <c r="M16" s="66">
        <f t="shared" si="0"/>
        <v>3770051409</v>
      </c>
      <c r="N16" s="67">
        <f t="shared" si="0"/>
        <v>4591099856</v>
      </c>
      <c r="O16" s="68">
        <f t="shared" si="0"/>
        <v>9707183393</v>
      </c>
      <c r="P16" s="67">
        <f t="shared" si="0"/>
        <v>331893697</v>
      </c>
      <c r="Q16" s="69">
        <f t="shared" si="0"/>
        <v>64613566662</v>
      </c>
      <c r="R16" s="68">
        <f t="shared" si="0"/>
        <v>40273712295</v>
      </c>
      <c r="S16" s="67">
        <f t="shared" si="0"/>
        <v>11251334589</v>
      </c>
      <c r="T16" s="67">
        <f t="shared" si="0"/>
        <v>8840518002</v>
      </c>
      <c r="U16" s="66">
        <f t="shared" si="0"/>
        <v>753123602</v>
      </c>
      <c r="V16" s="67">
        <f t="shared" si="0"/>
        <v>3494878172</v>
      </c>
      <c r="W16" s="70">
        <f t="shared" si="0"/>
        <v>64613566660</v>
      </c>
    </row>
    <row r="17" spans="1:23" s="7" customFormat="1" ht="12.75" customHeight="1">
      <c r="A17" s="28"/>
      <c r="B17" s="71"/>
      <c r="C17" s="72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4"/>
      <c r="Q17" s="76"/>
      <c r="R17" s="75"/>
      <c r="S17" s="74"/>
      <c r="T17" s="74"/>
      <c r="U17" s="74"/>
      <c r="V17" s="74"/>
      <c r="W17" s="76"/>
    </row>
    <row r="18" spans="1:23" s="7" customFormat="1" ht="12.75">
      <c r="A18" s="29"/>
      <c r="B18" s="120" t="s">
        <v>43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</row>
    <row r="19" spans="1:23" ht="12.75">
      <c r="A19" s="1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</row>
    <row r="20" spans="1:23" ht="12.75">
      <c r="A20" s="1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</row>
    <row r="21" spans="1:23" ht="12.75">
      <c r="A21" s="1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</row>
    <row r="22" spans="1:23" ht="12.75">
      <c r="A22" s="1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</row>
    <row r="23" spans="1:23" ht="12.75">
      <c r="A23" s="1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</row>
    <row r="24" spans="1:23" ht="12.75">
      <c r="A24" s="1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23" ht="12.75">
      <c r="A25" s="1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</row>
    <row r="26" spans="1:23" ht="12.75">
      <c r="A26" s="1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</row>
    <row r="27" spans="1:23" ht="12.75">
      <c r="A27" s="1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</row>
    <row r="28" spans="1:23" ht="12.75">
      <c r="A28" s="1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</row>
    <row r="29" spans="1:23" ht="12.75">
      <c r="A29" s="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</row>
    <row r="30" spans="1:23" ht="12.75">
      <c r="A30" s="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</row>
    <row r="31" spans="1:23" ht="12.75">
      <c r="A31" s="1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</row>
    <row r="32" spans="1:23" ht="12.75">
      <c r="A32" s="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</row>
    <row r="33" spans="1:23" ht="12.75">
      <c r="A33" s="1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</row>
    <row r="34" spans="1:23" ht="12.75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ht="12.75">
      <c r="A35" s="1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</row>
    <row r="36" spans="1:23" ht="12.75">
      <c r="A36" s="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12.75">
      <c r="A37" s="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</row>
    <row r="38" spans="1:23" ht="12.75">
      <c r="A38" s="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</row>
    <row r="39" spans="1:23" ht="12.75">
      <c r="A39" s="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</row>
    <row r="40" spans="1:23" ht="12.75">
      <c r="A40" s="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</row>
    <row r="41" spans="1:23" ht="12.75">
      <c r="A41" s="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ht="12.75">
      <c r="A42" s="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ht="12.75">
      <c r="A43" s="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ht="12.75">
      <c r="A44" s="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ht="12.7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ht="12.7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12.75">
      <c r="A47" s="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ht="12.75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12.75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ht="12.75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</row>
    <row r="51" spans="1:23" ht="12.75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</row>
    <row r="52" spans="1:23" ht="12.75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 ht="12.75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 ht="12.75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1:23" ht="12.75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1:23" ht="12.75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3" ht="12.75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1:23" ht="12.75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12.75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ht="12.75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2.75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ht="12.75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1:23" ht="12.75">
      <c r="A82" s="1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18:W18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5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"/>
      <c r="Y1" s="1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35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40" t="s">
        <v>647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12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2"/>
    </row>
    <row r="7" spans="1:23" s="7" customFormat="1" ht="12.75">
      <c r="A7" s="24" t="s">
        <v>609</v>
      </c>
      <c r="B7" s="79" t="s">
        <v>365</v>
      </c>
      <c r="C7" s="55" t="s">
        <v>366</v>
      </c>
      <c r="D7" s="56">
        <v>0</v>
      </c>
      <c r="E7" s="57">
        <v>0</v>
      </c>
      <c r="F7" s="57">
        <v>112989000</v>
      </c>
      <c r="G7" s="57">
        <v>0</v>
      </c>
      <c r="H7" s="57">
        <v>7000000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8">
        <v>0</v>
      </c>
      <c r="O7" s="59">
        <v>0</v>
      </c>
      <c r="P7" s="58">
        <v>0</v>
      </c>
      <c r="Q7" s="60">
        <v>119989000</v>
      </c>
      <c r="R7" s="59">
        <v>119989000</v>
      </c>
      <c r="S7" s="58">
        <v>0</v>
      </c>
      <c r="T7" s="58">
        <v>0</v>
      </c>
      <c r="U7" s="57">
        <v>0</v>
      </c>
      <c r="V7" s="58">
        <v>0</v>
      </c>
      <c r="W7" s="61">
        <v>119989000</v>
      </c>
    </row>
    <row r="8" spans="1:23" s="7" customFormat="1" ht="12.75">
      <c r="A8" s="24" t="s">
        <v>609</v>
      </c>
      <c r="B8" s="79" t="s">
        <v>367</v>
      </c>
      <c r="C8" s="55" t="s">
        <v>368</v>
      </c>
      <c r="D8" s="56">
        <v>0</v>
      </c>
      <c r="E8" s="57">
        <v>0</v>
      </c>
      <c r="F8" s="57">
        <v>53138250</v>
      </c>
      <c r="G8" s="57">
        <v>0</v>
      </c>
      <c r="H8" s="57">
        <v>32149000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8">
        <v>0</v>
      </c>
      <c r="O8" s="59">
        <v>0</v>
      </c>
      <c r="P8" s="58">
        <v>0</v>
      </c>
      <c r="Q8" s="60">
        <v>85287250</v>
      </c>
      <c r="R8" s="59">
        <v>62138250</v>
      </c>
      <c r="S8" s="58">
        <v>0</v>
      </c>
      <c r="T8" s="58">
        <v>0</v>
      </c>
      <c r="U8" s="57">
        <v>23149000</v>
      </c>
      <c r="V8" s="58">
        <v>0</v>
      </c>
      <c r="W8" s="61">
        <v>85287250</v>
      </c>
    </row>
    <row r="9" spans="1:23" s="7" customFormat="1" ht="12.75">
      <c r="A9" s="24" t="s">
        <v>609</v>
      </c>
      <c r="B9" s="79" t="s">
        <v>369</v>
      </c>
      <c r="C9" s="55" t="s">
        <v>370</v>
      </c>
      <c r="D9" s="56">
        <v>876408</v>
      </c>
      <c r="E9" s="57">
        <v>23974640</v>
      </c>
      <c r="F9" s="57">
        <v>57733755</v>
      </c>
      <c r="G9" s="57">
        <v>0</v>
      </c>
      <c r="H9" s="57">
        <v>11932600</v>
      </c>
      <c r="I9" s="57">
        <v>1348320</v>
      </c>
      <c r="J9" s="57">
        <v>0</v>
      </c>
      <c r="K9" s="57">
        <v>0</v>
      </c>
      <c r="L9" s="57">
        <v>0</v>
      </c>
      <c r="M9" s="57">
        <v>0</v>
      </c>
      <c r="N9" s="58">
        <v>1039330</v>
      </c>
      <c r="O9" s="59">
        <v>3870802</v>
      </c>
      <c r="P9" s="58">
        <v>0</v>
      </c>
      <c r="Q9" s="60">
        <v>100775855</v>
      </c>
      <c r="R9" s="59">
        <v>87124550</v>
      </c>
      <c r="S9" s="58">
        <v>0</v>
      </c>
      <c r="T9" s="58">
        <v>13651305</v>
      </c>
      <c r="U9" s="57">
        <v>0</v>
      </c>
      <c r="V9" s="58">
        <v>0</v>
      </c>
      <c r="W9" s="61">
        <v>100775855</v>
      </c>
    </row>
    <row r="10" spans="1:23" s="7" customFormat="1" ht="12.75">
      <c r="A10" s="24" t="s">
        <v>609</v>
      </c>
      <c r="B10" s="79" t="s">
        <v>371</v>
      </c>
      <c r="C10" s="55" t="s">
        <v>372</v>
      </c>
      <c r="D10" s="56">
        <v>0</v>
      </c>
      <c r="E10" s="57">
        <v>12000000</v>
      </c>
      <c r="F10" s="57">
        <v>14477450</v>
      </c>
      <c r="G10" s="57">
        <v>0</v>
      </c>
      <c r="H10" s="57">
        <v>8000000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8">
        <v>0</v>
      </c>
      <c r="O10" s="59">
        <v>0</v>
      </c>
      <c r="P10" s="58">
        <v>0</v>
      </c>
      <c r="Q10" s="60">
        <v>34477450</v>
      </c>
      <c r="R10" s="59">
        <v>34477450</v>
      </c>
      <c r="S10" s="58">
        <v>0</v>
      </c>
      <c r="T10" s="58">
        <v>0</v>
      </c>
      <c r="U10" s="57">
        <v>0</v>
      </c>
      <c r="V10" s="58">
        <v>0</v>
      </c>
      <c r="W10" s="61">
        <v>34477450</v>
      </c>
    </row>
    <row r="11" spans="1:23" s="7" customFormat="1" ht="12.75">
      <c r="A11" s="24" t="s">
        <v>609</v>
      </c>
      <c r="B11" s="79" t="s">
        <v>373</v>
      </c>
      <c r="C11" s="55" t="s">
        <v>374</v>
      </c>
      <c r="D11" s="56">
        <v>0</v>
      </c>
      <c r="E11" s="57">
        <v>0</v>
      </c>
      <c r="F11" s="57">
        <v>11933200</v>
      </c>
      <c r="G11" s="57">
        <v>0</v>
      </c>
      <c r="H11" s="57">
        <v>0</v>
      </c>
      <c r="I11" s="57">
        <v>17000000</v>
      </c>
      <c r="J11" s="57">
        <v>0</v>
      </c>
      <c r="K11" s="57">
        <v>0</v>
      </c>
      <c r="L11" s="57">
        <v>0</v>
      </c>
      <c r="M11" s="57">
        <v>0</v>
      </c>
      <c r="N11" s="58">
        <v>0</v>
      </c>
      <c r="O11" s="59">
        <v>0</v>
      </c>
      <c r="P11" s="58">
        <v>0</v>
      </c>
      <c r="Q11" s="60">
        <v>28933200</v>
      </c>
      <c r="R11" s="59">
        <v>28933200</v>
      </c>
      <c r="S11" s="58">
        <v>0</v>
      </c>
      <c r="T11" s="58">
        <v>0</v>
      </c>
      <c r="U11" s="57">
        <v>0</v>
      </c>
      <c r="V11" s="58">
        <v>0</v>
      </c>
      <c r="W11" s="61">
        <v>28933200</v>
      </c>
    </row>
    <row r="12" spans="1:23" s="7" customFormat="1" ht="12.75">
      <c r="A12" s="24" t="s">
        <v>609</v>
      </c>
      <c r="B12" s="79" t="s">
        <v>375</v>
      </c>
      <c r="C12" s="55" t="s">
        <v>376</v>
      </c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8">
        <v>0</v>
      </c>
      <c r="O12" s="59">
        <v>0</v>
      </c>
      <c r="P12" s="58">
        <v>0</v>
      </c>
      <c r="Q12" s="60">
        <v>0</v>
      </c>
      <c r="R12" s="59">
        <v>0</v>
      </c>
      <c r="S12" s="58">
        <v>0</v>
      </c>
      <c r="T12" s="58">
        <v>0</v>
      </c>
      <c r="U12" s="57">
        <v>0</v>
      </c>
      <c r="V12" s="58">
        <v>0</v>
      </c>
      <c r="W12" s="61">
        <v>0</v>
      </c>
    </row>
    <row r="13" spans="1:23" s="7" customFormat="1" ht="12.75">
      <c r="A13" s="24" t="s">
        <v>609</v>
      </c>
      <c r="B13" s="79" t="s">
        <v>77</v>
      </c>
      <c r="C13" s="55" t="s">
        <v>78</v>
      </c>
      <c r="D13" s="56">
        <v>0</v>
      </c>
      <c r="E13" s="57">
        <v>0</v>
      </c>
      <c r="F13" s="57">
        <v>0</v>
      </c>
      <c r="G13" s="57">
        <v>0</v>
      </c>
      <c r="H13" s="57">
        <v>15173000</v>
      </c>
      <c r="I13" s="57">
        <v>61375000</v>
      </c>
      <c r="J13" s="57">
        <v>0</v>
      </c>
      <c r="K13" s="57">
        <v>0</v>
      </c>
      <c r="L13" s="57">
        <v>0</v>
      </c>
      <c r="M13" s="57">
        <v>0</v>
      </c>
      <c r="N13" s="58">
        <v>0</v>
      </c>
      <c r="O13" s="59">
        <v>0</v>
      </c>
      <c r="P13" s="58">
        <v>0</v>
      </c>
      <c r="Q13" s="60">
        <v>76548000</v>
      </c>
      <c r="R13" s="59">
        <v>76548000</v>
      </c>
      <c r="S13" s="58">
        <v>0</v>
      </c>
      <c r="T13" s="58">
        <v>0</v>
      </c>
      <c r="U13" s="57">
        <v>0</v>
      </c>
      <c r="V13" s="58">
        <v>0</v>
      </c>
      <c r="W13" s="61">
        <v>76548000</v>
      </c>
    </row>
    <row r="14" spans="1:23" s="7" customFormat="1" ht="12.75">
      <c r="A14" s="24" t="s">
        <v>610</v>
      </c>
      <c r="B14" s="79" t="s">
        <v>560</v>
      </c>
      <c r="C14" s="55" t="s">
        <v>561</v>
      </c>
      <c r="D14" s="56">
        <v>3000000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8">
        <v>0</v>
      </c>
      <c r="O14" s="59">
        <v>4500000</v>
      </c>
      <c r="P14" s="58">
        <v>0</v>
      </c>
      <c r="Q14" s="60">
        <v>7500000</v>
      </c>
      <c r="R14" s="59">
        <v>0</v>
      </c>
      <c r="S14" s="58">
        <v>0</v>
      </c>
      <c r="T14" s="58">
        <v>0</v>
      </c>
      <c r="U14" s="57">
        <v>0</v>
      </c>
      <c r="V14" s="58">
        <v>7500000</v>
      </c>
      <c r="W14" s="61">
        <v>7500000</v>
      </c>
    </row>
    <row r="15" spans="1:23" s="34" customFormat="1" ht="12.75">
      <c r="A15" s="45"/>
      <c r="B15" s="80" t="s">
        <v>648</v>
      </c>
      <c r="C15" s="81"/>
      <c r="D15" s="65">
        <f aca="true" t="shared" si="0" ref="D15:W15">SUM(D7:D14)</f>
        <v>3876408</v>
      </c>
      <c r="E15" s="66">
        <f t="shared" si="0"/>
        <v>35974640</v>
      </c>
      <c r="F15" s="66">
        <f t="shared" si="0"/>
        <v>250271655</v>
      </c>
      <c r="G15" s="66">
        <f t="shared" si="0"/>
        <v>0</v>
      </c>
      <c r="H15" s="66">
        <f t="shared" si="0"/>
        <v>74254600</v>
      </c>
      <c r="I15" s="66">
        <f t="shared" si="0"/>
        <v>79723320</v>
      </c>
      <c r="J15" s="66">
        <f t="shared" si="0"/>
        <v>0</v>
      </c>
      <c r="K15" s="66">
        <f t="shared" si="0"/>
        <v>0</v>
      </c>
      <c r="L15" s="66">
        <f t="shared" si="0"/>
        <v>0</v>
      </c>
      <c r="M15" s="66">
        <f t="shared" si="0"/>
        <v>0</v>
      </c>
      <c r="N15" s="82">
        <f t="shared" si="0"/>
        <v>1039330</v>
      </c>
      <c r="O15" s="83">
        <f t="shared" si="0"/>
        <v>8370802</v>
      </c>
      <c r="P15" s="82">
        <f t="shared" si="0"/>
        <v>0</v>
      </c>
      <c r="Q15" s="69">
        <f t="shared" si="0"/>
        <v>453510755</v>
      </c>
      <c r="R15" s="83">
        <f t="shared" si="0"/>
        <v>409210450</v>
      </c>
      <c r="S15" s="82">
        <f t="shared" si="0"/>
        <v>0</v>
      </c>
      <c r="T15" s="82">
        <f t="shared" si="0"/>
        <v>13651305</v>
      </c>
      <c r="U15" s="66">
        <f t="shared" si="0"/>
        <v>23149000</v>
      </c>
      <c r="V15" s="82">
        <f t="shared" si="0"/>
        <v>7500000</v>
      </c>
      <c r="W15" s="94">
        <f t="shared" si="0"/>
        <v>453510755</v>
      </c>
    </row>
    <row r="16" spans="1:23" s="7" customFormat="1" ht="12.75">
      <c r="A16" s="24" t="s">
        <v>609</v>
      </c>
      <c r="B16" s="79" t="s">
        <v>377</v>
      </c>
      <c r="C16" s="55" t="s">
        <v>378</v>
      </c>
      <c r="D16" s="56">
        <v>0</v>
      </c>
      <c r="E16" s="57">
        <v>5951000</v>
      </c>
      <c r="F16" s="57">
        <v>4761000</v>
      </c>
      <c r="G16" s="57">
        <v>0</v>
      </c>
      <c r="H16" s="57">
        <v>24853000</v>
      </c>
      <c r="I16" s="57">
        <v>10712000</v>
      </c>
      <c r="J16" s="57">
        <v>0</v>
      </c>
      <c r="K16" s="57">
        <v>0</v>
      </c>
      <c r="L16" s="57">
        <v>0</v>
      </c>
      <c r="M16" s="57">
        <v>0</v>
      </c>
      <c r="N16" s="58">
        <v>3571000</v>
      </c>
      <c r="O16" s="59">
        <v>2800000</v>
      </c>
      <c r="P16" s="58">
        <v>0</v>
      </c>
      <c r="Q16" s="60">
        <v>52648000</v>
      </c>
      <c r="R16" s="59">
        <v>35848000</v>
      </c>
      <c r="S16" s="58">
        <v>0</v>
      </c>
      <c r="T16" s="58">
        <v>0</v>
      </c>
      <c r="U16" s="57">
        <v>0</v>
      </c>
      <c r="V16" s="58">
        <v>16800000</v>
      </c>
      <c r="W16" s="61">
        <v>52648000</v>
      </c>
    </row>
    <row r="17" spans="1:23" s="7" customFormat="1" ht="12.75">
      <c r="A17" s="24" t="s">
        <v>609</v>
      </c>
      <c r="B17" s="79" t="s">
        <v>79</v>
      </c>
      <c r="C17" s="55" t="s">
        <v>80</v>
      </c>
      <c r="D17" s="56">
        <v>0</v>
      </c>
      <c r="E17" s="57">
        <v>7960000</v>
      </c>
      <c r="F17" s="57">
        <v>54778000</v>
      </c>
      <c r="G17" s="57">
        <v>0</v>
      </c>
      <c r="H17" s="57">
        <v>2518000</v>
      </c>
      <c r="I17" s="57">
        <v>91356800</v>
      </c>
      <c r="J17" s="57">
        <v>0</v>
      </c>
      <c r="K17" s="57">
        <v>0</v>
      </c>
      <c r="L17" s="57">
        <v>0</v>
      </c>
      <c r="M17" s="57">
        <v>10000000</v>
      </c>
      <c r="N17" s="58">
        <v>0</v>
      </c>
      <c r="O17" s="59">
        <v>0</v>
      </c>
      <c r="P17" s="58">
        <v>0</v>
      </c>
      <c r="Q17" s="60">
        <v>166612800</v>
      </c>
      <c r="R17" s="59">
        <v>166612800</v>
      </c>
      <c r="S17" s="58">
        <v>0</v>
      </c>
      <c r="T17" s="58">
        <v>0</v>
      </c>
      <c r="U17" s="57">
        <v>0</v>
      </c>
      <c r="V17" s="58">
        <v>0</v>
      </c>
      <c r="W17" s="61">
        <v>166612800</v>
      </c>
    </row>
    <row r="18" spans="1:23" s="7" customFormat="1" ht="12.75">
      <c r="A18" s="24" t="s">
        <v>609</v>
      </c>
      <c r="B18" s="79" t="s">
        <v>81</v>
      </c>
      <c r="C18" s="55" t="s">
        <v>82</v>
      </c>
      <c r="D18" s="56">
        <v>1965000</v>
      </c>
      <c r="E18" s="57">
        <v>69027360</v>
      </c>
      <c r="F18" s="57">
        <v>37058000</v>
      </c>
      <c r="G18" s="57">
        <v>0</v>
      </c>
      <c r="H18" s="57">
        <v>40115000</v>
      </c>
      <c r="I18" s="57">
        <v>19420450</v>
      </c>
      <c r="J18" s="57">
        <v>0</v>
      </c>
      <c r="K18" s="57">
        <v>5550000</v>
      </c>
      <c r="L18" s="57">
        <v>3000000</v>
      </c>
      <c r="M18" s="57">
        <v>500000</v>
      </c>
      <c r="N18" s="58">
        <v>18670000</v>
      </c>
      <c r="O18" s="59">
        <v>31985050</v>
      </c>
      <c r="P18" s="58">
        <v>0</v>
      </c>
      <c r="Q18" s="60">
        <v>227290860</v>
      </c>
      <c r="R18" s="59">
        <v>53631360</v>
      </c>
      <c r="S18" s="58">
        <v>101000000</v>
      </c>
      <c r="T18" s="58">
        <v>72659500</v>
      </c>
      <c r="U18" s="57">
        <v>0</v>
      </c>
      <c r="V18" s="58">
        <v>0</v>
      </c>
      <c r="W18" s="61">
        <v>227290860</v>
      </c>
    </row>
    <row r="19" spans="1:23" s="7" customFormat="1" ht="12.75">
      <c r="A19" s="24" t="s">
        <v>609</v>
      </c>
      <c r="B19" s="79" t="s">
        <v>379</v>
      </c>
      <c r="C19" s="55" t="s">
        <v>380</v>
      </c>
      <c r="D19" s="56">
        <v>0</v>
      </c>
      <c r="E19" s="57">
        <v>0</v>
      </c>
      <c r="F19" s="57">
        <v>6846580</v>
      </c>
      <c r="G19" s="57">
        <v>0</v>
      </c>
      <c r="H19" s="57">
        <v>6208080</v>
      </c>
      <c r="I19" s="57">
        <v>3371712</v>
      </c>
      <c r="J19" s="57">
        <v>0</v>
      </c>
      <c r="K19" s="57">
        <v>0</v>
      </c>
      <c r="L19" s="57">
        <v>5372318</v>
      </c>
      <c r="M19" s="57">
        <v>0</v>
      </c>
      <c r="N19" s="58">
        <v>0</v>
      </c>
      <c r="O19" s="59">
        <v>580177</v>
      </c>
      <c r="P19" s="58">
        <v>0</v>
      </c>
      <c r="Q19" s="60">
        <v>22378867</v>
      </c>
      <c r="R19" s="59">
        <v>21174450</v>
      </c>
      <c r="S19" s="58">
        <v>0</v>
      </c>
      <c r="T19" s="58">
        <v>0</v>
      </c>
      <c r="U19" s="57">
        <v>0</v>
      </c>
      <c r="V19" s="58">
        <v>1204417</v>
      </c>
      <c r="W19" s="61">
        <v>22378867</v>
      </c>
    </row>
    <row r="20" spans="1:23" s="7" customFormat="1" ht="12.75">
      <c r="A20" s="24" t="s">
        <v>609</v>
      </c>
      <c r="B20" s="79" t="s">
        <v>381</v>
      </c>
      <c r="C20" s="55" t="s">
        <v>382</v>
      </c>
      <c r="D20" s="56">
        <v>0</v>
      </c>
      <c r="E20" s="57">
        <v>0</v>
      </c>
      <c r="F20" s="57">
        <v>105842935</v>
      </c>
      <c r="G20" s="57">
        <v>0</v>
      </c>
      <c r="H20" s="57">
        <v>0</v>
      </c>
      <c r="I20" s="57">
        <v>12687709</v>
      </c>
      <c r="J20" s="57">
        <v>0</v>
      </c>
      <c r="K20" s="57">
        <v>11471231</v>
      </c>
      <c r="L20" s="57">
        <v>0</v>
      </c>
      <c r="M20" s="57">
        <v>0</v>
      </c>
      <c r="N20" s="58">
        <v>0</v>
      </c>
      <c r="O20" s="59">
        <v>100647</v>
      </c>
      <c r="P20" s="58">
        <v>0</v>
      </c>
      <c r="Q20" s="60">
        <v>130102522</v>
      </c>
      <c r="R20" s="59">
        <v>130102522</v>
      </c>
      <c r="S20" s="58">
        <v>0</v>
      </c>
      <c r="T20" s="58">
        <v>0</v>
      </c>
      <c r="U20" s="57">
        <v>0</v>
      </c>
      <c r="V20" s="58">
        <v>0</v>
      </c>
      <c r="W20" s="61">
        <v>130102522</v>
      </c>
    </row>
    <row r="21" spans="1:23" s="7" customFormat="1" ht="12.75">
      <c r="A21" s="24" t="s">
        <v>609</v>
      </c>
      <c r="B21" s="79" t="s">
        <v>383</v>
      </c>
      <c r="C21" s="55" t="s">
        <v>384</v>
      </c>
      <c r="D21" s="56">
        <v>15000000</v>
      </c>
      <c r="E21" s="57">
        <v>37634000</v>
      </c>
      <c r="F21" s="57">
        <v>51600000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8">
        <v>0</v>
      </c>
      <c r="O21" s="59">
        <v>0</v>
      </c>
      <c r="P21" s="58">
        <v>0</v>
      </c>
      <c r="Q21" s="60">
        <v>104234000</v>
      </c>
      <c r="R21" s="59">
        <v>89234000</v>
      </c>
      <c r="S21" s="58">
        <v>0</v>
      </c>
      <c r="T21" s="58">
        <v>0</v>
      </c>
      <c r="U21" s="57">
        <v>0</v>
      </c>
      <c r="V21" s="58">
        <v>15000000</v>
      </c>
      <c r="W21" s="61">
        <v>104234000</v>
      </c>
    </row>
    <row r="22" spans="1:23" s="7" customFormat="1" ht="12.75">
      <c r="A22" s="24" t="s">
        <v>610</v>
      </c>
      <c r="B22" s="79" t="s">
        <v>562</v>
      </c>
      <c r="C22" s="55" t="s">
        <v>563</v>
      </c>
      <c r="D22" s="56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8">
        <v>0</v>
      </c>
      <c r="O22" s="59">
        <v>5590050</v>
      </c>
      <c r="P22" s="58">
        <v>0</v>
      </c>
      <c r="Q22" s="60">
        <v>5590050</v>
      </c>
      <c r="R22" s="59">
        <v>0</v>
      </c>
      <c r="S22" s="58">
        <v>0</v>
      </c>
      <c r="T22" s="58">
        <v>0</v>
      </c>
      <c r="U22" s="57">
        <v>0</v>
      </c>
      <c r="V22" s="58">
        <v>5590050</v>
      </c>
      <c r="W22" s="61">
        <v>5590050</v>
      </c>
    </row>
    <row r="23" spans="1:23" s="34" customFormat="1" ht="12.75">
      <c r="A23" s="45"/>
      <c r="B23" s="80" t="s">
        <v>649</v>
      </c>
      <c r="C23" s="81"/>
      <c r="D23" s="65">
        <f aca="true" t="shared" si="1" ref="D23:W23">SUM(D16:D22)</f>
        <v>16965000</v>
      </c>
      <c r="E23" s="66">
        <f t="shared" si="1"/>
        <v>120572360</v>
      </c>
      <c r="F23" s="66">
        <f t="shared" si="1"/>
        <v>260886515</v>
      </c>
      <c r="G23" s="66">
        <f t="shared" si="1"/>
        <v>0</v>
      </c>
      <c r="H23" s="66">
        <f t="shared" si="1"/>
        <v>73694080</v>
      </c>
      <c r="I23" s="66">
        <f t="shared" si="1"/>
        <v>137548671</v>
      </c>
      <c r="J23" s="66">
        <f t="shared" si="1"/>
        <v>0</v>
      </c>
      <c r="K23" s="66">
        <f t="shared" si="1"/>
        <v>17021231</v>
      </c>
      <c r="L23" s="66">
        <f t="shared" si="1"/>
        <v>8372318</v>
      </c>
      <c r="M23" s="66">
        <f t="shared" si="1"/>
        <v>10500000</v>
      </c>
      <c r="N23" s="82">
        <f t="shared" si="1"/>
        <v>22241000</v>
      </c>
      <c r="O23" s="83">
        <f t="shared" si="1"/>
        <v>41055924</v>
      </c>
      <c r="P23" s="82">
        <f t="shared" si="1"/>
        <v>0</v>
      </c>
      <c r="Q23" s="69">
        <f t="shared" si="1"/>
        <v>708857099</v>
      </c>
      <c r="R23" s="83">
        <f t="shared" si="1"/>
        <v>496603132</v>
      </c>
      <c r="S23" s="82">
        <f t="shared" si="1"/>
        <v>101000000</v>
      </c>
      <c r="T23" s="82">
        <f t="shared" si="1"/>
        <v>72659500</v>
      </c>
      <c r="U23" s="66">
        <f t="shared" si="1"/>
        <v>0</v>
      </c>
      <c r="V23" s="82">
        <f t="shared" si="1"/>
        <v>38594467</v>
      </c>
      <c r="W23" s="94">
        <f t="shared" si="1"/>
        <v>708857099</v>
      </c>
    </row>
    <row r="24" spans="1:23" s="7" customFormat="1" ht="12.75">
      <c r="A24" s="24" t="s">
        <v>609</v>
      </c>
      <c r="B24" s="79" t="s">
        <v>385</v>
      </c>
      <c r="C24" s="55" t="s">
        <v>386</v>
      </c>
      <c r="D24" s="56">
        <v>0</v>
      </c>
      <c r="E24" s="57">
        <v>25811642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8">
        <v>22770000</v>
      </c>
      <c r="O24" s="59">
        <v>0</v>
      </c>
      <c r="P24" s="58">
        <v>0</v>
      </c>
      <c r="Q24" s="60">
        <v>48581642</v>
      </c>
      <c r="R24" s="59">
        <v>48581642</v>
      </c>
      <c r="S24" s="58">
        <v>0</v>
      </c>
      <c r="T24" s="58">
        <v>0</v>
      </c>
      <c r="U24" s="57">
        <v>0</v>
      </c>
      <c r="V24" s="58">
        <v>0</v>
      </c>
      <c r="W24" s="61">
        <v>48581642</v>
      </c>
    </row>
    <row r="25" spans="1:23" s="7" customFormat="1" ht="12.75">
      <c r="A25" s="24" t="s">
        <v>609</v>
      </c>
      <c r="B25" s="79" t="s">
        <v>83</v>
      </c>
      <c r="C25" s="55" t="s">
        <v>84</v>
      </c>
      <c r="D25" s="56">
        <v>0</v>
      </c>
      <c r="E25" s="57">
        <v>173393491</v>
      </c>
      <c r="F25" s="57">
        <v>295900908</v>
      </c>
      <c r="G25" s="57">
        <v>0</v>
      </c>
      <c r="H25" s="57">
        <v>29107390</v>
      </c>
      <c r="I25" s="57">
        <v>6079702</v>
      </c>
      <c r="J25" s="57">
        <v>0</v>
      </c>
      <c r="K25" s="57">
        <v>0</v>
      </c>
      <c r="L25" s="57">
        <v>16963924</v>
      </c>
      <c r="M25" s="57">
        <v>1500000</v>
      </c>
      <c r="N25" s="58">
        <v>9759803</v>
      </c>
      <c r="O25" s="59">
        <v>89912695</v>
      </c>
      <c r="P25" s="58">
        <v>0</v>
      </c>
      <c r="Q25" s="60">
        <v>622617913</v>
      </c>
      <c r="R25" s="59">
        <v>453670991</v>
      </c>
      <c r="S25" s="58">
        <v>0</v>
      </c>
      <c r="T25" s="58">
        <v>165111417</v>
      </c>
      <c r="U25" s="57">
        <v>3835505</v>
      </c>
      <c r="V25" s="58">
        <v>0</v>
      </c>
      <c r="W25" s="61">
        <v>622617913</v>
      </c>
    </row>
    <row r="26" spans="1:23" s="7" customFormat="1" ht="12.75">
      <c r="A26" s="24" t="s">
        <v>609</v>
      </c>
      <c r="B26" s="79" t="s">
        <v>387</v>
      </c>
      <c r="C26" s="55" t="s">
        <v>388</v>
      </c>
      <c r="D26" s="56">
        <v>0</v>
      </c>
      <c r="E26" s="57">
        <v>33416000</v>
      </c>
      <c r="F26" s="57">
        <v>90785000</v>
      </c>
      <c r="G26" s="57">
        <v>0</v>
      </c>
      <c r="H26" s="57">
        <v>9000000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8">
        <v>0</v>
      </c>
      <c r="O26" s="59">
        <v>0</v>
      </c>
      <c r="P26" s="58">
        <v>0</v>
      </c>
      <c r="Q26" s="60">
        <v>133201000</v>
      </c>
      <c r="R26" s="59">
        <v>133201000</v>
      </c>
      <c r="S26" s="58">
        <v>0</v>
      </c>
      <c r="T26" s="58">
        <v>0</v>
      </c>
      <c r="U26" s="57">
        <v>0</v>
      </c>
      <c r="V26" s="58">
        <v>0</v>
      </c>
      <c r="W26" s="61">
        <v>133201000</v>
      </c>
    </row>
    <row r="27" spans="1:23" s="7" customFormat="1" ht="12.75">
      <c r="A27" s="24" t="s">
        <v>609</v>
      </c>
      <c r="B27" s="79" t="s">
        <v>389</v>
      </c>
      <c r="C27" s="55" t="s">
        <v>390</v>
      </c>
      <c r="D27" s="56">
        <v>0</v>
      </c>
      <c r="E27" s="57">
        <v>16000000</v>
      </c>
      <c r="F27" s="57">
        <v>269164523</v>
      </c>
      <c r="G27" s="57">
        <v>0</v>
      </c>
      <c r="H27" s="57">
        <v>20000000</v>
      </c>
      <c r="I27" s="57">
        <v>45000000</v>
      </c>
      <c r="J27" s="57">
        <v>0</v>
      </c>
      <c r="K27" s="57">
        <v>0</v>
      </c>
      <c r="L27" s="57">
        <v>0</v>
      </c>
      <c r="M27" s="57">
        <v>0</v>
      </c>
      <c r="N27" s="58">
        <v>16000000</v>
      </c>
      <c r="O27" s="59">
        <v>0</v>
      </c>
      <c r="P27" s="58">
        <v>0</v>
      </c>
      <c r="Q27" s="60">
        <v>366164523</v>
      </c>
      <c r="R27" s="59">
        <v>366164523</v>
      </c>
      <c r="S27" s="58">
        <v>0</v>
      </c>
      <c r="T27" s="58">
        <v>0</v>
      </c>
      <c r="U27" s="57">
        <v>0</v>
      </c>
      <c r="V27" s="58">
        <v>0</v>
      </c>
      <c r="W27" s="61">
        <v>366164523</v>
      </c>
    </row>
    <row r="28" spans="1:23" s="7" customFormat="1" ht="12.75">
      <c r="A28" s="24" t="s">
        <v>609</v>
      </c>
      <c r="B28" s="79" t="s">
        <v>391</v>
      </c>
      <c r="C28" s="55" t="s">
        <v>392</v>
      </c>
      <c r="D28" s="56">
        <v>0</v>
      </c>
      <c r="E28" s="57">
        <v>5000000</v>
      </c>
      <c r="F28" s="57">
        <v>147909000</v>
      </c>
      <c r="G28" s="57">
        <v>0</v>
      </c>
      <c r="H28" s="57">
        <v>0</v>
      </c>
      <c r="I28" s="57">
        <v>0</v>
      </c>
      <c r="J28" s="57">
        <v>6000000</v>
      </c>
      <c r="K28" s="57">
        <v>0</v>
      </c>
      <c r="L28" s="57">
        <v>0</v>
      </c>
      <c r="M28" s="57">
        <v>30000000</v>
      </c>
      <c r="N28" s="58">
        <v>22500000</v>
      </c>
      <c r="O28" s="59">
        <v>41700000</v>
      </c>
      <c r="P28" s="58">
        <v>0</v>
      </c>
      <c r="Q28" s="60">
        <v>253109000</v>
      </c>
      <c r="R28" s="59">
        <v>253109000</v>
      </c>
      <c r="S28" s="58">
        <v>0</v>
      </c>
      <c r="T28" s="58">
        <v>0</v>
      </c>
      <c r="U28" s="57">
        <v>0</v>
      </c>
      <c r="V28" s="58">
        <v>0</v>
      </c>
      <c r="W28" s="61">
        <v>253109000</v>
      </c>
    </row>
    <row r="29" spans="1:23" s="7" customFormat="1" ht="12.75">
      <c r="A29" s="24" t="s">
        <v>610</v>
      </c>
      <c r="B29" s="79" t="s">
        <v>564</v>
      </c>
      <c r="C29" s="55" t="s">
        <v>565</v>
      </c>
      <c r="D29" s="56">
        <v>0</v>
      </c>
      <c r="E29" s="57">
        <v>2056000</v>
      </c>
      <c r="F29" s="57">
        <v>51958350</v>
      </c>
      <c r="G29" s="57">
        <v>0</v>
      </c>
      <c r="H29" s="57">
        <v>3603695</v>
      </c>
      <c r="I29" s="57">
        <v>0</v>
      </c>
      <c r="J29" s="57">
        <v>0</v>
      </c>
      <c r="K29" s="57">
        <v>0</v>
      </c>
      <c r="L29" s="57">
        <v>0</v>
      </c>
      <c r="M29" s="57">
        <v>8200000</v>
      </c>
      <c r="N29" s="58">
        <v>0</v>
      </c>
      <c r="O29" s="59">
        <v>973100</v>
      </c>
      <c r="P29" s="58">
        <v>0</v>
      </c>
      <c r="Q29" s="60">
        <v>66791145</v>
      </c>
      <c r="R29" s="59">
        <v>54014350</v>
      </c>
      <c r="S29" s="58">
        <v>0</v>
      </c>
      <c r="T29" s="58">
        <v>12776795</v>
      </c>
      <c r="U29" s="57">
        <v>0</v>
      </c>
      <c r="V29" s="58">
        <v>0</v>
      </c>
      <c r="W29" s="61">
        <v>66791145</v>
      </c>
    </row>
    <row r="30" spans="1:23" s="34" customFormat="1" ht="12.75">
      <c r="A30" s="45"/>
      <c r="B30" s="80" t="s">
        <v>650</v>
      </c>
      <c r="C30" s="81"/>
      <c r="D30" s="65">
        <f aca="true" t="shared" si="2" ref="D30:W30">SUM(D24:D29)</f>
        <v>0</v>
      </c>
      <c r="E30" s="66">
        <f t="shared" si="2"/>
        <v>255677133</v>
      </c>
      <c r="F30" s="66">
        <f t="shared" si="2"/>
        <v>855717781</v>
      </c>
      <c r="G30" s="66">
        <f t="shared" si="2"/>
        <v>0</v>
      </c>
      <c r="H30" s="66">
        <f t="shared" si="2"/>
        <v>61711085</v>
      </c>
      <c r="I30" s="66">
        <f t="shared" si="2"/>
        <v>51079702</v>
      </c>
      <c r="J30" s="66">
        <f t="shared" si="2"/>
        <v>6000000</v>
      </c>
      <c r="K30" s="66">
        <f t="shared" si="2"/>
        <v>0</v>
      </c>
      <c r="L30" s="66">
        <f t="shared" si="2"/>
        <v>16963924</v>
      </c>
      <c r="M30" s="66">
        <f t="shared" si="2"/>
        <v>39700000</v>
      </c>
      <c r="N30" s="82">
        <f t="shared" si="2"/>
        <v>71029803</v>
      </c>
      <c r="O30" s="83">
        <f t="shared" si="2"/>
        <v>132585795</v>
      </c>
      <c r="P30" s="82">
        <f t="shared" si="2"/>
        <v>0</v>
      </c>
      <c r="Q30" s="69">
        <f t="shared" si="2"/>
        <v>1490465223</v>
      </c>
      <c r="R30" s="83">
        <f t="shared" si="2"/>
        <v>1308741506</v>
      </c>
      <c r="S30" s="82">
        <f t="shared" si="2"/>
        <v>0</v>
      </c>
      <c r="T30" s="82">
        <f t="shared" si="2"/>
        <v>177888212</v>
      </c>
      <c r="U30" s="66">
        <f t="shared" si="2"/>
        <v>3835505</v>
      </c>
      <c r="V30" s="82">
        <f t="shared" si="2"/>
        <v>0</v>
      </c>
      <c r="W30" s="94">
        <f t="shared" si="2"/>
        <v>1490465223</v>
      </c>
    </row>
    <row r="31" spans="1:23" s="34" customFormat="1" ht="12.75">
      <c r="A31" s="45"/>
      <c r="B31" s="80" t="s">
        <v>651</v>
      </c>
      <c r="C31" s="81"/>
      <c r="D31" s="65">
        <f aca="true" t="shared" si="3" ref="D31:W31">SUM(D7:D14,D16:D22,D24:D29)</f>
        <v>20841408</v>
      </c>
      <c r="E31" s="66">
        <f t="shared" si="3"/>
        <v>412224133</v>
      </c>
      <c r="F31" s="66">
        <f t="shared" si="3"/>
        <v>1366875951</v>
      </c>
      <c r="G31" s="66">
        <f t="shared" si="3"/>
        <v>0</v>
      </c>
      <c r="H31" s="66">
        <f t="shared" si="3"/>
        <v>209659765</v>
      </c>
      <c r="I31" s="66">
        <f t="shared" si="3"/>
        <v>268351693</v>
      </c>
      <c r="J31" s="66">
        <f t="shared" si="3"/>
        <v>6000000</v>
      </c>
      <c r="K31" s="66">
        <f t="shared" si="3"/>
        <v>17021231</v>
      </c>
      <c r="L31" s="66">
        <f t="shared" si="3"/>
        <v>25336242</v>
      </c>
      <c r="M31" s="66">
        <f t="shared" si="3"/>
        <v>50200000</v>
      </c>
      <c r="N31" s="82">
        <f t="shared" si="3"/>
        <v>94310133</v>
      </c>
      <c r="O31" s="83">
        <f t="shared" si="3"/>
        <v>182012521</v>
      </c>
      <c r="P31" s="82">
        <f t="shared" si="3"/>
        <v>0</v>
      </c>
      <c r="Q31" s="69">
        <f t="shared" si="3"/>
        <v>2652833077</v>
      </c>
      <c r="R31" s="83">
        <f t="shared" si="3"/>
        <v>2214555088</v>
      </c>
      <c r="S31" s="82">
        <f t="shared" si="3"/>
        <v>101000000</v>
      </c>
      <c r="T31" s="82">
        <f t="shared" si="3"/>
        <v>264199017</v>
      </c>
      <c r="U31" s="66">
        <f t="shared" si="3"/>
        <v>26984505</v>
      </c>
      <c r="V31" s="82">
        <f t="shared" si="3"/>
        <v>46094467</v>
      </c>
      <c r="W31" s="94">
        <f t="shared" si="3"/>
        <v>2652833077</v>
      </c>
    </row>
    <row r="32" spans="1:23" s="7" customFormat="1" ht="12.75">
      <c r="A32" s="46"/>
      <c r="B32" s="84"/>
      <c r="C32" s="85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87"/>
      <c r="Q32" s="89"/>
      <c r="R32" s="88"/>
      <c r="S32" s="87"/>
      <c r="T32" s="87"/>
      <c r="U32" s="87"/>
      <c r="V32" s="87"/>
      <c r="W32" s="89"/>
    </row>
    <row r="33" spans="1:23" s="7" customFormat="1" ht="12.75">
      <c r="A33" s="29"/>
      <c r="B33" s="120" t="s">
        <v>43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</row>
    <row r="34" spans="1:23" ht="12.75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ht="12.75">
      <c r="A35" s="1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</row>
    <row r="36" spans="1:23" ht="12.75">
      <c r="A36" s="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12.75">
      <c r="A37" s="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</row>
    <row r="38" spans="1:23" ht="12.75">
      <c r="A38" s="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</row>
    <row r="39" spans="1:23" ht="12.75">
      <c r="A39" s="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</row>
    <row r="40" spans="1:23" ht="12.75">
      <c r="A40" s="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</row>
    <row r="41" spans="1:23" ht="12.75">
      <c r="A41" s="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ht="12.75">
      <c r="A42" s="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ht="12.75">
      <c r="A43" s="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ht="12.75">
      <c r="A44" s="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ht="12.7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ht="12.7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12.75">
      <c r="A47" s="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ht="12.75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12.75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ht="12.75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</row>
    <row r="51" spans="1:23" ht="12.75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</row>
    <row r="52" spans="1:23" ht="12.75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 ht="12.75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 ht="12.75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1:23" ht="12.75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1:23" ht="12.75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3" ht="12.75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1:23" ht="12.75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12.75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ht="12.75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2.75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ht="12.75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ht="12.7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33:W3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4" width="10.7109375" style="2" customWidth="1"/>
    <col min="25" max="16384" width="9.140625" style="2" customWidth="1"/>
  </cols>
  <sheetData>
    <row r="1" spans="1:24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8"/>
      <c r="X2" s="116"/>
    </row>
    <row r="3" spans="1:24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1" t="s">
        <v>23</v>
      </c>
      <c r="X3" s="32"/>
    </row>
    <row r="4" spans="1:24" s="7" customFormat="1" ht="12.75">
      <c r="A4" s="4"/>
      <c r="B4" s="35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4"/>
      <c r="X4" s="16"/>
    </row>
    <row r="5" spans="1:24" s="7" customFormat="1" ht="12.75">
      <c r="A5" s="17"/>
      <c r="B5" s="40" t="s">
        <v>652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0"/>
      <c r="X5" s="22"/>
    </row>
    <row r="6" spans="1:24" s="7" customFormat="1" ht="12.75">
      <c r="A6" s="17"/>
      <c r="B6" s="12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0"/>
      <c r="X6" s="22"/>
    </row>
    <row r="7" spans="1:24" s="7" customFormat="1" ht="12.75">
      <c r="A7" s="24" t="s">
        <v>609</v>
      </c>
      <c r="B7" s="79" t="s">
        <v>439</v>
      </c>
      <c r="C7" s="55" t="s">
        <v>440</v>
      </c>
      <c r="D7" s="56">
        <v>0</v>
      </c>
      <c r="E7" s="57">
        <v>4215459</v>
      </c>
      <c r="F7" s="57">
        <v>108391237</v>
      </c>
      <c r="G7" s="57">
        <v>0</v>
      </c>
      <c r="H7" s="57">
        <v>0</v>
      </c>
      <c r="I7" s="57">
        <v>17356650</v>
      </c>
      <c r="J7" s="57">
        <v>0</v>
      </c>
      <c r="K7" s="57">
        <v>0</v>
      </c>
      <c r="L7" s="57">
        <v>0</v>
      </c>
      <c r="M7" s="57">
        <v>0</v>
      </c>
      <c r="N7" s="58">
        <v>8679960</v>
      </c>
      <c r="O7" s="59">
        <v>478926</v>
      </c>
      <c r="P7" s="58">
        <v>0</v>
      </c>
      <c r="Q7" s="60">
        <v>139122232</v>
      </c>
      <c r="R7" s="59">
        <v>138365050</v>
      </c>
      <c r="S7" s="58">
        <v>0</v>
      </c>
      <c r="T7" s="58">
        <v>0</v>
      </c>
      <c r="U7" s="57">
        <v>0</v>
      </c>
      <c r="V7" s="58">
        <v>757182</v>
      </c>
      <c r="W7" s="58">
        <v>139122232</v>
      </c>
      <c r="X7" s="26"/>
    </row>
    <row r="8" spans="1:24" s="7" customFormat="1" ht="12.75">
      <c r="A8" s="24" t="s">
        <v>609</v>
      </c>
      <c r="B8" s="79" t="s">
        <v>441</v>
      </c>
      <c r="C8" s="55" t="s">
        <v>442</v>
      </c>
      <c r="D8" s="56">
        <v>0</v>
      </c>
      <c r="E8" s="57">
        <v>24877192</v>
      </c>
      <c r="F8" s="57">
        <v>30788000</v>
      </c>
      <c r="G8" s="57">
        <v>0</v>
      </c>
      <c r="H8" s="57">
        <v>1000000</v>
      </c>
      <c r="I8" s="57">
        <v>15177452</v>
      </c>
      <c r="J8" s="57">
        <v>0</v>
      </c>
      <c r="K8" s="57">
        <v>0</v>
      </c>
      <c r="L8" s="57">
        <v>0</v>
      </c>
      <c r="M8" s="57">
        <v>4500000</v>
      </c>
      <c r="N8" s="58">
        <v>14230356</v>
      </c>
      <c r="O8" s="59">
        <v>3000000</v>
      </c>
      <c r="P8" s="58">
        <v>0</v>
      </c>
      <c r="Q8" s="60">
        <v>93573000</v>
      </c>
      <c r="R8" s="59">
        <v>93573000</v>
      </c>
      <c r="S8" s="58">
        <v>0</v>
      </c>
      <c r="T8" s="58">
        <v>0</v>
      </c>
      <c r="U8" s="57">
        <v>0</v>
      </c>
      <c r="V8" s="58">
        <v>0</v>
      </c>
      <c r="W8" s="58">
        <v>93573000</v>
      </c>
      <c r="X8" s="26"/>
    </row>
    <row r="9" spans="1:24" s="7" customFormat="1" ht="12.75">
      <c r="A9" s="24" t="s">
        <v>609</v>
      </c>
      <c r="B9" s="79" t="s">
        <v>443</v>
      </c>
      <c r="C9" s="55" t="s">
        <v>444</v>
      </c>
      <c r="D9" s="56">
        <v>0</v>
      </c>
      <c r="E9" s="57">
        <v>10000000</v>
      </c>
      <c r="F9" s="57">
        <v>145659127</v>
      </c>
      <c r="G9" s="57">
        <v>0</v>
      </c>
      <c r="H9" s="57">
        <v>78000000</v>
      </c>
      <c r="I9" s="57">
        <v>22605000</v>
      </c>
      <c r="J9" s="57">
        <v>0</v>
      </c>
      <c r="K9" s="57">
        <v>1000000</v>
      </c>
      <c r="L9" s="57">
        <v>2500000</v>
      </c>
      <c r="M9" s="57">
        <v>1000000</v>
      </c>
      <c r="N9" s="58">
        <v>17000000</v>
      </c>
      <c r="O9" s="59">
        <v>0</v>
      </c>
      <c r="P9" s="58">
        <v>0</v>
      </c>
      <c r="Q9" s="60">
        <v>277764127</v>
      </c>
      <c r="R9" s="59">
        <v>67605000</v>
      </c>
      <c r="S9" s="58">
        <v>0</v>
      </c>
      <c r="T9" s="58">
        <v>0</v>
      </c>
      <c r="U9" s="57">
        <v>0</v>
      </c>
      <c r="V9" s="58">
        <v>210159127</v>
      </c>
      <c r="W9" s="58">
        <v>277764127</v>
      </c>
      <c r="X9" s="26"/>
    </row>
    <row r="10" spans="1:24" s="7" customFormat="1" ht="12.75">
      <c r="A10" s="24" t="s">
        <v>610</v>
      </c>
      <c r="B10" s="79" t="s">
        <v>590</v>
      </c>
      <c r="C10" s="55" t="s">
        <v>591</v>
      </c>
      <c r="D10" s="56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8">
        <v>0</v>
      </c>
      <c r="O10" s="59">
        <v>0</v>
      </c>
      <c r="P10" s="58">
        <v>0</v>
      </c>
      <c r="Q10" s="60">
        <v>0</v>
      </c>
      <c r="R10" s="59">
        <v>0</v>
      </c>
      <c r="S10" s="58">
        <v>0</v>
      </c>
      <c r="T10" s="58">
        <v>0</v>
      </c>
      <c r="U10" s="57">
        <v>0</v>
      </c>
      <c r="V10" s="58">
        <v>0</v>
      </c>
      <c r="W10" s="58">
        <v>0</v>
      </c>
      <c r="X10" s="26"/>
    </row>
    <row r="11" spans="1:24" s="34" customFormat="1" ht="12.75">
      <c r="A11" s="45"/>
      <c r="B11" s="80" t="s">
        <v>653</v>
      </c>
      <c r="C11" s="81"/>
      <c r="D11" s="65">
        <f aca="true" t="shared" si="0" ref="D11:W11">SUM(D7:D10)</f>
        <v>0</v>
      </c>
      <c r="E11" s="66">
        <f t="shared" si="0"/>
        <v>39092651</v>
      </c>
      <c r="F11" s="66">
        <f t="shared" si="0"/>
        <v>284838364</v>
      </c>
      <c r="G11" s="66">
        <f t="shared" si="0"/>
        <v>0</v>
      </c>
      <c r="H11" s="66">
        <f t="shared" si="0"/>
        <v>79000000</v>
      </c>
      <c r="I11" s="66">
        <f t="shared" si="0"/>
        <v>55139102</v>
      </c>
      <c r="J11" s="66">
        <f t="shared" si="0"/>
        <v>0</v>
      </c>
      <c r="K11" s="66">
        <f t="shared" si="0"/>
        <v>1000000</v>
      </c>
      <c r="L11" s="66">
        <f t="shared" si="0"/>
        <v>2500000</v>
      </c>
      <c r="M11" s="66">
        <f t="shared" si="0"/>
        <v>5500000</v>
      </c>
      <c r="N11" s="82">
        <f t="shared" si="0"/>
        <v>39910316</v>
      </c>
      <c r="O11" s="83">
        <f t="shared" si="0"/>
        <v>3478926</v>
      </c>
      <c r="P11" s="82">
        <f t="shared" si="0"/>
        <v>0</v>
      </c>
      <c r="Q11" s="69">
        <f t="shared" si="0"/>
        <v>510459359</v>
      </c>
      <c r="R11" s="83">
        <f t="shared" si="0"/>
        <v>299543050</v>
      </c>
      <c r="S11" s="82">
        <f t="shared" si="0"/>
        <v>0</v>
      </c>
      <c r="T11" s="82">
        <f t="shared" si="0"/>
        <v>0</v>
      </c>
      <c r="U11" s="66">
        <f t="shared" si="0"/>
        <v>0</v>
      </c>
      <c r="V11" s="82">
        <f t="shared" si="0"/>
        <v>210916309</v>
      </c>
      <c r="W11" s="82">
        <f t="shared" si="0"/>
        <v>510459359</v>
      </c>
      <c r="X11" s="47"/>
    </row>
    <row r="12" spans="1:24" s="7" customFormat="1" ht="12.75">
      <c r="A12" s="24" t="s">
        <v>609</v>
      </c>
      <c r="B12" s="79" t="s">
        <v>393</v>
      </c>
      <c r="C12" s="55" t="s">
        <v>394</v>
      </c>
      <c r="D12" s="56">
        <v>0</v>
      </c>
      <c r="E12" s="57">
        <v>0</v>
      </c>
      <c r="F12" s="57">
        <v>19857000</v>
      </c>
      <c r="G12" s="57">
        <v>0</v>
      </c>
      <c r="H12" s="57">
        <v>1000000</v>
      </c>
      <c r="I12" s="57">
        <v>7496000</v>
      </c>
      <c r="J12" s="57">
        <v>0</v>
      </c>
      <c r="K12" s="57">
        <v>0</v>
      </c>
      <c r="L12" s="57">
        <v>0</v>
      </c>
      <c r="M12" s="57">
        <v>0</v>
      </c>
      <c r="N12" s="58">
        <v>0</v>
      </c>
      <c r="O12" s="59">
        <v>0</v>
      </c>
      <c r="P12" s="58">
        <v>0</v>
      </c>
      <c r="Q12" s="60">
        <v>28353000</v>
      </c>
      <c r="R12" s="59">
        <v>28353000</v>
      </c>
      <c r="S12" s="58">
        <v>0</v>
      </c>
      <c r="T12" s="58">
        <v>0</v>
      </c>
      <c r="U12" s="57">
        <v>0</v>
      </c>
      <c r="V12" s="58">
        <v>0</v>
      </c>
      <c r="W12" s="58">
        <v>28353000</v>
      </c>
      <c r="X12" s="26"/>
    </row>
    <row r="13" spans="1:24" s="7" customFormat="1" ht="12.75">
      <c r="A13" s="24" t="s">
        <v>609</v>
      </c>
      <c r="B13" s="79" t="s">
        <v>395</v>
      </c>
      <c r="C13" s="55" t="s">
        <v>396</v>
      </c>
      <c r="D13" s="56">
        <v>0</v>
      </c>
      <c r="E13" s="57">
        <v>15242000</v>
      </c>
      <c r="F13" s="57">
        <v>0</v>
      </c>
      <c r="G13" s="57">
        <v>0</v>
      </c>
      <c r="H13" s="57">
        <v>1000000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8">
        <v>0</v>
      </c>
      <c r="O13" s="59">
        <v>0</v>
      </c>
      <c r="P13" s="58">
        <v>0</v>
      </c>
      <c r="Q13" s="60">
        <v>16242000</v>
      </c>
      <c r="R13" s="59">
        <v>16242000</v>
      </c>
      <c r="S13" s="58">
        <v>0</v>
      </c>
      <c r="T13" s="58">
        <v>0</v>
      </c>
      <c r="U13" s="57">
        <v>0</v>
      </c>
      <c r="V13" s="58">
        <v>0</v>
      </c>
      <c r="W13" s="58">
        <v>16242000</v>
      </c>
      <c r="X13" s="26"/>
    </row>
    <row r="14" spans="1:24" s="7" customFormat="1" ht="12.75">
      <c r="A14" s="24" t="s">
        <v>609</v>
      </c>
      <c r="B14" s="79" t="s">
        <v>397</v>
      </c>
      <c r="C14" s="55" t="s">
        <v>398</v>
      </c>
      <c r="D14" s="56">
        <v>0</v>
      </c>
      <c r="E14" s="57">
        <v>0</v>
      </c>
      <c r="F14" s="57">
        <v>7725000</v>
      </c>
      <c r="G14" s="57">
        <v>0</v>
      </c>
      <c r="H14" s="57">
        <v>1000000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8">
        <v>0</v>
      </c>
      <c r="O14" s="59">
        <v>0</v>
      </c>
      <c r="P14" s="58">
        <v>0</v>
      </c>
      <c r="Q14" s="60">
        <v>8725000</v>
      </c>
      <c r="R14" s="59">
        <v>8725000</v>
      </c>
      <c r="S14" s="58">
        <v>0</v>
      </c>
      <c r="T14" s="58">
        <v>0</v>
      </c>
      <c r="U14" s="57">
        <v>0</v>
      </c>
      <c r="V14" s="58">
        <v>0</v>
      </c>
      <c r="W14" s="58">
        <v>8725000</v>
      </c>
      <c r="X14" s="26"/>
    </row>
    <row r="15" spans="1:24" s="7" customFormat="1" ht="12.75">
      <c r="A15" s="24" t="s">
        <v>609</v>
      </c>
      <c r="B15" s="79" t="s">
        <v>399</v>
      </c>
      <c r="C15" s="55" t="s">
        <v>400</v>
      </c>
      <c r="D15" s="56">
        <v>0</v>
      </c>
      <c r="E15" s="57">
        <v>10032000</v>
      </c>
      <c r="F15" s="57">
        <v>39980000</v>
      </c>
      <c r="G15" s="57">
        <v>0</v>
      </c>
      <c r="H15" s="57">
        <v>1000000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8">
        <v>0</v>
      </c>
      <c r="O15" s="59">
        <v>0</v>
      </c>
      <c r="P15" s="58">
        <v>0</v>
      </c>
      <c r="Q15" s="60">
        <v>51012000</v>
      </c>
      <c r="R15" s="59">
        <v>51012000</v>
      </c>
      <c r="S15" s="58">
        <v>0</v>
      </c>
      <c r="T15" s="58">
        <v>0</v>
      </c>
      <c r="U15" s="57">
        <v>0</v>
      </c>
      <c r="V15" s="58">
        <v>0</v>
      </c>
      <c r="W15" s="58">
        <v>51012000</v>
      </c>
      <c r="X15" s="26"/>
    </row>
    <row r="16" spans="1:24" s="7" customFormat="1" ht="12.75">
      <c r="A16" s="24" t="s">
        <v>609</v>
      </c>
      <c r="B16" s="79" t="s">
        <v>401</v>
      </c>
      <c r="C16" s="55" t="s">
        <v>402</v>
      </c>
      <c r="D16" s="56">
        <v>0</v>
      </c>
      <c r="E16" s="57">
        <v>8329000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8">
        <v>0</v>
      </c>
      <c r="O16" s="59">
        <v>0</v>
      </c>
      <c r="P16" s="58">
        <v>0</v>
      </c>
      <c r="Q16" s="60">
        <v>8329000</v>
      </c>
      <c r="R16" s="59">
        <v>8329000</v>
      </c>
      <c r="S16" s="58">
        <v>0</v>
      </c>
      <c r="T16" s="58">
        <v>0</v>
      </c>
      <c r="U16" s="57">
        <v>0</v>
      </c>
      <c r="V16" s="58">
        <v>0</v>
      </c>
      <c r="W16" s="58">
        <v>8329000</v>
      </c>
      <c r="X16" s="26"/>
    </row>
    <row r="17" spans="1:24" s="7" customFormat="1" ht="12.75">
      <c r="A17" s="24" t="s">
        <v>609</v>
      </c>
      <c r="B17" s="79" t="s">
        <v>403</v>
      </c>
      <c r="C17" s="55" t="s">
        <v>404</v>
      </c>
      <c r="D17" s="56">
        <v>0</v>
      </c>
      <c r="E17" s="57">
        <v>6997368</v>
      </c>
      <c r="F17" s="57">
        <v>0</v>
      </c>
      <c r="G17" s="57">
        <v>0</v>
      </c>
      <c r="H17" s="57">
        <v>1000000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8">
        <v>0</v>
      </c>
      <c r="O17" s="59">
        <v>0</v>
      </c>
      <c r="P17" s="58">
        <v>0</v>
      </c>
      <c r="Q17" s="60">
        <v>7997368</v>
      </c>
      <c r="R17" s="59">
        <v>7997368</v>
      </c>
      <c r="S17" s="58">
        <v>0</v>
      </c>
      <c r="T17" s="58">
        <v>0</v>
      </c>
      <c r="U17" s="57">
        <v>0</v>
      </c>
      <c r="V17" s="58">
        <v>0</v>
      </c>
      <c r="W17" s="58">
        <v>7997368</v>
      </c>
      <c r="X17" s="26"/>
    </row>
    <row r="18" spans="1:24" s="7" customFormat="1" ht="12.75">
      <c r="A18" s="24" t="s">
        <v>610</v>
      </c>
      <c r="B18" s="79" t="s">
        <v>598</v>
      </c>
      <c r="C18" s="55" t="s">
        <v>599</v>
      </c>
      <c r="D18" s="56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8">
        <v>0</v>
      </c>
      <c r="O18" s="59">
        <v>0</v>
      </c>
      <c r="P18" s="58">
        <v>0</v>
      </c>
      <c r="Q18" s="60">
        <v>0</v>
      </c>
      <c r="R18" s="59">
        <v>0</v>
      </c>
      <c r="S18" s="58">
        <v>0</v>
      </c>
      <c r="T18" s="58">
        <v>0</v>
      </c>
      <c r="U18" s="57">
        <v>0</v>
      </c>
      <c r="V18" s="58">
        <v>0</v>
      </c>
      <c r="W18" s="58">
        <v>0</v>
      </c>
      <c r="X18" s="26"/>
    </row>
    <row r="19" spans="1:24" s="34" customFormat="1" ht="12.75">
      <c r="A19" s="45"/>
      <c r="B19" s="80" t="s">
        <v>654</v>
      </c>
      <c r="C19" s="81"/>
      <c r="D19" s="65">
        <f aca="true" t="shared" si="1" ref="D19:W19">SUM(D12:D18)</f>
        <v>0</v>
      </c>
      <c r="E19" s="66">
        <f t="shared" si="1"/>
        <v>40600368</v>
      </c>
      <c r="F19" s="66">
        <f t="shared" si="1"/>
        <v>67562000</v>
      </c>
      <c r="G19" s="66">
        <f t="shared" si="1"/>
        <v>0</v>
      </c>
      <c r="H19" s="66">
        <f t="shared" si="1"/>
        <v>5000000</v>
      </c>
      <c r="I19" s="66">
        <f t="shared" si="1"/>
        <v>7496000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82">
        <f t="shared" si="1"/>
        <v>0</v>
      </c>
      <c r="O19" s="83">
        <f t="shared" si="1"/>
        <v>0</v>
      </c>
      <c r="P19" s="82">
        <f t="shared" si="1"/>
        <v>0</v>
      </c>
      <c r="Q19" s="69">
        <f t="shared" si="1"/>
        <v>120658368</v>
      </c>
      <c r="R19" s="83">
        <f t="shared" si="1"/>
        <v>120658368</v>
      </c>
      <c r="S19" s="82">
        <f t="shared" si="1"/>
        <v>0</v>
      </c>
      <c r="T19" s="82">
        <f t="shared" si="1"/>
        <v>0</v>
      </c>
      <c r="U19" s="66">
        <f t="shared" si="1"/>
        <v>0</v>
      </c>
      <c r="V19" s="82">
        <f t="shared" si="1"/>
        <v>0</v>
      </c>
      <c r="W19" s="82">
        <f t="shared" si="1"/>
        <v>120658368</v>
      </c>
      <c r="X19" s="47"/>
    </row>
    <row r="20" spans="1:24" s="7" customFormat="1" ht="12.75">
      <c r="A20" s="24" t="s">
        <v>609</v>
      </c>
      <c r="B20" s="79" t="s">
        <v>405</v>
      </c>
      <c r="C20" s="55" t="s">
        <v>406</v>
      </c>
      <c r="D20" s="56">
        <v>0</v>
      </c>
      <c r="E20" s="57">
        <v>10306000</v>
      </c>
      <c r="F20" s="57">
        <v>0</v>
      </c>
      <c r="G20" s="57">
        <v>0</v>
      </c>
      <c r="H20" s="57">
        <v>1500000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8">
        <v>0</v>
      </c>
      <c r="O20" s="59">
        <v>0</v>
      </c>
      <c r="P20" s="58">
        <v>0</v>
      </c>
      <c r="Q20" s="60">
        <v>11806000</v>
      </c>
      <c r="R20" s="59">
        <v>11806000</v>
      </c>
      <c r="S20" s="58">
        <v>0</v>
      </c>
      <c r="T20" s="58">
        <v>0</v>
      </c>
      <c r="U20" s="57">
        <v>0</v>
      </c>
      <c r="V20" s="58">
        <v>0</v>
      </c>
      <c r="W20" s="58">
        <v>11806000</v>
      </c>
      <c r="X20" s="26"/>
    </row>
    <row r="21" spans="1:24" s="7" customFormat="1" ht="12.75">
      <c r="A21" s="24" t="s">
        <v>609</v>
      </c>
      <c r="B21" s="79" t="s">
        <v>407</v>
      </c>
      <c r="C21" s="55" t="s">
        <v>408</v>
      </c>
      <c r="D21" s="56">
        <v>0</v>
      </c>
      <c r="E21" s="57">
        <v>0</v>
      </c>
      <c r="F21" s="57">
        <v>0</v>
      </c>
      <c r="G21" s="57">
        <v>0</v>
      </c>
      <c r="H21" s="57">
        <v>11500000</v>
      </c>
      <c r="I21" s="57">
        <v>11331600</v>
      </c>
      <c r="J21" s="57">
        <v>0</v>
      </c>
      <c r="K21" s="57">
        <v>0</v>
      </c>
      <c r="L21" s="57">
        <v>0</v>
      </c>
      <c r="M21" s="57">
        <v>0</v>
      </c>
      <c r="N21" s="58">
        <v>0</v>
      </c>
      <c r="O21" s="59">
        <v>0</v>
      </c>
      <c r="P21" s="58">
        <v>0</v>
      </c>
      <c r="Q21" s="60">
        <v>22831600</v>
      </c>
      <c r="R21" s="59">
        <v>22831600</v>
      </c>
      <c r="S21" s="58">
        <v>0</v>
      </c>
      <c r="T21" s="58">
        <v>0</v>
      </c>
      <c r="U21" s="57">
        <v>0</v>
      </c>
      <c r="V21" s="58">
        <v>0</v>
      </c>
      <c r="W21" s="58">
        <v>22831600</v>
      </c>
      <c r="X21" s="26"/>
    </row>
    <row r="22" spans="1:24" s="7" customFormat="1" ht="12.75">
      <c r="A22" s="24" t="s">
        <v>609</v>
      </c>
      <c r="B22" s="79" t="s">
        <v>409</v>
      </c>
      <c r="C22" s="55" t="s">
        <v>410</v>
      </c>
      <c r="D22" s="56">
        <v>573389</v>
      </c>
      <c r="E22" s="57">
        <v>15225750</v>
      </c>
      <c r="F22" s="57">
        <v>200000</v>
      </c>
      <c r="G22" s="57">
        <v>0</v>
      </c>
      <c r="H22" s="57">
        <v>5646927</v>
      </c>
      <c r="I22" s="57">
        <v>0</v>
      </c>
      <c r="J22" s="57">
        <v>0</v>
      </c>
      <c r="K22" s="57">
        <v>0</v>
      </c>
      <c r="L22" s="57">
        <v>34398</v>
      </c>
      <c r="M22" s="57">
        <v>0</v>
      </c>
      <c r="N22" s="58">
        <v>415107</v>
      </c>
      <c r="O22" s="59">
        <v>2497638</v>
      </c>
      <c r="P22" s="58">
        <v>0</v>
      </c>
      <c r="Q22" s="60">
        <v>24593209</v>
      </c>
      <c r="R22" s="59">
        <v>13525750</v>
      </c>
      <c r="S22" s="58">
        <v>3946587</v>
      </c>
      <c r="T22" s="58">
        <v>0</v>
      </c>
      <c r="U22" s="57">
        <v>0</v>
      </c>
      <c r="V22" s="58">
        <v>7120872</v>
      </c>
      <c r="W22" s="58">
        <v>24593209</v>
      </c>
      <c r="X22" s="26"/>
    </row>
    <row r="23" spans="1:24" s="7" customFormat="1" ht="12.75">
      <c r="A23" s="24" t="s">
        <v>609</v>
      </c>
      <c r="B23" s="79" t="s">
        <v>411</v>
      </c>
      <c r="C23" s="55" t="s">
        <v>412</v>
      </c>
      <c r="D23" s="56">
        <v>0</v>
      </c>
      <c r="E23" s="57">
        <v>2344000</v>
      </c>
      <c r="F23" s="57">
        <v>1000000</v>
      </c>
      <c r="G23" s="57">
        <v>0</v>
      </c>
      <c r="H23" s="57">
        <v>400000</v>
      </c>
      <c r="I23" s="57">
        <v>0</v>
      </c>
      <c r="J23" s="57">
        <v>0</v>
      </c>
      <c r="K23" s="57">
        <v>0</v>
      </c>
      <c r="L23" s="57">
        <v>0</v>
      </c>
      <c r="M23" s="57">
        <v>4500000</v>
      </c>
      <c r="N23" s="58">
        <v>0</v>
      </c>
      <c r="O23" s="59">
        <v>0</v>
      </c>
      <c r="P23" s="58">
        <v>0</v>
      </c>
      <c r="Q23" s="60">
        <v>8244000</v>
      </c>
      <c r="R23" s="59">
        <v>8244000</v>
      </c>
      <c r="S23" s="58">
        <v>0</v>
      </c>
      <c r="T23" s="58">
        <v>0</v>
      </c>
      <c r="U23" s="57">
        <v>0</v>
      </c>
      <c r="V23" s="58">
        <v>0</v>
      </c>
      <c r="W23" s="58">
        <v>8244000</v>
      </c>
      <c r="X23" s="26"/>
    </row>
    <row r="24" spans="1:24" s="7" customFormat="1" ht="12.75">
      <c r="A24" s="24" t="s">
        <v>609</v>
      </c>
      <c r="B24" s="79" t="s">
        <v>413</v>
      </c>
      <c r="C24" s="55" t="s">
        <v>414</v>
      </c>
      <c r="D24" s="56">
        <v>0</v>
      </c>
      <c r="E24" s="57">
        <v>7648000</v>
      </c>
      <c r="F24" s="57">
        <v>0</v>
      </c>
      <c r="G24" s="57">
        <v>0</v>
      </c>
      <c r="H24" s="57">
        <v>1000000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8">
        <v>0</v>
      </c>
      <c r="O24" s="59">
        <v>0</v>
      </c>
      <c r="P24" s="58">
        <v>0</v>
      </c>
      <c r="Q24" s="60">
        <v>8648000</v>
      </c>
      <c r="R24" s="59">
        <v>8648000</v>
      </c>
      <c r="S24" s="58">
        <v>0</v>
      </c>
      <c r="T24" s="58">
        <v>0</v>
      </c>
      <c r="U24" s="57">
        <v>0</v>
      </c>
      <c r="V24" s="58">
        <v>0</v>
      </c>
      <c r="W24" s="58">
        <v>8648000</v>
      </c>
      <c r="X24" s="26"/>
    </row>
    <row r="25" spans="1:24" s="7" customFormat="1" ht="12.75">
      <c r="A25" s="24" t="s">
        <v>609</v>
      </c>
      <c r="B25" s="79" t="s">
        <v>415</v>
      </c>
      <c r="C25" s="55" t="s">
        <v>416</v>
      </c>
      <c r="D25" s="56">
        <v>0</v>
      </c>
      <c r="E25" s="57">
        <v>9264400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8">
        <v>0</v>
      </c>
      <c r="O25" s="59">
        <v>70000</v>
      </c>
      <c r="P25" s="58">
        <v>0</v>
      </c>
      <c r="Q25" s="60">
        <v>9334400</v>
      </c>
      <c r="R25" s="59">
        <v>9334400</v>
      </c>
      <c r="S25" s="58">
        <v>0</v>
      </c>
      <c r="T25" s="58">
        <v>0</v>
      </c>
      <c r="U25" s="57">
        <v>0</v>
      </c>
      <c r="V25" s="58">
        <v>0</v>
      </c>
      <c r="W25" s="58">
        <v>9334400</v>
      </c>
      <c r="X25" s="26"/>
    </row>
    <row r="26" spans="1:24" s="7" customFormat="1" ht="12.75">
      <c r="A26" s="24" t="s">
        <v>609</v>
      </c>
      <c r="B26" s="79" t="s">
        <v>417</v>
      </c>
      <c r="C26" s="55" t="s">
        <v>418</v>
      </c>
      <c r="D26" s="56">
        <v>0</v>
      </c>
      <c r="E26" s="57">
        <v>5894000</v>
      </c>
      <c r="F26" s="57">
        <v>3197000</v>
      </c>
      <c r="G26" s="57">
        <v>0</v>
      </c>
      <c r="H26" s="57">
        <v>500000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8">
        <v>1066000</v>
      </c>
      <c r="O26" s="59">
        <v>0</v>
      </c>
      <c r="P26" s="58">
        <v>0</v>
      </c>
      <c r="Q26" s="60">
        <v>10657000</v>
      </c>
      <c r="R26" s="59">
        <v>10657000</v>
      </c>
      <c r="S26" s="58">
        <v>0</v>
      </c>
      <c r="T26" s="58">
        <v>0</v>
      </c>
      <c r="U26" s="57">
        <v>0</v>
      </c>
      <c r="V26" s="58">
        <v>0</v>
      </c>
      <c r="W26" s="58">
        <v>10657000</v>
      </c>
      <c r="X26" s="26"/>
    </row>
    <row r="27" spans="1:24" s="7" customFormat="1" ht="12.75">
      <c r="A27" s="24" t="s">
        <v>609</v>
      </c>
      <c r="B27" s="79" t="s">
        <v>419</v>
      </c>
      <c r="C27" s="55" t="s">
        <v>420</v>
      </c>
      <c r="D27" s="56">
        <v>0</v>
      </c>
      <c r="E27" s="57">
        <v>10693000</v>
      </c>
      <c r="F27" s="57">
        <v>6700000</v>
      </c>
      <c r="G27" s="57">
        <v>0</v>
      </c>
      <c r="H27" s="57">
        <v>1000000</v>
      </c>
      <c r="I27" s="57">
        <v>4579600</v>
      </c>
      <c r="J27" s="57">
        <v>0</v>
      </c>
      <c r="K27" s="57">
        <v>0</v>
      </c>
      <c r="L27" s="57">
        <v>0</v>
      </c>
      <c r="M27" s="57">
        <v>0</v>
      </c>
      <c r="N27" s="58">
        <v>0</v>
      </c>
      <c r="O27" s="59">
        <v>3032704</v>
      </c>
      <c r="P27" s="58">
        <v>0</v>
      </c>
      <c r="Q27" s="60">
        <v>26005304</v>
      </c>
      <c r="R27" s="59">
        <v>22972600</v>
      </c>
      <c r="S27" s="58">
        <v>0</v>
      </c>
      <c r="T27" s="58">
        <v>0</v>
      </c>
      <c r="U27" s="57">
        <v>0</v>
      </c>
      <c r="V27" s="58">
        <v>3032704</v>
      </c>
      <c r="W27" s="58">
        <v>26005304</v>
      </c>
      <c r="X27" s="26"/>
    </row>
    <row r="28" spans="1:24" s="7" customFormat="1" ht="12.75">
      <c r="A28" s="24" t="s">
        <v>610</v>
      </c>
      <c r="B28" s="79" t="s">
        <v>600</v>
      </c>
      <c r="C28" s="55" t="s">
        <v>601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8">
        <v>0</v>
      </c>
      <c r="O28" s="59">
        <v>0</v>
      </c>
      <c r="P28" s="58">
        <v>0</v>
      </c>
      <c r="Q28" s="60">
        <v>0</v>
      </c>
      <c r="R28" s="59">
        <v>0</v>
      </c>
      <c r="S28" s="58">
        <v>0</v>
      </c>
      <c r="T28" s="58">
        <v>0</v>
      </c>
      <c r="U28" s="57">
        <v>0</v>
      </c>
      <c r="V28" s="58">
        <v>0</v>
      </c>
      <c r="W28" s="58">
        <v>0</v>
      </c>
      <c r="X28" s="26"/>
    </row>
    <row r="29" spans="1:24" s="34" customFormat="1" ht="12.75">
      <c r="A29" s="45"/>
      <c r="B29" s="80" t="s">
        <v>655</v>
      </c>
      <c r="C29" s="81"/>
      <c r="D29" s="65">
        <f aca="true" t="shared" si="2" ref="D29:W29">SUM(D20:D28)</f>
        <v>573389</v>
      </c>
      <c r="E29" s="66">
        <f t="shared" si="2"/>
        <v>61375150</v>
      </c>
      <c r="F29" s="66">
        <f t="shared" si="2"/>
        <v>11097000</v>
      </c>
      <c r="G29" s="66">
        <f t="shared" si="2"/>
        <v>0</v>
      </c>
      <c r="H29" s="66">
        <f t="shared" si="2"/>
        <v>21546927</v>
      </c>
      <c r="I29" s="66">
        <f t="shared" si="2"/>
        <v>15911200</v>
      </c>
      <c r="J29" s="66">
        <f t="shared" si="2"/>
        <v>0</v>
      </c>
      <c r="K29" s="66">
        <f t="shared" si="2"/>
        <v>0</v>
      </c>
      <c r="L29" s="66">
        <f t="shared" si="2"/>
        <v>34398</v>
      </c>
      <c r="M29" s="66">
        <f t="shared" si="2"/>
        <v>4500000</v>
      </c>
      <c r="N29" s="82">
        <f t="shared" si="2"/>
        <v>1481107</v>
      </c>
      <c r="O29" s="83">
        <f t="shared" si="2"/>
        <v>5600342</v>
      </c>
      <c r="P29" s="82">
        <f t="shared" si="2"/>
        <v>0</v>
      </c>
      <c r="Q29" s="69">
        <f t="shared" si="2"/>
        <v>122119513</v>
      </c>
      <c r="R29" s="83">
        <f t="shared" si="2"/>
        <v>108019350</v>
      </c>
      <c r="S29" s="82">
        <f t="shared" si="2"/>
        <v>3946587</v>
      </c>
      <c r="T29" s="82">
        <f t="shared" si="2"/>
        <v>0</v>
      </c>
      <c r="U29" s="66">
        <f t="shared" si="2"/>
        <v>0</v>
      </c>
      <c r="V29" s="82">
        <f t="shared" si="2"/>
        <v>10153576</v>
      </c>
      <c r="W29" s="82">
        <f t="shared" si="2"/>
        <v>122119513</v>
      </c>
      <c r="X29" s="47"/>
    </row>
    <row r="30" spans="1:24" s="7" customFormat="1" ht="12.75">
      <c r="A30" s="24" t="s">
        <v>609</v>
      </c>
      <c r="B30" s="79" t="s">
        <v>421</v>
      </c>
      <c r="C30" s="55" t="s">
        <v>422</v>
      </c>
      <c r="D30" s="56">
        <v>0</v>
      </c>
      <c r="E30" s="57">
        <v>3726508</v>
      </c>
      <c r="F30" s="57">
        <v>0</v>
      </c>
      <c r="G30" s="57">
        <v>0</v>
      </c>
      <c r="H30" s="57">
        <v>0</v>
      </c>
      <c r="I30" s="57">
        <v>3245492</v>
      </c>
      <c r="J30" s="57">
        <v>0</v>
      </c>
      <c r="K30" s="57">
        <v>0</v>
      </c>
      <c r="L30" s="57">
        <v>0</v>
      </c>
      <c r="M30" s="57">
        <v>0</v>
      </c>
      <c r="N30" s="58">
        <v>0</v>
      </c>
      <c r="O30" s="59">
        <v>0</v>
      </c>
      <c r="P30" s="58">
        <v>0</v>
      </c>
      <c r="Q30" s="60">
        <v>6972000</v>
      </c>
      <c r="R30" s="59">
        <v>6972000</v>
      </c>
      <c r="S30" s="58">
        <v>0</v>
      </c>
      <c r="T30" s="58">
        <v>0</v>
      </c>
      <c r="U30" s="57">
        <v>0</v>
      </c>
      <c r="V30" s="58">
        <v>0</v>
      </c>
      <c r="W30" s="58">
        <v>6972000</v>
      </c>
      <c r="X30" s="26"/>
    </row>
    <row r="31" spans="1:24" s="7" customFormat="1" ht="12.75">
      <c r="A31" s="24" t="s">
        <v>609</v>
      </c>
      <c r="B31" s="79" t="s">
        <v>423</v>
      </c>
      <c r="C31" s="55" t="s">
        <v>424</v>
      </c>
      <c r="D31" s="56">
        <v>0</v>
      </c>
      <c r="E31" s="57">
        <v>9157797</v>
      </c>
      <c r="F31" s="57">
        <v>13256503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1179700</v>
      </c>
      <c r="N31" s="58">
        <v>0</v>
      </c>
      <c r="O31" s="59">
        <v>0</v>
      </c>
      <c r="P31" s="58">
        <v>0</v>
      </c>
      <c r="Q31" s="60">
        <v>23594000</v>
      </c>
      <c r="R31" s="59">
        <v>23594000</v>
      </c>
      <c r="S31" s="58">
        <v>0</v>
      </c>
      <c r="T31" s="58">
        <v>0</v>
      </c>
      <c r="U31" s="57">
        <v>0</v>
      </c>
      <c r="V31" s="58">
        <v>0</v>
      </c>
      <c r="W31" s="58">
        <v>23594000</v>
      </c>
      <c r="X31" s="26"/>
    </row>
    <row r="32" spans="1:24" s="7" customFormat="1" ht="12.75">
      <c r="A32" s="24" t="s">
        <v>609</v>
      </c>
      <c r="B32" s="79" t="s">
        <v>425</v>
      </c>
      <c r="C32" s="55" t="s">
        <v>426</v>
      </c>
      <c r="D32" s="56">
        <v>0</v>
      </c>
      <c r="E32" s="57">
        <v>0</v>
      </c>
      <c r="F32" s="57">
        <v>0</v>
      </c>
      <c r="G32" s="57">
        <v>0</v>
      </c>
      <c r="H32" s="57">
        <v>2383386</v>
      </c>
      <c r="I32" s="57">
        <v>19323158</v>
      </c>
      <c r="J32" s="57">
        <v>0</v>
      </c>
      <c r="K32" s="57">
        <v>0</v>
      </c>
      <c r="L32" s="57">
        <v>0</v>
      </c>
      <c r="M32" s="57">
        <v>0</v>
      </c>
      <c r="N32" s="58">
        <v>1073509</v>
      </c>
      <c r="O32" s="59">
        <v>1500000</v>
      </c>
      <c r="P32" s="58">
        <v>0</v>
      </c>
      <c r="Q32" s="60">
        <v>24280053</v>
      </c>
      <c r="R32" s="59">
        <v>22151053</v>
      </c>
      <c r="S32" s="58">
        <v>0</v>
      </c>
      <c r="T32" s="58">
        <v>2129000</v>
      </c>
      <c r="U32" s="57">
        <v>0</v>
      </c>
      <c r="V32" s="58">
        <v>0</v>
      </c>
      <c r="W32" s="58">
        <v>24280053</v>
      </c>
      <c r="X32" s="26"/>
    </row>
    <row r="33" spans="1:24" s="7" customFormat="1" ht="12.75">
      <c r="A33" s="24" t="s">
        <v>609</v>
      </c>
      <c r="B33" s="79" t="s">
        <v>427</v>
      </c>
      <c r="C33" s="55" t="s">
        <v>428</v>
      </c>
      <c r="D33" s="56">
        <v>0</v>
      </c>
      <c r="E33" s="57">
        <v>0</v>
      </c>
      <c r="F33" s="57">
        <v>11764000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4668000</v>
      </c>
      <c r="M33" s="57">
        <v>0</v>
      </c>
      <c r="N33" s="58">
        <v>2205000</v>
      </c>
      <c r="O33" s="59">
        <v>0</v>
      </c>
      <c r="P33" s="58">
        <v>0</v>
      </c>
      <c r="Q33" s="60">
        <v>18637000</v>
      </c>
      <c r="R33" s="59">
        <v>18637000</v>
      </c>
      <c r="S33" s="58">
        <v>0</v>
      </c>
      <c r="T33" s="58">
        <v>0</v>
      </c>
      <c r="U33" s="57">
        <v>0</v>
      </c>
      <c r="V33" s="58">
        <v>0</v>
      </c>
      <c r="W33" s="58">
        <v>18637000</v>
      </c>
      <c r="X33" s="26"/>
    </row>
    <row r="34" spans="1:24" s="7" customFormat="1" ht="12.75">
      <c r="A34" s="24" t="s">
        <v>609</v>
      </c>
      <c r="B34" s="79" t="s">
        <v>429</v>
      </c>
      <c r="C34" s="55" t="s">
        <v>430</v>
      </c>
      <c r="D34" s="56">
        <v>0</v>
      </c>
      <c r="E34" s="57">
        <v>16255000</v>
      </c>
      <c r="F34" s="57">
        <v>12000000</v>
      </c>
      <c r="G34" s="57">
        <v>0</v>
      </c>
      <c r="H34" s="57">
        <v>0</v>
      </c>
      <c r="I34" s="57">
        <v>0</v>
      </c>
      <c r="J34" s="57">
        <v>6000000</v>
      </c>
      <c r="K34" s="57">
        <v>0</v>
      </c>
      <c r="L34" s="57">
        <v>120000</v>
      </c>
      <c r="M34" s="57">
        <v>0</v>
      </c>
      <c r="N34" s="58">
        <v>297000</v>
      </c>
      <c r="O34" s="59">
        <v>6298000</v>
      </c>
      <c r="P34" s="58">
        <v>0</v>
      </c>
      <c r="Q34" s="60">
        <v>40970000</v>
      </c>
      <c r="R34" s="59">
        <v>16255000</v>
      </c>
      <c r="S34" s="58">
        <v>22500000</v>
      </c>
      <c r="T34" s="58">
        <v>0</v>
      </c>
      <c r="U34" s="57">
        <v>0</v>
      </c>
      <c r="V34" s="58">
        <v>2215000</v>
      </c>
      <c r="W34" s="58">
        <v>40970000</v>
      </c>
      <c r="X34" s="26"/>
    </row>
    <row r="35" spans="1:24" s="7" customFormat="1" ht="12.75">
      <c r="A35" s="24" t="s">
        <v>609</v>
      </c>
      <c r="B35" s="79" t="s">
        <v>431</v>
      </c>
      <c r="C35" s="55" t="s">
        <v>432</v>
      </c>
      <c r="D35" s="56">
        <v>0</v>
      </c>
      <c r="E35" s="57">
        <v>0</v>
      </c>
      <c r="F35" s="57">
        <v>3855000</v>
      </c>
      <c r="G35" s="57">
        <v>0</v>
      </c>
      <c r="H35" s="57">
        <v>3124000</v>
      </c>
      <c r="I35" s="57">
        <v>0</v>
      </c>
      <c r="J35" s="57">
        <v>0</v>
      </c>
      <c r="K35" s="57">
        <v>0</v>
      </c>
      <c r="L35" s="57">
        <v>1269000</v>
      </c>
      <c r="M35" s="57">
        <v>0</v>
      </c>
      <c r="N35" s="58">
        <v>0</v>
      </c>
      <c r="O35" s="59">
        <v>0</v>
      </c>
      <c r="P35" s="58">
        <v>0</v>
      </c>
      <c r="Q35" s="60">
        <v>8248000</v>
      </c>
      <c r="R35" s="59">
        <v>8248000</v>
      </c>
      <c r="S35" s="58">
        <v>0</v>
      </c>
      <c r="T35" s="58">
        <v>0</v>
      </c>
      <c r="U35" s="57">
        <v>0</v>
      </c>
      <c r="V35" s="58">
        <v>0</v>
      </c>
      <c r="W35" s="58">
        <v>8248000</v>
      </c>
      <c r="X35" s="26"/>
    </row>
    <row r="36" spans="1:24" s="7" customFormat="1" ht="12.75">
      <c r="A36" s="24" t="s">
        <v>610</v>
      </c>
      <c r="B36" s="79" t="s">
        <v>602</v>
      </c>
      <c r="C36" s="55" t="s">
        <v>603</v>
      </c>
      <c r="D36" s="56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8">
        <v>0</v>
      </c>
      <c r="O36" s="59">
        <v>371850</v>
      </c>
      <c r="P36" s="58">
        <v>0</v>
      </c>
      <c r="Q36" s="60">
        <v>371850</v>
      </c>
      <c r="R36" s="59">
        <v>0</v>
      </c>
      <c r="S36" s="58">
        <v>0</v>
      </c>
      <c r="T36" s="58">
        <v>0</v>
      </c>
      <c r="U36" s="57">
        <v>0</v>
      </c>
      <c r="V36" s="58">
        <v>371850</v>
      </c>
      <c r="W36" s="58">
        <v>371850</v>
      </c>
      <c r="X36" s="26"/>
    </row>
    <row r="37" spans="1:24" s="34" customFormat="1" ht="12.75">
      <c r="A37" s="45"/>
      <c r="B37" s="80" t="s">
        <v>656</v>
      </c>
      <c r="C37" s="81"/>
      <c r="D37" s="65">
        <f aca="true" t="shared" si="3" ref="D37:W37">SUM(D30:D36)</f>
        <v>0</v>
      </c>
      <c r="E37" s="66">
        <f t="shared" si="3"/>
        <v>29139305</v>
      </c>
      <c r="F37" s="66">
        <f t="shared" si="3"/>
        <v>40875503</v>
      </c>
      <c r="G37" s="66">
        <f t="shared" si="3"/>
        <v>0</v>
      </c>
      <c r="H37" s="66">
        <f t="shared" si="3"/>
        <v>5507386</v>
      </c>
      <c r="I37" s="66">
        <f t="shared" si="3"/>
        <v>22568650</v>
      </c>
      <c r="J37" s="66">
        <f t="shared" si="3"/>
        <v>6000000</v>
      </c>
      <c r="K37" s="66">
        <f t="shared" si="3"/>
        <v>0</v>
      </c>
      <c r="L37" s="66">
        <f t="shared" si="3"/>
        <v>6057000</v>
      </c>
      <c r="M37" s="66">
        <f t="shared" si="3"/>
        <v>1179700</v>
      </c>
      <c r="N37" s="82">
        <f t="shared" si="3"/>
        <v>3575509</v>
      </c>
      <c r="O37" s="83">
        <f t="shared" si="3"/>
        <v>8169850</v>
      </c>
      <c r="P37" s="82">
        <f t="shared" si="3"/>
        <v>0</v>
      </c>
      <c r="Q37" s="69">
        <f t="shared" si="3"/>
        <v>123072903</v>
      </c>
      <c r="R37" s="83">
        <f t="shared" si="3"/>
        <v>95857053</v>
      </c>
      <c r="S37" s="82">
        <f t="shared" si="3"/>
        <v>22500000</v>
      </c>
      <c r="T37" s="82">
        <f t="shared" si="3"/>
        <v>2129000</v>
      </c>
      <c r="U37" s="66">
        <f t="shared" si="3"/>
        <v>0</v>
      </c>
      <c r="V37" s="82">
        <f t="shared" si="3"/>
        <v>2586850</v>
      </c>
      <c r="W37" s="82">
        <f t="shared" si="3"/>
        <v>123072903</v>
      </c>
      <c r="X37" s="47"/>
    </row>
    <row r="38" spans="1:24" s="7" customFormat="1" ht="12.75">
      <c r="A38" s="24" t="s">
        <v>609</v>
      </c>
      <c r="B38" s="79" t="s">
        <v>85</v>
      </c>
      <c r="C38" s="55" t="s">
        <v>86</v>
      </c>
      <c r="D38" s="56">
        <v>0</v>
      </c>
      <c r="E38" s="57">
        <v>15990989</v>
      </c>
      <c r="F38" s="57">
        <v>38217490</v>
      </c>
      <c r="G38" s="57">
        <v>0</v>
      </c>
      <c r="H38" s="57">
        <v>5046000</v>
      </c>
      <c r="I38" s="57">
        <v>2825426</v>
      </c>
      <c r="J38" s="57">
        <v>0</v>
      </c>
      <c r="K38" s="57">
        <v>0</v>
      </c>
      <c r="L38" s="57">
        <v>0</v>
      </c>
      <c r="M38" s="57">
        <v>0</v>
      </c>
      <c r="N38" s="58">
        <v>966000</v>
      </c>
      <c r="O38" s="59">
        <v>21600000</v>
      </c>
      <c r="P38" s="58">
        <v>0</v>
      </c>
      <c r="Q38" s="60">
        <v>84645905</v>
      </c>
      <c r="R38" s="59">
        <v>63742984</v>
      </c>
      <c r="S38" s="58">
        <v>0</v>
      </c>
      <c r="T38" s="58">
        <v>0</v>
      </c>
      <c r="U38" s="57">
        <v>0</v>
      </c>
      <c r="V38" s="58">
        <v>20902921</v>
      </c>
      <c r="W38" s="58">
        <v>84645905</v>
      </c>
      <c r="X38" s="26"/>
    </row>
    <row r="39" spans="1:24" s="7" customFormat="1" ht="12.75">
      <c r="A39" s="24" t="s">
        <v>609</v>
      </c>
      <c r="B39" s="79" t="s">
        <v>433</v>
      </c>
      <c r="C39" s="55" t="s">
        <v>434</v>
      </c>
      <c r="D39" s="56">
        <v>0</v>
      </c>
      <c r="E39" s="57">
        <v>8131200</v>
      </c>
      <c r="F39" s="57">
        <v>0</v>
      </c>
      <c r="G39" s="57">
        <v>0</v>
      </c>
      <c r="H39" s="57">
        <v>10445000</v>
      </c>
      <c r="I39" s="57">
        <v>12196800</v>
      </c>
      <c r="J39" s="57">
        <v>0</v>
      </c>
      <c r="K39" s="57">
        <v>0</v>
      </c>
      <c r="L39" s="57">
        <v>0</v>
      </c>
      <c r="M39" s="57">
        <v>0</v>
      </c>
      <c r="N39" s="58">
        <v>0</v>
      </c>
      <c r="O39" s="59">
        <v>5000000</v>
      </c>
      <c r="P39" s="58">
        <v>0</v>
      </c>
      <c r="Q39" s="60">
        <v>35773000</v>
      </c>
      <c r="R39" s="59">
        <v>35773000</v>
      </c>
      <c r="S39" s="58">
        <v>0</v>
      </c>
      <c r="T39" s="58">
        <v>0</v>
      </c>
      <c r="U39" s="57">
        <v>0</v>
      </c>
      <c r="V39" s="58">
        <v>0</v>
      </c>
      <c r="W39" s="58">
        <v>35773000</v>
      </c>
      <c r="X39" s="26"/>
    </row>
    <row r="40" spans="1:24" s="7" customFormat="1" ht="12.75">
      <c r="A40" s="24" t="s">
        <v>609</v>
      </c>
      <c r="B40" s="79" t="s">
        <v>435</v>
      </c>
      <c r="C40" s="55" t="s">
        <v>436</v>
      </c>
      <c r="D40" s="56">
        <v>0</v>
      </c>
      <c r="E40" s="57">
        <v>11580000</v>
      </c>
      <c r="F40" s="57">
        <v>0</v>
      </c>
      <c r="G40" s="57">
        <v>0</v>
      </c>
      <c r="H40" s="57">
        <v>1000000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8">
        <v>0</v>
      </c>
      <c r="O40" s="59">
        <v>0</v>
      </c>
      <c r="P40" s="58">
        <v>0</v>
      </c>
      <c r="Q40" s="60">
        <v>12580000</v>
      </c>
      <c r="R40" s="59">
        <v>12580000</v>
      </c>
      <c r="S40" s="58">
        <v>0</v>
      </c>
      <c r="T40" s="58">
        <v>0</v>
      </c>
      <c r="U40" s="57">
        <v>0</v>
      </c>
      <c r="V40" s="58">
        <v>0</v>
      </c>
      <c r="W40" s="58">
        <v>12580000</v>
      </c>
      <c r="X40" s="26"/>
    </row>
    <row r="41" spans="1:24" s="7" customFormat="1" ht="12.75">
      <c r="A41" s="24" t="s">
        <v>609</v>
      </c>
      <c r="B41" s="79" t="s">
        <v>437</v>
      </c>
      <c r="C41" s="55" t="s">
        <v>438</v>
      </c>
      <c r="D41" s="56">
        <v>0</v>
      </c>
      <c r="E41" s="57">
        <v>0</v>
      </c>
      <c r="F41" s="57">
        <v>15000000</v>
      </c>
      <c r="G41" s="57">
        <v>0</v>
      </c>
      <c r="H41" s="57">
        <v>1000000</v>
      </c>
      <c r="I41" s="57">
        <v>27697000</v>
      </c>
      <c r="J41" s="57">
        <v>0</v>
      </c>
      <c r="K41" s="57">
        <v>0</v>
      </c>
      <c r="L41" s="57">
        <v>0</v>
      </c>
      <c r="M41" s="57">
        <v>0</v>
      </c>
      <c r="N41" s="58">
        <v>0</v>
      </c>
      <c r="O41" s="59">
        <v>0</v>
      </c>
      <c r="P41" s="58">
        <v>0</v>
      </c>
      <c r="Q41" s="60">
        <v>43697000</v>
      </c>
      <c r="R41" s="59">
        <v>43697000</v>
      </c>
      <c r="S41" s="58">
        <v>0</v>
      </c>
      <c r="T41" s="58">
        <v>0</v>
      </c>
      <c r="U41" s="57">
        <v>0</v>
      </c>
      <c r="V41" s="58">
        <v>0</v>
      </c>
      <c r="W41" s="58">
        <v>43697000</v>
      </c>
      <c r="X41" s="26"/>
    </row>
    <row r="42" spans="1:24" s="7" customFormat="1" ht="12.75">
      <c r="A42" s="24" t="s">
        <v>610</v>
      </c>
      <c r="B42" s="79" t="s">
        <v>604</v>
      </c>
      <c r="C42" s="55" t="s">
        <v>605</v>
      </c>
      <c r="D42" s="56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8">
        <v>0</v>
      </c>
      <c r="O42" s="59">
        <v>935000</v>
      </c>
      <c r="P42" s="58">
        <v>0</v>
      </c>
      <c r="Q42" s="60">
        <v>935000</v>
      </c>
      <c r="R42" s="59">
        <v>0</v>
      </c>
      <c r="S42" s="58">
        <v>0</v>
      </c>
      <c r="T42" s="58">
        <v>935000</v>
      </c>
      <c r="U42" s="57">
        <v>0</v>
      </c>
      <c r="V42" s="58">
        <v>0</v>
      </c>
      <c r="W42" s="58">
        <v>935000</v>
      </c>
      <c r="X42" s="26"/>
    </row>
    <row r="43" spans="1:24" s="34" customFormat="1" ht="12.75">
      <c r="A43" s="45"/>
      <c r="B43" s="80" t="s">
        <v>657</v>
      </c>
      <c r="C43" s="81"/>
      <c r="D43" s="65">
        <f aca="true" t="shared" si="4" ref="D43:W43">SUM(D38:D42)</f>
        <v>0</v>
      </c>
      <c r="E43" s="66">
        <f t="shared" si="4"/>
        <v>35702189</v>
      </c>
      <c r="F43" s="66">
        <f t="shared" si="4"/>
        <v>53217490</v>
      </c>
      <c r="G43" s="66">
        <f t="shared" si="4"/>
        <v>0</v>
      </c>
      <c r="H43" s="66">
        <f t="shared" si="4"/>
        <v>17491000</v>
      </c>
      <c r="I43" s="66">
        <f t="shared" si="4"/>
        <v>42719226</v>
      </c>
      <c r="J43" s="66">
        <f t="shared" si="4"/>
        <v>0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82">
        <f t="shared" si="4"/>
        <v>966000</v>
      </c>
      <c r="O43" s="83">
        <f t="shared" si="4"/>
        <v>27535000</v>
      </c>
      <c r="P43" s="82">
        <f t="shared" si="4"/>
        <v>0</v>
      </c>
      <c r="Q43" s="69">
        <f t="shared" si="4"/>
        <v>177630905</v>
      </c>
      <c r="R43" s="83">
        <f t="shared" si="4"/>
        <v>155792984</v>
      </c>
      <c r="S43" s="82">
        <f t="shared" si="4"/>
        <v>0</v>
      </c>
      <c r="T43" s="82">
        <f t="shared" si="4"/>
        <v>935000</v>
      </c>
      <c r="U43" s="66">
        <f t="shared" si="4"/>
        <v>0</v>
      </c>
      <c r="V43" s="82">
        <f t="shared" si="4"/>
        <v>20902921</v>
      </c>
      <c r="W43" s="82">
        <f t="shared" si="4"/>
        <v>177630905</v>
      </c>
      <c r="X43" s="47"/>
    </row>
    <row r="44" spans="1:24" s="34" customFormat="1" ht="12.75">
      <c r="A44" s="45"/>
      <c r="B44" s="80" t="s">
        <v>658</v>
      </c>
      <c r="C44" s="81"/>
      <c r="D44" s="65">
        <f aca="true" t="shared" si="5" ref="D44:W44">SUM(D7:D10,D12:D18,D20:D28,D30:D36,D38:D42)</f>
        <v>573389</v>
      </c>
      <c r="E44" s="66">
        <f t="shared" si="5"/>
        <v>205909663</v>
      </c>
      <c r="F44" s="66">
        <f t="shared" si="5"/>
        <v>457590357</v>
      </c>
      <c r="G44" s="66">
        <f t="shared" si="5"/>
        <v>0</v>
      </c>
      <c r="H44" s="66">
        <f t="shared" si="5"/>
        <v>128545313</v>
      </c>
      <c r="I44" s="66">
        <f t="shared" si="5"/>
        <v>143834178</v>
      </c>
      <c r="J44" s="66">
        <f t="shared" si="5"/>
        <v>6000000</v>
      </c>
      <c r="K44" s="66">
        <f t="shared" si="5"/>
        <v>1000000</v>
      </c>
      <c r="L44" s="66">
        <f t="shared" si="5"/>
        <v>8591398</v>
      </c>
      <c r="M44" s="66">
        <f t="shared" si="5"/>
        <v>11179700</v>
      </c>
      <c r="N44" s="82">
        <f t="shared" si="5"/>
        <v>45932932</v>
      </c>
      <c r="O44" s="83">
        <f t="shared" si="5"/>
        <v>44784118</v>
      </c>
      <c r="P44" s="82">
        <f t="shared" si="5"/>
        <v>0</v>
      </c>
      <c r="Q44" s="69">
        <f t="shared" si="5"/>
        <v>1053941048</v>
      </c>
      <c r="R44" s="83">
        <f t="shared" si="5"/>
        <v>779870805</v>
      </c>
      <c r="S44" s="82">
        <f t="shared" si="5"/>
        <v>26446587</v>
      </c>
      <c r="T44" s="82">
        <f t="shared" si="5"/>
        <v>3064000</v>
      </c>
      <c r="U44" s="66">
        <f t="shared" si="5"/>
        <v>0</v>
      </c>
      <c r="V44" s="82">
        <f t="shared" si="5"/>
        <v>244559656</v>
      </c>
      <c r="W44" s="82">
        <f t="shared" si="5"/>
        <v>1053941048</v>
      </c>
      <c r="X44" s="47"/>
    </row>
    <row r="45" spans="1:24" s="7" customFormat="1" ht="12.75">
      <c r="A45" s="46"/>
      <c r="B45" s="84"/>
      <c r="C45" s="85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  <c r="P45" s="87"/>
      <c r="Q45" s="89"/>
      <c r="R45" s="88"/>
      <c r="S45" s="87"/>
      <c r="T45" s="87"/>
      <c r="U45" s="87"/>
      <c r="V45" s="87"/>
      <c r="W45" s="87"/>
      <c r="X45" s="49"/>
    </row>
    <row r="46" spans="1:24" s="50" customFormat="1" ht="12" customHeight="1">
      <c r="A46" s="52"/>
      <c r="B46" s="120" t="s">
        <v>43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1"/>
    </row>
    <row r="47" spans="1:24" s="50" customFormat="1" ht="12.75">
      <c r="A47" s="52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52"/>
    </row>
    <row r="48" spans="1:24" s="50" customFormat="1" ht="12.75">
      <c r="A48" s="52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52"/>
    </row>
    <row r="49" spans="1:24" s="51" customFormat="1" ht="12.75">
      <c r="A49" s="53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53"/>
    </row>
    <row r="50" spans="1:24" s="51" customFormat="1" ht="12.75">
      <c r="A50" s="53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53"/>
    </row>
    <row r="51" spans="1:24" s="51" customFormat="1" ht="12.75">
      <c r="A51" s="53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53"/>
    </row>
    <row r="52" spans="1:24" s="51" customFormat="1" ht="12.75">
      <c r="A52" s="53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53"/>
    </row>
    <row r="53" spans="1:24" s="51" customFormat="1" ht="12.75">
      <c r="A53" s="53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53"/>
    </row>
    <row r="54" spans="1:24" s="51" customFormat="1" ht="12.75">
      <c r="A54" s="53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53"/>
    </row>
    <row r="55" spans="1:24" s="51" customFormat="1" ht="12.75">
      <c r="A55" s="53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53"/>
    </row>
    <row r="56" spans="1:24" s="51" customFormat="1" ht="12.75">
      <c r="A56" s="53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53"/>
    </row>
    <row r="57" spans="1:24" s="51" customFormat="1" ht="12.75">
      <c r="A57" s="53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53"/>
    </row>
    <row r="58" spans="1:24" s="51" customFormat="1" ht="12.75">
      <c r="A58" s="53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53"/>
    </row>
    <row r="59" spans="1:24" s="51" customFormat="1" ht="12.75">
      <c r="A59" s="53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53"/>
    </row>
    <row r="60" spans="1:24" s="51" customFormat="1" ht="12.75">
      <c r="A60" s="53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53"/>
    </row>
    <row r="61" spans="1:24" s="51" customFormat="1" ht="12.75">
      <c r="A61" s="53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53"/>
    </row>
    <row r="62" spans="1:24" s="51" customFormat="1" ht="12.75">
      <c r="A62" s="53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53"/>
    </row>
    <row r="63" spans="1:24" s="51" customFormat="1" ht="12.75">
      <c r="A63" s="53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53"/>
    </row>
    <row r="64" spans="1:24" s="51" customFormat="1" ht="12.75">
      <c r="A64" s="53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53"/>
    </row>
    <row r="65" spans="1:24" s="51" customFormat="1" ht="12.75">
      <c r="A65" s="53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53"/>
    </row>
    <row r="66" spans="1:24" s="51" customFormat="1" ht="12.75">
      <c r="A66" s="53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53"/>
    </row>
    <row r="67" spans="1:24" s="51" customFormat="1" ht="12.75">
      <c r="A67" s="53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53"/>
    </row>
    <row r="68" spans="1:24" s="51" customFormat="1" ht="12.75">
      <c r="A68" s="53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53"/>
    </row>
    <row r="69" spans="1:24" s="51" customFormat="1" ht="12.75">
      <c r="A69" s="53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53"/>
    </row>
    <row r="70" spans="1:24" s="51" customFormat="1" ht="12.75">
      <c r="A70" s="53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53"/>
    </row>
    <row r="71" spans="1:24" s="51" customFormat="1" ht="12.75">
      <c r="A71" s="53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53"/>
    </row>
    <row r="72" spans="1:24" s="51" customFormat="1" ht="12.75">
      <c r="A72" s="53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53"/>
    </row>
    <row r="73" spans="1:24" s="51" customFormat="1" ht="12.75">
      <c r="A73" s="53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53"/>
    </row>
    <row r="74" spans="1:24" s="51" customFormat="1" ht="12.75">
      <c r="A74" s="53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53"/>
    </row>
    <row r="75" spans="1:24" s="51" customFormat="1" ht="12.75">
      <c r="A75" s="53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53"/>
    </row>
    <row r="76" spans="1:24" s="51" customFormat="1" ht="12.75">
      <c r="A76" s="53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53"/>
    </row>
    <row r="77" spans="1:24" s="51" customFormat="1" ht="12.75">
      <c r="A77" s="53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53"/>
    </row>
    <row r="78" spans="1:24" s="51" customFormat="1" ht="12.75">
      <c r="A78" s="53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53"/>
    </row>
    <row r="79" spans="1:24" s="51" customFormat="1" ht="12.75">
      <c r="A79" s="53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53"/>
    </row>
    <row r="80" spans="1:24" s="51" customFormat="1" ht="12.75">
      <c r="A80" s="53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53"/>
    </row>
    <row r="81" spans="1:24" s="51" customFormat="1" ht="12.75">
      <c r="A81" s="53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53"/>
    </row>
    <row r="82" spans="2:23" s="51" customFormat="1" ht="12.75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</row>
    <row r="83" spans="2:23" s="51" customFormat="1" ht="12.7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</row>
    <row r="84" spans="2:23" s="51" customFormat="1" ht="12.75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</row>
    <row r="85" spans="2:23" s="51" customFormat="1" ht="12.75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</row>
    <row r="86" spans="2:23" s="51" customFormat="1" ht="12.75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</row>
    <row r="87" spans="2:23" s="51" customFormat="1" ht="12.75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</row>
    <row r="88" spans="2:23" s="51" customFormat="1" ht="12.75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  <row r="89" spans="2:23" s="51" customFormat="1" ht="12.75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</row>
    <row r="90" spans="2:23" s="51" customFormat="1" ht="12.75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</row>
    <row r="91" spans="2:23" s="51" customFormat="1" ht="12.75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</row>
    <row r="92" spans="2:23" s="51" customFormat="1" ht="12.75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</row>
    <row r="93" spans="2:23" s="51" customFormat="1" ht="12.75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</row>
    <row r="94" spans="2:23" s="51" customFormat="1" ht="12.75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</row>
    <row r="95" spans="2:23" s="51" customFormat="1" ht="12.75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</row>
    <row r="96" spans="2:23" s="51" customFormat="1" ht="12.75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</row>
    <row r="97" spans="2:23" s="51" customFormat="1" ht="12.75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</row>
    <row r="98" spans="2:23" s="51" customFormat="1" ht="12.7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</row>
    <row r="99" spans="2:23" s="51" customFormat="1" ht="12.75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</row>
    <row r="100" spans="2:23" s="51" customFormat="1" ht="12.75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D2:Q2"/>
    <mergeCell ref="B1:X1"/>
    <mergeCell ref="R2:X2"/>
    <mergeCell ref="B46:X46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6" width="10.7109375" style="2" customWidth="1"/>
    <col min="27" max="16384" width="9.140625" style="2" customWidth="1"/>
  </cols>
  <sheetData>
    <row r="1" spans="1:27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"/>
      <c r="Z1" s="1"/>
      <c r="AA1" s="1"/>
    </row>
    <row r="2" spans="1:24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8"/>
      <c r="X2" s="116"/>
    </row>
    <row r="3" spans="1:24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1" t="s">
        <v>23</v>
      </c>
      <c r="X3" s="32"/>
    </row>
    <row r="4" spans="1:24" s="7" customFormat="1" ht="12.75">
      <c r="A4" s="4"/>
      <c r="B4" s="35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4"/>
      <c r="X4" s="16"/>
    </row>
    <row r="5" spans="1:24" s="7" customFormat="1" ht="12.75">
      <c r="A5" s="17"/>
      <c r="B5" s="40" t="s">
        <v>659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0"/>
      <c r="X5" s="22"/>
    </row>
    <row r="6" spans="1:24" s="7" customFormat="1" ht="12.75">
      <c r="A6" s="17"/>
      <c r="B6" s="12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0"/>
      <c r="X6" s="22"/>
    </row>
    <row r="7" spans="1:24" s="7" customFormat="1" ht="12.75">
      <c r="A7" s="24" t="s">
        <v>609</v>
      </c>
      <c r="B7" s="79" t="s">
        <v>445</v>
      </c>
      <c r="C7" s="55" t="s">
        <v>446</v>
      </c>
      <c r="D7" s="56">
        <v>0</v>
      </c>
      <c r="E7" s="57">
        <v>39000000</v>
      </c>
      <c r="F7" s="57">
        <v>17762600</v>
      </c>
      <c r="G7" s="57">
        <v>0</v>
      </c>
      <c r="H7" s="57">
        <v>0</v>
      </c>
      <c r="I7" s="57">
        <v>13500000</v>
      </c>
      <c r="J7" s="57">
        <v>0</v>
      </c>
      <c r="K7" s="57">
        <v>15645400</v>
      </c>
      <c r="L7" s="57">
        <v>0</v>
      </c>
      <c r="M7" s="57">
        <v>0</v>
      </c>
      <c r="N7" s="58">
        <v>27000000</v>
      </c>
      <c r="O7" s="59">
        <v>0</v>
      </c>
      <c r="P7" s="58">
        <v>0</v>
      </c>
      <c r="Q7" s="60">
        <v>112908000</v>
      </c>
      <c r="R7" s="59">
        <v>112908000</v>
      </c>
      <c r="S7" s="58">
        <v>0</v>
      </c>
      <c r="T7" s="58">
        <v>0</v>
      </c>
      <c r="U7" s="57">
        <v>0</v>
      </c>
      <c r="V7" s="58">
        <v>0</v>
      </c>
      <c r="W7" s="58">
        <v>112908000</v>
      </c>
      <c r="X7" s="26"/>
    </row>
    <row r="8" spans="1:24" s="7" customFormat="1" ht="12.75">
      <c r="A8" s="24" t="s">
        <v>609</v>
      </c>
      <c r="B8" s="79" t="s">
        <v>87</v>
      </c>
      <c r="C8" s="55" t="s">
        <v>88</v>
      </c>
      <c r="D8" s="56">
        <v>0</v>
      </c>
      <c r="E8" s="57">
        <v>71000000</v>
      </c>
      <c r="F8" s="57">
        <v>102000000</v>
      </c>
      <c r="G8" s="57">
        <v>47000000</v>
      </c>
      <c r="H8" s="57">
        <v>15000000</v>
      </c>
      <c r="I8" s="57">
        <v>89000000</v>
      </c>
      <c r="J8" s="57">
        <v>0</v>
      </c>
      <c r="K8" s="57">
        <v>10000000</v>
      </c>
      <c r="L8" s="57">
        <v>5362000</v>
      </c>
      <c r="M8" s="57">
        <v>-42000000</v>
      </c>
      <c r="N8" s="58">
        <v>0</v>
      </c>
      <c r="O8" s="59">
        <v>0</v>
      </c>
      <c r="P8" s="58">
        <v>0</v>
      </c>
      <c r="Q8" s="60">
        <v>297362000</v>
      </c>
      <c r="R8" s="59">
        <v>297362000</v>
      </c>
      <c r="S8" s="58">
        <v>0</v>
      </c>
      <c r="T8" s="58">
        <v>0</v>
      </c>
      <c r="U8" s="57">
        <v>0</v>
      </c>
      <c r="V8" s="58">
        <v>0</v>
      </c>
      <c r="W8" s="58">
        <v>297362000</v>
      </c>
      <c r="X8" s="26"/>
    </row>
    <row r="9" spans="1:24" s="7" customFormat="1" ht="12.75">
      <c r="A9" s="24" t="s">
        <v>609</v>
      </c>
      <c r="B9" s="79" t="s">
        <v>89</v>
      </c>
      <c r="C9" s="55" t="s">
        <v>90</v>
      </c>
      <c r="D9" s="56">
        <v>24000000</v>
      </c>
      <c r="E9" s="57">
        <v>238053000</v>
      </c>
      <c r="F9" s="57">
        <v>20000000</v>
      </c>
      <c r="G9" s="57">
        <v>0</v>
      </c>
      <c r="H9" s="57">
        <v>21455041</v>
      </c>
      <c r="I9" s="57">
        <v>46000000</v>
      </c>
      <c r="J9" s="57">
        <v>0</v>
      </c>
      <c r="K9" s="57">
        <v>0</v>
      </c>
      <c r="L9" s="57">
        <v>0</v>
      </c>
      <c r="M9" s="57">
        <v>100000000</v>
      </c>
      <c r="N9" s="58">
        <v>12362000</v>
      </c>
      <c r="O9" s="59">
        <v>400000</v>
      </c>
      <c r="P9" s="58">
        <v>0</v>
      </c>
      <c r="Q9" s="60">
        <v>462270041</v>
      </c>
      <c r="R9" s="59">
        <v>362270041</v>
      </c>
      <c r="S9" s="58">
        <v>100000000</v>
      </c>
      <c r="T9" s="58">
        <v>0</v>
      </c>
      <c r="U9" s="57">
        <v>0</v>
      </c>
      <c r="V9" s="58">
        <v>0</v>
      </c>
      <c r="W9" s="58">
        <v>462270041</v>
      </c>
      <c r="X9" s="26"/>
    </row>
    <row r="10" spans="1:24" s="7" customFormat="1" ht="12.75">
      <c r="A10" s="24" t="s">
        <v>609</v>
      </c>
      <c r="B10" s="79" t="s">
        <v>447</v>
      </c>
      <c r="C10" s="55" t="s">
        <v>448</v>
      </c>
      <c r="D10" s="56">
        <v>0</v>
      </c>
      <c r="E10" s="57">
        <v>18039300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4000000</v>
      </c>
      <c r="M10" s="57">
        <v>0</v>
      </c>
      <c r="N10" s="58">
        <v>2000000</v>
      </c>
      <c r="O10" s="59">
        <v>6338195</v>
      </c>
      <c r="P10" s="58">
        <v>0</v>
      </c>
      <c r="Q10" s="60">
        <v>30377495</v>
      </c>
      <c r="R10" s="59">
        <v>24039300</v>
      </c>
      <c r="S10" s="58">
        <v>0</v>
      </c>
      <c r="T10" s="58">
        <v>0</v>
      </c>
      <c r="U10" s="57">
        <v>0</v>
      </c>
      <c r="V10" s="58">
        <v>6338195</v>
      </c>
      <c r="W10" s="58">
        <v>30377495</v>
      </c>
      <c r="X10" s="26"/>
    </row>
    <row r="11" spans="1:24" s="7" customFormat="1" ht="12.75">
      <c r="A11" s="24" t="s">
        <v>609</v>
      </c>
      <c r="B11" s="79" t="s">
        <v>449</v>
      </c>
      <c r="C11" s="55" t="s">
        <v>450</v>
      </c>
      <c r="D11" s="56">
        <v>0</v>
      </c>
      <c r="E11" s="57">
        <v>36000000</v>
      </c>
      <c r="F11" s="57">
        <v>10000000</v>
      </c>
      <c r="G11" s="57">
        <v>0</v>
      </c>
      <c r="H11" s="57">
        <v>0</v>
      </c>
      <c r="I11" s="57">
        <v>0</v>
      </c>
      <c r="J11" s="57">
        <v>0</v>
      </c>
      <c r="K11" s="57">
        <v>10638000</v>
      </c>
      <c r="L11" s="57">
        <v>53400000</v>
      </c>
      <c r="M11" s="57">
        <v>0</v>
      </c>
      <c r="N11" s="58">
        <v>35000000</v>
      </c>
      <c r="O11" s="59">
        <v>2000000</v>
      </c>
      <c r="P11" s="58">
        <v>0</v>
      </c>
      <c r="Q11" s="60">
        <v>147038000</v>
      </c>
      <c r="R11" s="59">
        <v>145038000</v>
      </c>
      <c r="S11" s="58">
        <v>0</v>
      </c>
      <c r="T11" s="58">
        <v>0</v>
      </c>
      <c r="U11" s="57">
        <v>0</v>
      </c>
      <c r="V11" s="58">
        <v>2000000</v>
      </c>
      <c r="W11" s="58">
        <v>147038000</v>
      </c>
      <c r="X11" s="26"/>
    </row>
    <row r="12" spans="1:24" s="7" customFormat="1" ht="12.75">
      <c r="A12" s="24" t="s">
        <v>610</v>
      </c>
      <c r="B12" s="79" t="s">
        <v>574</v>
      </c>
      <c r="C12" s="55" t="s">
        <v>575</v>
      </c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8">
        <v>0</v>
      </c>
      <c r="O12" s="59">
        <v>854187</v>
      </c>
      <c r="P12" s="58">
        <v>0</v>
      </c>
      <c r="Q12" s="60">
        <v>854187</v>
      </c>
      <c r="R12" s="59">
        <v>854187</v>
      </c>
      <c r="S12" s="58">
        <v>0</v>
      </c>
      <c r="T12" s="58">
        <v>0</v>
      </c>
      <c r="U12" s="57">
        <v>0</v>
      </c>
      <c r="V12" s="58">
        <v>0</v>
      </c>
      <c r="W12" s="58">
        <v>854187</v>
      </c>
      <c r="X12" s="26"/>
    </row>
    <row r="13" spans="1:24" s="34" customFormat="1" ht="12.75">
      <c r="A13" s="45"/>
      <c r="B13" s="80" t="s">
        <v>660</v>
      </c>
      <c r="C13" s="81"/>
      <c r="D13" s="65">
        <f aca="true" t="shared" si="0" ref="D13:W13">SUM(D7:D12)</f>
        <v>24000000</v>
      </c>
      <c r="E13" s="66">
        <f t="shared" si="0"/>
        <v>402092300</v>
      </c>
      <c r="F13" s="66">
        <f t="shared" si="0"/>
        <v>149762600</v>
      </c>
      <c r="G13" s="66">
        <f t="shared" si="0"/>
        <v>47000000</v>
      </c>
      <c r="H13" s="66">
        <f t="shared" si="0"/>
        <v>36455041</v>
      </c>
      <c r="I13" s="66">
        <f t="shared" si="0"/>
        <v>148500000</v>
      </c>
      <c r="J13" s="66">
        <f t="shared" si="0"/>
        <v>0</v>
      </c>
      <c r="K13" s="66">
        <f t="shared" si="0"/>
        <v>36283400</v>
      </c>
      <c r="L13" s="66">
        <f t="shared" si="0"/>
        <v>62762000</v>
      </c>
      <c r="M13" s="66">
        <f t="shared" si="0"/>
        <v>58000000</v>
      </c>
      <c r="N13" s="82">
        <f t="shared" si="0"/>
        <v>76362000</v>
      </c>
      <c r="O13" s="83">
        <f t="shared" si="0"/>
        <v>9592382</v>
      </c>
      <c r="P13" s="82">
        <f t="shared" si="0"/>
        <v>0</v>
      </c>
      <c r="Q13" s="69">
        <f t="shared" si="0"/>
        <v>1050809723</v>
      </c>
      <c r="R13" s="83">
        <f t="shared" si="0"/>
        <v>942471528</v>
      </c>
      <c r="S13" s="82">
        <f t="shared" si="0"/>
        <v>100000000</v>
      </c>
      <c r="T13" s="82">
        <f t="shared" si="0"/>
        <v>0</v>
      </c>
      <c r="U13" s="66">
        <f t="shared" si="0"/>
        <v>0</v>
      </c>
      <c r="V13" s="82">
        <f t="shared" si="0"/>
        <v>8338195</v>
      </c>
      <c r="W13" s="82">
        <f t="shared" si="0"/>
        <v>1050809723</v>
      </c>
      <c r="X13" s="47"/>
    </row>
    <row r="14" spans="1:24" s="7" customFormat="1" ht="12.75">
      <c r="A14" s="24" t="s">
        <v>609</v>
      </c>
      <c r="B14" s="79" t="s">
        <v>451</v>
      </c>
      <c r="C14" s="55" t="s">
        <v>452</v>
      </c>
      <c r="D14" s="56">
        <v>0</v>
      </c>
      <c r="E14" s="57">
        <v>28021218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21218</v>
      </c>
      <c r="L14" s="57">
        <v>0</v>
      </c>
      <c r="M14" s="57">
        <v>0</v>
      </c>
      <c r="N14" s="58">
        <v>2515540</v>
      </c>
      <c r="O14" s="59">
        <v>3578049</v>
      </c>
      <c r="P14" s="58">
        <v>0</v>
      </c>
      <c r="Q14" s="60">
        <v>34136025</v>
      </c>
      <c r="R14" s="59">
        <v>29879000</v>
      </c>
      <c r="S14" s="58">
        <v>0</v>
      </c>
      <c r="T14" s="58">
        <v>0</v>
      </c>
      <c r="U14" s="57">
        <v>0</v>
      </c>
      <c r="V14" s="58">
        <v>4257025</v>
      </c>
      <c r="W14" s="58">
        <v>34136025</v>
      </c>
      <c r="X14" s="26"/>
    </row>
    <row r="15" spans="1:24" s="7" customFormat="1" ht="12.75">
      <c r="A15" s="24" t="s">
        <v>609</v>
      </c>
      <c r="B15" s="79" t="s">
        <v>453</v>
      </c>
      <c r="C15" s="55" t="s">
        <v>454</v>
      </c>
      <c r="D15" s="56">
        <v>0</v>
      </c>
      <c r="E15" s="57">
        <v>22779000</v>
      </c>
      <c r="F15" s="57">
        <v>0</v>
      </c>
      <c r="G15" s="57">
        <v>0</v>
      </c>
      <c r="H15" s="57">
        <v>3000000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8">
        <v>8133000</v>
      </c>
      <c r="O15" s="59">
        <v>0</v>
      </c>
      <c r="P15" s="58">
        <v>0</v>
      </c>
      <c r="Q15" s="60">
        <v>33912000</v>
      </c>
      <c r="R15" s="59">
        <v>33912000</v>
      </c>
      <c r="S15" s="58">
        <v>0</v>
      </c>
      <c r="T15" s="58">
        <v>0</v>
      </c>
      <c r="U15" s="57">
        <v>0</v>
      </c>
      <c r="V15" s="58">
        <v>0</v>
      </c>
      <c r="W15" s="58">
        <v>33912000</v>
      </c>
      <c r="X15" s="26"/>
    </row>
    <row r="16" spans="1:24" s="7" customFormat="1" ht="12.75">
      <c r="A16" s="24" t="s">
        <v>609</v>
      </c>
      <c r="B16" s="79" t="s">
        <v>455</v>
      </c>
      <c r="C16" s="55" t="s">
        <v>456</v>
      </c>
      <c r="D16" s="56">
        <v>0</v>
      </c>
      <c r="E16" s="57">
        <v>49000000</v>
      </c>
      <c r="F16" s="57">
        <v>0</v>
      </c>
      <c r="G16" s="57">
        <v>0</v>
      </c>
      <c r="H16" s="57">
        <v>16027000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8">
        <v>0</v>
      </c>
      <c r="O16" s="59">
        <v>5000000</v>
      </c>
      <c r="P16" s="58">
        <v>0</v>
      </c>
      <c r="Q16" s="60">
        <v>70027000</v>
      </c>
      <c r="R16" s="59">
        <v>65027000</v>
      </c>
      <c r="S16" s="58">
        <v>0</v>
      </c>
      <c r="T16" s="58">
        <v>0</v>
      </c>
      <c r="U16" s="57">
        <v>0</v>
      </c>
      <c r="V16" s="58">
        <v>5000000</v>
      </c>
      <c r="W16" s="58">
        <v>70027000</v>
      </c>
      <c r="X16" s="26"/>
    </row>
    <row r="17" spans="1:24" s="7" customFormat="1" ht="12.75">
      <c r="A17" s="24" t="s">
        <v>609</v>
      </c>
      <c r="B17" s="79" t="s">
        <v>457</v>
      </c>
      <c r="C17" s="55" t="s">
        <v>458</v>
      </c>
      <c r="D17" s="56">
        <v>0</v>
      </c>
      <c r="E17" s="57">
        <v>38669000</v>
      </c>
      <c r="F17" s="57">
        <v>0</v>
      </c>
      <c r="G17" s="57">
        <v>0</v>
      </c>
      <c r="H17" s="57">
        <v>3000000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8">
        <v>0</v>
      </c>
      <c r="O17" s="59">
        <v>0</v>
      </c>
      <c r="P17" s="58">
        <v>0</v>
      </c>
      <c r="Q17" s="60">
        <v>41669000</v>
      </c>
      <c r="R17" s="59">
        <v>41669000</v>
      </c>
      <c r="S17" s="58">
        <v>0</v>
      </c>
      <c r="T17" s="58">
        <v>0</v>
      </c>
      <c r="U17" s="57">
        <v>0</v>
      </c>
      <c r="V17" s="58">
        <v>0</v>
      </c>
      <c r="W17" s="58">
        <v>41669000</v>
      </c>
      <c r="X17" s="26"/>
    </row>
    <row r="18" spans="1:24" s="7" customFormat="1" ht="12.75">
      <c r="A18" s="24" t="s">
        <v>609</v>
      </c>
      <c r="B18" s="79" t="s">
        <v>459</v>
      </c>
      <c r="C18" s="55" t="s">
        <v>460</v>
      </c>
      <c r="D18" s="56">
        <v>0</v>
      </c>
      <c r="E18" s="57">
        <v>36769290</v>
      </c>
      <c r="F18" s="57">
        <v>0</v>
      </c>
      <c r="G18" s="57">
        <v>0</v>
      </c>
      <c r="H18" s="57">
        <v>5985000</v>
      </c>
      <c r="I18" s="57">
        <v>0</v>
      </c>
      <c r="J18" s="57">
        <v>0</v>
      </c>
      <c r="K18" s="57">
        <v>0</v>
      </c>
      <c r="L18" s="57">
        <v>653967</v>
      </c>
      <c r="M18" s="57">
        <v>0</v>
      </c>
      <c r="N18" s="58">
        <v>2483119</v>
      </c>
      <c r="O18" s="59">
        <v>2434260</v>
      </c>
      <c r="P18" s="58">
        <v>0</v>
      </c>
      <c r="Q18" s="60">
        <v>48325636</v>
      </c>
      <c r="R18" s="59">
        <v>41324000</v>
      </c>
      <c r="S18" s="58">
        <v>0</v>
      </c>
      <c r="T18" s="58">
        <v>0</v>
      </c>
      <c r="U18" s="57">
        <v>0</v>
      </c>
      <c r="V18" s="58">
        <v>7001636</v>
      </c>
      <c r="W18" s="58">
        <v>48325636</v>
      </c>
      <c r="X18" s="26"/>
    </row>
    <row r="19" spans="1:24" s="7" customFormat="1" ht="12.75">
      <c r="A19" s="24" t="s">
        <v>610</v>
      </c>
      <c r="B19" s="79" t="s">
        <v>576</v>
      </c>
      <c r="C19" s="55" t="s">
        <v>577</v>
      </c>
      <c r="D19" s="56">
        <v>1102500</v>
      </c>
      <c r="E19" s="57">
        <v>2534000</v>
      </c>
      <c r="F19" s="57">
        <v>268942000</v>
      </c>
      <c r="G19" s="57">
        <v>0</v>
      </c>
      <c r="H19" s="57">
        <v>0</v>
      </c>
      <c r="I19" s="57">
        <v>56550000</v>
      </c>
      <c r="J19" s="57">
        <v>0</v>
      </c>
      <c r="K19" s="57">
        <v>0</v>
      </c>
      <c r="L19" s="57">
        <v>0</v>
      </c>
      <c r="M19" s="57">
        <v>0</v>
      </c>
      <c r="N19" s="58">
        <v>0</v>
      </c>
      <c r="O19" s="59">
        <v>2039625</v>
      </c>
      <c r="P19" s="58">
        <v>0</v>
      </c>
      <c r="Q19" s="60">
        <v>331168125</v>
      </c>
      <c r="R19" s="59">
        <v>328026000</v>
      </c>
      <c r="S19" s="58">
        <v>0</v>
      </c>
      <c r="T19" s="58">
        <v>0</v>
      </c>
      <c r="U19" s="57">
        <v>0</v>
      </c>
      <c r="V19" s="58">
        <v>3142125</v>
      </c>
      <c r="W19" s="58">
        <v>331168125</v>
      </c>
      <c r="X19" s="26"/>
    </row>
    <row r="20" spans="1:24" s="34" customFormat="1" ht="12.75">
      <c r="A20" s="45"/>
      <c r="B20" s="80" t="s">
        <v>661</v>
      </c>
      <c r="C20" s="81"/>
      <c r="D20" s="65">
        <f aca="true" t="shared" si="1" ref="D20:W20">SUM(D14:D19)</f>
        <v>1102500</v>
      </c>
      <c r="E20" s="66">
        <f t="shared" si="1"/>
        <v>177772508</v>
      </c>
      <c r="F20" s="66">
        <f t="shared" si="1"/>
        <v>268942000</v>
      </c>
      <c r="G20" s="66">
        <f t="shared" si="1"/>
        <v>0</v>
      </c>
      <c r="H20" s="66">
        <f t="shared" si="1"/>
        <v>28012000</v>
      </c>
      <c r="I20" s="66">
        <f t="shared" si="1"/>
        <v>56550000</v>
      </c>
      <c r="J20" s="66">
        <f t="shared" si="1"/>
        <v>0</v>
      </c>
      <c r="K20" s="66">
        <f t="shared" si="1"/>
        <v>21218</v>
      </c>
      <c r="L20" s="66">
        <f t="shared" si="1"/>
        <v>653967</v>
      </c>
      <c r="M20" s="66">
        <f t="shared" si="1"/>
        <v>0</v>
      </c>
      <c r="N20" s="82">
        <f t="shared" si="1"/>
        <v>13131659</v>
      </c>
      <c r="O20" s="83">
        <f t="shared" si="1"/>
        <v>13051934</v>
      </c>
      <c r="P20" s="82">
        <f t="shared" si="1"/>
        <v>0</v>
      </c>
      <c r="Q20" s="69">
        <f t="shared" si="1"/>
        <v>559237786</v>
      </c>
      <c r="R20" s="83">
        <f t="shared" si="1"/>
        <v>539837000</v>
      </c>
      <c r="S20" s="82">
        <f t="shared" si="1"/>
        <v>0</v>
      </c>
      <c r="T20" s="82">
        <f t="shared" si="1"/>
        <v>0</v>
      </c>
      <c r="U20" s="66">
        <f t="shared" si="1"/>
        <v>0</v>
      </c>
      <c r="V20" s="82">
        <f t="shared" si="1"/>
        <v>19400786</v>
      </c>
      <c r="W20" s="82">
        <f t="shared" si="1"/>
        <v>559237786</v>
      </c>
      <c r="X20" s="47"/>
    </row>
    <row r="21" spans="1:24" s="7" customFormat="1" ht="12.75">
      <c r="A21" s="24" t="s">
        <v>609</v>
      </c>
      <c r="B21" s="79" t="s">
        <v>461</v>
      </c>
      <c r="C21" s="55" t="s">
        <v>462</v>
      </c>
      <c r="D21" s="56">
        <v>0</v>
      </c>
      <c r="E21" s="57">
        <v>5650000</v>
      </c>
      <c r="F21" s="57">
        <v>0</v>
      </c>
      <c r="G21" s="57">
        <v>0</v>
      </c>
      <c r="H21" s="57">
        <v>10000000</v>
      </c>
      <c r="I21" s="57">
        <v>0</v>
      </c>
      <c r="J21" s="57">
        <v>0</v>
      </c>
      <c r="K21" s="57">
        <v>0</v>
      </c>
      <c r="L21" s="57">
        <v>5900000</v>
      </c>
      <c r="M21" s="57">
        <v>0</v>
      </c>
      <c r="N21" s="58">
        <v>5390000</v>
      </c>
      <c r="O21" s="59">
        <v>100000</v>
      </c>
      <c r="P21" s="58">
        <v>0</v>
      </c>
      <c r="Q21" s="60">
        <v>27040000</v>
      </c>
      <c r="R21" s="59">
        <v>26940000</v>
      </c>
      <c r="S21" s="58">
        <v>0</v>
      </c>
      <c r="T21" s="58">
        <v>0</v>
      </c>
      <c r="U21" s="57">
        <v>0</v>
      </c>
      <c r="V21" s="58">
        <v>100000</v>
      </c>
      <c r="W21" s="58">
        <v>27040000</v>
      </c>
      <c r="X21" s="26"/>
    </row>
    <row r="22" spans="1:24" s="7" customFormat="1" ht="12.75">
      <c r="A22" s="24" t="s">
        <v>609</v>
      </c>
      <c r="B22" s="79" t="s">
        <v>463</v>
      </c>
      <c r="C22" s="55" t="s">
        <v>464</v>
      </c>
      <c r="D22" s="56">
        <v>1341965</v>
      </c>
      <c r="E22" s="57">
        <v>24998000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1744327</v>
      </c>
      <c r="L22" s="57">
        <v>0</v>
      </c>
      <c r="M22" s="57">
        <v>0</v>
      </c>
      <c r="N22" s="58">
        <v>3679000</v>
      </c>
      <c r="O22" s="59">
        <v>345692</v>
      </c>
      <c r="P22" s="58">
        <v>0</v>
      </c>
      <c r="Q22" s="60">
        <v>32108984</v>
      </c>
      <c r="R22" s="59">
        <v>16763692</v>
      </c>
      <c r="S22" s="58">
        <v>0</v>
      </c>
      <c r="T22" s="58">
        <v>0</v>
      </c>
      <c r="U22" s="57">
        <v>0</v>
      </c>
      <c r="V22" s="58">
        <v>15345292</v>
      </c>
      <c r="W22" s="58">
        <v>32108984</v>
      </c>
      <c r="X22" s="26"/>
    </row>
    <row r="23" spans="1:24" s="7" customFormat="1" ht="12.75">
      <c r="A23" s="24" t="s">
        <v>609</v>
      </c>
      <c r="B23" s="79" t="s">
        <v>465</v>
      </c>
      <c r="C23" s="55" t="s">
        <v>466</v>
      </c>
      <c r="D23" s="56">
        <v>8483944</v>
      </c>
      <c r="E23" s="57">
        <v>48158790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8">
        <v>0</v>
      </c>
      <c r="O23" s="59">
        <v>18291618</v>
      </c>
      <c r="P23" s="58">
        <v>0</v>
      </c>
      <c r="Q23" s="60">
        <v>74934352</v>
      </c>
      <c r="R23" s="59">
        <v>48158790</v>
      </c>
      <c r="S23" s="58">
        <v>0</v>
      </c>
      <c r="T23" s="58">
        <v>0</v>
      </c>
      <c r="U23" s="57">
        <v>0</v>
      </c>
      <c r="V23" s="58">
        <v>26775562</v>
      </c>
      <c r="W23" s="58">
        <v>74934352</v>
      </c>
      <c r="X23" s="26"/>
    </row>
    <row r="24" spans="1:24" s="7" customFormat="1" ht="12.75">
      <c r="A24" s="24" t="s">
        <v>609</v>
      </c>
      <c r="B24" s="79" t="s">
        <v>467</v>
      </c>
      <c r="C24" s="55" t="s">
        <v>468</v>
      </c>
      <c r="D24" s="56">
        <v>0</v>
      </c>
      <c r="E24" s="57">
        <v>0</v>
      </c>
      <c r="F24" s="57">
        <v>0</v>
      </c>
      <c r="G24" s="57">
        <v>0</v>
      </c>
      <c r="H24" s="57">
        <v>2000000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8">
        <v>0</v>
      </c>
      <c r="O24" s="59">
        <v>0</v>
      </c>
      <c r="P24" s="58">
        <v>0</v>
      </c>
      <c r="Q24" s="60">
        <v>2000000</v>
      </c>
      <c r="R24" s="59">
        <v>2000000</v>
      </c>
      <c r="S24" s="58">
        <v>0</v>
      </c>
      <c r="T24" s="58">
        <v>0</v>
      </c>
      <c r="U24" s="57">
        <v>0</v>
      </c>
      <c r="V24" s="58">
        <v>0</v>
      </c>
      <c r="W24" s="58">
        <v>2000000</v>
      </c>
      <c r="X24" s="26"/>
    </row>
    <row r="25" spans="1:24" s="7" customFormat="1" ht="12.75">
      <c r="A25" s="24" t="s">
        <v>609</v>
      </c>
      <c r="B25" s="79" t="s">
        <v>469</v>
      </c>
      <c r="C25" s="55" t="s">
        <v>470</v>
      </c>
      <c r="D25" s="56">
        <v>0</v>
      </c>
      <c r="E25" s="57">
        <v>31500000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8">
        <v>18356000</v>
      </c>
      <c r="O25" s="59">
        <v>4452000</v>
      </c>
      <c r="P25" s="58">
        <v>0</v>
      </c>
      <c r="Q25" s="60">
        <v>54308000</v>
      </c>
      <c r="R25" s="59">
        <v>30171000</v>
      </c>
      <c r="S25" s="58">
        <v>0</v>
      </c>
      <c r="T25" s="58">
        <v>0</v>
      </c>
      <c r="U25" s="57">
        <v>0</v>
      </c>
      <c r="V25" s="58">
        <v>24137000</v>
      </c>
      <c r="W25" s="58">
        <v>54308000</v>
      </c>
      <c r="X25" s="26"/>
    </row>
    <row r="26" spans="1:24" s="7" customFormat="1" ht="12.75">
      <c r="A26" s="24" t="s">
        <v>610</v>
      </c>
      <c r="B26" s="79" t="s">
        <v>578</v>
      </c>
      <c r="C26" s="55" t="s">
        <v>579</v>
      </c>
      <c r="D26" s="56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256563000</v>
      </c>
      <c r="N26" s="58">
        <v>0</v>
      </c>
      <c r="O26" s="59">
        <v>8683000</v>
      </c>
      <c r="P26" s="58">
        <v>-2876000</v>
      </c>
      <c r="Q26" s="60">
        <v>262370000</v>
      </c>
      <c r="R26" s="59">
        <v>262370000</v>
      </c>
      <c r="S26" s="58">
        <v>0</v>
      </c>
      <c r="T26" s="58">
        <v>0</v>
      </c>
      <c r="U26" s="57">
        <v>0</v>
      </c>
      <c r="V26" s="58">
        <v>0</v>
      </c>
      <c r="W26" s="58">
        <v>262370000</v>
      </c>
      <c r="X26" s="26"/>
    </row>
    <row r="27" spans="1:24" s="34" customFormat="1" ht="12.75">
      <c r="A27" s="45"/>
      <c r="B27" s="80" t="s">
        <v>662</v>
      </c>
      <c r="C27" s="81"/>
      <c r="D27" s="65">
        <f aca="true" t="shared" si="2" ref="D27:W27">SUM(D21:D26)</f>
        <v>9825909</v>
      </c>
      <c r="E27" s="66">
        <f t="shared" si="2"/>
        <v>110306790</v>
      </c>
      <c r="F27" s="66">
        <f t="shared" si="2"/>
        <v>0</v>
      </c>
      <c r="G27" s="66">
        <f t="shared" si="2"/>
        <v>0</v>
      </c>
      <c r="H27" s="66">
        <f t="shared" si="2"/>
        <v>12000000</v>
      </c>
      <c r="I27" s="66">
        <f t="shared" si="2"/>
        <v>0</v>
      </c>
      <c r="J27" s="66">
        <f t="shared" si="2"/>
        <v>0</v>
      </c>
      <c r="K27" s="66">
        <f t="shared" si="2"/>
        <v>1744327</v>
      </c>
      <c r="L27" s="66">
        <f t="shared" si="2"/>
        <v>5900000</v>
      </c>
      <c r="M27" s="66">
        <f t="shared" si="2"/>
        <v>256563000</v>
      </c>
      <c r="N27" s="82">
        <f t="shared" si="2"/>
        <v>27425000</v>
      </c>
      <c r="O27" s="83">
        <f t="shared" si="2"/>
        <v>31872310</v>
      </c>
      <c r="P27" s="82">
        <f t="shared" si="2"/>
        <v>-2876000</v>
      </c>
      <c r="Q27" s="69">
        <f t="shared" si="2"/>
        <v>452761336</v>
      </c>
      <c r="R27" s="83">
        <f t="shared" si="2"/>
        <v>386403482</v>
      </c>
      <c r="S27" s="82">
        <f t="shared" si="2"/>
        <v>0</v>
      </c>
      <c r="T27" s="82">
        <f t="shared" si="2"/>
        <v>0</v>
      </c>
      <c r="U27" s="66">
        <f t="shared" si="2"/>
        <v>0</v>
      </c>
      <c r="V27" s="82">
        <f t="shared" si="2"/>
        <v>66357854</v>
      </c>
      <c r="W27" s="82">
        <f t="shared" si="2"/>
        <v>452761336</v>
      </c>
      <c r="X27" s="47"/>
    </row>
    <row r="28" spans="1:24" s="7" customFormat="1" ht="12.75">
      <c r="A28" s="24" t="s">
        <v>609</v>
      </c>
      <c r="B28" s="79" t="s">
        <v>471</v>
      </c>
      <c r="C28" s="55" t="s">
        <v>472</v>
      </c>
      <c r="D28" s="56">
        <v>0</v>
      </c>
      <c r="E28" s="57">
        <v>8500000</v>
      </c>
      <c r="F28" s="57">
        <v>0</v>
      </c>
      <c r="G28" s="57">
        <v>0</v>
      </c>
      <c r="H28" s="57">
        <v>10500000</v>
      </c>
      <c r="I28" s="57">
        <v>4084000</v>
      </c>
      <c r="J28" s="57">
        <v>0</v>
      </c>
      <c r="K28" s="57">
        <v>0</v>
      </c>
      <c r="L28" s="57">
        <v>0</v>
      </c>
      <c r="M28" s="57">
        <v>0</v>
      </c>
      <c r="N28" s="58">
        <v>3000000</v>
      </c>
      <c r="O28" s="59">
        <v>0</v>
      </c>
      <c r="P28" s="58">
        <v>0</v>
      </c>
      <c r="Q28" s="60">
        <v>26084000</v>
      </c>
      <c r="R28" s="59">
        <v>26084000</v>
      </c>
      <c r="S28" s="58">
        <v>0</v>
      </c>
      <c r="T28" s="58">
        <v>0</v>
      </c>
      <c r="U28" s="57">
        <v>0</v>
      </c>
      <c r="V28" s="58">
        <v>0</v>
      </c>
      <c r="W28" s="58">
        <v>26084000</v>
      </c>
      <c r="X28" s="26"/>
    </row>
    <row r="29" spans="1:24" s="7" customFormat="1" ht="12.75">
      <c r="A29" s="24" t="s">
        <v>609</v>
      </c>
      <c r="B29" s="79" t="s">
        <v>91</v>
      </c>
      <c r="C29" s="55" t="s">
        <v>92</v>
      </c>
      <c r="D29" s="56">
        <v>10950000</v>
      </c>
      <c r="E29" s="57">
        <v>32120000</v>
      </c>
      <c r="F29" s="57">
        <v>1000000</v>
      </c>
      <c r="G29" s="57">
        <v>0</v>
      </c>
      <c r="H29" s="57">
        <v>71078000</v>
      </c>
      <c r="I29" s="57">
        <v>105459000</v>
      </c>
      <c r="J29" s="57">
        <v>0</v>
      </c>
      <c r="K29" s="57">
        <v>0</v>
      </c>
      <c r="L29" s="57">
        <v>0</v>
      </c>
      <c r="M29" s="57">
        <v>0</v>
      </c>
      <c r="N29" s="58">
        <v>10000000</v>
      </c>
      <c r="O29" s="59">
        <v>31350000</v>
      </c>
      <c r="P29" s="58">
        <v>0</v>
      </c>
      <c r="Q29" s="60">
        <v>261957000</v>
      </c>
      <c r="R29" s="59">
        <v>106337000</v>
      </c>
      <c r="S29" s="58">
        <v>0</v>
      </c>
      <c r="T29" s="58">
        <v>155620000</v>
      </c>
      <c r="U29" s="57">
        <v>0</v>
      </c>
      <c r="V29" s="58">
        <v>0</v>
      </c>
      <c r="W29" s="58">
        <v>261957000</v>
      </c>
      <c r="X29" s="26"/>
    </row>
    <row r="30" spans="1:24" s="7" customFormat="1" ht="12.75">
      <c r="A30" s="24" t="s">
        <v>609</v>
      </c>
      <c r="B30" s="79" t="s">
        <v>93</v>
      </c>
      <c r="C30" s="55" t="s">
        <v>94</v>
      </c>
      <c r="D30" s="56">
        <v>0</v>
      </c>
      <c r="E30" s="57">
        <v>44864735</v>
      </c>
      <c r="F30" s="57">
        <v>23000000</v>
      </c>
      <c r="G30" s="57">
        <v>0</v>
      </c>
      <c r="H30" s="57">
        <v>26000000</v>
      </c>
      <c r="I30" s="57">
        <v>24734544</v>
      </c>
      <c r="J30" s="57">
        <v>0</v>
      </c>
      <c r="K30" s="57">
        <v>0</v>
      </c>
      <c r="L30" s="57">
        <v>0</v>
      </c>
      <c r="M30" s="57">
        <v>0</v>
      </c>
      <c r="N30" s="58">
        <v>14813421</v>
      </c>
      <c r="O30" s="59">
        <v>10000000</v>
      </c>
      <c r="P30" s="58">
        <v>0</v>
      </c>
      <c r="Q30" s="60">
        <v>143412700</v>
      </c>
      <c r="R30" s="59">
        <v>133412700</v>
      </c>
      <c r="S30" s="58">
        <v>0</v>
      </c>
      <c r="T30" s="58">
        <v>0</v>
      </c>
      <c r="U30" s="57">
        <v>0</v>
      </c>
      <c r="V30" s="58">
        <v>10000000</v>
      </c>
      <c r="W30" s="58">
        <v>143412700</v>
      </c>
      <c r="X30" s="26"/>
    </row>
    <row r="31" spans="1:24" s="7" customFormat="1" ht="12.75">
      <c r="A31" s="24" t="s">
        <v>609</v>
      </c>
      <c r="B31" s="79" t="s">
        <v>473</v>
      </c>
      <c r="C31" s="55" t="s">
        <v>474</v>
      </c>
      <c r="D31" s="56">
        <v>0</v>
      </c>
      <c r="E31" s="57">
        <v>0</v>
      </c>
      <c r="F31" s="57">
        <v>14000000</v>
      </c>
      <c r="G31" s="57">
        <v>0</v>
      </c>
      <c r="H31" s="57">
        <v>0</v>
      </c>
      <c r="I31" s="57">
        <v>10000000</v>
      </c>
      <c r="J31" s="57">
        <v>0</v>
      </c>
      <c r="K31" s="57">
        <v>0</v>
      </c>
      <c r="L31" s="57">
        <v>0</v>
      </c>
      <c r="M31" s="57">
        <v>0</v>
      </c>
      <c r="N31" s="58">
        <v>0</v>
      </c>
      <c r="O31" s="59">
        <v>0</v>
      </c>
      <c r="P31" s="58">
        <v>0</v>
      </c>
      <c r="Q31" s="60">
        <v>24000000</v>
      </c>
      <c r="R31" s="59">
        <v>24000000</v>
      </c>
      <c r="S31" s="58">
        <v>0</v>
      </c>
      <c r="T31" s="58">
        <v>0</v>
      </c>
      <c r="U31" s="57">
        <v>0</v>
      </c>
      <c r="V31" s="58">
        <v>0</v>
      </c>
      <c r="W31" s="58">
        <v>24000000</v>
      </c>
      <c r="X31" s="26"/>
    </row>
    <row r="32" spans="1:24" s="7" customFormat="1" ht="12.75">
      <c r="A32" s="24" t="s">
        <v>610</v>
      </c>
      <c r="B32" s="79" t="s">
        <v>582</v>
      </c>
      <c r="C32" s="55" t="s">
        <v>583</v>
      </c>
      <c r="D32" s="56">
        <v>842700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8">
        <v>0</v>
      </c>
      <c r="O32" s="59">
        <v>4024960</v>
      </c>
      <c r="P32" s="58">
        <v>0</v>
      </c>
      <c r="Q32" s="60">
        <v>4867660</v>
      </c>
      <c r="R32" s="59">
        <v>4867660</v>
      </c>
      <c r="S32" s="58">
        <v>0</v>
      </c>
      <c r="T32" s="58">
        <v>0</v>
      </c>
      <c r="U32" s="57">
        <v>0</v>
      </c>
      <c r="V32" s="58">
        <v>0</v>
      </c>
      <c r="W32" s="58">
        <v>4867660</v>
      </c>
      <c r="X32" s="26"/>
    </row>
    <row r="33" spans="1:24" s="34" customFormat="1" ht="12.75">
      <c r="A33" s="45"/>
      <c r="B33" s="80" t="s">
        <v>663</v>
      </c>
      <c r="C33" s="81"/>
      <c r="D33" s="65">
        <f aca="true" t="shared" si="3" ref="D33:W33">SUM(D28:D32)</f>
        <v>11792700</v>
      </c>
      <c r="E33" s="66">
        <f t="shared" si="3"/>
        <v>85484735</v>
      </c>
      <c r="F33" s="66">
        <f t="shared" si="3"/>
        <v>38000000</v>
      </c>
      <c r="G33" s="66">
        <f t="shared" si="3"/>
        <v>0</v>
      </c>
      <c r="H33" s="66">
        <f t="shared" si="3"/>
        <v>107578000</v>
      </c>
      <c r="I33" s="66">
        <f t="shared" si="3"/>
        <v>144277544</v>
      </c>
      <c r="J33" s="66">
        <f t="shared" si="3"/>
        <v>0</v>
      </c>
      <c r="K33" s="66">
        <f t="shared" si="3"/>
        <v>0</v>
      </c>
      <c r="L33" s="66">
        <f t="shared" si="3"/>
        <v>0</v>
      </c>
      <c r="M33" s="66">
        <f t="shared" si="3"/>
        <v>0</v>
      </c>
      <c r="N33" s="82">
        <f t="shared" si="3"/>
        <v>27813421</v>
      </c>
      <c r="O33" s="83">
        <f t="shared" si="3"/>
        <v>45374960</v>
      </c>
      <c r="P33" s="82">
        <f t="shared" si="3"/>
        <v>0</v>
      </c>
      <c r="Q33" s="69">
        <f t="shared" si="3"/>
        <v>460321360</v>
      </c>
      <c r="R33" s="83">
        <f t="shared" si="3"/>
        <v>294701360</v>
      </c>
      <c r="S33" s="82">
        <f t="shared" si="3"/>
        <v>0</v>
      </c>
      <c r="T33" s="82">
        <f t="shared" si="3"/>
        <v>155620000</v>
      </c>
      <c r="U33" s="66">
        <f t="shared" si="3"/>
        <v>0</v>
      </c>
      <c r="V33" s="82">
        <f t="shared" si="3"/>
        <v>10000000</v>
      </c>
      <c r="W33" s="82">
        <f t="shared" si="3"/>
        <v>460321360</v>
      </c>
      <c r="X33" s="47"/>
    </row>
    <row r="34" spans="1:24" s="34" customFormat="1" ht="12.75">
      <c r="A34" s="45"/>
      <c r="B34" s="80" t="s">
        <v>664</v>
      </c>
      <c r="C34" s="81"/>
      <c r="D34" s="65">
        <f aca="true" t="shared" si="4" ref="D34:W34">SUM(D7:D12,D14:D19,D21:D26,D28:D32)</f>
        <v>46721109</v>
      </c>
      <c r="E34" s="66">
        <f t="shared" si="4"/>
        <v>775656333</v>
      </c>
      <c r="F34" s="66">
        <f t="shared" si="4"/>
        <v>456704600</v>
      </c>
      <c r="G34" s="66">
        <f t="shared" si="4"/>
        <v>47000000</v>
      </c>
      <c r="H34" s="66">
        <f t="shared" si="4"/>
        <v>184045041</v>
      </c>
      <c r="I34" s="66">
        <f t="shared" si="4"/>
        <v>349327544</v>
      </c>
      <c r="J34" s="66">
        <f t="shared" si="4"/>
        <v>0</v>
      </c>
      <c r="K34" s="66">
        <f t="shared" si="4"/>
        <v>38048945</v>
      </c>
      <c r="L34" s="66">
        <f t="shared" si="4"/>
        <v>69315967</v>
      </c>
      <c r="M34" s="66">
        <f t="shared" si="4"/>
        <v>314563000</v>
      </c>
      <c r="N34" s="82">
        <f t="shared" si="4"/>
        <v>144732080</v>
      </c>
      <c r="O34" s="83">
        <f t="shared" si="4"/>
        <v>99891586</v>
      </c>
      <c r="P34" s="82">
        <f t="shared" si="4"/>
        <v>-2876000</v>
      </c>
      <c r="Q34" s="69">
        <f t="shared" si="4"/>
        <v>2523130205</v>
      </c>
      <c r="R34" s="83">
        <f t="shared" si="4"/>
        <v>2163413370</v>
      </c>
      <c r="S34" s="82">
        <f t="shared" si="4"/>
        <v>100000000</v>
      </c>
      <c r="T34" s="82">
        <f t="shared" si="4"/>
        <v>155620000</v>
      </c>
      <c r="U34" s="66">
        <f t="shared" si="4"/>
        <v>0</v>
      </c>
      <c r="V34" s="82">
        <f t="shared" si="4"/>
        <v>104096835</v>
      </c>
      <c r="W34" s="82">
        <f t="shared" si="4"/>
        <v>2523130205</v>
      </c>
      <c r="X34" s="47"/>
    </row>
    <row r="35" spans="1:24" s="7" customFormat="1" ht="12.75">
      <c r="A35" s="46"/>
      <c r="B35" s="84"/>
      <c r="C35" s="85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  <c r="P35" s="87"/>
      <c r="Q35" s="89"/>
      <c r="R35" s="88"/>
      <c r="S35" s="87"/>
      <c r="T35" s="87"/>
      <c r="U35" s="87"/>
      <c r="V35" s="87"/>
      <c r="W35" s="87"/>
      <c r="X35" s="49"/>
    </row>
    <row r="36" spans="1:24" s="7" customFormat="1" ht="12.75">
      <c r="A36" s="29"/>
      <c r="B36" s="120" t="s">
        <v>43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1"/>
    </row>
    <row r="37" spans="1:24" ht="12.75">
      <c r="A37" s="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1"/>
    </row>
    <row r="38" spans="1:24" ht="12.75">
      <c r="A38" s="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1"/>
    </row>
    <row r="39" spans="1:24" ht="12.75">
      <c r="A39" s="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1"/>
    </row>
    <row r="40" spans="1:24" ht="12.75">
      <c r="A40" s="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1"/>
    </row>
    <row r="41" spans="1:24" ht="12.75">
      <c r="A41" s="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1"/>
    </row>
    <row r="42" spans="1:24" ht="12.75">
      <c r="A42" s="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1"/>
    </row>
    <row r="43" spans="1:24" ht="12.75">
      <c r="A43" s="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1"/>
    </row>
    <row r="44" spans="1:24" ht="12.75">
      <c r="A44" s="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1"/>
    </row>
    <row r="45" spans="1:24" ht="12.7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1"/>
    </row>
    <row r="46" spans="1:24" ht="12.7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1"/>
    </row>
    <row r="47" spans="1:24" ht="12.75">
      <c r="A47" s="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1"/>
    </row>
    <row r="48" spans="1:24" ht="12.75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1"/>
    </row>
    <row r="49" spans="1:24" ht="12.75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1"/>
    </row>
    <row r="50" spans="1:24" ht="12.75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1"/>
    </row>
    <row r="51" spans="1:24" ht="12.75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1"/>
    </row>
    <row r="52" spans="1:24" ht="12.75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1"/>
    </row>
    <row r="53" spans="1:24" ht="12.75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1"/>
    </row>
    <row r="54" spans="1:24" ht="12.75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1"/>
    </row>
    <row r="55" spans="1:24" ht="12.75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1"/>
    </row>
    <row r="56" spans="1:24" ht="12.75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1"/>
    </row>
    <row r="57" spans="1:24" ht="12.75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1"/>
    </row>
    <row r="58" spans="1:24" ht="12.75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1"/>
    </row>
    <row r="59" spans="1:24" ht="12.75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1"/>
    </row>
    <row r="60" spans="1:24" ht="12.75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1"/>
    </row>
    <row r="61" spans="1:24" ht="12.75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1"/>
    </row>
    <row r="62" spans="1:24" ht="12.75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1"/>
    </row>
    <row r="63" spans="1:24" ht="12.75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1"/>
    </row>
    <row r="64" spans="1:24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1"/>
    </row>
    <row r="65" spans="1:24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1"/>
    </row>
    <row r="66" spans="1:24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1"/>
    </row>
    <row r="67" spans="1:24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1"/>
    </row>
    <row r="68" spans="1:24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1"/>
    </row>
    <row r="69" spans="1:24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1"/>
    </row>
    <row r="70" spans="1:24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1"/>
    </row>
    <row r="71" spans="1:24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1"/>
    </row>
    <row r="72" spans="1:24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1"/>
    </row>
    <row r="73" spans="1:24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1"/>
    </row>
    <row r="74" spans="1:24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1"/>
    </row>
    <row r="75" spans="1:24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1"/>
    </row>
    <row r="76" spans="1:24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1"/>
    </row>
    <row r="77" spans="1:24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1"/>
    </row>
    <row r="78" spans="1:24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1"/>
    </row>
    <row r="79" spans="1:24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1"/>
    </row>
    <row r="80" spans="1:24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1"/>
    </row>
    <row r="81" spans="1:24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1"/>
    </row>
    <row r="82" spans="2:23" ht="12.7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D2:Q2"/>
    <mergeCell ref="B1:X1"/>
    <mergeCell ref="R2:X2"/>
    <mergeCell ref="B36:X36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4" width="10.7109375" style="2" customWidth="1"/>
    <col min="25" max="16384" width="9.140625" style="2" customWidth="1"/>
  </cols>
  <sheetData>
    <row r="1" spans="1:27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"/>
      <c r="Z1" s="1"/>
      <c r="AA1" s="1"/>
    </row>
    <row r="2" spans="1:24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8"/>
      <c r="X2" s="116"/>
    </row>
    <row r="3" spans="1:24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1" t="s">
        <v>23</v>
      </c>
      <c r="X3" s="32"/>
    </row>
    <row r="4" spans="1:24" s="7" customFormat="1" ht="12.75">
      <c r="A4" s="4"/>
      <c r="B4" s="35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4"/>
      <c r="X4" s="14"/>
    </row>
    <row r="5" spans="1:24" s="7" customFormat="1" ht="12.75">
      <c r="A5" s="17"/>
      <c r="B5" s="40" t="s">
        <v>665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0"/>
      <c r="X5" s="20"/>
    </row>
    <row r="6" spans="1:24" s="7" customFormat="1" ht="12.75">
      <c r="A6" s="17"/>
      <c r="B6" s="12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0"/>
      <c r="X6" s="20"/>
    </row>
    <row r="7" spans="1:24" s="7" customFormat="1" ht="12.75">
      <c r="A7" s="24" t="s">
        <v>607</v>
      </c>
      <c r="B7" s="79" t="s">
        <v>48</v>
      </c>
      <c r="C7" s="55" t="s">
        <v>49</v>
      </c>
      <c r="D7" s="56">
        <v>285028604</v>
      </c>
      <c r="E7" s="57">
        <v>1318010592</v>
      </c>
      <c r="F7" s="57">
        <v>698689405</v>
      </c>
      <c r="G7" s="57">
        <v>83650000</v>
      </c>
      <c r="H7" s="57">
        <v>1033336300</v>
      </c>
      <c r="I7" s="57">
        <v>933829405</v>
      </c>
      <c r="J7" s="57">
        <v>14200000</v>
      </c>
      <c r="K7" s="57">
        <v>67800000</v>
      </c>
      <c r="L7" s="57">
        <v>104000000</v>
      </c>
      <c r="M7" s="57">
        <v>0</v>
      </c>
      <c r="N7" s="58">
        <v>193346973</v>
      </c>
      <c r="O7" s="59">
        <v>582229155</v>
      </c>
      <c r="P7" s="58">
        <v>63000000</v>
      </c>
      <c r="Q7" s="60">
        <v>5377120434</v>
      </c>
      <c r="R7" s="59">
        <v>2478439098</v>
      </c>
      <c r="S7" s="58">
        <v>2291865995</v>
      </c>
      <c r="T7" s="58">
        <v>487265000</v>
      </c>
      <c r="U7" s="57">
        <v>103100000</v>
      </c>
      <c r="V7" s="58">
        <v>16450340</v>
      </c>
      <c r="W7" s="58">
        <v>5377120433</v>
      </c>
      <c r="X7" s="25"/>
    </row>
    <row r="8" spans="1:24" s="34" customFormat="1" ht="12.75">
      <c r="A8" s="45"/>
      <c r="B8" s="80" t="s">
        <v>608</v>
      </c>
      <c r="C8" s="81"/>
      <c r="D8" s="65">
        <f aca="true" t="shared" si="0" ref="D8:W8">D7</f>
        <v>285028604</v>
      </c>
      <c r="E8" s="66">
        <f t="shared" si="0"/>
        <v>1318010592</v>
      </c>
      <c r="F8" s="66">
        <f t="shared" si="0"/>
        <v>698689405</v>
      </c>
      <c r="G8" s="66">
        <f t="shared" si="0"/>
        <v>83650000</v>
      </c>
      <c r="H8" s="66">
        <f t="shared" si="0"/>
        <v>1033336300</v>
      </c>
      <c r="I8" s="66">
        <f t="shared" si="0"/>
        <v>933829405</v>
      </c>
      <c r="J8" s="66">
        <f t="shared" si="0"/>
        <v>14200000</v>
      </c>
      <c r="K8" s="66">
        <f t="shared" si="0"/>
        <v>67800000</v>
      </c>
      <c r="L8" s="66">
        <f t="shared" si="0"/>
        <v>104000000</v>
      </c>
      <c r="M8" s="66">
        <f t="shared" si="0"/>
        <v>0</v>
      </c>
      <c r="N8" s="82">
        <f t="shared" si="0"/>
        <v>193346973</v>
      </c>
      <c r="O8" s="83">
        <f t="shared" si="0"/>
        <v>582229155</v>
      </c>
      <c r="P8" s="82">
        <f t="shared" si="0"/>
        <v>63000000</v>
      </c>
      <c r="Q8" s="69">
        <f t="shared" si="0"/>
        <v>5377120434</v>
      </c>
      <c r="R8" s="83">
        <f t="shared" si="0"/>
        <v>2478439098</v>
      </c>
      <c r="S8" s="82">
        <f t="shared" si="0"/>
        <v>2291865995</v>
      </c>
      <c r="T8" s="82">
        <f t="shared" si="0"/>
        <v>487265000</v>
      </c>
      <c r="U8" s="66">
        <f t="shared" si="0"/>
        <v>103100000</v>
      </c>
      <c r="V8" s="82">
        <f t="shared" si="0"/>
        <v>16450340</v>
      </c>
      <c r="W8" s="82">
        <f t="shared" si="0"/>
        <v>5377120433</v>
      </c>
      <c r="X8" s="33"/>
    </row>
    <row r="9" spans="1:24" s="7" customFormat="1" ht="12.75">
      <c r="A9" s="24" t="s">
        <v>609</v>
      </c>
      <c r="B9" s="79" t="s">
        <v>475</v>
      </c>
      <c r="C9" s="55" t="s">
        <v>476</v>
      </c>
      <c r="D9" s="56">
        <v>235000</v>
      </c>
      <c r="E9" s="57">
        <v>4345000</v>
      </c>
      <c r="F9" s="57">
        <v>16190000</v>
      </c>
      <c r="G9" s="57">
        <v>0</v>
      </c>
      <c r="H9" s="57">
        <v>3880000</v>
      </c>
      <c r="I9" s="57">
        <v>4886000</v>
      </c>
      <c r="J9" s="57">
        <v>0</v>
      </c>
      <c r="K9" s="57">
        <v>0</v>
      </c>
      <c r="L9" s="57">
        <v>0</v>
      </c>
      <c r="M9" s="57">
        <v>210000</v>
      </c>
      <c r="N9" s="58">
        <v>50000</v>
      </c>
      <c r="O9" s="59">
        <v>1900000</v>
      </c>
      <c r="P9" s="58">
        <v>0</v>
      </c>
      <c r="Q9" s="60">
        <v>31696000</v>
      </c>
      <c r="R9" s="59">
        <v>27411000</v>
      </c>
      <c r="S9" s="58">
        <v>0</v>
      </c>
      <c r="T9" s="58">
        <v>0</v>
      </c>
      <c r="U9" s="57">
        <v>0</v>
      </c>
      <c r="V9" s="58">
        <v>4285000</v>
      </c>
      <c r="W9" s="58">
        <v>31696000</v>
      </c>
      <c r="X9" s="25"/>
    </row>
    <row r="10" spans="1:24" s="7" customFormat="1" ht="12.75">
      <c r="A10" s="24" t="s">
        <v>609</v>
      </c>
      <c r="B10" s="79" t="s">
        <v>477</v>
      </c>
      <c r="C10" s="55" t="s">
        <v>478</v>
      </c>
      <c r="D10" s="56">
        <v>0</v>
      </c>
      <c r="E10" s="57">
        <v>5341000</v>
      </c>
      <c r="F10" s="57">
        <v>5300000</v>
      </c>
      <c r="G10" s="57">
        <v>0</v>
      </c>
      <c r="H10" s="57">
        <v>3000000</v>
      </c>
      <c r="I10" s="57">
        <v>10373000</v>
      </c>
      <c r="J10" s="57">
        <v>27000000</v>
      </c>
      <c r="K10" s="57">
        <v>0</v>
      </c>
      <c r="L10" s="57">
        <v>0</v>
      </c>
      <c r="M10" s="57">
        <v>0</v>
      </c>
      <c r="N10" s="58">
        <v>3100000</v>
      </c>
      <c r="O10" s="59">
        <v>1245000</v>
      </c>
      <c r="P10" s="58">
        <v>0</v>
      </c>
      <c r="Q10" s="60">
        <v>55359000</v>
      </c>
      <c r="R10" s="59">
        <v>50869000</v>
      </c>
      <c r="S10" s="58">
        <v>0</v>
      </c>
      <c r="T10" s="58">
        <v>0</v>
      </c>
      <c r="U10" s="57">
        <v>0</v>
      </c>
      <c r="V10" s="58">
        <v>4490000</v>
      </c>
      <c r="W10" s="58">
        <v>55359000</v>
      </c>
      <c r="X10" s="25"/>
    </row>
    <row r="11" spans="1:24" s="7" customFormat="1" ht="12.75">
      <c r="A11" s="24" t="s">
        <v>609</v>
      </c>
      <c r="B11" s="79" t="s">
        <v>479</v>
      </c>
      <c r="C11" s="55" t="s">
        <v>480</v>
      </c>
      <c r="D11" s="56">
        <v>3325000</v>
      </c>
      <c r="E11" s="57">
        <v>6420000</v>
      </c>
      <c r="F11" s="57">
        <v>11100000</v>
      </c>
      <c r="G11" s="57">
        <v>0</v>
      </c>
      <c r="H11" s="57">
        <v>7160000</v>
      </c>
      <c r="I11" s="57">
        <v>732000</v>
      </c>
      <c r="J11" s="57">
        <v>0</v>
      </c>
      <c r="K11" s="57">
        <v>0</v>
      </c>
      <c r="L11" s="57">
        <v>3065000</v>
      </c>
      <c r="M11" s="57">
        <v>0</v>
      </c>
      <c r="N11" s="58">
        <v>27805000</v>
      </c>
      <c r="O11" s="59">
        <v>3040000</v>
      </c>
      <c r="P11" s="58">
        <v>0</v>
      </c>
      <c r="Q11" s="60">
        <v>62647000</v>
      </c>
      <c r="R11" s="59">
        <v>45557000</v>
      </c>
      <c r="S11" s="58">
        <v>8400000</v>
      </c>
      <c r="T11" s="58">
        <v>8690000</v>
      </c>
      <c r="U11" s="57">
        <v>0</v>
      </c>
      <c r="V11" s="58">
        <v>0</v>
      </c>
      <c r="W11" s="58">
        <v>62647000</v>
      </c>
      <c r="X11" s="25"/>
    </row>
    <row r="12" spans="1:24" s="7" customFormat="1" ht="12.75">
      <c r="A12" s="24" t="s">
        <v>609</v>
      </c>
      <c r="B12" s="79" t="s">
        <v>481</v>
      </c>
      <c r="C12" s="55" t="s">
        <v>482</v>
      </c>
      <c r="D12" s="56">
        <v>750000</v>
      </c>
      <c r="E12" s="57">
        <v>12947632</v>
      </c>
      <c r="F12" s="57">
        <v>3012000</v>
      </c>
      <c r="G12" s="57">
        <v>0</v>
      </c>
      <c r="H12" s="57">
        <v>24812000</v>
      </c>
      <c r="I12" s="57">
        <v>8312000</v>
      </c>
      <c r="J12" s="57">
        <v>0</v>
      </c>
      <c r="K12" s="57">
        <v>4090000</v>
      </c>
      <c r="L12" s="57">
        <v>5000000</v>
      </c>
      <c r="M12" s="57">
        <v>225000</v>
      </c>
      <c r="N12" s="58">
        <v>13574768</v>
      </c>
      <c r="O12" s="59">
        <v>26165000</v>
      </c>
      <c r="P12" s="58">
        <v>0</v>
      </c>
      <c r="Q12" s="60">
        <v>98888400</v>
      </c>
      <c r="R12" s="59">
        <v>45492400</v>
      </c>
      <c r="S12" s="58">
        <v>17823000</v>
      </c>
      <c r="T12" s="58">
        <v>35573000</v>
      </c>
      <c r="U12" s="57">
        <v>0</v>
      </c>
      <c r="V12" s="58">
        <v>0</v>
      </c>
      <c r="W12" s="58">
        <v>98888400</v>
      </c>
      <c r="X12" s="25"/>
    </row>
    <row r="13" spans="1:24" s="7" customFormat="1" ht="12.75">
      <c r="A13" s="24" t="s">
        <v>609</v>
      </c>
      <c r="B13" s="79" t="s">
        <v>483</v>
      </c>
      <c r="C13" s="55" t="s">
        <v>484</v>
      </c>
      <c r="D13" s="56">
        <v>0</v>
      </c>
      <c r="E13" s="57">
        <v>33270641</v>
      </c>
      <c r="F13" s="57">
        <v>27265000</v>
      </c>
      <c r="G13" s="57">
        <v>0</v>
      </c>
      <c r="H13" s="57">
        <v>7800000</v>
      </c>
      <c r="I13" s="57">
        <v>2317000</v>
      </c>
      <c r="J13" s="57">
        <v>0</v>
      </c>
      <c r="K13" s="57">
        <v>0</v>
      </c>
      <c r="L13" s="57">
        <v>0</v>
      </c>
      <c r="M13" s="57">
        <v>0</v>
      </c>
      <c r="N13" s="58">
        <v>15020700</v>
      </c>
      <c r="O13" s="59">
        <v>5960131</v>
      </c>
      <c r="P13" s="58">
        <v>0</v>
      </c>
      <c r="Q13" s="60">
        <v>91633472</v>
      </c>
      <c r="R13" s="59">
        <v>48653000</v>
      </c>
      <c r="S13" s="58">
        <v>23500000</v>
      </c>
      <c r="T13" s="58">
        <v>19480472</v>
      </c>
      <c r="U13" s="57">
        <v>0</v>
      </c>
      <c r="V13" s="58">
        <v>0</v>
      </c>
      <c r="W13" s="58">
        <v>91633472</v>
      </c>
      <c r="X13" s="25"/>
    </row>
    <row r="14" spans="1:24" s="7" customFormat="1" ht="12.75">
      <c r="A14" s="24" t="s">
        <v>610</v>
      </c>
      <c r="B14" s="79" t="s">
        <v>518</v>
      </c>
      <c r="C14" s="55" t="s">
        <v>519</v>
      </c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8">
        <v>160000</v>
      </c>
      <c r="O14" s="59">
        <v>8115000</v>
      </c>
      <c r="P14" s="58">
        <v>0</v>
      </c>
      <c r="Q14" s="60">
        <v>8275000</v>
      </c>
      <c r="R14" s="59">
        <v>0</v>
      </c>
      <c r="S14" s="58">
        <v>0</v>
      </c>
      <c r="T14" s="58">
        <v>0</v>
      </c>
      <c r="U14" s="57">
        <v>0</v>
      </c>
      <c r="V14" s="58">
        <v>8275000</v>
      </c>
      <c r="W14" s="58">
        <v>8275000</v>
      </c>
      <c r="X14" s="25"/>
    </row>
    <row r="15" spans="1:24" s="34" customFormat="1" ht="12.75">
      <c r="A15" s="45"/>
      <c r="B15" s="80" t="s">
        <v>666</v>
      </c>
      <c r="C15" s="81"/>
      <c r="D15" s="65">
        <f aca="true" t="shared" si="1" ref="D15:W15">SUM(D9:D14)</f>
        <v>4310000</v>
      </c>
      <c r="E15" s="66">
        <f t="shared" si="1"/>
        <v>62324273</v>
      </c>
      <c r="F15" s="66">
        <f t="shared" si="1"/>
        <v>62867000</v>
      </c>
      <c r="G15" s="66">
        <f t="shared" si="1"/>
        <v>0</v>
      </c>
      <c r="H15" s="66">
        <f t="shared" si="1"/>
        <v>46652000</v>
      </c>
      <c r="I15" s="66">
        <f t="shared" si="1"/>
        <v>26620000</v>
      </c>
      <c r="J15" s="66">
        <f t="shared" si="1"/>
        <v>27000000</v>
      </c>
      <c r="K15" s="66">
        <f t="shared" si="1"/>
        <v>4090000</v>
      </c>
      <c r="L15" s="66">
        <f t="shared" si="1"/>
        <v>8065000</v>
      </c>
      <c r="M15" s="66">
        <f t="shared" si="1"/>
        <v>435000</v>
      </c>
      <c r="N15" s="82">
        <f t="shared" si="1"/>
        <v>59710468</v>
      </c>
      <c r="O15" s="83">
        <f t="shared" si="1"/>
        <v>46425131</v>
      </c>
      <c r="P15" s="82">
        <f t="shared" si="1"/>
        <v>0</v>
      </c>
      <c r="Q15" s="69">
        <f t="shared" si="1"/>
        <v>348498872</v>
      </c>
      <c r="R15" s="83">
        <f t="shared" si="1"/>
        <v>217982400</v>
      </c>
      <c r="S15" s="82">
        <f t="shared" si="1"/>
        <v>49723000</v>
      </c>
      <c r="T15" s="82">
        <f t="shared" si="1"/>
        <v>63743472</v>
      </c>
      <c r="U15" s="66">
        <f t="shared" si="1"/>
        <v>0</v>
      </c>
      <c r="V15" s="82">
        <f t="shared" si="1"/>
        <v>17050000</v>
      </c>
      <c r="W15" s="82">
        <f t="shared" si="1"/>
        <v>348498872</v>
      </c>
      <c r="X15" s="33"/>
    </row>
    <row r="16" spans="1:24" s="7" customFormat="1" ht="12.75">
      <c r="A16" s="24" t="s">
        <v>609</v>
      </c>
      <c r="B16" s="79" t="s">
        <v>485</v>
      </c>
      <c r="C16" s="55" t="s">
        <v>486</v>
      </c>
      <c r="D16" s="56">
        <v>7500000</v>
      </c>
      <c r="E16" s="57">
        <v>21720000</v>
      </c>
      <c r="F16" s="57">
        <v>10100000</v>
      </c>
      <c r="G16" s="57">
        <v>0</v>
      </c>
      <c r="H16" s="57">
        <v>7400000</v>
      </c>
      <c r="I16" s="57">
        <v>1932587</v>
      </c>
      <c r="J16" s="57">
        <v>0</v>
      </c>
      <c r="K16" s="57">
        <v>4500000</v>
      </c>
      <c r="L16" s="57">
        <v>0</v>
      </c>
      <c r="M16" s="57">
        <v>0</v>
      </c>
      <c r="N16" s="58">
        <v>0</v>
      </c>
      <c r="O16" s="59">
        <v>22457000</v>
      </c>
      <c r="P16" s="58">
        <v>0</v>
      </c>
      <c r="Q16" s="60">
        <v>75609587</v>
      </c>
      <c r="R16" s="59">
        <v>66000000</v>
      </c>
      <c r="S16" s="58">
        <v>0</v>
      </c>
      <c r="T16" s="58">
        <v>9609587</v>
      </c>
      <c r="U16" s="57">
        <v>0</v>
      </c>
      <c r="V16" s="58">
        <v>0</v>
      </c>
      <c r="W16" s="58">
        <v>75609587</v>
      </c>
      <c r="X16" s="25"/>
    </row>
    <row r="17" spans="1:24" s="7" customFormat="1" ht="12.75">
      <c r="A17" s="24" t="s">
        <v>609</v>
      </c>
      <c r="B17" s="79" t="s">
        <v>95</v>
      </c>
      <c r="C17" s="55" t="s">
        <v>96</v>
      </c>
      <c r="D17" s="56">
        <v>3652812</v>
      </c>
      <c r="E17" s="57">
        <v>50801551</v>
      </c>
      <c r="F17" s="57">
        <v>95834842</v>
      </c>
      <c r="G17" s="57">
        <v>0</v>
      </c>
      <c r="H17" s="57">
        <v>112334533</v>
      </c>
      <c r="I17" s="57">
        <v>234701540</v>
      </c>
      <c r="J17" s="57">
        <v>0</v>
      </c>
      <c r="K17" s="57">
        <v>0</v>
      </c>
      <c r="L17" s="57">
        <v>1305000</v>
      </c>
      <c r="M17" s="57">
        <v>1093888</v>
      </c>
      <c r="N17" s="58">
        <v>29299322</v>
      </c>
      <c r="O17" s="59">
        <v>35837976</v>
      </c>
      <c r="P17" s="58">
        <v>0</v>
      </c>
      <c r="Q17" s="60">
        <v>564861464</v>
      </c>
      <c r="R17" s="59">
        <v>54258958</v>
      </c>
      <c r="S17" s="58">
        <v>470602506</v>
      </c>
      <c r="T17" s="58">
        <v>40000000</v>
      </c>
      <c r="U17" s="57">
        <v>0</v>
      </c>
      <c r="V17" s="58">
        <v>0</v>
      </c>
      <c r="W17" s="58">
        <v>564861464</v>
      </c>
      <c r="X17" s="25"/>
    </row>
    <row r="18" spans="1:24" s="7" customFormat="1" ht="12.75">
      <c r="A18" s="24" t="s">
        <v>609</v>
      </c>
      <c r="B18" s="79" t="s">
        <v>97</v>
      </c>
      <c r="C18" s="55" t="s">
        <v>98</v>
      </c>
      <c r="D18" s="56">
        <v>7320000</v>
      </c>
      <c r="E18" s="57">
        <v>33600000</v>
      </c>
      <c r="F18" s="57">
        <v>30900000</v>
      </c>
      <c r="G18" s="57">
        <v>5100000</v>
      </c>
      <c r="H18" s="57">
        <v>36100000</v>
      </c>
      <c r="I18" s="57">
        <v>26923000</v>
      </c>
      <c r="J18" s="57">
        <v>0</v>
      </c>
      <c r="K18" s="57">
        <v>1000000</v>
      </c>
      <c r="L18" s="57">
        <v>0</v>
      </c>
      <c r="M18" s="57">
        <v>3610000</v>
      </c>
      <c r="N18" s="58">
        <v>21220921</v>
      </c>
      <c r="O18" s="59">
        <v>42515369</v>
      </c>
      <c r="P18" s="58">
        <v>2500000</v>
      </c>
      <c r="Q18" s="60">
        <v>210789290</v>
      </c>
      <c r="R18" s="59">
        <v>93908000</v>
      </c>
      <c r="S18" s="58">
        <v>42000000</v>
      </c>
      <c r="T18" s="58">
        <v>74881290</v>
      </c>
      <c r="U18" s="57">
        <v>0</v>
      </c>
      <c r="V18" s="58">
        <v>0</v>
      </c>
      <c r="W18" s="58">
        <v>210789290</v>
      </c>
      <c r="X18" s="25"/>
    </row>
    <row r="19" spans="1:24" s="7" customFormat="1" ht="12.75">
      <c r="A19" s="24" t="s">
        <v>609</v>
      </c>
      <c r="B19" s="79" t="s">
        <v>487</v>
      </c>
      <c r="C19" s="55" t="s">
        <v>488</v>
      </c>
      <c r="D19" s="56">
        <v>0</v>
      </c>
      <c r="E19" s="57">
        <v>0</v>
      </c>
      <c r="F19" s="57">
        <v>8250000</v>
      </c>
      <c r="G19" s="57">
        <v>0</v>
      </c>
      <c r="H19" s="57">
        <v>13648047</v>
      </c>
      <c r="I19" s="57">
        <v>22404227</v>
      </c>
      <c r="J19" s="57">
        <v>0</v>
      </c>
      <c r="K19" s="57">
        <v>1489218</v>
      </c>
      <c r="L19" s="57">
        <v>3240000</v>
      </c>
      <c r="M19" s="57">
        <v>0</v>
      </c>
      <c r="N19" s="58">
        <v>11725608</v>
      </c>
      <c r="O19" s="59">
        <v>3300000</v>
      </c>
      <c r="P19" s="58">
        <v>0</v>
      </c>
      <c r="Q19" s="60">
        <v>64057100</v>
      </c>
      <c r="R19" s="59">
        <v>41444000</v>
      </c>
      <c r="S19" s="58">
        <v>0</v>
      </c>
      <c r="T19" s="58">
        <v>22613100</v>
      </c>
      <c r="U19" s="57">
        <v>0</v>
      </c>
      <c r="V19" s="58">
        <v>0</v>
      </c>
      <c r="W19" s="58">
        <v>64057100</v>
      </c>
      <c r="X19" s="25"/>
    </row>
    <row r="20" spans="1:24" s="7" customFormat="1" ht="12.75">
      <c r="A20" s="24" t="s">
        <v>609</v>
      </c>
      <c r="B20" s="79" t="s">
        <v>489</v>
      </c>
      <c r="C20" s="55" t="s">
        <v>490</v>
      </c>
      <c r="D20" s="56">
        <v>1400000</v>
      </c>
      <c r="E20" s="57">
        <v>8750000</v>
      </c>
      <c r="F20" s="57">
        <v>23792110</v>
      </c>
      <c r="G20" s="57">
        <v>0</v>
      </c>
      <c r="H20" s="57">
        <v>3048250</v>
      </c>
      <c r="I20" s="57">
        <v>6600000</v>
      </c>
      <c r="J20" s="57">
        <v>2500000</v>
      </c>
      <c r="K20" s="57">
        <v>0</v>
      </c>
      <c r="L20" s="57">
        <v>0</v>
      </c>
      <c r="M20" s="57">
        <v>0</v>
      </c>
      <c r="N20" s="58">
        <v>0</v>
      </c>
      <c r="O20" s="59">
        <v>1500000</v>
      </c>
      <c r="P20" s="58">
        <v>0</v>
      </c>
      <c r="Q20" s="60">
        <v>47590360</v>
      </c>
      <c r="R20" s="59">
        <v>20990360</v>
      </c>
      <c r="S20" s="58">
        <v>0</v>
      </c>
      <c r="T20" s="58">
        <v>26600000</v>
      </c>
      <c r="U20" s="57">
        <v>0</v>
      </c>
      <c r="V20" s="58">
        <v>0</v>
      </c>
      <c r="W20" s="58">
        <v>47590360</v>
      </c>
      <c r="X20" s="25"/>
    </row>
    <row r="21" spans="1:24" s="7" customFormat="1" ht="12.75">
      <c r="A21" s="24" t="s">
        <v>610</v>
      </c>
      <c r="B21" s="79" t="s">
        <v>536</v>
      </c>
      <c r="C21" s="55" t="s">
        <v>537</v>
      </c>
      <c r="D21" s="5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8">
        <v>250000</v>
      </c>
      <c r="O21" s="59">
        <v>2202600</v>
      </c>
      <c r="P21" s="58">
        <v>0</v>
      </c>
      <c r="Q21" s="60">
        <v>2452600</v>
      </c>
      <c r="R21" s="59">
        <v>0</v>
      </c>
      <c r="S21" s="58">
        <v>0</v>
      </c>
      <c r="T21" s="58">
        <v>2452600</v>
      </c>
      <c r="U21" s="57">
        <v>0</v>
      </c>
      <c r="V21" s="58">
        <v>0</v>
      </c>
      <c r="W21" s="58">
        <v>2452600</v>
      </c>
      <c r="X21" s="25"/>
    </row>
    <row r="22" spans="1:24" s="34" customFormat="1" ht="12.75">
      <c r="A22" s="45"/>
      <c r="B22" s="80" t="s">
        <v>667</v>
      </c>
      <c r="C22" s="81"/>
      <c r="D22" s="65">
        <f aca="true" t="shared" si="2" ref="D22:W22">SUM(D16:D21)</f>
        <v>19872812</v>
      </c>
      <c r="E22" s="66">
        <f t="shared" si="2"/>
        <v>114871551</v>
      </c>
      <c r="F22" s="66">
        <f t="shared" si="2"/>
        <v>168876952</v>
      </c>
      <c r="G22" s="66">
        <f t="shared" si="2"/>
        <v>5100000</v>
      </c>
      <c r="H22" s="66">
        <f t="shared" si="2"/>
        <v>172530830</v>
      </c>
      <c r="I22" s="66">
        <f t="shared" si="2"/>
        <v>292561354</v>
      </c>
      <c r="J22" s="66">
        <f t="shared" si="2"/>
        <v>2500000</v>
      </c>
      <c r="K22" s="66">
        <f t="shared" si="2"/>
        <v>6989218</v>
      </c>
      <c r="L22" s="66">
        <f t="shared" si="2"/>
        <v>4545000</v>
      </c>
      <c r="M22" s="66">
        <f t="shared" si="2"/>
        <v>4703888</v>
      </c>
      <c r="N22" s="82">
        <f t="shared" si="2"/>
        <v>62495851</v>
      </c>
      <c r="O22" s="83">
        <f t="shared" si="2"/>
        <v>107812945</v>
      </c>
      <c r="P22" s="82">
        <f t="shared" si="2"/>
        <v>2500000</v>
      </c>
      <c r="Q22" s="69">
        <f t="shared" si="2"/>
        <v>965360401</v>
      </c>
      <c r="R22" s="83">
        <f t="shared" si="2"/>
        <v>276601318</v>
      </c>
      <c r="S22" s="82">
        <f t="shared" si="2"/>
        <v>512602506</v>
      </c>
      <c r="T22" s="82">
        <f t="shared" si="2"/>
        <v>176156577</v>
      </c>
      <c r="U22" s="66">
        <f t="shared" si="2"/>
        <v>0</v>
      </c>
      <c r="V22" s="82">
        <f t="shared" si="2"/>
        <v>0</v>
      </c>
      <c r="W22" s="82">
        <f t="shared" si="2"/>
        <v>965360401</v>
      </c>
      <c r="X22" s="33"/>
    </row>
    <row r="23" spans="1:24" s="7" customFormat="1" ht="12.75">
      <c r="A23" s="24" t="s">
        <v>609</v>
      </c>
      <c r="B23" s="79" t="s">
        <v>491</v>
      </c>
      <c r="C23" s="55" t="s">
        <v>492</v>
      </c>
      <c r="D23" s="56">
        <v>0</v>
      </c>
      <c r="E23" s="57">
        <v>5400000</v>
      </c>
      <c r="F23" s="57">
        <v>0</v>
      </c>
      <c r="G23" s="57">
        <v>0</v>
      </c>
      <c r="H23" s="57">
        <v>0</v>
      </c>
      <c r="I23" s="57">
        <v>42000000</v>
      </c>
      <c r="J23" s="57">
        <v>6313892</v>
      </c>
      <c r="K23" s="57">
        <v>0</v>
      </c>
      <c r="L23" s="57">
        <v>0</v>
      </c>
      <c r="M23" s="57">
        <v>0</v>
      </c>
      <c r="N23" s="58">
        <v>0</v>
      </c>
      <c r="O23" s="59">
        <v>0</v>
      </c>
      <c r="P23" s="58">
        <v>0</v>
      </c>
      <c r="Q23" s="60">
        <v>53713892</v>
      </c>
      <c r="R23" s="59">
        <v>41165892</v>
      </c>
      <c r="S23" s="58">
        <v>3218421</v>
      </c>
      <c r="T23" s="58">
        <v>0</v>
      </c>
      <c r="U23" s="57">
        <v>0</v>
      </c>
      <c r="V23" s="58">
        <v>9329579</v>
      </c>
      <c r="W23" s="58">
        <v>53713892</v>
      </c>
      <c r="X23" s="25"/>
    </row>
    <row r="24" spans="1:24" s="7" customFormat="1" ht="12.75">
      <c r="A24" s="24" t="s">
        <v>609</v>
      </c>
      <c r="B24" s="79" t="s">
        <v>493</v>
      </c>
      <c r="C24" s="55" t="s">
        <v>494</v>
      </c>
      <c r="D24" s="56">
        <v>0</v>
      </c>
      <c r="E24" s="57">
        <v>5000000</v>
      </c>
      <c r="F24" s="57">
        <v>15787000</v>
      </c>
      <c r="G24" s="57">
        <v>0</v>
      </c>
      <c r="H24" s="57">
        <v>16000000</v>
      </c>
      <c r="I24" s="57">
        <v>11600000</v>
      </c>
      <c r="J24" s="57">
        <v>0</v>
      </c>
      <c r="K24" s="57">
        <v>0</v>
      </c>
      <c r="L24" s="57">
        <v>0</v>
      </c>
      <c r="M24" s="57">
        <v>0</v>
      </c>
      <c r="N24" s="58">
        <v>55174240</v>
      </c>
      <c r="O24" s="59">
        <v>0</v>
      </c>
      <c r="P24" s="58">
        <v>0</v>
      </c>
      <c r="Q24" s="60">
        <v>103561240</v>
      </c>
      <c r="R24" s="59">
        <v>73561240</v>
      </c>
      <c r="S24" s="58">
        <v>30000000</v>
      </c>
      <c r="T24" s="58">
        <v>0</v>
      </c>
      <c r="U24" s="57">
        <v>0</v>
      </c>
      <c r="V24" s="58">
        <v>0</v>
      </c>
      <c r="W24" s="58">
        <v>103561240</v>
      </c>
      <c r="X24" s="25"/>
    </row>
    <row r="25" spans="1:24" s="7" customFormat="1" ht="12.75">
      <c r="A25" s="24" t="s">
        <v>609</v>
      </c>
      <c r="B25" s="79" t="s">
        <v>495</v>
      </c>
      <c r="C25" s="55" t="s">
        <v>496</v>
      </c>
      <c r="D25" s="56">
        <v>730000</v>
      </c>
      <c r="E25" s="57">
        <v>14885450</v>
      </c>
      <c r="F25" s="57">
        <v>2150000</v>
      </c>
      <c r="G25" s="57">
        <v>0</v>
      </c>
      <c r="H25" s="57">
        <v>3330000</v>
      </c>
      <c r="I25" s="57">
        <v>1250000</v>
      </c>
      <c r="J25" s="57">
        <v>0</v>
      </c>
      <c r="K25" s="57">
        <v>130000</v>
      </c>
      <c r="L25" s="57">
        <v>550000</v>
      </c>
      <c r="M25" s="57">
        <v>0</v>
      </c>
      <c r="N25" s="58">
        <v>1671400</v>
      </c>
      <c r="O25" s="59">
        <v>2073568</v>
      </c>
      <c r="P25" s="58">
        <v>0</v>
      </c>
      <c r="Q25" s="60">
        <v>26770418</v>
      </c>
      <c r="R25" s="59">
        <v>12965450</v>
      </c>
      <c r="S25" s="58">
        <v>5235000</v>
      </c>
      <c r="T25" s="58">
        <v>8569968</v>
      </c>
      <c r="U25" s="57">
        <v>0</v>
      </c>
      <c r="V25" s="58">
        <v>0</v>
      </c>
      <c r="W25" s="58">
        <v>26770418</v>
      </c>
      <c r="X25" s="25"/>
    </row>
    <row r="26" spans="1:24" s="7" customFormat="1" ht="12.75">
      <c r="A26" s="24" t="s">
        <v>609</v>
      </c>
      <c r="B26" s="79" t="s">
        <v>497</v>
      </c>
      <c r="C26" s="55" t="s">
        <v>498</v>
      </c>
      <c r="D26" s="56">
        <v>0</v>
      </c>
      <c r="E26" s="57">
        <v>6627673</v>
      </c>
      <c r="F26" s="57">
        <v>693000</v>
      </c>
      <c r="G26" s="57">
        <v>0</v>
      </c>
      <c r="H26" s="57">
        <v>850000</v>
      </c>
      <c r="I26" s="57">
        <v>6109827</v>
      </c>
      <c r="J26" s="57">
        <v>0</v>
      </c>
      <c r="K26" s="57">
        <v>0</v>
      </c>
      <c r="L26" s="57">
        <v>0</v>
      </c>
      <c r="M26" s="57">
        <v>0</v>
      </c>
      <c r="N26" s="58">
        <v>1740000</v>
      </c>
      <c r="O26" s="59">
        <v>3615000</v>
      </c>
      <c r="P26" s="58">
        <v>0</v>
      </c>
      <c r="Q26" s="60">
        <v>19635500</v>
      </c>
      <c r="R26" s="59">
        <v>13147798</v>
      </c>
      <c r="S26" s="58">
        <v>6487702</v>
      </c>
      <c r="T26" s="58">
        <v>0</v>
      </c>
      <c r="U26" s="57">
        <v>0</v>
      </c>
      <c r="V26" s="58">
        <v>0</v>
      </c>
      <c r="W26" s="58">
        <v>19635500</v>
      </c>
      <c r="X26" s="25"/>
    </row>
    <row r="27" spans="1:24" s="7" customFormat="1" ht="12.75">
      <c r="A27" s="24" t="s">
        <v>610</v>
      </c>
      <c r="B27" s="79" t="s">
        <v>558</v>
      </c>
      <c r="C27" s="55" t="s">
        <v>559</v>
      </c>
      <c r="D27" s="5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8">
        <v>220000</v>
      </c>
      <c r="O27" s="59">
        <v>334300</v>
      </c>
      <c r="P27" s="58">
        <v>0</v>
      </c>
      <c r="Q27" s="60">
        <v>554300</v>
      </c>
      <c r="R27" s="59">
        <v>0</v>
      </c>
      <c r="S27" s="58">
        <v>0</v>
      </c>
      <c r="T27" s="58">
        <v>0</v>
      </c>
      <c r="U27" s="57">
        <v>0</v>
      </c>
      <c r="V27" s="58">
        <v>554300</v>
      </c>
      <c r="W27" s="58">
        <v>554300</v>
      </c>
      <c r="X27" s="25"/>
    </row>
    <row r="28" spans="1:24" s="34" customFormat="1" ht="12.75">
      <c r="A28" s="45"/>
      <c r="B28" s="80" t="s">
        <v>668</v>
      </c>
      <c r="C28" s="81"/>
      <c r="D28" s="65">
        <f aca="true" t="shared" si="3" ref="D28:W28">SUM(D23:D27)</f>
        <v>730000</v>
      </c>
      <c r="E28" s="66">
        <f t="shared" si="3"/>
        <v>31913123</v>
      </c>
      <c r="F28" s="66">
        <f t="shared" si="3"/>
        <v>18630000</v>
      </c>
      <c r="G28" s="66">
        <f t="shared" si="3"/>
        <v>0</v>
      </c>
      <c r="H28" s="66">
        <f t="shared" si="3"/>
        <v>20180000</v>
      </c>
      <c r="I28" s="66">
        <f t="shared" si="3"/>
        <v>60959827</v>
      </c>
      <c r="J28" s="66">
        <f t="shared" si="3"/>
        <v>6313892</v>
      </c>
      <c r="K28" s="66">
        <f t="shared" si="3"/>
        <v>130000</v>
      </c>
      <c r="L28" s="66">
        <f t="shared" si="3"/>
        <v>550000</v>
      </c>
      <c r="M28" s="66">
        <f t="shared" si="3"/>
        <v>0</v>
      </c>
      <c r="N28" s="82">
        <f t="shared" si="3"/>
        <v>58805640</v>
      </c>
      <c r="O28" s="83">
        <f t="shared" si="3"/>
        <v>6022868</v>
      </c>
      <c r="P28" s="82">
        <f t="shared" si="3"/>
        <v>0</v>
      </c>
      <c r="Q28" s="69">
        <f t="shared" si="3"/>
        <v>204235350</v>
      </c>
      <c r="R28" s="83">
        <f t="shared" si="3"/>
        <v>140840380</v>
      </c>
      <c r="S28" s="82">
        <f t="shared" si="3"/>
        <v>44941123</v>
      </c>
      <c r="T28" s="82">
        <f t="shared" si="3"/>
        <v>8569968</v>
      </c>
      <c r="U28" s="66">
        <f t="shared" si="3"/>
        <v>0</v>
      </c>
      <c r="V28" s="82">
        <f t="shared" si="3"/>
        <v>9883879</v>
      </c>
      <c r="W28" s="82">
        <f t="shared" si="3"/>
        <v>204235350</v>
      </c>
      <c r="X28" s="33"/>
    </row>
    <row r="29" spans="1:24" s="7" customFormat="1" ht="12.75">
      <c r="A29" s="24" t="s">
        <v>609</v>
      </c>
      <c r="B29" s="79" t="s">
        <v>499</v>
      </c>
      <c r="C29" s="55" t="s">
        <v>500</v>
      </c>
      <c r="D29" s="56">
        <v>0</v>
      </c>
      <c r="E29" s="57">
        <v>10098500</v>
      </c>
      <c r="F29" s="57">
        <v>34875000</v>
      </c>
      <c r="G29" s="57">
        <v>0</v>
      </c>
      <c r="H29" s="57">
        <v>2000000</v>
      </c>
      <c r="I29" s="57">
        <v>53920000</v>
      </c>
      <c r="J29" s="57">
        <v>0</v>
      </c>
      <c r="K29" s="57">
        <v>0</v>
      </c>
      <c r="L29" s="57">
        <v>0</v>
      </c>
      <c r="M29" s="57">
        <v>0</v>
      </c>
      <c r="N29" s="58">
        <v>0</v>
      </c>
      <c r="O29" s="59">
        <v>730350</v>
      </c>
      <c r="P29" s="58">
        <v>0</v>
      </c>
      <c r="Q29" s="60">
        <v>101623850</v>
      </c>
      <c r="R29" s="59">
        <v>100893500</v>
      </c>
      <c r="S29" s="58">
        <v>0</v>
      </c>
      <c r="T29" s="58">
        <v>0</v>
      </c>
      <c r="U29" s="57">
        <v>0</v>
      </c>
      <c r="V29" s="58">
        <v>730350</v>
      </c>
      <c r="W29" s="58">
        <v>101623850</v>
      </c>
      <c r="X29" s="25"/>
    </row>
    <row r="30" spans="1:24" s="7" customFormat="1" ht="12.75">
      <c r="A30" s="24" t="s">
        <v>609</v>
      </c>
      <c r="B30" s="79" t="s">
        <v>501</v>
      </c>
      <c r="C30" s="55" t="s">
        <v>502</v>
      </c>
      <c r="D30" s="56">
        <v>369000</v>
      </c>
      <c r="E30" s="57">
        <v>13079090</v>
      </c>
      <c r="F30" s="57">
        <v>3800000</v>
      </c>
      <c r="G30" s="57">
        <v>0</v>
      </c>
      <c r="H30" s="57">
        <v>6500000</v>
      </c>
      <c r="I30" s="57">
        <v>13424410</v>
      </c>
      <c r="J30" s="57">
        <v>0</v>
      </c>
      <c r="K30" s="57">
        <v>0</v>
      </c>
      <c r="L30" s="57">
        <v>305000</v>
      </c>
      <c r="M30" s="57">
        <v>0</v>
      </c>
      <c r="N30" s="58">
        <v>2840000</v>
      </c>
      <c r="O30" s="59">
        <v>11503509</v>
      </c>
      <c r="P30" s="58">
        <v>1600000</v>
      </c>
      <c r="Q30" s="60">
        <v>53421009</v>
      </c>
      <c r="R30" s="59">
        <v>13529604</v>
      </c>
      <c r="S30" s="58">
        <v>36300000</v>
      </c>
      <c r="T30" s="58">
        <v>3591405</v>
      </c>
      <c r="U30" s="57">
        <v>0</v>
      </c>
      <c r="V30" s="58">
        <v>0</v>
      </c>
      <c r="W30" s="58">
        <v>53421009</v>
      </c>
      <c r="X30" s="25"/>
    </row>
    <row r="31" spans="1:24" s="7" customFormat="1" ht="12.75">
      <c r="A31" s="24" t="s">
        <v>609</v>
      </c>
      <c r="B31" s="79" t="s">
        <v>503</v>
      </c>
      <c r="C31" s="55" t="s">
        <v>504</v>
      </c>
      <c r="D31" s="56">
        <v>5302034</v>
      </c>
      <c r="E31" s="57">
        <v>26608719</v>
      </c>
      <c r="F31" s="57">
        <v>19096771</v>
      </c>
      <c r="G31" s="57">
        <v>0</v>
      </c>
      <c r="H31" s="57">
        <v>21002632</v>
      </c>
      <c r="I31" s="57">
        <v>16340000</v>
      </c>
      <c r="J31" s="57">
        <v>0</v>
      </c>
      <c r="K31" s="57">
        <v>300000</v>
      </c>
      <c r="L31" s="57">
        <v>0</v>
      </c>
      <c r="M31" s="57">
        <v>0</v>
      </c>
      <c r="N31" s="58">
        <v>7507149</v>
      </c>
      <c r="O31" s="59">
        <v>8142044</v>
      </c>
      <c r="P31" s="58">
        <v>0</v>
      </c>
      <c r="Q31" s="60">
        <v>104299349</v>
      </c>
      <c r="R31" s="59">
        <v>31893861</v>
      </c>
      <c r="S31" s="58">
        <v>0</v>
      </c>
      <c r="T31" s="58">
        <v>63505488</v>
      </c>
      <c r="U31" s="57">
        <v>2100000</v>
      </c>
      <c r="V31" s="58">
        <v>6800000</v>
      </c>
      <c r="W31" s="58">
        <v>104299349</v>
      </c>
      <c r="X31" s="25"/>
    </row>
    <row r="32" spans="1:24" s="7" customFormat="1" ht="12.75">
      <c r="A32" s="24" t="s">
        <v>609</v>
      </c>
      <c r="B32" s="79" t="s">
        <v>99</v>
      </c>
      <c r="C32" s="55" t="s">
        <v>100</v>
      </c>
      <c r="D32" s="56">
        <v>4130000</v>
      </c>
      <c r="E32" s="57">
        <v>162427959</v>
      </c>
      <c r="F32" s="57">
        <v>45834029</v>
      </c>
      <c r="G32" s="57">
        <v>0</v>
      </c>
      <c r="H32" s="57">
        <v>36985965</v>
      </c>
      <c r="I32" s="57">
        <v>49458720</v>
      </c>
      <c r="J32" s="57">
        <v>0</v>
      </c>
      <c r="K32" s="57">
        <v>0</v>
      </c>
      <c r="L32" s="57">
        <v>1000000</v>
      </c>
      <c r="M32" s="57">
        <v>0</v>
      </c>
      <c r="N32" s="58">
        <v>12330125</v>
      </c>
      <c r="O32" s="59">
        <v>17897000</v>
      </c>
      <c r="P32" s="58">
        <v>1900000</v>
      </c>
      <c r="Q32" s="60">
        <v>331963798</v>
      </c>
      <c r="R32" s="59">
        <v>189666798</v>
      </c>
      <c r="S32" s="58">
        <v>57000000</v>
      </c>
      <c r="T32" s="58">
        <v>79437000</v>
      </c>
      <c r="U32" s="57">
        <v>0</v>
      </c>
      <c r="V32" s="58">
        <v>5860000</v>
      </c>
      <c r="W32" s="58">
        <v>331963798</v>
      </c>
      <c r="X32" s="25"/>
    </row>
    <row r="33" spans="1:24" s="7" customFormat="1" ht="12.75">
      <c r="A33" s="24" t="s">
        <v>609</v>
      </c>
      <c r="B33" s="79" t="s">
        <v>505</v>
      </c>
      <c r="C33" s="55" t="s">
        <v>506</v>
      </c>
      <c r="D33" s="56">
        <v>0</v>
      </c>
      <c r="E33" s="57">
        <v>34413000</v>
      </c>
      <c r="F33" s="57">
        <v>42399000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8">
        <v>1500000</v>
      </c>
      <c r="O33" s="59">
        <v>5465000</v>
      </c>
      <c r="P33" s="58">
        <v>0</v>
      </c>
      <c r="Q33" s="60">
        <v>83777000</v>
      </c>
      <c r="R33" s="59">
        <v>68277000</v>
      </c>
      <c r="S33" s="58">
        <v>15500000</v>
      </c>
      <c r="T33" s="58">
        <v>0</v>
      </c>
      <c r="U33" s="57">
        <v>0</v>
      </c>
      <c r="V33" s="58">
        <v>0</v>
      </c>
      <c r="W33" s="58">
        <v>83777000</v>
      </c>
      <c r="X33" s="25"/>
    </row>
    <row r="34" spans="1:24" s="7" customFormat="1" ht="12.75">
      <c r="A34" s="24" t="s">
        <v>609</v>
      </c>
      <c r="B34" s="79" t="s">
        <v>507</v>
      </c>
      <c r="C34" s="55" t="s">
        <v>508</v>
      </c>
      <c r="D34" s="56">
        <v>6729888</v>
      </c>
      <c r="E34" s="57">
        <v>13358517</v>
      </c>
      <c r="F34" s="57">
        <v>18540500</v>
      </c>
      <c r="G34" s="57">
        <v>0</v>
      </c>
      <c r="H34" s="57">
        <v>10935965</v>
      </c>
      <c r="I34" s="57">
        <v>11992239</v>
      </c>
      <c r="J34" s="57">
        <v>0</v>
      </c>
      <c r="K34" s="57">
        <v>300000</v>
      </c>
      <c r="L34" s="57">
        <v>0</v>
      </c>
      <c r="M34" s="57">
        <v>0</v>
      </c>
      <c r="N34" s="58">
        <v>1754386</v>
      </c>
      <c r="O34" s="59">
        <v>3440000</v>
      </c>
      <c r="P34" s="58">
        <v>0</v>
      </c>
      <c r="Q34" s="60">
        <v>67051495</v>
      </c>
      <c r="R34" s="59">
        <v>35505088</v>
      </c>
      <c r="S34" s="58">
        <v>9340000</v>
      </c>
      <c r="T34" s="58">
        <v>22206407</v>
      </c>
      <c r="U34" s="57">
        <v>0</v>
      </c>
      <c r="V34" s="58">
        <v>0</v>
      </c>
      <c r="W34" s="58">
        <v>67051495</v>
      </c>
      <c r="X34" s="25"/>
    </row>
    <row r="35" spans="1:24" s="7" customFormat="1" ht="12.75">
      <c r="A35" s="24" t="s">
        <v>609</v>
      </c>
      <c r="B35" s="79" t="s">
        <v>509</v>
      </c>
      <c r="C35" s="55" t="s">
        <v>510</v>
      </c>
      <c r="D35" s="56">
        <v>0</v>
      </c>
      <c r="E35" s="57">
        <v>3450000</v>
      </c>
      <c r="F35" s="57">
        <v>22075000</v>
      </c>
      <c r="G35" s="57">
        <v>0</v>
      </c>
      <c r="H35" s="57">
        <v>4289000</v>
      </c>
      <c r="I35" s="57">
        <v>2182000</v>
      </c>
      <c r="J35" s="57">
        <v>0</v>
      </c>
      <c r="K35" s="57">
        <v>0</v>
      </c>
      <c r="L35" s="57">
        <v>0</v>
      </c>
      <c r="M35" s="57">
        <v>0</v>
      </c>
      <c r="N35" s="58">
        <v>19431000</v>
      </c>
      <c r="O35" s="59">
        <v>4565000</v>
      </c>
      <c r="P35" s="58">
        <v>3000000</v>
      </c>
      <c r="Q35" s="60">
        <v>58992000</v>
      </c>
      <c r="R35" s="59">
        <v>41027000</v>
      </c>
      <c r="S35" s="58">
        <v>10660000</v>
      </c>
      <c r="T35" s="58">
        <v>0</v>
      </c>
      <c r="U35" s="57">
        <v>0</v>
      </c>
      <c r="V35" s="58">
        <v>7305000</v>
      </c>
      <c r="W35" s="58">
        <v>58992000</v>
      </c>
      <c r="X35" s="25"/>
    </row>
    <row r="36" spans="1:24" s="7" customFormat="1" ht="12.75">
      <c r="A36" s="24" t="s">
        <v>610</v>
      </c>
      <c r="B36" s="79" t="s">
        <v>580</v>
      </c>
      <c r="C36" s="55" t="s">
        <v>581</v>
      </c>
      <c r="D36" s="56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8">
        <v>250000</v>
      </c>
      <c r="O36" s="59">
        <v>1900000</v>
      </c>
      <c r="P36" s="58">
        <v>0</v>
      </c>
      <c r="Q36" s="60">
        <v>2150000</v>
      </c>
      <c r="R36" s="59">
        <v>0</v>
      </c>
      <c r="S36" s="58">
        <v>0</v>
      </c>
      <c r="T36" s="58">
        <v>0</v>
      </c>
      <c r="U36" s="57">
        <v>0</v>
      </c>
      <c r="V36" s="58">
        <v>2150000</v>
      </c>
      <c r="W36" s="58">
        <v>2150000</v>
      </c>
      <c r="X36" s="25"/>
    </row>
    <row r="37" spans="1:24" s="34" customFormat="1" ht="12.75">
      <c r="A37" s="45"/>
      <c r="B37" s="80" t="s">
        <v>669</v>
      </c>
      <c r="C37" s="81"/>
      <c r="D37" s="65">
        <f aca="true" t="shared" si="4" ref="D37:W37">SUM(D29:D36)</f>
        <v>16530922</v>
      </c>
      <c r="E37" s="66">
        <f t="shared" si="4"/>
        <v>263435785</v>
      </c>
      <c r="F37" s="66">
        <f t="shared" si="4"/>
        <v>186620300</v>
      </c>
      <c r="G37" s="66">
        <f t="shared" si="4"/>
        <v>0</v>
      </c>
      <c r="H37" s="66">
        <f t="shared" si="4"/>
        <v>81713562</v>
      </c>
      <c r="I37" s="66">
        <f t="shared" si="4"/>
        <v>147317369</v>
      </c>
      <c r="J37" s="66">
        <f t="shared" si="4"/>
        <v>0</v>
      </c>
      <c r="K37" s="66">
        <f t="shared" si="4"/>
        <v>600000</v>
      </c>
      <c r="L37" s="66">
        <f t="shared" si="4"/>
        <v>1305000</v>
      </c>
      <c r="M37" s="66">
        <f t="shared" si="4"/>
        <v>0</v>
      </c>
      <c r="N37" s="82">
        <f t="shared" si="4"/>
        <v>45612660</v>
      </c>
      <c r="O37" s="83">
        <f t="shared" si="4"/>
        <v>53642903</v>
      </c>
      <c r="P37" s="82">
        <f t="shared" si="4"/>
        <v>6500000</v>
      </c>
      <c r="Q37" s="69">
        <f t="shared" si="4"/>
        <v>803278501</v>
      </c>
      <c r="R37" s="83">
        <f t="shared" si="4"/>
        <v>480792851</v>
      </c>
      <c r="S37" s="82">
        <f t="shared" si="4"/>
        <v>128800000</v>
      </c>
      <c r="T37" s="82">
        <f t="shared" si="4"/>
        <v>168740300</v>
      </c>
      <c r="U37" s="66">
        <f t="shared" si="4"/>
        <v>2100000</v>
      </c>
      <c r="V37" s="82">
        <f t="shared" si="4"/>
        <v>22845350</v>
      </c>
      <c r="W37" s="82">
        <f t="shared" si="4"/>
        <v>803278501</v>
      </c>
      <c r="X37" s="33"/>
    </row>
    <row r="38" spans="1:24" s="7" customFormat="1" ht="12.75">
      <c r="A38" s="24" t="s">
        <v>609</v>
      </c>
      <c r="B38" s="79" t="s">
        <v>511</v>
      </c>
      <c r="C38" s="55" t="s">
        <v>512</v>
      </c>
      <c r="D38" s="56">
        <v>0</v>
      </c>
      <c r="E38" s="57">
        <v>0</v>
      </c>
      <c r="F38" s="57">
        <v>0</v>
      </c>
      <c r="G38" s="57">
        <v>0</v>
      </c>
      <c r="H38" s="57">
        <v>5337000</v>
      </c>
      <c r="I38" s="57">
        <v>1290000</v>
      </c>
      <c r="J38" s="57">
        <v>0</v>
      </c>
      <c r="K38" s="57">
        <v>0</v>
      </c>
      <c r="L38" s="57">
        <v>0</v>
      </c>
      <c r="M38" s="57">
        <v>0</v>
      </c>
      <c r="N38" s="58">
        <v>0</v>
      </c>
      <c r="O38" s="59">
        <v>4440000</v>
      </c>
      <c r="P38" s="58">
        <v>0</v>
      </c>
      <c r="Q38" s="60">
        <v>11067000</v>
      </c>
      <c r="R38" s="59">
        <v>11031000</v>
      </c>
      <c r="S38" s="58">
        <v>0</v>
      </c>
      <c r="T38" s="58">
        <v>0</v>
      </c>
      <c r="U38" s="57">
        <v>0</v>
      </c>
      <c r="V38" s="58">
        <v>36000</v>
      </c>
      <c r="W38" s="58">
        <v>11067000</v>
      </c>
      <c r="X38" s="25"/>
    </row>
    <row r="39" spans="1:24" s="7" customFormat="1" ht="12.75">
      <c r="A39" s="24" t="s">
        <v>609</v>
      </c>
      <c r="B39" s="79" t="s">
        <v>513</v>
      </c>
      <c r="C39" s="55" t="s">
        <v>514</v>
      </c>
      <c r="D39" s="56">
        <v>0</v>
      </c>
      <c r="E39" s="57">
        <v>4444450</v>
      </c>
      <c r="F39" s="57">
        <v>1500000</v>
      </c>
      <c r="G39" s="57">
        <v>0</v>
      </c>
      <c r="H39" s="57">
        <v>3000000</v>
      </c>
      <c r="I39" s="57">
        <v>0</v>
      </c>
      <c r="J39" s="57">
        <v>0</v>
      </c>
      <c r="K39" s="57">
        <v>0</v>
      </c>
      <c r="L39" s="57">
        <v>1400000</v>
      </c>
      <c r="M39" s="57">
        <v>0</v>
      </c>
      <c r="N39" s="58">
        <v>0</v>
      </c>
      <c r="O39" s="59">
        <v>0</v>
      </c>
      <c r="P39" s="58">
        <v>0</v>
      </c>
      <c r="Q39" s="60">
        <v>10344450</v>
      </c>
      <c r="R39" s="59">
        <v>10344450</v>
      </c>
      <c r="S39" s="58">
        <v>0</v>
      </c>
      <c r="T39" s="58">
        <v>0</v>
      </c>
      <c r="U39" s="57">
        <v>0</v>
      </c>
      <c r="V39" s="58">
        <v>0</v>
      </c>
      <c r="W39" s="58">
        <v>10344450</v>
      </c>
      <c r="X39" s="25"/>
    </row>
    <row r="40" spans="1:24" s="7" customFormat="1" ht="12.75">
      <c r="A40" s="24" t="s">
        <v>609</v>
      </c>
      <c r="B40" s="79" t="s">
        <v>515</v>
      </c>
      <c r="C40" s="55" t="s">
        <v>516</v>
      </c>
      <c r="D40" s="56">
        <v>160000</v>
      </c>
      <c r="E40" s="57">
        <v>4865687</v>
      </c>
      <c r="F40" s="57">
        <v>981432</v>
      </c>
      <c r="G40" s="57">
        <v>0</v>
      </c>
      <c r="H40" s="57">
        <v>0</v>
      </c>
      <c r="I40" s="57">
        <v>5731881</v>
      </c>
      <c r="J40" s="57">
        <v>0</v>
      </c>
      <c r="K40" s="57">
        <v>0</v>
      </c>
      <c r="L40" s="57">
        <v>0</v>
      </c>
      <c r="M40" s="57">
        <v>0</v>
      </c>
      <c r="N40" s="58">
        <v>1000000</v>
      </c>
      <c r="O40" s="59">
        <v>2876000</v>
      </c>
      <c r="P40" s="58">
        <v>0</v>
      </c>
      <c r="Q40" s="60">
        <v>15615000</v>
      </c>
      <c r="R40" s="59">
        <v>14579000</v>
      </c>
      <c r="S40" s="58">
        <v>0</v>
      </c>
      <c r="T40" s="58">
        <v>1036000</v>
      </c>
      <c r="U40" s="57">
        <v>0</v>
      </c>
      <c r="V40" s="58">
        <v>0</v>
      </c>
      <c r="W40" s="58">
        <v>15615000</v>
      </c>
      <c r="X40" s="25"/>
    </row>
    <row r="41" spans="1:24" s="7" customFormat="1" ht="12.75">
      <c r="A41" s="24" t="s">
        <v>610</v>
      </c>
      <c r="B41" s="79" t="s">
        <v>596</v>
      </c>
      <c r="C41" s="55" t="s">
        <v>597</v>
      </c>
      <c r="D41" s="56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8">
        <v>0</v>
      </c>
      <c r="O41" s="59">
        <v>295000</v>
      </c>
      <c r="P41" s="58">
        <v>0</v>
      </c>
      <c r="Q41" s="60">
        <v>295000</v>
      </c>
      <c r="R41" s="59">
        <v>0</v>
      </c>
      <c r="S41" s="58">
        <v>0</v>
      </c>
      <c r="T41" s="58">
        <v>0</v>
      </c>
      <c r="U41" s="57">
        <v>0</v>
      </c>
      <c r="V41" s="58">
        <v>295000</v>
      </c>
      <c r="W41" s="58">
        <v>295000</v>
      </c>
      <c r="X41" s="25"/>
    </row>
    <row r="42" spans="1:24" s="34" customFormat="1" ht="12.75">
      <c r="A42" s="45"/>
      <c r="B42" s="80" t="s">
        <v>670</v>
      </c>
      <c r="C42" s="81"/>
      <c r="D42" s="65">
        <f aca="true" t="shared" si="5" ref="D42:W42">SUM(D38:D41)</f>
        <v>160000</v>
      </c>
      <c r="E42" s="66">
        <f t="shared" si="5"/>
        <v>9310137</v>
      </c>
      <c r="F42" s="66">
        <f t="shared" si="5"/>
        <v>2481432</v>
      </c>
      <c r="G42" s="66">
        <f t="shared" si="5"/>
        <v>0</v>
      </c>
      <c r="H42" s="66">
        <f t="shared" si="5"/>
        <v>8337000</v>
      </c>
      <c r="I42" s="66">
        <f t="shared" si="5"/>
        <v>7021881</v>
      </c>
      <c r="J42" s="66">
        <f t="shared" si="5"/>
        <v>0</v>
      </c>
      <c r="K42" s="66">
        <f t="shared" si="5"/>
        <v>0</v>
      </c>
      <c r="L42" s="66">
        <f t="shared" si="5"/>
        <v>1400000</v>
      </c>
      <c r="M42" s="66">
        <f t="shared" si="5"/>
        <v>0</v>
      </c>
      <c r="N42" s="82">
        <f t="shared" si="5"/>
        <v>1000000</v>
      </c>
      <c r="O42" s="83">
        <f t="shared" si="5"/>
        <v>7611000</v>
      </c>
      <c r="P42" s="82">
        <f t="shared" si="5"/>
        <v>0</v>
      </c>
      <c r="Q42" s="69">
        <f t="shared" si="5"/>
        <v>37321450</v>
      </c>
      <c r="R42" s="83">
        <f t="shared" si="5"/>
        <v>35954450</v>
      </c>
      <c r="S42" s="82">
        <f t="shared" si="5"/>
        <v>0</v>
      </c>
      <c r="T42" s="82">
        <f t="shared" si="5"/>
        <v>1036000</v>
      </c>
      <c r="U42" s="66">
        <f t="shared" si="5"/>
        <v>0</v>
      </c>
      <c r="V42" s="82">
        <f t="shared" si="5"/>
        <v>331000</v>
      </c>
      <c r="W42" s="82">
        <f t="shared" si="5"/>
        <v>37321450</v>
      </c>
      <c r="X42" s="33"/>
    </row>
    <row r="43" spans="1:24" s="34" customFormat="1" ht="12.75">
      <c r="A43" s="45"/>
      <c r="B43" s="80" t="s">
        <v>671</v>
      </c>
      <c r="C43" s="81"/>
      <c r="D43" s="65">
        <f aca="true" t="shared" si="6" ref="D43:W43">SUM(D7,D9:D14,D16:D21,D23:D27,D29:D36,D38:D41)</f>
        <v>326632338</v>
      </c>
      <c r="E43" s="66">
        <f t="shared" si="6"/>
        <v>1799865461</v>
      </c>
      <c r="F43" s="66">
        <f t="shared" si="6"/>
        <v>1138165089</v>
      </c>
      <c r="G43" s="66">
        <f t="shared" si="6"/>
        <v>88750000</v>
      </c>
      <c r="H43" s="66">
        <f t="shared" si="6"/>
        <v>1362749692</v>
      </c>
      <c r="I43" s="66">
        <f t="shared" si="6"/>
        <v>1468309836</v>
      </c>
      <c r="J43" s="66">
        <f t="shared" si="6"/>
        <v>50013892</v>
      </c>
      <c r="K43" s="66">
        <f t="shared" si="6"/>
        <v>79609218</v>
      </c>
      <c r="L43" s="66">
        <f t="shared" si="6"/>
        <v>119865000</v>
      </c>
      <c r="M43" s="66">
        <f t="shared" si="6"/>
        <v>5138888</v>
      </c>
      <c r="N43" s="82">
        <f t="shared" si="6"/>
        <v>420971592</v>
      </c>
      <c r="O43" s="83">
        <f t="shared" si="6"/>
        <v>803744002</v>
      </c>
      <c r="P43" s="82">
        <f t="shared" si="6"/>
        <v>72000000</v>
      </c>
      <c r="Q43" s="69">
        <f t="shared" si="6"/>
        <v>7735815008</v>
      </c>
      <c r="R43" s="83">
        <f t="shared" si="6"/>
        <v>3630610497</v>
      </c>
      <c r="S43" s="82">
        <f t="shared" si="6"/>
        <v>3027932624</v>
      </c>
      <c r="T43" s="82">
        <f t="shared" si="6"/>
        <v>905511317</v>
      </c>
      <c r="U43" s="66">
        <f t="shared" si="6"/>
        <v>105200000</v>
      </c>
      <c r="V43" s="82">
        <f t="shared" si="6"/>
        <v>66560569</v>
      </c>
      <c r="W43" s="82">
        <f t="shared" si="6"/>
        <v>7735815007</v>
      </c>
      <c r="X43" s="33"/>
    </row>
    <row r="44" spans="1:24" s="7" customFormat="1" ht="12.75">
      <c r="A44" s="46"/>
      <c r="B44" s="84"/>
      <c r="C44" s="85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8"/>
      <c r="P44" s="87"/>
      <c r="Q44" s="89"/>
      <c r="R44" s="88"/>
      <c r="S44" s="87"/>
      <c r="T44" s="87"/>
      <c r="U44" s="87"/>
      <c r="V44" s="87"/>
      <c r="W44" s="87"/>
      <c r="X44" s="48"/>
    </row>
    <row r="45" spans="1:24" s="7" customFormat="1" ht="12.75">
      <c r="A45" s="29"/>
      <c r="B45" s="120" t="s">
        <v>43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1"/>
    </row>
    <row r="46" spans="1:24" s="7" customFormat="1" ht="12.75">
      <c r="A46" s="2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29"/>
    </row>
    <row r="47" spans="1:24" s="7" customFormat="1" ht="12.75">
      <c r="A47" s="2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29"/>
    </row>
    <row r="48" spans="1:24" ht="12.75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1"/>
    </row>
    <row r="49" spans="1:24" ht="12.75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1"/>
    </row>
    <row r="50" spans="1:24" ht="12.75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1"/>
    </row>
    <row r="51" spans="1:24" ht="12.75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1"/>
    </row>
    <row r="52" spans="1:24" ht="12.75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1"/>
    </row>
    <row r="53" spans="1:24" ht="12.75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1"/>
    </row>
    <row r="54" spans="1:24" ht="12.75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1"/>
    </row>
    <row r="55" spans="1:24" ht="12.75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1"/>
    </row>
    <row r="56" spans="1:24" ht="12.75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1"/>
    </row>
    <row r="57" spans="1:24" ht="12.75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1"/>
    </row>
    <row r="58" spans="1:24" ht="12.75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1"/>
    </row>
    <row r="59" spans="1:24" ht="12.75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1"/>
    </row>
    <row r="60" spans="1:24" ht="12.75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1"/>
    </row>
    <row r="61" spans="1:24" ht="12.75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1"/>
    </row>
    <row r="62" spans="1:24" ht="12.75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1"/>
    </row>
    <row r="63" spans="1:24" ht="12.75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1"/>
    </row>
    <row r="64" spans="1:24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1"/>
    </row>
    <row r="65" spans="1:24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1"/>
    </row>
    <row r="66" spans="1:24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1"/>
    </row>
    <row r="67" spans="1:24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1"/>
    </row>
    <row r="68" spans="1:24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1"/>
    </row>
    <row r="69" spans="1:24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1"/>
    </row>
    <row r="70" spans="1:24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1"/>
    </row>
    <row r="71" spans="1:24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1"/>
    </row>
    <row r="72" spans="1:24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1"/>
    </row>
    <row r="73" spans="1:24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1"/>
    </row>
    <row r="74" spans="1:24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1"/>
    </row>
    <row r="75" spans="1:24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1"/>
    </row>
    <row r="76" spans="1:24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1"/>
    </row>
    <row r="77" spans="1:24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1"/>
    </row>
    <row r="78" spans="1:24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1"/>
    </row>
    <row r="79" spans="1:24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1"/>
    </row>
    <row r="80" spans="1:24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1"/>
    </row>
    <row r="81" spans="1:24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1"/>
    </row>
    <row r="82" spans="2:23" ht="12.7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D2:Q2"/>
    <mergeCell ref="B1:X1"/>
    <mergeCell ref="R2:X2"/>
    <mergeCell ref="B45:X45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2" width="10.7109375" style="2" customWidth="1"/>
    <col min="23" max="23" width="11.7109375" style="2" customWidth="1"/>
    <col min="24" max="16384" width="9.140625" style="2" customWidth="1"/>
  </cols>
  <sheetData>
    <row r="1" spans="1:27" ht="18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"/>
      <c r="Y1" s="1"/>
      <c r="Z1" s="1"/>
      <c r="AA1" s="1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63.75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11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18" t="s">
        <v>45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23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2"/>
    </row>
    <row r="7" spans="1:23" s="7" customFormat="1" ht="12.75">
      <c r="A7" s="24"/>
      <c r="B7" s="54" t="s">
        <v>46</v>
      </c>
      <c r="C7" s="55" t="s">
        <v>47</v>
      </c>
      <c r="D7" s="56">
        <v>110689000</v>
      </c>
      <c r="E7" s="57">
        <v>224900000</v>
      </c>
      <c r="F7" s="57">
        <v>91000000</v>
      </c>
      <c r="G7" s="57">
        <v>132672000</v>
      </c>
      <c r="H7" s="57">
        <v>111500000</v>
      </c>
      <c r="I7" s="57">
        <v>0</v>
      </c>
      <c r="J7" s="57">
        <v>0</v>
      </c>
      <c r="K7" s="57">
        <v>0</v>
      </c>
      <c r="L7" s="57">
        <v>1000000</v>
      </c>
      <c r="M7" s="57">
        <v>323298430</v>
      </c>
      <c r="N7" s="58">
        <v>62250000</v>
      </c>
      <c r="O7" s="59">
        <v>459759685</v>
      </c>
      <c r="P7" s="58">
        <v>4000000</v>
      </c>
      <c r="Q7" s="60">
        <v>1521069115</v>
      </c>
      <c r="R7" s="59">
        <v>976943100</v>
      </c>
      <c r="S7" s="58">
        <v>0</v>
      </c>
      <c r="T7" s="58">
        <v>544126015</v>
      </c>
      <c r="U7" s="57">
        <v>0</v>
      </c>
      <c r="V7" s="58">
        <v>0</v>
      </c>
      <c r="W7" s="60">
        <v>1521069115</v>
      </c>
    </row>
    <row r="8" spans="1:23" s="7" customFormat="1" ht="12.75">
      <c r="A8" s="24"/>
      <c r="B8" s="54" t="s">
        <v>48</v>
      </c>
      <c r="C8" s="55" t="s">
        <v>49</v>
      </c>
      <c r="D8" s="56">
        <v>285028604</v>
      </c>
      <c r="E8" s="57">
        <v>1318010592</v>
      </c>
      <c r="F8" s="57">
        <v>698689405</v>
      </c>
      <c r="G8" s="57">
        <v>83650000</v>
      </c>
      <c r="H8" s="57">
        <v>1033336300</v>
      </c>
      <c r="I8" s="57">
        <v>933829405</v>
      </c>
      <c r="J8" s="57">
        <v>14200000</v>
      </c>
      <c r="K8" s="57">
        <v>67800000</v>
      </c>
      <c r="L8" s="57">
        <v>104000000</v>
      </c>
      <c r="M8" s="57">
        <v>0</v>
      </c>
      <c r="N8" s="58">
        <v>193346973</v>
      </c>
      <c r="O8" s="59">
        <v>582229155</v>
      </c>
      <c r="P8" s="58">
        <v>63000000</v>
      </c>
      <c r="Q8" s="60">
        <v>5377120434</v>
      </c>
      <c r="R8" s="59">
        <v>2478439098</v>
      </c>
      <c r="S8" s="58">
        <v>2291865995</v>
      </c>
      <c r="T8" s="58">
        <v>487265000</v>
      </c>
      <c r="U8" s="57">
        <v>103100000</v>
      </c>
      <c r="V8" s="58">
        <v>16450340</v>
      </c>
      <c r="W8" s="60">
        <v>5377120433</v>
      </c>
    </row>
    <row r="9" spans="1:23" s="7" customFormat="1" ht="12.75">
      <c r="A9" s="24"/>
      <c r="B9" s="54" t="s">
        <v>50</v>
      </c>
      <c r="C9" s="55" t="s">
        <v>51</v>
      </c>
      <c r="D9" s="56">
        <v>878800000</v>
      </c>
      <c r="E9" s="57">
        <v>1387544000</v>
      </c>
      <c r="F9" s="57">
        <v>360000000</v>
      </c>
      <c r="G9" s="57">
        <v>79000000</v>
      </c>
      <c r="H9" s="57">
        <v>636000000</v>
      </c>
      <c r="I9" s="57">
        <v>155000000</v>
      </c>
      <c r="J9" s="57">
        <v>0</v>
      </c>
      <c r="K9" s="57">
        <v>63000000</v>
      </c>
      <c r="L9" s="57">
        <v>137500000</v>
      </c>
      <c r="M9" s="57">
        <v>360417170</v>
      </c>
      <c r="N9" s="58">
        <v>337500000</v>
      </c>
      <c r="O9" s="59">
        <v>669684100</v>
      </c>
      <c r="P9" s="58">
        <v>118000000</v>
      </c>
      <c r="Q9" s="60">
        <v>5182445270</v>
      </c>
      <c r="R9" s="59">
        <v>2365934000</v>
      </c>
      <c r="S9" s="58">
        <v>1711600000</v>
      </c>
      <c r="T9" s="58">
        <v>0</v>
      </c>
      <c r="U9" s="57">
        <v>0</v>
      </c>
      <c r="V9" s="58">
        <v>1104911270</v>
      </c>
      <c r="W9" s="60">
        <v>5182445270</v>
      </c>
    </row>
    <row r="10" spans="1:23" s="7" customFormat="1" ht="12.75">
      <c r="A10" s="24"/>
      <c r="B10" s="54" t="s">
        <v>52</v>
      </c>
      <c r="C10" s="55" t="s">
        <v>53</v>
      </c>
      <c r="D10" s="56">
        <v>89906000</v>
      </c>
      <c r="E10" s="57">
        <v>570388000</v>
      </c>
      <c r="F10" s="57">
        <v>809209542</v>
      </c>
      <c r="G10" s="57">
        <v>0</v>
      </c>
      <c r="H10" s="57">
        <v>673850000</v>
      </c>
      <c r="I10" s="57">
        <v>691301400</v>
      </c>
      <c r="J10" s="57">
        <v>1134685700</v>
      </c>
      <c r="K10" s="57">
        <v>2200000</v>
      </c>
      <c r="L10" s="57">
        <v>95526900</v>
      </c>
      <c r="M10" s="57">
        <v>1157915400</v>
      </c>
      <c r="N10" s="58">
        <v>573441881</v>
      </c>
      <c r="O10" s="59">
        <v>1032824178</v>
      </c>
      <c r="P10" s="58">
        <v>105851300</v>
      </c>
      <c r="Q10" s="60">
        <v>6937100301</v>
      </c>
      <c r="R10" s="59">
        <v>3891048301</v>
      </c>
      <c r="S10" s="58">
        <v>1000000000</v>
      </c>
      <c r="T10" s="58">
        <v>2046052000</v>
      </c>
      <c r="U10" s="57">
        <v>0</v>
      </c>
      <c r="V10" s="58">
        <v>0</v>
      </c>
      <c r="W10" s="60">
        <v>6937100301</v>
      </c>
    </row>
    <row r="11" spans="1:23" s="7" customFormat="1" ht="12.75">
      <c r="A11" s="24"/>
      <c r="B11" s="54" t="s">
        <v>54</v>
      </c>
      <c r="C11" s="55" t="s">
        <v>55</v>
      </c>
      <c r="D11" s="56">
        <v>0</v>
      </c>
      <c r="E11" s="57">
        <v>1277295000</v>
      </c>
      <c r="F11" s="57">
        <v>846452400</v>
      </c>
      <c r="G11" s="57">
        <v>0</v>
      </c>
      <c r="H11" s="57">
        <v>1424870000</v>
      </c>
      <c r="I11" s="57">
        <v>482957600</v>
      </c>
      <c r="J11" s="57">
        <v>0</v>
      </c>
      <c r="K11" s="57">
        <v>0</v>
      </c>
      <c r="L11" s="57">
        <v>97100000</v>
      </c>
      <c r="M11" s="57">
        <v>0</v>
      </c>
      <c r="N11" s="58">
        <v>1267712001</v>
      </c>
      <c r="O11" s="59">
        <v>3914907999</v>
      </c>
      <c r="P11" s="58">
        <v>0</v>
      </c>
      <c r="Q11" s="60">
        <v>9311295000</v>
      </c>
      <c r="R11" s="59">
        <v>3092789000</v>
      </c>
      <c r="S11" s="58">
        <v>3000000000</v>
      </c>
      <c r="T11" s="58">
        <v>2931276000</v>
      </c>
      <c r="U11" s="57">
        <v>287230000</v>
      </c>
      <c r="V11" s="58">
        <v>0</v>
      </c>
      <c r="W11" s="60">
        <v>9311295000</v>
      </c>
    </row>
    <row r="12" spans="1:23" s="7" customFormat="1" ht="12.75">
      <c r="A12" s="24"/>
      <c r="B12" s="54" t="s">
        <v>56</v>
      </c>
      <c r="C12" s="55" t="s">
        <v>57</v>
      </c>
      <c r="D12" s="56">
        <v>144725483</v>
      </c>
      <c r="E12" s="57">
        <v>352764248</v>
      </c>
      <c r="F12" s="57">
        <v>554750000</v>
      </c>
      <c r="G12" s="57">
        <v>0</v>
      </c>
      <c r="H12" s="57">
        <v>338002091</v>
      </c>
      <c r="I12" s="57">
        <v>621800000</v>
      </c>
      <c r="J12" s="57">
        <v>0</v>
      </c>
      <c r="K12" s="57">
        <v>0</v>
      </c>
      <c r="L12" s="57">
        <v>16315575</v>
      </c>
      <c r="M12" s="57">
        <v>100000</v>
      </c>
      <c r="N12" s="58">
        <v>68218000</v>
      </c>
      <c r="O12" s="59">
        <v>90580750</v>
      </c>
      <c r="P12" s="58">
        <v>0</v>
      </c>
      <c r="Q12" s="60">
        <v>2187256147</v>
      </c>
      <c r="R12" s="59">
        <v>846415000</v>
      </c>
      <c r="S12" s="58">
        <v>896101323</v>
      </c>
      <c r="T12" s="58">
        <v>420630814</v>
      </c>
      <c r="U12" s="57">
        <v>24109010</v>
      </c>
      <c r="V12" s="58">
        <v>0</v>
      </c>
      <c r="W12" s="60">
        <v>2187256147</v>
      </c>
    </row>
    <row r="13" spans="1:23" s="7" customFormat="1" ht="12.75">
      <c r="A13" s="24"/>
      <c r="B13" s="54" t="s">
        <v>58</v>
      </c>
      <c r="C13" s="55" t="s">
        <v>59</v>
      </c>
      <c r="D13" s="56">
        <v>58710000</v>
      </c>
      <c r="E13" s="57">
        <v>357604386</v>
      </c>
      <c r="F13" s="57">
        <v>189750000</v>
      </c>
      <c r="G13" s="57">
        <v>0</v>
      </c>
      <c r="H13" s="57">
        <v>211147719</v>
      </c>
      <c r="I13" s="57">
        <v>341600000</v>
      </c>
      <c r="J13" s="57">
        <v>249287368</v>
      </c>
      <c r="K13" s="57">
        <v>8000000</v>
      </c>
      <c r="L13" s="57">
        <v>6000000</v>
      </c>
      <c r="M13" s="57">
        <v>12000000</v>
      </c>
      <c r="N13" s="58">
        <v>73253318</v>
      </c>
      <c r="O13" s="59">
        <v>124729960</v>
      </c>
      <c r="P13" s="58">
        <v>12800000</v>
      </c>
      <c r="Q13" s="60">
        <v>1644882751</v>
      </c>
      <c r="R13" s="59">
        <v>1061512471</v>
      </c>
      <c r="S13" s="58">
        <v>0</v>
      </c>
      <c r="T13" s="58">
        <v>530370280</v>
      </c>
      <c r="U13" s="57">
        <v>53000000</v>
      </c>
      <c r="V13" s="58">
        <v>0</v>
      </c>
      <c r="W13" s="60">
        <v>1644882751</v>
      </c>
    </row>
    <row r="14" spans="1:23" s="7" customFormat="1" ht="12.75">
      <c r="A14" s="24"/>
      <c r="B14" s="54" t="s">
        <v>60</v>
      </c>
      <c r="C14" s="55" t="s">
        <v>61</v>
      </c>
      <c r="D14" s="56">
        <v>20000000</v>
      </c>
      <c r="E14" s="57">
        <v>1525368350</v>
      </c>
      <c r="F14" s="57">
        <v>230900000</v>
      </c>
      <c r="G14" s="57">
        <v>0</v>
      </c>
      <c r="H14" s="57">
        <v>547812146</v>
      </c>
      <c r="I14" s="57">
        <v>104787854</v>
      </c>
      <c r="J14" s="57">
        <v>0</v>
      </c>
      <c r="K14" s="57">
        <v>112000000</v>
      </c>
      <c r="L14" s="57">
        <v>0</v>
      </c>
      <c r="M14" s="57">
        <v>292500000</v>
      </c>
      <c r="N14" s="58">
        <v>326000000</v>
      </c>
      <c r="O14" s="59">
        <v>1002757650</v>
      </c>
      <c r="P14" s="58">
        <v>0</v>
      </c>
      <c r="Q14" s="60">
        <v>4162126000</v>
      </c>
      <c r="R14" s="59">
        <v>2632126000</v>
      </c>
      <c r="S14" s="58">
        <v>1200000000</v>
      </c>
      <c r="T14" s="58">
        <v>0</v>
      </c>
      <c r="U14" s="57">
        <v>130000000</v>
      </c>
      <c r="V14" s="58">
        <v>200000000</v>
      </c>
      <c r="W14" s="60">
        <v>4162126000</v>
      </c>
    </row>
    <row r="15" spans="1:23" s="7" customFormat="1" ht="12.75">
      <c r="A15" s="24"/>
      <c r="B15" s="104" t="s">
        <v>608</v>
      </c>
      <c r="C15" s="55"/>
      <c r="D15" s="65">
        <f aca="true" t="shared" si="0" ref="D15:W15">SUM(D7:D14)</f>
        <v>1587859087</v>
      </c>
      <c r="E15" s="66">
        <f t="shared" si="0"/>
        <v>7013874576</v>
      </c>
      <c r="F15" s="66">
        <f t="shared" si="0"/>
        <v>3780751347</v>
      </c>
      <c r="G15" s="66">
        <f t="shared" si="0"/>
        <v>295322000</v>
      </c>
      <c r="H15" s="66">
        <f t="shared" si="0"/>
        <v>4976518256</v>
      </c>
      <c r="I15" s="66">
        <f t="shared" si="0"/>
        <v>3331276259</v>
      </c>
      <c r="J15" s="66">
        <f t="shared" si="0"/>
        <v>1398173068</v>
      </c>
      <c r="K15" s="66">
        <f t="shared" si="0"/>
        <v>253000000</v>
      </c>
      <c r="L15" s="66">
        <f t="shared" si="0"/>
        <v>457442475</v>
      </c>
      <c r="M15" s="66">
        <f t="shared" si="0"/>
        <v>2146231000</v>
      </c>
      <c r="N15" s="82">
        <f t="shared" si="0"/>
        <v>2901722173</v>
      </c>
      <c r="O15" s="83">
        <f t="shared" si="0"/>
        <v>7877473477</v>
      </c>
      <c r="P15" s="82">
        <f t="shared" si="0"/>
        <v>303651300</v>
      </c>
      <c r="Q15" s="69">
        <f t="shared" si="0"/>
        <v>36323295018</v>
      </c>
      <c r="R15" s="83">
        <f t="shared" si="0"/>
        <v>17345206970</v>
      </c>
      <c r="S15" s="82">
        <f t="shared" si="0"/>
        <v>10099567318</v>
      </c>
      <c r="T15" s="82">
        <f t="shared" si="0"/>
        <v>6959720109</v>
      </c>
      <c r="U15" s="66">
        <f t="shared" si="0"/>
        <v>597439010</v>
      </c>
      <c r="V15" s="82">
        <f t="shared" si="0"/>
        <v>1321361610</v>
      </c>
      <c r="W15" s="69">
        <f t="shared" si="0"/>
        <v>36323295017</v>
      </c>
    </row>
    <row r="16" spans="1:23" s="7" customFormat="1" ht="12.75">
      <c r="A16" s="28"/>
      <c r="B16" s="105"/>
      <c r="C16" s="106"/>
      <c r="D16" s="107"/>
      <c r="E16" s="108"/>
      <c r="F16" s="108"/>
      <c r="G16" s="108"/>
      <c r="H16" s="108"/>
      <c r="I16" s="108"/>
      <c r="J16" s="108"/>
      <c r="K16" s="108"/>
      <c r="L16" s="108"/>
      <c r="M16" s="108"/>
      <c r="N16" s="109"/>
      <c r="O16" s="110"/>
      <c r="P16" s="109"/>
      <c r="Q16" s="111"/>
      <c r="R16" s="110"/>
      <c r="S16" s="109"/>
      <c r="T16" s="109"/>
      <c r="U16" s="108"/>
      <c r="V16" s="109"/>
      <c r="W16" s="111"/>
    </row>
    <row r="17" spans="1:23" ht="13.5" customHeight="1">
      <c r="A17" s="1"/>
      <c r="B17" s="120" t="s">
        <v>43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</row>
    <row r="18" spans="1:23" ht="12.75">
      <c r="A18" s="1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</row>
    <row r="19" spans="1:23" ht="12.75">
      <c r="A19" s="1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</row>
    <row r="20" spans="1:23" ht="12.75">
      <c r="A20" s="1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</row>
    <row r="21" spans="1:23" ht="12.75">
      <c r="A21" s="1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</row>
    <row r="22" spans="1:23" ht="12.75">
      <c r="A22" s="1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</row>
    <row r="23" spans="1:23" ht="12.75">
      <c r="A23" s="1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</row>
    <row r="24" spans="1:23" ht="12.75">
      <c r="A24" s="1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23" ht="12.75">
      <c r="A25" s="1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</row>
    <row r="26" spans="1:23" ht="12.75">
      <c r="A26" s="1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</row>
    <row r="27" spans="1:23" ht="12.75">
      <c r="A27" s="1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</row>
    <row r="28" spans="1:23" ht="12.75">
      <c r="A28" s="1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</row>
    <row r="29" spans="1:23" ht="12.75">
      <c r="A29" s="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</row>
    <row r="30" spans="1:23" ht="12.75">
      <c r="A30" s="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</row>
    <row r="31" spans="1:23" ht="12.75">
      <c r="A31" s="1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</row>
    <row r="32" spans="1:23" ht="12.75">
      <c r="A32" s="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</row>
    <row r="33" spans="1:23" ht="12.75">
      <c r="A33" s="1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</row>
    <row r="34" spans="1:23" ht="12.75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ht="12.75">
      <c r="A35" s="1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</row>
    <row r="36" spans="1:23" ht="12.75">
      <c r="A36" s="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12.75">
      <c r="A37" s="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</row>
    <row r="38" spans="1:23" ht="12.75">
      <c r="A38" s="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</row>
    <row r="39" spans="1:23" ht="12.75">
      <c r="A39" s="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</row>
    <row r="40" spans="1:23" ht="12.75">
      <c r="A40" s="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</row>
    <row r="41" spans="1:23" ht="12.75">
      <c r="A41" s="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ht="12.75">
      <c r="A42" s="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ht="12.75">
      <c r="A43" s="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ht="12.75">
      <c r="A44" s="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ht="12.7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ht="12.7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12.75">
      <c r="A47" s="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ht="12.75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12.75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ht="12.75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</row>
    <row r="51" spans="1:23" ht="12.75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</row>
    <row r="52" spans="1:23" ht="12.75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 ht="12.75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 ht="12.75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1:23" ht="12.75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1:23" ht="12.75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3" ht="12.75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1:23" ht="12.75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12.75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ht="12.75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2.75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ht="12.75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ht="12.7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17:W17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2" customWidth="1"/>
    <col min="2" max="2" width="20.7109375" style="2" customWidth="1"/>
    <col min="3" max="3" width="7.14062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3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11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18" t="s">
        <v>62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23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2"/>
    </row>
    <row r="7" spans="1:23" s="7" customFormat="1" ht="12.75" customHeight="1">
      <c r="A7" s="24"/>
      <c r="B7" s="54" t="s">
        <v>63</v>
      </c>
      <c r="C7" s="55" t="s">
        <v>64</v>
      </c>
      <c r="D7" s="56">
        <v>0</v>
      </c>
      <c r="E7" s="57">
        <v>7110000</v>
      </c>
      <c r="F7" s="57">
        <v>0</v>
      </c>
      <c r="G7" s="57">
        <v>16869577</v>
      </c>
      <c r="H7" s="57">
        <v>3000000</v>
      </c>
      <c r="I7" s="57">
        <v>51514898</v>
      </c>
      <c r="J7" s="57">
        <v>0</v>
      </c>
      <c r="K7" s="57">
        <v>0</v>
      </c>
      <c r="L7" s="57">
        <v>0</v>
      </c>
      <c r="M7" s="57">
        <v>0</v>
      </c>
      <c r="N7" s="58">
        <v>46148000</v>
      </c>
      <c r="O7" s="59">
        <v>4833634</v>
      </c>
      <c r="P7" s="58">
        <v>0</v>
      </c>
      <c r="Q7" s="60">
        <v>129476109</v>
      </c>
      <c r="R7" s="59">
        <v>129476109</v>
      </c>
      <c r="S7" s="58">
        <v>0</v>
      </c>
      <c r="T7" s="58">
        <v>0</v>
      </c>
      <c r="U7" s="57">
        <v>0</v>
      </c>
      <c r="V7" s="58">
        <v>0</v>
      </c>
      <c r="W7" s="61">
        <v>129476109</v>
      </c>
    </row>
    <row r="8" spans="1:23" s="7" customFormat="1" ht="12.75" customHeight="1">
      <c r="A8" s="24"/>
      <c r="B8" s="54" t="s">
        <v>65</v>
      </c>
      <c r="C8" s="55" t="s">
        <v>66</v>
      </c>
      <c r="D8" s="56">
        <v>0</v>
      </c>
      <c r="E8" s="57">
        <v>25500000</v>
      </c>
      <c r="F8" s="57">
        <v>40400000</v>
      </c>
      <c r="G8" s="57">
        <v>0</v>
      </c>
      <c r="H8" s="57">
        <v>216750000</v>
      </c>
      <c r="I8" s="57">
        <v>262040000</v>
      </c>
      <c r="J8" s="57">
        <v>0</v>
      </c>
      <c r="K8" s="57">
        <v>0</v>
      </c>
      <c r="L8" s="57">
        <v>6500000</v>
      </c>
      <c r="M8" s="57">
        <v>0</v>
      </c>
      <c r="N8" s="58">
        <v>54160000</v>
      </c>
      <c r="O8" s="59">
        <v>31400000</v>
      </c>
      <c r="P8" s="58">
        <v>0</v>
      </c>
      <c r="Q8" s="60">
        <v>636750000</v>
      </c>
      <c r="R8" s="59">
        <v>373100000</v>
      </c>
      <c r="S8" s="58">
        <v>0</v>
      </c>
      <c r="T8" s="58">
        <v>209650000</v>
      </c>
      <c r="U8" s="57">
        <v>0</v>
      </c>
      <c r="V8" s="58">
        <v>54000000</v>
      </c>
      <c r="W8" s="61">
        <v>636750000</v>
      </c>
    </row>
    <row r="9" spans="1:23" s="7" customFormat="1" ht="12.75" customHeight="1">
      <c r="A9" s="24"/>
      <c r="B9" s="54" t="s">
        <v>67</v>
      </c>
      <c r="C9" s="55" t="s">
        <v>68</v>
      </c>
      <c r="D9" s="56">
        <v>50750000</v>
      </c>
      <c r="E9" s="57">
        <v>46784971</v>
      </c>
      <c r="F9" s="57">
        <v>11026620</v>
      </c>
      <c r="G9" s="57">
        <v>0</v>
      </c>
      <c r="H9" s="57">
        <v>25647421</v>
      </c>
      <c r="I9" s="57">
        <v>25723490</v>
      </c>
      <c r="J9" s="57">
        <v>0</v>
      </c>
      <c r="K9" s="57">
        <v>0</v>
      </c>
      <c r="L9" s="57">
        <v>0</v>
      </c>
      <c r="M9" s="57">
        <v>10726530</v>
      </c>
      <c r="N9" s="58">
        <v>39979710</v>
      </c>
      <c r="O9" s="59">
        <v>5714241</v>
      </c>
      <c r="P9" s="58">
        <v>0</v>
      </c>
      <c r="Q9" s="60">
        <v>216352983</v>
      </c>
      <c r="R9" s="59">
        <v>168682160</v>
      </c>
      <c r="S9" s="58">
        <v>0</v>
      </c>
      <c r="T9" s="58">
        <v>0</v>
      </c>
      <c r="U9" s="57">
        <v>0</v>
      </c>
      <c r="V9" s="58">
        <v>47670823</v>
      </c>
      <c r="W9" s="61">
        <v>216352983</v>
      </c>
    </row>
    <row r="10" spans="1:23" s="7" customFormat="1" ht="12.75" customHeight="1">
      <c r="A10" s="24"/>
      <c r="B10" s="54" t="s">
        <v>69</v>
      </c>
      <c r="C10" s="55" t="s">
        <v>70</v>
      </c>
      <c r="D10" s="56">
        <v>0</v>
      </c>
      <c r="E10" s="57">
        <v>177057000</v>
      </c>
      <c r="F10" s="57">
        <v>86996350</v>
      </c>
      <c r="G10" s="57">
        <v>201458000</v>
      </c>
      <c r="H10" s="57">
        <v>38000000</v>
      </c>
      <c r="I10" s="57">
        <v>48000000</v>
      </c>
      <c r="J10" s="57">
        <v>0</v>
      </c>
      <c r="K10" s="57">
        <v>0</v>
      </c>
      <c r="L10" s="57">
        <v>9365650</v>
      </c>
      <c r="M10" s="57">
        <v>10175000</v>
      </c>
      <c r="N10" s="58">
        <v>12000000</v>
      </c>
      <c r="O10" s="59">
        <v>17768000</v>
      </c>
      <c r="P10" s="58">
        <v>0</v>
      </c>
      <c r="Q10" s="60">
        <v>600820000</v>
      </c>
      <c r="R10" s="59">
        <v>480820000</v>
      </c>
      <c r="S10" s="58">
        <v>0</v>
      </c>
      <c r="T10" s="58">
        <v>120000000</v>
      </c>
      <c r="U10" s="57">
        <v>0</v>
      </c>
      <c r="V10" s="58">
        <v>0</v>
      </c>
      <c r="W10" s="61">
        <v>600820000</v>
      </c>
    </row>
    <row r="11" spans="1:23" s="7" customFormat="1" ht="12.75" customHeight="1">
      <c r="A11" s="24"/>
      <c r="B11" s="54" t="s">
        <v>71</v>
      </c>
      <c r="C11" s="55" t="s">
        <v>72</v>
      </c>
      <c r="D11" s="56">
        <v>0</v>
      </c>
      <c r="E11" s="57">
        <v>37600000</v>
      </c>
      <c r="F11" s="57">
        <v>87100000</v>
      </c>
      <c r="G11" s="57">
        <v>0</v>
      </c>
      <c r="H11" s="57">
        <v>41550000</v>
      </c>
      <c r="I11" s="57">
        <v>14800000</v>
      </c>
      <c r="J11" s="57">
        <v>0</v>
      </c>
      <c r="K11" s="57">
        <v>0</v>
      </c>
      <c r="L11" s="57">
        <v>0</v>
      </c>
      <c r="M11" s="57">
        <v>0</v>
      </c>
      <c r="N11" s="58">
        <v>0</v>
      </c>
      <c r="O11" s="59">
        <v>30050000</v>
      </c>
      <c r="P11" s="58">
        <v>0</v>
      </c>
      <c r="Q11" s="60">
        <v>211100000</v>
      </c>
      <c r="R11" s="59">
        <v>196355000</v>
      </c>
      <c r="S11" s="58">
        <v>0</v>
      </c>
      <c r="T11" s="58">
        <v>14745000</v>
      </c>
      <c r="U11" s="57">
        <v>0</v>
      </c>
      <c r="V11" s="58">
        <v>0</v>
      </c>
      <c r="W11" s="61">
        <v>211100000</v>
      </c>
    </row>
    <row r="12" spans="1:23" s="7" customFormat="1" ht="12.75" customHeight="1">
      <c r="A12" s="24"/>
      <c r="B12" s="54" t="s">
        <v>73</v>
      </c>
      <c r="C12" s="55" t="s">
        <v>74</v>
      </c>
      <c r="D12" s="56">
        <v>25830900</v>
      </c>
      <c r="E12" s="57">
        <v>38289000</v>
      </c>
      <c r="F12" s="57">
        <v>80909500</v>
      </c>
      <c r="G12" s="57">
        <v>0</v>
      </c>
      <c r="H12" s="57">
        <v>6000000</v>
      </c>
      <c r="I12" s="57">
        <v>84487600</v>
      </c>
      <c r="J12" s="57">
        <v>0</v>
      </c>
      <c r="K12" s="57">
        <v>3270000</v>
      </c>
      <c r="L12" s="57">
        <v>0</v>
      </c>
      <c r="M12" s="57">
        <v>0</v>
      </c>
      <c r="N12" s="58">
        <v>27199000</v>
      </c>
      <c r="O12" s="59">
        <v>34398000</v>
      </c>
      <c r="P12" s="58">
        <v>0</v>
      </c>
      <c r="Q12" s="60">
        <v>300384000</v>
      </c>
      <c r="R12" s="59">
        <v>127384000</v>
      </c>
      <c r="S12" s="58">
        <v>100000000</v>
      </c>
      <c r="T12" s="58">
        <v>73000000</v>
      </c>
      <c r="U12" s="57">
        <v>0</v>
      </c>
      <c r="V12" s="58">
        <v>0</v>
      </c>
      <c r="W12" s="61">
        <v>300384000</v>
      </c>
    </row>
    <row r="13" spans="1:23" s="7" customFormat="1" ht="12.75" customHeight="1">
      <c r="A13" s="24"/>
      <c r="B13" s="54" t="s">
        <v>75</v>
      </c>
      <c r="C13" s="55" t="s">
        <v>76</v>
      </c>
      <c r="D13" s="56">
        <v>16000000</v>
      </c>
      <c r="E13" s="57">
        <v>146978000</v>
      </c>
      <c r="F13" s="57">
        <v>152682000</v>
      </c>
      <c r="G13" s="57">
        <v>0</v>
      </c>
      <c r="H13" s="57">
        <v>68700000</v>
      </c>
      <c r="I13" s="57">
        <v>2750000</v>
      </c>
      <c r="J13" s="57">
        <v>0</v>
      </c>
      <c r="K13" s="57">
        <v>0</v>
      </c>
      <c r="L13" s="57">
        <v>0</v>
      </c>
      <c r="M13" s="57">
        <v>156325950</v>
      </c>
      <c r="N13" s="58">
        <v>63660000</v>
      </c>
      <c r="O13" s="59">
        <v>30600000</v>
      </c>
      <c r="P13" s="58">
        <v>0</v>
      </c>
      <c r="Q13" s="60">
        <v>637695950</v>
      </c>
      <c r="R13" s="59">
        <v>437607950</v>
      </c>
      <c r="S13" s="58">
        <v>0</v>
      </c>
      <c r="T13" s="58">
        <v>200088000</v>
      </c>
      <c r="U13" s="57">
        <v>0</v>
      </c>
      <c r="V13" s="58">
        <v>0</v>
      </c>
      <c r="W13" s="61">
        <v>637695950</v>
      </c>
    </row>
    <row r="14" spans="1:23" s="7" customFormat="1" ht="12.75" customHeight="1">
      <c r="A14" s="24"/>
      <c r="B14" s="54" t="s">
        <v>77</v>
      </c>
      <c r="C14" s="55" t="s">
        <v>78</v>
      </c>
      <c r="D14" s="56">
        <v>0</v>
      </c>
      <c r="E14" s="57">
        <v>0</v>
      </c>
      <c r="F14" s="57">
        <v>0</v>
      </c>
      <c r="G14" s="57">
        <v>0</v>
      </c>
      <c r="H14" s="57">
        <v>15173000</v>
      </c>
      <c r="I14" s="57">
        <v>61375000</v>
      </c>
      <c r="J14" s="57">
        <v>0</v>
      </c>
      <c r="K14" s="57">
        <v>0</v>
      </c>
      <c r="L14" s="57">
        <v>0</v>
      </c>
      <c r="M14" s="57">
        <v>0</v>
      </c>
      <c r="N14" s="58">
        <v>0</v>
      </c>
      <c r="O14" s="59">
        <v>0</v>
      </c>
      <c r="P14" s="58">
        <v>0</v>
      </c>
      <c r="Q14" s="60">
        <v>76548000</v>
      </c>
      <c r="R14" s="59">
        <v>76548000</v>
      </c>
      <c r="S14" s="58">
        <v>0</v>
      </c>
      <c r="T14" s="58">
        <v>0</v>
      </c>
      <c r="U14" s="57">
        <v>0</v>
      </c>
      <c r="V14" s="58">
        <v>0</v>
      </c>
      <c r="W14" s="61">
        <v>76548000</v>
      </c>
    </row>
    <row r="15" spans="1:23" s="7" customFormat="1" ht="12.75" customHeight="1">
      <c r="A15" s="24"/>
      <c r="B15" s="54" t="s">
        <v>79</v>
      </c>
      <c r="C15" s="55" t="s">
        <v>80</v>
      </c>
      <c r="D15" s="56">
        <v>0</v>
      </c>
      <c r="E15" s="57">
        <v>7960000</v>
      </c>
      <c r="F15" s="57">
        <v>54778000</v>
      </c>
      <c r="G15" s="57">
        <v>0</v>
      </c>
      <c r="H15" s="57">
        <v>2518000</v>
      </c>
      <c r="I15" s="57">
        <v>91356800</v>
      </c>
      <c r="J15" s="57">
        <v>0</v>
      </c>
      <c r="K15" s="57">
        <v>0</v>
      </c>
      <c r="L15" s="57">
        <v>0</v>
      </c>
      <c r="M15" s="57">
        <v>10000000</v>
      </c>
      <c r="N15" s="58">
        <v>0</v>
      </c>
      <c r="O15" s="59">
        <v>0</v>
      </c>
      <c r="P15" s="58">
        <v>0</v>
      </c>
      <c r="Q15" s="60">
        <v>166612800</v>
      </c>
      <c r="R15" s="59">
        <v>166612800</v>
      </c>
      <c r="S15" s="58">
        <v>0</v>
      </c>
      <c r="T15" s="58">
        <v>0</v>
      </c>
      <c r="U15" s="57">
        <v>0</v>
      </c>
      <c r="V15" s="58">
        <v>0</v>
      </c>
      <c r="W15" s="61">
        <v>166612800</v>
      </c>
    </row>
    <row r="16" spans="1:23" s="7" customFormat="1" ht="12.75" customHeight="1">
      <c r="A16" s="24"/>
      <c r="B16" s="54" t="s">
        <v>81</v>
      </c>
      <c r="C16" s="55" t="s">
        <v>82</v>
      </c>
      <c r="D16" s="56">
        <v>1965000</v>
      </c>
      <c r="E16" s="57">
        <v>69027360</v>
      </c>
      <c r="F16" s="57">
        <v>37058000</v>
      </c>
      <c r="G16" s="57">
        <v>0</v>
      </c>
      <c r="H16" s="57">
        <v>40115000</v>
      </c>
      <c r="I16" s="57">
        <v>19420450</v>
      </c>
      <c r="J16" s="57">
        <v>0</v>
      </c>
      <c r="K16" s="57">
        <v>5550000</v>
      </c>
      <c r="L16" s="57">
        <v>3000000</v>
      </c>
      <c r="M16" s="57">
        <v>500000</v>
      </c>
      <c r="N16" s="58">
        <v>18670000</v>
      </c>
      <c r="O16" s="59">
        <v>31985050</v>
      </c>
      <c r="P16" s="58">
        <v>0</v>
      </c>
      <c r="Q16" s="60">
        <v>227290860</v>
      </c>
      <c r="R16" s="59">
        <v>53631360</v>
      </c>
      <c r="S16" s="58">
        <v>101000000</v>
      </c>
      <c r="T16" s="58">
        <v>72659500</v>
      </c>
      <c r="U16" s="57">
        <v>0</v>
      </c>
      <c r="V16" s="58">
        <v>0</v>
      </c>
      <c r="W16" s="61">
        <v>227290860</v>
      </c>
    </row>
    <row r="17" spans="1:23" s="7" customFormat="1" ht="12.75" customHeight="1">
      <c r="A17" s="24"/>
      <c r="B17" s="54" t="s">
        <v>83</v>
      </c>
      <c r="C17" s="55" t="s">
        <v>84</v>
      </c>
      <c r="D17" s="56">
        <v>0</v>
      </c>
      <c r="E17" s="57">
        <v>173393491</v>
      </c>
      <c r="F17" s="57">
        <v>295900908</v>
      </c>
      <c r="G17" s="57">
        <v>0</v>
      </c>
      <c r="H17" s="57">
        <v>29107390</v>
      </c>
      <c r="I17" s="57">
        <v>6079702</v>
      </c>
      <c r="J17" s="57">
        <v>0</v>
      </c>
      <c r="K17" s="57">
        <v>0</v>
      </c>
      <c r="L17" s="57">
        <v>16963924</v>
      </c>
      <c r="M17" s="57">
        <v>1500000</v>
      </c>
      <c r="N17" s="58">
        <v>9759803</v>
      </c>
      <c r="O17" s="59">
        <v>89912695</v>
      </c>
      <c r="P17" s="58">
        <v>0</v>
      </c>
      <c r="Q17" s="60">
        <v>622617913</v>
      </c>
      <c r="R17" s="59">
        <v>453670991</v>
      </c>
      <c r="S17" s="58">
        <v>0</v>
      </c>
      <c r="T17" s="58">
        <v>165111417</v>
      </c>
      <c r="U17" s="57">
        <v>3835505</v>
      </c>
      <c r="V17" s="58">
        <v>0</v>
      </c>
      <c r="W17" s="61">
        <v>622617913</v>
      </c>
    </row>
    <row r="18" spans="1:23" s="7" customFormat="1" ht="12.75" customHeight="1">
      <c r="A18" s="24"/>
      <c r="B18" s="54" t="s">
        <v>85</v>
      </c>
      <c r="C18" s="55" t="s">
        <v>86</v>
      </c>
      <c r="D18" s="56">
        <v>0</v>
      </c>
      <c r="E18" s="57">
        <v>15990989</v>
      </c>
      <c r="F18" s="57">
        <v>38217490</v>
      </c>
      <c r="G18" s="57">
        <v>0</v>
      </c>
      <c r="H18" s="57">
        <v>5046000</v>
      </c>
      <c r="I18" s="57">
        <v>2825426</v>
      </c>
      <c r="J18" s="57">
        <v>0</v>
      </c>
      <c r="K18" s="57">
        <v>0</v>
      </c>
      <c r="L18" s="57">
        <v>0</v>
      </c>
      <c r="M18" s="57">
        <v>0</v>
      </c>
      <c r="N18" s="58">
        <v>966000</v>
      </c>
      <c r="O18" s="59">
        <v>21600000</v>
      </c>
      <c r="P18" s="58">
        <v>0</v>
      </c>
      <c r="Q18" s="60">
        <v>84645905</v>
      </c>
      <c r="R18" s="59">
        <v>63742984</v>
      </c>
      <c r="S18" s="58">
        <v>0</v>
      </c>
      <c r="T18" s="58">
        <v>0</v>
      </c>
      <c r="U18" s="57">
        <v>0</v>
      </c>
      <c r="V18" s="58">
        <v>20902921</v>
      </c>
      <c r="W18" s="61">
        <v>84645905</v>
      </c>
    </row>
    <row r="19" spans="1:23" s="7" customFormat="1" ht="12.75" customHeight="1">
      <c r="A19" s="24"/>
      <c r="B19" s="54" t="s">
        <v>87</v>
      </c>
      <c r="C19" s="55" t="s">
        <v>88</v>
      </c>
      <c r="D19" s="56">
        <v>0</v>
      </c>
      <c r="E19" s="57">
        <v>71000000</v>
      </c>
      <c r="F19" s="57">
        <v>102000000</v>
      </c>
      <c r="G19" s="57">
        <v>47000000</v>
      </c>
      <c r="H19" s="57">
        <v>15000000</v>
      </c>
      <c r="I19" s="57">
        <v>89000000</v>
      </c>
      <c r="J19" s="57">
        <v>0</v>
      </c>
      <c r="K19" s="57">
        <v>10000000</v>
      </c>
      <c r="L19" s="57">
        <v>5362000</v>
      </c>
      <c r="M19" s="57">
        <v>-42000000</v>
      </c>
      <c r="N19" s="58">
        <v>0</v>
      </c>
      <c r="O19" s="59">
        <v>0</v>
      </c>
      <c r="P19" s="58">
        <v>0</v>
      </c>
      <c r="Q19" s="60">
        <v>297362000</v>
      </c>
      <c r="R19" s="59">
        <v>297362000</v>
      </c>
      <c r="S19" s="58">
        <v>0</v>
      </c>
      <c r="T19" s="58">
        <v>0</v>
      </c>
      <c r="U19" s="57">
        <v>0</v>
      </c>
      <c r="V19" s="58">
        <v>0</v>
      </c>
      <c r="W19" s="61">
        <v>297362000</v>
      </c>
    </row>
    <row r="20" spans="1:23" s="7" customFormat="1" ht="12.75" customHeight="1">
      <c r="A20" s="24"/>
      <c r="B20" s="54" t="s">
        <v>89</v>
      </c>
      <c r="C20" s="55" t="s">
        <v>90</v>
      </c>
      <c r="D20" s="56">
        <v>24000000</v>
      </c>
      <c r="E20" s="57">
        <v>238053000</v>
      </c>
      <c r="F20" s="57">
        <v>20000000</v>
      </c>
      <c r="G20" s="57">
        <v>0</v>
      </c>
      <c r="H20" s="57">
        <v>21455041</v>
      </c>
      <c r="I20" s="57">
        <v>46000000</v>
      </c>
      <c r="J20" s="57">
        <v>0</v>
      </c>
      <c r="K20" s="57">
        <v>0</v>
      </c>
      <c r="L20" s="57">
        <v>0</v>
      </c>
      <c r="M20" s="57">
        <v>100000000</v>
      </c>
      <c r="N20" s="58">
        <v>12362000</v>
      </c>
      <c r="O20" s="59">
        <v>400000</v>
      </c>
      <c r="P20" s="58">
        <v>0</v>
      </c>
      <c r="Q20" s="60">
        <v>462270041</v>
      </c>
      <c r="R20" s="59">
        <v>362270041</v>
      </c>
      <c r="S20" s="58">
        <v>100000000</v>
      </c>
      <c r="T20" s="58">
        <v>0</v>
      </c>
      <c r="U20" s="57">
        <v>0</v>
      </c>
      <c r="V20" s="58">
        <v>0</v>
      </c>
      <c r="W20" s="61">
        <v>462270041</v>
      </c>
    </row>
    <row r="21" spans="1:23" s="7" customFormat="1" ht="12.75" customHeight="1">
      <c r="A21" s="24"/>
      <c r="B21" s="54" t="s">
        <v>91</v>
      </c>
      <c r="C21" s="55" t="s">
        <v>92</v>
      </c>
      <c r="D21" s="56">
        <v>10950000</v>
      </c>
      <c r="E21" s="57">
        <v>32120000</v>
      </c>
      <c r="F21" s="57">
        <v>1000000</v>
      </c>
      <c r="G21" s="57">
        <v>0</v>
      </c>
      <c r="H21" s="57">
        <v>71078000</v>
      </c>
      <c r="I21" s="57">
        <v>105459000</v>
      </c>
      <c r="J21" s="57">
        <v>0</v>
      </c>
      <c r="K21" s="57">
        <v>0</v>
      </c>
      <c r="L21" s="57">
        <v>0</v>
      </c>
      <c r="M21" s="57">
        <v>0</v>
      </c>
      <c r="N21" s="58">
        <v>10000000</v>
      </c>
      <c r="O21" s="59">
        <v>31350000</v>
      </c>
      <c r="P21" s="58">
        <v>0</v>
      </c>
      <c r="Q21" s="60">
        <v>261957000</v>
      </c>
      <c r="R21" s="59">
        <v>106337000</v>
      </c>
      <c r="S21" s="58">
        <v>0</v>
      </c>
      <c r="T21" s="58">
        <v>155620000</v>
      </c>
      <c r="U21" s="57">
        <v>0</v>
      </c>
      <c r="V21" s="58">
        <v>0</v>
      </c>
      <c r="W21" s="61">
        <v>261957000</v>
      </c>
    </row>
    <row r="22" spans="1:23" s="7" customFormat="1" ht="12.75" customHeight="1">
      <c r="A22" s="24"/>
      <c r="B22" s="54" t="s">
        <v>93</v>
      </c>
      <c r="C22" s="55" t="s">
        <v>94</v>
      </c>
      <c r="D22" s="56">
        <v>0</v>
      </c>
      <c r="E22" s="57">
        <v>44864735</v>
      </c>
      <c r="F22" s="57">
        <v>23000000</v>
      </c>
      <c r="G22" s="57">
        <v>0</v>
      </c>
      <c r="H22" s="57">
        <v>26000000</v>
      </c>
      <c r="I22" s="57">
        <v>24734544</v>
      </c>
      <c r="J22" s="57">
        <v>0</v>
      </c>
      <c r="K22" s="57">
        <v>0</v>
      </c>
      <c r="L22" s="57">
        <v>0</v>
      </c>
      <c r="M22" s="57">
        <v>0</v>
      </c>
      <c r="N22" s="58">
        <v>14813421</v>
      </c>
      <c r="O22" s="59">
        <v>10000000</v>
      </c>
      <c r="P22" s="58">
        <v>0</v>
      </c>
      <c r="Q22" s="60">
        <v>143412700</v>
      </c>
      <c r="R22" s="59">
        <v>133412700</v>
      </c>
      <c r="S22" s="58">
        <v>0</v>
      </c>
      <c r="T22" s="58">
        <v>0</v>
      </c>
      <c r="U22" s="57">
        <v>0</v>
      </c>
      <c r="V22" s="58">
        <v>10000000</v>
      </c>
      <c r="W22" s="61">
        <v>143412700</v>
      </c>
    </row>
    <row r="23" spans="1:23" s="7" customFormat="1" ht="12.75" customHeight="1">
      <c r="A23" s="24"/>
      <c r="B23" s="54" t="s">
        <v>95</v>
      </c>
      <c r="C23" s="55" t="s">
        <v>96</v>
      </c>
      <c r="D23" s="56">
        <v>3652812</v>
      </c>
      <c r="E23" s="57">
        <v>50801551</v>
      </c>
      <c r="F23" s="57">
        <v>95834842</v>
      </c>
      <c r="G23" s="57">
        <v>0</v>
      </c>
      <c r="H23" s="57">
        <v>112334533</v>
      </c>
      <c r="I23" s="57">
        <v>234701540</v>
      </c>
      <c r="J23" s="57">
        <v>0</v>
      </c>
      <c r="K23" s="57">
        <v>0</v>
      </c>
      <c r="L23" s="57">
        <v>1305000</v>
      </c>
      <c r="M23" s="57">
        <v>1093888</v>
      </c>
      <c r="N23" s="58">
        <v>29299322</v>
      </c>
      <c r="O23" s="59">
        <v>35837976</v>
      </c>
      <c r="P23" s="58">
        <v>0</v>
      </c>
      <c r="Q23" s="60">
        <v>564861464</v>
      </c>
      <c r="R23" s="59">
        <v>54258958</v>
      </c>
      <c r="S23" s="58">
        <v>470602506</v>
      </c>
      <c r="T23" s="58">
        <v>40000000</v>
      </c>
      <c r="U23" s="57">
        <v>0</v>
      </c>
      <c r="V23" s="58">
        <v>0</v>
      </c>
      <c r="W23" s="61">
        <v>564861464</v>
      </c>
    </row>
    <row r="24" spans="1:23" s="7" customFormat="1" ht="12.75" customHeight="1">
      <c r="A24" s="24"/>
      <c r="B24" s="54" t="s">
        <v>97</v>
      </c>
      <c r="C24" s="55" t="s">
        <v>98</v>
      </c>
      <c r="D24" s="56">
        <v>7320000</v>
      </c>
      <c r="E24" s="57">
        <v>33600000</v>
      </c>
      <c r="F24" s="57">
        <v>30900000</v>
      </c>
      <c r="G24" s="57">
        <v>5100000</v>
      </c>
      <c r="H24" s="57">
        <v>36100000</v>
      </c>
      <c r="I24" s="57">
        <v>26923000</v>
      </c>
      <c r="J24" s="57">
        <v>0</v>
      </c>
      <c r="K24" s="57">
        <v>1000000</v>
      </c>
      <c r="L24" s="57">
        <v>0</v>
      </c>
      <c r="M24" s="57">
        <v>3610000</v>
      </c>
      <c r="N24" s="58">
        <v>21220921</v>
      </c>
      <c r="O24" s="59">
        <v>42515369</v>
      </c>
      <c r="P24" s="58">
        <v>2500000</v>
      </c>
      <c r="Q24" s="60">
        <v>210789290</v>
      </c>
      <c r="R24" s="59">
        <v>93908000</v>
      </c>
      <c r="S24" s="58">
        <v>42000000</v>
      </c>
      <c r="T24" s="58">
        <v>74881290</v>
      </c>
      <c r="U24" s="57">
        <v>0</v>
      </c>
      <c r="V24" s="58">
        <v>0</v>
      </c>
      <c r="W24" s="61">
        <v>210789290</v>
      </c>
    </row>
    <row r="25" spans="1:23" s="7" customFormat="1" ht="12.75" customHeight="1">
      <c r="A25" s="24"/>
      <c r="B25" s="62" t="s">
        <v>99</v>
      </c>
      <c r="C25" s="55" t="s">
        <v>100</v>
      </c>
      <c r="D25" s="56">
        <v>4130000</v>
      </c>
      <c r="E25" s="57">
        <v>162427959</v>
      </c>
      <c r="F25" s="57">
        <v>45834029</v>
      </c>
      <c r="G25" s="57">
        <v>0</v>
      </c>
      <c r="H25" s="57">
        <v>36985965</v>
      </c>
      <c r="I25" s="57">
        <v>49458720</v>
      </c>
      <c r="J25" s="57">
        <v>0</v>
      </c>
      <c r="K25" s="57">
        <v>0</v>
      </c>
      <c r="L25" s="57">
        <v>1000000</v>
      </c>
      <c r="M25" s="57">
        <v>0</v>
      </c>
      <c r="N25" s="58">
        <v>12330125</v>
      </c>
      <c r="O25" s="59">
        <v>17897000</v>
      </c>
      <c r="P25" s="58">
        <v>1900000</v>
      </c>
      <c r="Q25" s="60">
        <v>331963798</v>
      </c>
      <c r="R25" s="59">
        <v>189666798</v>
      </c>
      <c r="S25" s="58">
        <v>57000000</v>
      </c>
      <c r="T25" s="58">
        <v>79437000</v>
      </c>
      <c r="U25" s="57">
        <v>0</v>
      </c>
      <c r="V25" s="58">
        <v>5860000</v>
      </c>
      <c r="W25" s="61">
        <v>331963798</v>
      </c>
    </row>
    <row r="26" spans="1:23" s="7" customFormat="1" ht="12.75" customHeight="1">
      <c r="A26" s="27"/>
      <c r="B26" s="63" t="s">
        <v>673</v>
      </c>
      <c r="C26" s="64"/>
      <c r="D26" s="65">
        <f aca="true" t="shared" si="0" ref="D26:W26">SUM(D7:D25)</f>
        <v>144598712</v>
      </c>
      <c r="E26" s="66">
        <f t="shared" si="0"/>
        <v>1378558056</v>
      </c>
      <c r="F26" s="66">
        <f t="shared" si="0"/>
        <v>1203637739</v>
      </c>
      <c r="G26" s="66">
        <f t="shared" si="0"/>
        <v>270427577</v>
      </c>
      <c r="H26" s="66">
        <f t="shared" si="0"/>
        <v>810560350</v>
      </c>
      <c r="I26" s="66">
        <f t="shared" si="0"/>
        <v>1246650170</v>
      </c>
      <c r="J26" s="66">
        <f t="shared" si="0"/>
        <v>0</v>
      </c>
      <c r="K26" s="66">
        <f t="shared" si="0"/>
        <v>19820000</v>
      </c>
      <c r="L26" s="66">
        <f t="shared" si="0"/>
        <v>43496574</v>
      </c>
      <c r="M26" s="66">
        <f t="shared" si="0"/>
        <v>251931368</v>
      </c>
      <c r="N26" s="67">
        <f t="shared" si="0"/>
        <v>372568302</v>
      </c>
      <c r="O26" s="68">
        <f t="shared" si="0"/>
        <v>436261965</v>
      </c>
      <c r="P26" s="67">
        <f t="shared" si="0"/>
        <v>4400000</v>
      </c>
      <c r="Q26" s="69">
        <f t="shared" si="0"/>
        <v>6182910813</v>
      </c>
      <c r="R26" s="68">
        <f t="shared" si="0"/>
        <v>3964846851</v>
      </c>
      <c r="S26" s="67">
        <f t="shared" si="0"/>
        <v>870602506</v>
      </c>
      <c r="T26" s="67">
        <f t="shared" si="0"/>
        <v>1205192207</v>
      </c>
      <c r="U26" s="66">
        <f t="shared" si="0"/>
        <v>3835505</v>
      </c>
      <c r="V26" s="67">
        <f t="shared" si="0"/>
        <v>138433744</v>
      </c>
      <c r="W26" s="70">
        <f t="shared" si="0"/>
        <v>6182910813</v>
      </c>
    </row>
    <row r="27" spans="1:23" s="7" customFormat="1" ht="12.75" customHeight="1">
      <c r="A27" s="28"/>
      <c r="B27" s="71"/>
      <c r="C27" s="72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  <c r="P27" s="74"/>
      <c r="Q27" s="76"/>
      <c r="R27" s="75"/>
      <c r="S27" s="74"/>
      <c r="T27" s="74"/>
      <c r="U27" s="74"/>
      <c r="V27" s="74"/>
      <c r="W27" s="76"/>
    </row>
    <row r="28" spans="1:23" s="7" customFormat="1" ht="12.75" customHeight="1">
      <c r="A28" s="29"/>
      <c r="B28" s="120" t="s">
        <v>43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ht="12.75">
      <c r="A29" s="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</row>
    <row r="30" spans="1:23" ht="12.75">
      <c r="A30" s="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</row>
    <row r="31" spans="1:23" ht="12.75">
      <c r="A31" s="1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</row>
    <row r="32" spans="1:23" ht="12.75">
      <c r="A32" s="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</row>
    <row r="33" spans="1:23" ht="12.75">
      <c r="A33" s="1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</row>
    <row r="34" spans="1:23" ht="12.75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ht="12.75">
      <c r="A35" s="1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</row>
    <row r="36" spans="1:23" ht="12.75">
      <c r="A36" s="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12.75">
      <c r="A37" s="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</row>
    <row r="38" spans="1:23" ht="12.75">
      <c r="A38" s="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</row>
    <row r="39" spans="1:23" ht="12.75">
      <c r="A39" s="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</row>
    <row r="40" spans="1:23" ht="12.75">
      <c r="A40" s="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</row>
    <row r="41" spans="1:23" ht="12.75">
      <c r="A41" s="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ht="12.75">
      <c r="A42" s="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ht="12.75">
      <c r="A43" s="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ht="12.75">
      <c r="A44" s="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ht="12.7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ht="12.7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12.75">
      <c r="A47" s="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ht="12.75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12.75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ht="12.75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</row>
    <row r="51" spans="1:23" ht="12.75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</row>
    <row r="52" spans="1:23" ht="12.75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 ht="12.75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 ht="12.75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1:23" ht="12.75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1:23" ht="12.75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3" ht="12.75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1:23" ht="12.75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12.75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ht="12.75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2.75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ht="12.75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1:23" ht="12.75">
      <c r="A82" s="1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</row>
    <row r="83" spans="1:23" ht="12.75">
      <c r="A83" s="1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1:23" ht="12.75">
      <c r="A84" s="1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1:23" ht="12.75">
      <c r="A85" s="1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1:23" ht="12.75">
      <c r="A86" s="1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</row>
    <row r="87" spans="1:23" ht="12.75">
      <c r="A87" s="1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</row>
    <row r="88" spans="1:23" ht="12.75">
      <c r="A88" s="1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1:23" ht="12.75">
      <c r="A89" s="1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</row>
    <row r="90" spans="1:23" ht="12.75">
      <c r="A90" s="1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1" spans="1:23" ht="12.75">
      <c r="A91" s="1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1:23" ht="12.75">
      <c r="A92" s="1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28:W28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2" customWidth="1"/>
    <col min="2" max="2" width="20.7109375" style="2" customWidth="1"/>
    <col min="3" max="3" width="7.14062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3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11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18" t="s">
        <v>101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23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2"/>
    </row>
    <row r="7" spans="1:23" s="7" customFormat="1" ht="12.75" customHeight="1">
      <c r="A7" s="24"/>
      <c r="B7" s="54" t="s">
        <v>46</v>
      </c>
      <c r="C7" s="55" t="s">
        <v>47</v>
      </c>
      <c r="D7" s="56">
        <v>110689000</v>
      </c>
      <c r="E7" s="57">
        <v>224900000</v>
      </c>
      <c r="F7" s="57">
        <v>91000000</v>
      </c>
      <c r="G7" s="57">
        <v>132672000</v>
      </c>
      <c r="H7" s="57">
        <v>111500000</v>
      </c>
      <c r="I7" s="57">
        <v>0</v>
      </c>
      <c r="J7" s="57">
        <v>0</v>
      </c>
      <c r="K7" s="57">
        <v>0</v>
      </c>
      <c r="L7" s="57">
        <v>1000000</v>
      </c>
      <c r="M7" s="57">
        <v>323298430</v>
      </c>
      <c r="N7" s="58">
        <v>62250000</v>
      </c>
      <c r="O7" s="59">
        <v>459759685</v>
      </c>
      <c r="P7" s="58">
        <v>4000000</v>
      </c>
      <c r="Q7" s="60">
        <v>1521069115</v>
      </c>
      <c r="R7" s="59">
        <v>976943100</v>
      </c>
      <c r="S7" s="58">
        <v>0</v>
      </c>
      <c r="T7" s="58">
        <v>544126015</v>
      </c>
      <c r="U7" s="57">
        <v>0</v>
      </c>
      <c r="V7" s="58">
        <v>0</v>
      </c>
      <c r="W7" s="61">
        <v>1521069115</v>
      </c>
    </row>
    <row r="8" spans="1:23" s="7" customFormat="1" ht="12.75" customHeight="1">
      <c r="A8" s="24"/>
      <c r="B8" s="54" t="s">
        <v>48</v>
      </c>
      <c r="C8" s="55" t="s">
        <v>49</v>
      </c>
      <c r="D8" s="56">
        <v>285028604</v>
      </c>
      <c r="E8" s="57">
        <v>1318010592</v>
      </c>
      <c r="F8" s="57">
        <v>698689405</v>
      </c>
      <c r="G8" s="57">
        <v>83650000</v>
      </c>
      <c r="H8" s="57">
        <v>1033336300</v>
      </c>
      <c r="I8" s="57">
        <v>933829405</v>
      </c>
      <c r="J8" s="57">
        <v>14200000</v>
      </c>
      <c r="K8" s="57">
        <v>67800000</v>
      </c>
      <c r="L8" s="57">
        <v>104000000</v>
      </c>
      <c r="M8" s="57">
        <v>0</v>
      </c>
      <c r="N8" s="58">
        <v>193346973</v>
      </c>
      <c r="O8" s="59">
        <v>582229155</v>
      </c>
      <c r="P8" s="58">
        <v>63000000</v>
      </c>
      <c r="Q8" s="60">
        <v>5377120434</v>
      </c>
      <c r="R8" s="59">
        <v>2478439098</v>
      </c>
      <c r="S8" s="58">
        <v>2291865995</v>
      </c>
      <c r="T8" s="58">
        <v>487265000</v>
      </c>
      <c r="U8" s="57">
        <v>103100000</v>
      </c>
      <c r="V8" s="58">
        <v>16450340</v>
      </c>
      <c r="W8" s="61">
        <v>5377120433</v>
      </c>
    </row>
    <row r="9" spans="1:23" s="7" customFormat="1" ht="12.75" customHeight="1">
      <c r="A9" s="24"/>
      <c r="B9" s="54" t="s">
        <v>50</v>
      </c>
      <c r="C9" s="55" t="s">
        <v>51</v>
      </c>
      <c r="D9" s="56">
        <v>878800000</v>
      </c>
      <c r="E9" s="57">
        <v>1387544000</v>
      </c>
      <c r="F9" s="57">
        <v>360000000</v>
      </c>
      <c r="G9" s="57">
        <v>79000000</v>
      </c>
      <c r="H9" s="57">
        <v>636000000</v>
      </c>
      <c r="I9" s="57">
        <v>155000000</v>
      </c>
      <c r="J9" s="57">
        <v>0</v>
      </c>
      <c r="K9" s="57">
        <v>63000000</v>
      </c>
      <c r="L9" s="57">
        <v>137500000</v>
      </c>
      <c r="M9" s="57">
        <v>360417170</v>
      </c>
      <c r="N9" s="58">
        <v>337500000</v>
      </c>
      <c r="O9" s="59">
        <v>669684100</v>
      </c>
      <c r="P9" s="58">
        <v>118000000</v>
      </c>
      <c r="Q9" s="60">
        <v>5182445270</v>
      </c>
      <c r="R9" s="59">
        <v>2365934000</v>
      </c>
      <c r="S9" s="58">
        <v>1711600000</v>
      </c>
      <c r="T9" s="58">
        <v>0</v>
      </c>
      <c r="U9" s="57">
        <v>0</v>
      </c>
      <c r="V9" s="58">
        <v>1104911270</v>
      </c>
      <c r="W9" s="61">
        <v>5182445270</v>
      </c>
    </row>
    <row r="10" spans="1:23" s="7" customFormat="1" ht="12.75" customHeight="1">
      <c r="A10" s="24"/>
      <c r="B10" s="54" t="s">
        <v>52</v>
      </c>
      <c r="C10" s="55" t="s">
        <v>53</v>
      </c>
      <c r="D10" s="56">
        <v>89906000</v>
      </c>
      <c r="E10" s="57">
        <v>570388000</v>
      </c>
      <c r="F10" s="57">
        <v>809209542</v>
      </c>
      <c r="G10" s="57">
        <v>0</v>
      </c>
      <c r="H10" s="57">
        <v>673850000</v>
      </c>
      <c r="I10" s="57">
        <v>691301400</v>
      </c>
      <c r="J10" s="57">
        <v>1134685700</v>
      </c>
      <c r="K10" s="57">
        <v>2200000</v>
      </c>
      <c r="L10" s="57">
        <v>95526900</v>
      </c>
      <c r="M10" s="57">
        <v>1157915400</v>
      </c>
      <c r="N10" s="58">
        <v>573441881</v>
      </c>
      <c r="O10" s="59">
        <v>1032824178</v>
      </c>
      <c r="P10" s="58">
        <v>105851300</v>
      </c>
      <c r="Q10" s="60">
        <v>6937100301</v>
      </c>
      <c r="R10" s="59">
        <v>3891048301</v>
      </c>
      <c r="S10" s="58">
        <v>1000000000</v>
      </c>
      <c r="T10" s="58">
        <v>2046052000</v>
      </c>
      <c r="U10" s="57">
        <v>0</v>
      </c>
      <c r="V10" s="58">
        <v>0</v>
      </c>
      <c r="W10" s="61">
        <v>6937100301</v>
      </c>
    </row>
    <row r="11" spans="1:23" s="7" customFormat="1" ht="12.75" customHeight="1">
      <c r="A11" s="24"/>
      <c r="B11" s="54" t="s">
        <v>54</v>
      </c>
      <c r="C11" s="55" t="s">
        <v>55</v>
      </c>
      <c r="D11" s="56">
        <v>0</v>
      </c>
      <c r="E11" s="57">
        <v>1277295000</v>
      </c>
      <c r="F11" s="57">
        <v>846452400</v>
      </c>
      <c r="G11" s="57">
        <v>0</v>
      </c>
      <c r="H11" s="57">
        <v>1424870000</v>
      </c>
      <c r="I11" s="57">
        <v>482957600</v>
      </c>
      <c r="J11" s="57">
        <v>0</v>
      </c>
      <c r="K11" s="57">
        <v>0</v>
      </c>
      <c r="L11" s="57">
        <v>97100000</v>
      </c>
      <c r="M11" s="57">
        <v>0</v>
      </c>
      <c r="N11" s="58">
        <v>1267712001</v>
      </c>
      <c r="O11" s="59">
        <v>3914907999</v>
      </c>
      <c r="P11" s="58">
        <v>0</v>
      </c>
      <c r="Q11" s="60">
        <v>9311295000</v>
      </c>
      <c r="R11" s="59">
        <v>3092789000</v>
      </c>
      <c r="S11" s="58">
        <v>3000000000</v>
      </c>
      <c r="T11" s="58">
        <v>2931276000</v>
      </c>
      <c r="U11" s="57">
        <v>287230000</v>
      </c>
      <c r="V11" s="58">
        <v>0</v>
      </c>
      <c r="W11" s="61">
        <v>9311295000</v>
      </c>
    </row>
    <row r="12" spans="1:23" s="7" customFormat="1" ht="12.75" customHeight="1">
      <c r="A12" s="24"/>
      <c r="B12" s="54" t="s">
        <v>56</v>
      </c>
      <c r="C12" s="55" t="s">
        <v>57</v>
      </c>
      <c r="D12" s="56">
        <v>144725483</v>
      </c>
      <c r="E12" s="57">
        <v>352764248</v>
      </c>
      <c r="F12" s="57">
        <v>554750000</v>
      </c>
      <c r="G12" s="57">
        <v>0</v>
      </c>
      <c r="H12" s="57">
        <v>338002091</v>
      </c>
      <c r="I12" s="57">
        <v>621800000</v>
      </c>
      <c r="J12" s="57">
        <v>0</v>
      </c>
      <c r="K12" s="57">
        <v>0</v>
      </c>
      <c r="L12" s="57">
        <v>16315575</v>
      </c>
      <c r="M12" s="57">
        <v>100000</v>
      </c>
      <c r="N12" s="58">
        <v>68218000</v>
      </c>
      <c r="O12" s="59">
        <v>90580750</v>
      </c>
      <c r="P12" s="58">
        <v>0</v>
      </c>
      <c r="Q12" s="60">
        <v>2187256147</v>
      </c>
      <c r="R12" s="59">
        <v>846415000</v>
      </c>
      <c r="S12" s="58">
        <v>896101323</v>
      </c>
      <c r="T12" s="58">
        <v>420630814</v>
      </c>
      <c r="U12" s="57">
        <v>24109010</v>
      </c>
      <c r="V12" s="58">
        <v>0</v>
      </c>
      <c r="W12" s="61">
        <v>2187256147</v>
      </c>
    </row>
    <row r="13" spans="1:23" s="7" customFormat="1" ht="12.75" customHeight="1">
      <c r="A13" s="24"/>
      <c r="B13" s="54" t="s">
        <v>58</v>
      </c>
      <c r="C13" s="55" t="s">
        <v>59</v>
      </c>
      <c r="D13" s="56">
        <v>58710000</v>
      </c>
      <c r="E13" s="57">
        <v>357604386</v>
      </c>
      <c r="F13" s="57">
        <v>189750000</v>
      </c>
      <c r="G13" s="57">
        <v>0</v>
      </c>
      <c r="H13" s="57">
        <v>211147719</v>
      </c>
      <c r="I13" s="57">
        <v>341600000</v>
      </c>
      <c r="J13" s="57">
        <v>249287368</v>
      </c>
      <c r="K13" s="57">
        <v>8000000</v>
      </c>
      <c r="L13" s="57">
        <v>6000000</v>
      </c>
      <c r="M13" s="57">
        <v>12000000</v>
      </c>
      <c r="N13" s="58">
        <v>73253318</v>
      </c>
      <c r="O13" s="59">
        <v>124729960</v>
      </c>
      <c r="P13" s="58">
        <v>12800000</v>
      </c>
      <c r="Q13" s="60">
        <v>1644882751</v>
      </c>
      <c r="R13" s="59">
        <v>1061512471</v>
      </c>
      <c r="S13" s="58">
        <v>0</v>
      </c>
      <c r="T13" s="58">
        <v>530370280</v>
      </c>
      <c r="U13" s="57">
        <v>53000000</v>
      </c>
      <c r="V13" s="58">
        <v>0</v>
      </c>
      <c r="W13" s="61">
        <v>1644882751</v>
      </c>
    </row>
    <row r="14" spans="1:23" s="7" customFormat="1" ht="12.75" customHeight="1">
      <c r="A14" s="24"/>
      <c r="B14" s="54" t="s">
        <v>60</v>
      </c>
      <c r="C14" s="55" t="s">
        <v>61</v>
      </c>
      <c r="D14" s="56">
        <v>20000000</v>
      </c>
      <c r="E14" s="57">
        <v>1525368350</v>
      </c>
      <c r="F14" s="57">
        <v>230900000</v>
      </c>
      <c r="G14" s="57">
        <v>0</v>
      </c>
      <c r="H14" s="57">
        <v>547812146</v>
      </c>
      <c r="I14" s="57">
        <v>104787854</v>
      </c>
      <c r="J14" s="57">
        <v>0</v>
      </c>
      <c r="K14" s="57">
        <v>112000000</v>
      </c>
      <c r="L14" s="57">
        <v>0</v>
      </c>
      <c r="M14" s="57">
        <v>292500000</v>
      </c>
      <c r="N14" s="58">
        <v>326000000</v>
      </c>
      <c r="O14" s="59">
        <v>1002757650</v>
      </c>
      <c r="P14" s="58">
        <v>0</v>
      </c>
      <c r="Q14" s="60">
        <v>4162126000</v>
      </c>
      <c r="R14" s="59">
        <v>2632126000</v>
      </c>
      <c r="S14" s="58">
        <v>1200000000</v>
      </c>
      <c r="T14" s="58">
        <v>0</v>
      </c>
      <c r="U14" s="57">
        <v>130000000</v>
      </c>
      <c r="V14" s="58">
        <v>200000000</v>
      </c>
      <c r="W14" s="61">
        <v>4162126000</v>
      </c>
    </row>
    <row r="15" spans="1:23" s="7" customFormat="1" ht="12.75" customHeight="1">
      <c r="A15" s="27"/>
      <c r="B15" s="63" t="s">
        <v>608</v>
      </c>
      <c r="C15" s="64"/>
      <c r="D15" s="65">
        <f aca="true" t="shared" si="0" ref="D15:W15">SUM(D7:D14)</f>
        <v>1587859087</v>
      </c>
      <c r="E15" s="66">
        <f t="shared" si="0"/>
        <v>7013874576</v>
      </c>
      <c r="F15" s="66">
        <f t="shared" si="0"/>
        <v>3780751347</v>
      </c>
      <c r="G15" s="66">
        <f t="shared" si="0"/>
        <v>295322000</v>
      </c>
      <c r="H15" s="66">
        <f t="shared" si="0"/>
        <v>4976518256</v>
      </c>
      <c r="I15" s="66">
        <f t="shared" si="0"/>
        <v>3331276259</v>
      </c>
      <c r="J15" s="66">
        <f t="shared" si="0"/>
        <v>1398173068</v>
      </c>
      <c r="K15" s="66">
        <f t="shared" si="0"/>
        <v>253000000</v>
      </c>
      <c r="L15" s="66">
        <f t="shared" si="0"/>
        <v>457442475</v>
      </c>
      <c r="M15" s="66">
        <f t="shared" si="0"/>
        <v>2146231000</v>
      </c>
      <c r="N15" s="67">
        <f t="shared" si="0"/>
        <v>2901722173</v>
      </c>
      <c r="O15" s="68">
        <f t="shared" si="0"/>
        <v>7877473477</v>
      </c>
      <c r="P15" s="67">
        <f t="shared" si="0"/>
        <v>303651300</v>
      </c>
      <c r="Q15" s="69">
        <f t="shared" si="0"/>
        <v>36323295018</v>
      </c>
      <c r="R15" s="68">
        <f t="shared" si="0"/>
        <v>17345206970</v>
      </c>
      <c r="S15" s="67">
        <f t="shared" si="0"/>
        <v>10099567318</v>
      </c>
      <c r="T15" s="67">
        <f t="shared" si="0"/>
        <v>6959720109</v>
      </c>
      <c r="U15" s="66">
        <f t="shared" si="0"/>
        <v>597439010</v>
      </c>
      <c r="V15" s="67">
        <f t="shared" si="0"/>
        <v>1321361610</v>
      </c>
      <c r="W15" s="70">
        <f t="shared" si="0"/>
        <v>36323295017</v>
      </c>
    </row>
    <row r="16" spans="1:23" s="7" customFormat="1" ht="12.75" customHeight="1">
      <c r="A16" s="24"/>
      <c r="B16" s="54"/>
      <c r="C16" s="55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9"/>
      <c r="P16" s="58"/>
      <c r="Q16" s="60"/>
      <c r="R16" s="59"/>
      <c r="S16" s="58"/>
      <c r="T16" s="58"/>
      <c r="U16" s="57"/>
      <c r="V16" s="58"/>
      <c r="W16" s="61"/>
    </row>
    <row r="17" spans="1:23" s="7" customFormat="1" ht="12.75" customHeight="1">
      <c r="A17" s="17"/>
      <c r="B17" s="98" t="s">
        <v>102</v>
      </c>
      <c r="C17" s="99"/>
      <c r="D17" s="100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  <c r="P17" s="101"/>
      <c r="Q17" s="103"/>
      <c r="R17" s="102"/>
      <c r="S17" s="101"/>
      <c r="T17" s="101"/>
      <c r="U17" s="101"/>
      <c r="V17" s="101"/>
      <c r="W17" s="103"/>
    </row>
    <row r="18" spans="1:23" s="7" customFormat="1" ht="12.75" customHeight="1">
      <c r="A18" s="24"/>
      <c r="B18" s="54"/>
      <c r="C18" s="55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59"/>
      <c r="P18" s="58"/>
      <c r="Q18" s="60"/>
      <c r="R18" s="59"/>
      <c r="S18" s="58"/>
      <c r="T18" s="58"/>
      <c r="U18" s="57"/>
      <c r="V18" s="58"/>
      <c r="W18" s="61"/>
    </row>
    <row r="19" spans="1:23" s="7" customFormat="1" ht="12.75" customHeight="1">
      <c r="A19" s="24"/>
      <c r="B19" s="54" t="s">
        <v>103</v>
      </c>
      <c r="C19" s="55" t="s">
        <v>104</v>
      </c>
      <c r="D19" s="56">
        <v>4062541</v>
      </c>
      <c r="E19" s="57">
        <v>4042148</v>
      </c>
      <c r="F19" s="57">
        <v>17752749</v>
      </c>
      <c r="G19" s="57">
        <v>0</v>
      </c>
      <c r="H19" s="57">
        <v>772439</v>
      </c>
      <c r="I19" s="57">
        <v>14182470</v>
      </c>
      <c r="J19" s="57">
        <v>0</v>
      </c>
      <c r="K19" s="57">
        <v>2554392</v>
      </c>
      <c r="L19" s="57">
        <v>0</v>
      </c>
      <c r="M19" s="57">
        <v>2916080</v>
      </c>
      <c r="N19" s="58">
        <v>1157546</v>
      </c>
      <c r="O19" s="59">
        <v>3804369</v>
      </c>
      <c r="P19" s="58">
        <v>0</v>
      </c>
      <c r="Q19" s="60">
        <v>51244734</v>
      </c>
      <c r="R19" s="59">
        <v>39099403</v>
      </c>
      <c r="S19" s="58">
        <v>0</v>
      </c>
      <c r="T19" s="58">
        <v>0</v>
      </c>
      <c r="U19" s="57">
        <v>0</v>
      </c>
      <c r="V19" s="58">
        <v>12145329</v>
      </c>
      <c r="W19" s="61">
        <v>51244732</v>
      </c>
    </row>
    <row r="20" spans="1:23" s="7" customFormat="1" ht="12.75" customHeight="1">
      <c r="A20" s="24"/>
      <c r="B20" s="54" t="s">
        <v>105</v>
      </c>
      <c r="C20" s="55" t="s">
        <v>106</v>
      </c>
      <c r="D20" s="56">
        <v>1130000</v>
      </c>
      <c r="E20" s="57">
        <v>2000000</v>
      </c>
      <c r="F20" s="57">
        <v>350000</v>
      </c>
      <c r="G20" s="57">
        <v>0</v>
      </c>
      <c r="H20" s="57">
        <v>150000</v>
      </c>
      <c r="I20" s="57">
        <v>12202500</v>
      </c>
      <c r="J20" s="57">
        <v>0</v>
      </c>
      <c r="K20" s="57">
        <v>0</v>
      </c>
      <c r="L20" s="57">
        <v>0</v>
      </c>
      <c r="M20" s="57">
        <v>100000</v>
      </c>
      <c r="N20" s="58">
        <v>430000</v>
      </c>
      <c r="O20" s="59">
        <v>2720000</v>
      </c>
      <c r="P20" s="58">
        <v>0</v>
      </c>
      <c r="Q20" s="60">
        <v>19082500</v>
      </c>
      <c r="R20" s="59">
        <v>14202500</v>
      </c>
      <c r="S20" s="58">
        <v>0</v>
      </c>
      <c r="T20" s="58">
        <v>0</v>
      </c>
      <c r="U20" s="57">
        <v>0</v>
      </c>
      <c r="V20" s="58">
        <v>4880000</v>
      </c>
      <c r="W20" s="61">
        <v>19082500</v>
      </c>
    </row>
    <row r="21" spans="1:23" s="7" customFormat="1" ht="12.75" customHeight="1">
      <c r="A21" s="24"/>
      <c r="B21" s="54" t="s">
        <v>107</v>
      </c>
      <c r="C21" s="55" t="s">
        <v>108</v>
      </c>
      <c r="D21" s="56">
        <v>0</v>
      </c>
      <c r="E21" s="57">
        <v>6103500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8">
        <v>1343112</v>
      </c>
      <c r="O21" s="59">
        <v>65000</v>
      </c>
      <c r="P21" s="58">
        <v>0</v>
      </c>
      <c r="Q21" s="60">
        <v>7511612</v>
      </c>
      <c r="R21" s="59">
        <v>7511612</v>
      </c>
      <c r="S21" s="58">
        <v>0</v>
      </c>
      <c r="T21" s="58">
        <v>0</v>
      </c>
      <c r="U21" s="57">
        <v>0</v>
      </c>
      <c r="V21" s="58">
        <v>0</v>
      </c>
      <c r="W21" s="61">
        <v>7511612</v>
      </c>
    </row>
    <row r="22" spans="1:23" s="7" customFormat="1" ht="12.75" customHeight="1">
      <c r="A22" s="24"/>
      <c r="B22" s="54" t="s">
        <v>109</v>
      </c>
      <c r="C22" s="55" t="s">
        <v>110</v>
      </c>
      <c r="D22" s="56">
        <v>0</v>
      </c>
      <c r="E22" s="57">
        <v>0</v>
      </c>
      <c r="F22" s="57">
        <v>0</v>
      </c>
      <c r="G22" s="57">
        <v>0</v>
      </c>
      <c r="H22" s="57">
        <v>4929000</v>
      </c>
      <c r="I22" s="57">
        <v>70000000</v>
      </c>
      <c r="J22" s="57">
        <v>0</v>
      </c>
      <c r="K22" s="57">
        <v>0</v>
      </c>
      <c r="L22" s="57">
        <v>0</v>
      </c>
      <c r="M22" s="57">
        <v>0</v>
      </c>
      <c r="N22" s="58">
        <v>0</v>
      </c>
      <c r="O22" s="59">
        <v>0</v>
      </c>
      <c r="P22" s="58">
        <v>0</v>
      </c>
      <c r="Q22" s="60">
        <v>74929000</v>
      </c>
      <c r="R22" s="59">
        <v>74929000</v>
      </c>
      <c r="S22" s="58">
        <v>0</v>
      </c>
      <c r="T22" s="58">
        <v>0</v>
      </c>
      <c r="U22" s="57">
        <v>0</v>
      </c>
      <c r="V22" s="58">
        <v>0</v>
      </c>
      <c r="W22" s="61">
        <v>74929000</v>
      </c>
    </row>
    <row r="23" spans="1:23" s="7" customFormat="1" ht="12.75" customHeight="1">
      <c r="A23" s="24"/>
      <c r="B23" s="54" t="s">
        <v>111</v>
      </c>
      <c r="C23" s="55" t="s">
        <v>112</v>
      </c>
      <c r="D23" s="56">
        <v>0</v>
      </c>
      <c r="E23" s="57">
        <v>8150500</v>
      </c>
      <c r="F23" s="57">
        <v>2586000</v>
      </c>
      <c r="G23" s="57">
        <v>0</v>
      </c>
      <c r="H23" s="57">
        <v>4136200</v>
      </c>
      <c r="I23" s="57">
        <v>13259230</v>
      </c>
      <c r="J23" s="57">
        <v>0</v>
      </c>
      <c r="K23" s="57">
        <v>0</v>
      </c>
      <c r="L23" s="57">
        <v>0</v>
      </c>
      <c r="M23" s="57">
        <v>400000</v>
      </c>
      <c r="N23" s="58">
        <v>9959570</v>
      </c>
      <c r="O23" s="59">
        <v>3942200</v>
      </c>
      <c r="P23" s="58">
        <v>0</v>
      </c>
      <c r="Q23" s="60">
        <v>42433700</v>
      </c>
      <c r="R23" s="59">
        <v>27378800</v>
      </c>
      <c r="S23" s="58">
        <v>0</v>
      </c>
      <c r="T23" s="58">
        <v>0</v>
      </c>
      <c r="U23" s="57">
        <v>0</v>
      </c>
      <c r="V23" s="58">
        <v>15054900</v>
      </c>
      <c r="W23" s="61">
        <v>42433700</v>
      </c>
    </row>
    <row r="24" spans="1:23" s="7" customFormat="1" ht="12.75" customHeight="1">
      <c r="A24" s="24"/>
      <c r="B24" s="54" t="s">
        <v>113</v>
      </c>
      <c r="C24" s="55" t="s">
        <v>114</v>
      </c>
      <c r="D24" s="56">
        <v>0</v>
      </c>
      <c r="E24" s="57">
        <v>17110954</v>
      </c>
      <c r="F24" s="57">
        <v>0</v>
      </c>
      <c r="G24" s="57">
        <v>0</v>
      </c>
      <c r="H24" s="57">
        <v>447343</v>
      </c>
      <c r="I24" s="57">
        <v>3483225</v>
      </c>
      <c r="J24" s="57">
        <v>0</v>
      </c>
      <c r="K24" s="57">
        <v>0</v>
      </c>
      <c r="L24" s="57">
        <v>0</v>
      </c>
      <c r="M24" s="57">
        <v>0</v>
      </c>
      <c r="N24" s="58">
        <v>4613228</v>
      </c>
      <c r="O24" s="59">
        <v>0</v>
      </c>
      <c r="P24" s="58">
        <v>0</v>
      </c>
      <c r="Q24" s="60">
        <v>25654750</v>
      </c>
      <c r="R24" s="59">
        <v>25654750</v>
      </c>
      <c r="S24" s="58">
        <v>0</v>
      </c>
      <c r="T24" s="58">
        <v>0</v>
      </c>
      <c r="U24" s="57">
        <v>0</v>
      </c>
      <c r="V24" s="58">
        <v>0</v>
      </c>
      <c r="W24" s="61">
        <v>25654750</v>
      </c>
    </row>
    <row r="25" spans="1:23" s="7" customFormat="1" ht="12.75" customHeight="1">
      <c r="A25" s="24"/>
      <c r="B25" s="54" t="s">
        <v>115</v>
      </c>
      <c r="C25" s="55" t="s">
        <v>116</v>
      </c>
      <c r="D25" s="56">
        <v>0</v>
      </c>
      <c r="E25" s="57">
        <v>0</v>
      </c>
      <c r="F25" s="57">
        <v>3055000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3055000</v>
      </c>
      <c r="M25" s="57">
        <v>0</v>
      </c>
      <c r="N25" s="58">
        <v>1629000</v>
      </c>
      <c r="O25" s="59">
        <v>0</v>
      </c>
      <c r="P25" s="58">
        <v>0</v>
      </c>
      <c r="Q25" s="60">
        <v>7739000</v>
      </c>
      <c r="R25" s="59">
        <v>7739000</v>
      </c>
      <c r="S25" s="58">
        <v>0</v>
      </c>
      <c r="T25" s="58">
        <v>0</v>
      </c>
      <c r="U25" s="57">
        <v>0</v>
      </c>
      <c r="V25" s="58">
        <v>0</v>
      </c>
      <c r="W25" s="61">
        <v>7739000</v>
      </c>
    </row>
    <row r="26" spans="1:23" s="7" customFormat="1" ht="12.75" customHeight="1">
      <c r="A26" s="24"/>
      <c r="B26" s="54" t="s">
        <v>117</v>
      </c>
      <c r="C26" s="55" t="s">
        <v>118</v>
      </c>
      <c r="D26" s="56">
        <v>0</v>
      </c>
      <c r="E26" s="57">
        <v>0</v>
      </c>
      <c r="F26" s="57">
        <v>0</v>
      </c>
      <c r="G26" s="57">
        <v>0</v>
      </c>
      <c r="H26" s="57">
        <v>11220242</v>
      </c>
      <c r="I26" s="57">
        <v>36113625</v>
      </c>
      <c r="J26" s="57">
        <v>0</v>
      </c>
      <c r="K26" s="57">
        <v>0</v>
      </c>
      <c r="L26" s="57">
        <v>0</v>
      </c>
      <c r="M26" s="57">
        <v>0</v>
      </c>
      <c r="N26" s="58">
        <v>21715006</v>
      </c>
      <c r="O26" s="59">
        <v>1571945</v>
      </c>
      <c r="P26" s="58">
        <v>0</v>
      </c>
      <c r="Q26" s="60">
        <v>70620818</v>
      </c>
      <c r="R26" s="59">
        <v>37060125</v>
      </c>
      <c r="S26" s="58">
        <v>0</v>
      </c>
      <c r="T26" s="58">
        <v>0</v>
      </c>
      <c r="U26" s="57">
        <v>0</v>
      </c>
      <c r="V26" s="58">
        <v>33560693</v>
      </c>
      <c r="W26" s="61">
        <v>70620818</v>
      </c>
    </row>
    <row r="27" spans="1:23" s="7" customFormat="1" ht="12.75" customHeight="1">
      <c r="A27" s="24"/>
      <c r="B27" s="54" t="s">
        <v>119</v>
      </c>
      <c r="C27" s="55" t="s">
        <v>120</v>
      </c>
      <c r="D27" s="56">
        <v>0</v>
      </c>
      <c r="E27" s="57">
        <v>3595520</v>
      </c>
      <c r="F27" s="57">
        <v>6256205</v>
      </c>
      <c r="G27" s="57">
        <v>0</v>
      </c>
      <c r="H27" s="57">
        <v>2247200</v>
      </c>
      <c r="I27" s="57">
        <v>3292148</v>
      </c>
      <c r="J27" s="57">
        <v>0</v>
      </c>
      <c r="K27" s="57">
        <v>0</v>
      </c>
      <c r="L27" s="57">
        <v>0</v>
      </c>
      <c r="M27" s="57">
        <v>0</v>
      </c>
      <c r="N27" s="58">
        <v>6179800</v>
      </c>
      <c r="O27" s="59">
        <v>0</v>
      </c>
      <c r="P27" s="58">
        <v>0</v>
      </c>
      <c r="Q27" s="60">
        <v>21570873</v>
      </c>
      <c r="R27" s="59">
        <v>21570873</v>
      </c>
      <c r="S27" s="58">
        <v>0</v>
      </c>
      <c r="T27" s="58">
        <v>0</v>
      </c>
      <c r="U27" s="57">
        <v>0</v>
      </c>
      <c r="V27" s="58">
        <v>0</v>
      </c>
      <c r="W27" s="61">
        <v>21570873</v>
      </c>
    </row>
    <row r="28" spans="1:23" s="7" customFormat="1" ht="12.75" customHeight="1">
      <c r="A28" s="24"/>
      <c r="B28" s="54" t="s">
        <v>121</v>
      </c>
      <c r="C28" s="55" t="s">
        <v>122</v>
      </c>
      <c r="D28" s="56">
        <v>0</v>
      </c>
      <c r="E28" s="57">
        <v>58342467</v>
      </c>
      <c r="F28" s="57">
        <v>0</v>
      </c>
      <c r="G28" s="57">
        <v>0</v>
      </c>
      <c r="H28" s="57">
        <v>30000000</v>
      </c>
      <c r="I28" s="57">
        <v>0</v>
      </c>
      <c r="J28" s="57">
        <v>0</v>
      </c>
      <c r="K28" s="57">
        <v>1999649</v>
      </c>
      <c r="L28" s="57">
        <v>0</v>
      </c>
      <c r="M28" s="57">
        <v>0</v>
      </c>
      <c r="N28" s="58">
        <v>0</v>
      </c>
      <c r="O28" s="59">
        <v>43131711</v>
      </c>
      <c r="P28" s="58">
        <v>0</v>
      </c>
      <c r="Q28" s="60">
        <v>133473827</v>
      </c>
      <c r="R28" s="59">
        <v>133473827</v>
      </c>
      <c r="S28" s="58">
        <v>0</v>
      </c>
      <c r="T28" s="58">
        <v>0</v>
      </c>
      <c r="U28" s="57">
        <v>0</v>
      </c>
      <c r="V28" s="58">
        <v>0</v>
      </c>
      <c r="W28" s="61">
        <v>133473827</v>
      </c>
    </row>
    <row r="29" spans="1:23" s="7" customFormat="1" ht="12.75" customHeight="1">
      <c r="A29" s="24"/>
      <c r="B29" s="54" t="s">
        <v>123</v>
      </c>
      <c r="C29" s="55" t="s">
        <v>124</v>
      </c>
      <c r="D29" s="56">
        <v>0</v>
      </c>
      <c r="E29" s="57">
        <v>82552081</v>
      </c>
      <c r="F29" s="57">
        <v>0</v>
      </c>
      <c r="G29" s="57">
        <v>0</v>
      </c>
      <c r="H29" s="57">
        <v>17341383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8">
        <v>5887850</v>
      </c>
      <c r="O29" s="59">
        <v>13983087</v>
      </c>
      <c r="P29" s="58">
        <v>0</v>
      </c>
      <c r="Q29" s="60">
        <v>119764401</v>
      </c>
      <c r="R29" s="59">
        <v>119764400</v>
      </c>
      <c r="S29" s="58">
        <v>0</v>
      </c>
      <c r="T29" s="58">
        <v>0</v>
      </c>
      <c r="U29" s="57">
        <v>0</v>
      </c>
      <c r="V29" s="58">
        <v>0</v>
      </c>
      <c r="W29" s="61">
        <v>119764400</v>
      </c>
    </row>
    <row r="30" spans="1:23" s="7" customFormat="1" ht="12.75" customHeight="1">
      <c r="A30" s="24"/>
      <c r="B30" s="54" t="s">
        <v>125</v>
      </c>
      <c r="C30" s="55" t="s">
        <v>126</v>
      </c>
      <c r="D30" s="56">
        <v>0</v>
      </c>
      <c r="E30" s="57">
        <v>14537773</v>
      </c>
      <c r="F30" s="57">
        <v>0</v>
      </c>
      <c r="G30" s="57">
        <v>0</v>
      </c>
      <c r="H30" s="57">
        <v>2000000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8">
        <v>505143</v>
      </c>
      <c r="O30" s="59">
        <v>4047318</v>
      </c>
      <c r="P30" s="58">
        <v>0</v>
      </c>
      <c r="Q30" s="60">
        <v>21090234</v>
      </c>
      <c r="R30" s="59">
        <v>12105233</v>
      </c>
      <c r="S30" s="58">
        <v>0</v>
      </c>
      <c r="T30" s="58">
        <v>8985002</v>
      </c>
      <c r="U30" s="57">
        <v>0</v>
      </c>
      <c r="V30" s="58">
        <v>0</v>
      </c>
      <c r="W30" s="61">
        <v>21090235</v>
      </c>
    </row>
    <row r="31" spans="1:23" s="7" customFormat="1" ht="12.75" customHeight="1">
      <c r="A31" s="24"/>
      <c r="B31" s="54" t="s">
        <v>127</v>
      </c>
      <c r="C31" s="55" t="s">
        <v>128</v>
      </c>
      <c r="D31" s="56">
        <v>0</v>
      </c>
      <c r="E31" s="57">
        <v>38540782</v>
      </c>
      <c r="F31" s="57">
        <v>0</v>
      </c>
      <c r="G31" s="57">
        <v>0</v>
      </c>
      <c r="H31" s="57">
        <v>6888512</v>
      </c>
      <c r="I31" s="57">
        <v>0</v>
      </c>
      <c r="J31" s="57">
        <v>0</v>
      </c>
      <c r="K31" s="57">
        <v>0</v>
      </c>
      <c r="L31" s="57">
        <v>0</v>
      </c>
      <c r="M31" s="57">
        <v>1344999</v>
      </c>
      <c r="N31" s="58">
        <v>14875298</v>
      </c>
      <c r="O31" s="59">
        <v>16970173</v>
      </c>
      <c r="P31" s="58">
        <v>0</v>
      </c>
      <c r="Q31" s="60">
        <v>78619764</v>
      </c>
      <c r="R31" s="59">
        <v>33499850</v>
      </c>
      <c r="S31" s="58">
        <v>0</v>
      </c>
      <c r="T31" s="58">
        <v>0</v>
      </c>
      <c r="U31" s="57">
        <v>0</v>
      </c>
      <c r="V31" s="58">
        <v>45119916</v>
      </c>
      <c r="W31" s="61">
        <v>78619766</v>
      </c>
    </row>
    <row r="32" spans="1:23" s="7" customFormat="1" ht="12.75" customHeight="1">
      <c r="A32" s="24"/>
      <c r="B32" s="54" t="s">
        <v>129</v>
      </c>
      <c r="C32" s="55" t="s">
        <v>130</v>
      </c>
      <c r="D32" s="56">
        <v>1248102</v>
      </c>
      <c r="E32" s="57">
        <v>24949140</v>
      </c>
      <c r="F32" s="57">
        <v>0</v>
      </c>
      <c r="G32" s="57">
        <v>0</v>
      </c>
      <c r="H32" s="57">
        <v>558832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8">
        <v>1747000</v>
      </c>
      <c r="O32" s="59">
        <v>5012231</v>
      </c>
      <c r="P32" s="58">
        <v>2226767</v>
      </c>
      <c r="Q32" s="60">
        <v>35742072</v>
      </c>
      <c r="R32" s="59">
        <v>26067724</v>
      </c>
      <c r="S32" s="58">
        <v>0</v>
      </c>
      <c r="T32" s="58">
        <v>0</v>
      </c>
      <c r="U32" s="57">
        <v>0</v>
      </c>
      <c r="V32" s="58">
        <v>9674348</v>
      </c>
      <c r="W32" s="61">
        <v>35742072</v>
      </c>
    </row>
    <row r="33" spans="1:23" s="7" customFormat="1" ht="12.75" customHeight="1">
      <c r="A33" s="24"/>
      <c r="B33" s="54" t="s">
        <v>131</v>
      </c>
      <c r="C33" s="55" t="s">
        <v>132</v>
      </c>
      <c r="D33" s="56">
        <v>4473216</v>
      </c>
      <c r="E33" s="57">
        <v>0</v>
      </c>
      <c r="F33" s="57">
        <v>0</v>
      </c>
      <c r="G33" s="57">
        <v>0</v>
      </c>
      <c r="H33" s="57">
        <v>15000000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8">
        <v>34667400</v>
      </c>
      <c r="O33" s="59">
        <v>15369969</v>
      </c>
      <c r="P33" s="58">
        <v>0</v>
      </c>
      <c r="Q33" s="60">
        <v>69510585</v>
      </c>
      <c r="R33" s="59">
        <v>49667400</v>
      </c>
      <c r="S33" s="58">
        <v>0</v>
      </c>
      <c r="T33" s="58">
        <v>0</v>
      </c>
      <c r="U33" s="57">
        <v>0</v>
      </c>
      <c r="V33" s="58">
        <v>19843185</v>
      </c>
      <c r="W33" s="61">
        <v>69510585</v>
      </c>
    </row>
    <row r="34" spans="1:23" s="7" customFormat="1" ht="12.75" customHeight="1">
      <c r="A34" s="24"/>
      <c r="B34" s="54" t="s">
        <v>133</v>
      </c>
      <c r="C34" s="55" t="s">
        <v>134</v>
      </c>
      <c r="D34" s="56">
        <v>0</v>
      </c>
      <c r="E34" s="57">
        <v>9413573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8">
        <v>0</v>
      </c>
      <c r="O34" s="59">
        <v>31680</v>
      </c>
      <c r="P34" s="58">
        <v>0</v>
      </c>
      <c r="Q34" s="60">
        <v>9445253</v>
      </c>
      <c r="R34" s="59">
        <v>9445253</v>
      </c>
      <c r="S34" s="58">
        <v>0</v>
      </c>
      <c r="T34" s="58">
        <v>0</v>
      </c>
      <c r="U34" s="57">
        <v>0</v>
      </c>
      <c r="V34" s="58">
        <v>0</v>
      </c>
      <c r="W34" s="61">
        <v>9445253</v>
      </c>
    </row>
    <row r="35" spans="1:23" s="7" customFormat="1" ht="12.75" customHeight="1">
      <c r="A35" s="24"/>
      <c r="B35" s="54" t="s">
        <v>135</v>
      </c>
      <c r="C35" s="55" t="s">
        <v>136</v>
      </c>
      <c r="D35" s="56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8">
        <v>0</v>
      </c>
      <c r="O35" s="59">
        <v>0</v>
      </c>
      <c r="P35" s="58">
        <v>0</v>
      </c>
      <c r="Q35" s="60">
        <v>0</v>
      </c>
      <c r="R35" s="59">
        <v>0</v>
      </c>
      <c r="S35" s="58">
        <v>0</v>
      </c>
      <c r="T35" s="58">
        <v>0</v>
      </c>
      <c r="U35" s="57">
        <v>0</v>
      </c>
      <c r="V35" s="58">
        <v>0</v>
      </c>
      <c r="W35" s="61">
        <v>0</v>
      </c>
    </row>
    <row r="36" spans="1:23" s="7" customFormat="1" ht="12.75" customHeight="1">
      <c r="A36" s="24"/>
      <c r="B36" s="54" t="s">
        <v>137</v>
      </c>
      <c r="C36" s="55" t="s">
        <v>138</v>
      </c>
      <c r="D36" s="56">
        <v>12846850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8">
        <v>0</v>
      </c>
      <c r="O36" s="59">
        <v>162710</v>
      </c>
      <c r="P36" s="58">
        <v>0</v>
      </c>
      <c r="Q36" s="60">
        <v>13009560</v>
      </c>
      <c r="R36" s="59">
        <v>12846850</v>
      </c>
      <c r="S36" s="58">
        <v>0</v>
      </c>
      <c r="T36" s="58">
        <v>0</v>
      </c>
      <c r="U36" s="57">
        <v>0</v>
      </c>
      <c r="V36" s="58">
        <v>162710</v>
      </c>
      <c r="W36" s="61">
        <v>13009560</v>
      </c>
    </row>
    <row r="37" spans="1:23" s="7" customFormat="1" ht="12.75" customHeight="1">
      <c r="A37" s="24"/>
      <c r="B37" s="54" t="s">
        <v>139</v>
      </c>
      <c r="C37" s="55" t="s">
        <v>140</v>
      </c>
      <c r="D37" s="5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8">
        <v>0</v>
      </c>
      <c r="O37" s="59">
        <v>0</v>
      </c>
      <c r="P37" s="58">
        <v>0</v>
      </c>
      <c r="Q37" s="60">
        <v>0</v>
      </c>
      <c r="R37" s="59">
        <v>0</v>
      </c>
      <c r="S37" s="58">
        <v>0</v>
      </c>
      <c r="T37" s="58">
        <v>0</v>
      </c>
      <c r="U37" s="57">
        <v>0</v>
      </c>
      <c r="V37" s="58">
        <v>0</v>
      </c>
      <c r="W37" s="61">
        <v>0</v>
      </c>
    </row>
    <row r="38" spans="1:23" s="7" customFormat="1" ht="12.75" customHeight="1">
      <c r="A38" s="24"/>
      <c r="B38" s="54" t="s">
        <v>141</v>
      </c>
      <c r="C38" s="55" t="s">
        <v>142</v>
      </c>
      <c r="D38" s="56">
        <v>0</v>
      </c>
      <c r="E38" s="57">
        <v>12500000</v>
      </c>
      <c r="F38" s="57">
        <v>0</v>
      </c>
      <c r="G38" s="57">
        <v>0</v>
      </c>
      <c r="H38" s="57">
        <v>21414320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8">
        <v>33203250</v>
      </c>
      <c r="O38" s="59">
        <v>1500000</v>
      </c>
      <c r="P38" s="58">
        <v>0</v>
      </c>
      <c r="Q38" s="60">
        <v>68617570</v>
      </c>
      <c r="R38" s="59">
        <v>45635000</v>
      </c>
      <c r="S38" s="58">
        <v>0</v>
      </c>
      <c r="T38" s="58">
        <v>0</v>
      </c>
      <c r="U38" s="57">
        <v>0</v>
      </c>
      <c r="V38" s="58">
        <v>22982570</v>
      </c>
      <c r="W38" s="61">
        <v>68617570</v>
      </c>
    </row>
    <row r="39" spans="1:23" s="7" customFormat="1" ht="12.75" customHeight="1">
      <c r="A39" s="24"/>
      <c r="B39" s="54" t="s">
        <v>143</v>
      </c>
      <c r="C39" s="55" t="s">
        <v>144</v>
      </c>
      <c r="D39" s="56">
        <v>0</v>
      </c>
      <c r="E39" s="57">
        <v>14393786</v>
      </c>
      <c r="F39" s="57">
        <v>0</v>
      </c>
      <c r="G39" s="57">
        <v>0</v>
      </c>
      <c r="H39" s="57">
        <v>22366080</v>
      </c>
      <c r="I39" s="57">
        <v>0</v>
      </c>
      <c r="J39" s="57">
        <v>0</v>
      </c>
      <c r="K39" s="57">
        <v>14365664</v>
      </c>
      <c r="L39" s="57">
        <v>1255520</v>
      </c>
      <c r="M39" s="57">
        <v>1901117</v>
      </c>
      <c r="N39" s="58">
        <v>2256737</v>
      </c>
      <c r="O39" s="59">
        <v>23519796</v>
      </c>
      <c r="P39" s="58">
        <v>0</v>
      </c>
      <c r="Q39" s="60">
        <v>80058700</v>
      </c>
      <c r="R39" s="59">
        <v>80058700</v>
      </c>
      <c r="S39" s="58">
        <v>0</v>
      </c>
      <c r="T39" s="58">
        <v>0</v>
      </c>
      <c r="U39" s="57">
        <v>0</v>
      </c>
      <c r="V39" s="58">
        <v>0</v>
      </c>
      <c r="W39" s="61">
        <v>80058700</v>
      </c>
    </row>
    <row r="40" spans="1:23" s="7" customFormat="1" ht="12.75" customHeight="1">
      <c r="A40" s="24"/>
      <c r="B40" s="54" t="s">
        <v>145</v>
      </c>
      <c r="C40" s="55" t="s">
        <v>146</v>
      </c>
      <c r="D40" s="56">
        <v>0</v>
      </c>
      <c r="E40" s="57">
        <v>21491000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9055000</v>
      </c>
      <c r="L40" s="57">
        <v>0</v>
      </c>
      <c r="M40" s="57">
        <v>0</v>
      </c>
      <c r="N40" s="58">
        <v>2858000</v>
      </c>
      <c r="O40" s="59">
        <v>2185000</v>
      </c>
      <c r="P40" s="58">
        <v>0</v>
      </c>
      <c r="Q40" s="60">
        <v>35589000</v>
      </c>
      <c r="R40" s="59">
        <v>24349000</v>
      </c>
      <c r="S40" s="58">
        <v>0</v>
      </c>
      <c r="T40" s="58">
        <v>0</v>
      </c>
      <c r="U40" s="57">
        <v>0</v>
      </c>
      <c r="V40" s="58">
        <v>11240000</v>
      </c>
      <c r="W40" s="61">
        <v>35589000</v>
      </c>
    </row>
    <row r="41" spans="1:23" s="7" customFormat="1" ht="12.75" customHeight="1">
      <c r="A41" s="24"/>
      <c r="B41" s="54" t="s">
        <v>147</v>
      </c>
      <c r="C41" s="55" t="s">
        <v>148</v>
      </c>
      <c r="D41" s="56">
        <v>2033219</v>
      </c>
      <c r="E41" s="57">
        <v>40788000</v>
      </c>
      <c r="F41" s="57">
        <v>0</v>
      </c>
      <c r="G41" s="57">
        <v>0</v>
      </c>
      <c r="H41" s="57">
        <v>20000000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8">
        <v>0</v>
      </c>
      <c r="O41" s="59">
        <v>27329042</v>
      </c>
      <c r="P41" s="58">
        <v>0</v>
      </c>
      <c r="Q41" s="60">
        <v>90150261</v>
      </c>
      <c r="R41" s="59">
        <v>61400000</v>
      </c>
      <c r="S41" s="58">
        <v>0</v>
      </c>
      <c r="T41" s="58">
        <v>26245953</v>
      </c>
      <c r="U41" s="57">
        <v>0</v>
      </c>
      <c r="V41" s="58">
        <v>2504306</v>
      </c>
      <c r="W41" s="61">
        <v>90150259</v>
      </c>
    </row>
    <row r="42" spans="1:23" s="7" customFormat="1" ht="12.75" customHeight="1">
      <c r="A42" s="24"/>
      <c r="B42" s="54" t="s">
        <v>149</v>
      </c>
      <c r="C42" s="55" t="s">
        <v>150</v>
      </c>
      <c r="D42" s="56">
        <v>0</v>
      </c>
      <c r="E42" s="57">
        <v>17819150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8">
        <v>0</v>
      </c>
      <c r="O42" s="59">
        <v>1232616</v>
      </c>
      <c r="P42" s="58">
        <v>0</v>
      </c>
      <c r="Q42" s="60">
        <v>19051766</v>
      </c>
      <c r="R42" s="59">
        <v>18474090</v>
      </c>
      <c r="S42" s="58">
        <v>0</v>
      </c>
      <c r="T42" s="58">
        <v>0</v>
      </c>
      <c r="U42" s="57">
        <v>0</v>
      </c>
      <c r="V42" s="58">
        <v>577676</v>
      </c>
      <c r="W42" s="61">
        <v>19051766</v>
      </c>
    </row>
    <row r="43" spans="1:23" s="7" customFormat="1" ht="12.75" customHeight="1">
      <c r="A43" s="24"/>
      <c r="B43" s="54" t="s">
        <v>151</v>
      </c>
      <c r="C43" s="55" t="s">
        <v>152</v>
      </c>
      <c r="D43" s="56">
        <v>1565626</v>
      </c>
      <c r="E43" s="57">
        <v>45120324</v>
      </c>
      <c r="F43" s="57">
        <v>0</v>
      </c>
      <c r="G43" s="57">
        <v>0</v>
      </c>
      <c r="H43" s="57">
        <v>2677779</v>
      </c>
      <c r="I43" s="57">
        <v>0</v>
      </c>
      <c r="J43" s="57">
        <v>0</v>
      </c>
      <c r="K43" s="57">
        <v>1341965</v>
      </c>
      <c r="L43" s="57">
        <v>2292523</v>
      </c>
      <c r="M43" s="57">
        <v>0</v>
      </c>
      <c r="N43" s="58">
        <v>0</v>
      </c>
      <c r="O43" s="59">
        <v>7049866</v>
      </c>
      <c r="P43" s="58">
        <v>0</v>
      </c>
      <c r="Q43" s="60">
        <v>60048083</v>
      </c>
      <c r="R43" s="59">
        <v>41550500</v>
      </c>
      <c r="S43" s="58">
        <v>0</v>
      </c>
      <c r="T43" s="58">
        <v>0</v>
      </c>
      <c r="U43" s="57">
        <v>0</v>
      </c>
      <c r="V43" s="58">
        <v>18497583</v>
      </c>
      <c r="W43" s="61">
        <v>60048083</v>
      </c>
    </row>
    <row r="44" spans="1:23" s="7" customFormat="1" ht="12.75" customHeight="1">
      <c r="A44" s="24"/>
      <c r="B44" s="54" t="s">
        <v>153</v>
      </c>
      <c r="C44" s="55" t="s">
        <v>154</v>
      </c>
      <c r="D44" s="56">
        <v>0</v>
      </c>
      <c r="E44" s="57">
        <v>28634980</v>
      </c>
      <c r="F44" s="57">
        <v>0</v>
      </c>
      <c r="G44" s="57">
        <v>0</v>
      </c>
      <c r="H44" s="57">
        <v>1850000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8">
        <v>10481919</v>
      </c>
      <c r="O44" s="59">
        <v>4958490</v>
      </c>
      <c r="P44" s="58">
        <v>0</v>
      </c>
      <c r="Q44" s="60">
        <v>45925389</v>
      </c>
      <c r="R44" s="59">
        <v>38703950</v>
      </c>
      <c r="S44" s="58">
        <v>0</v>
      </c>
      <c r="T44" s="58">
        <v>7221439</v>
      </c>
      <c r="U44" s="57">
        <v>0</v>
      </c>
      <c r="V44" s="58">
        <v>0</v>
      </c>
      <c r="W44" s="61">
        <v>45925389</v>
      </c>
    </row>
    <row r="45" spans="1:23" s="7" customFormat="1" ht="12.75" customHeight="1">
      <c r="A45" s="24"/>
      <c r="B45" s="54" t="s">
        <v>155</v>
      </c>
      <c r="C45" s="55" t="s">
        <v>156</v>
      </c>
      <c r="D45" s="56">
        <v>550000</v>
      </c>
      <c r="E45" s="57">
        <v>10820000</v>
      </c>
      <c r="F45" s="57">
        <v>0</v>
      </c>
      <c r="G45" s="57">
        <v>0</v>
      </c>
      <c r="H45" s="57">
        <v>5263200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8">
        <v>0</v>
      </c>
      <c r="O45" s="59">
        <v>420000</v>
      </c>
      <c r="P45" s="58">
        <v>0</v>
      </c>
      <c r="Q45" s="60">
        <v>17053200</v>
      </c>
      <c r="R45" s="59">
        <v>16633200</v>
      </c>
      <c r="S45" s="58">
        <v>0</v>
      </c>
      <c r="T45" s="58">
        <v>0</v>
      </c>
      <c r="U45" s="57">
        <v>0</v>
      </c>
      <c r="V45" s="58">
        <v>420000</v>
      </c>
      <c r="W45" s="61">
        <v>17053200</v>
      </c>
    </row>
    <row r="46" spans="1:23" s="7" customFormat="1" ht="12.75" customHeight="1">
      <c r="A46" s="24"/>
      <c r="B46" s="54" t="s">
        <v>157</v>
      </c>
      <c r="C46" s="55" t="s">
        <v>158</v>
      </c>
      <c r="D46" s="56">
        <v>0</v>
      </c>
      <c r="E46" s="57">
        <v>11263000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8">
        <v>0</v>
      </c>
      <c r="O46" s="59">
        <v>0</v>
      </c>
      <c r="P46" s="58">
        <v>0</v>
      </c>
      <c r="Q46" s="60">
        <v>11263000</v>
      </c>
      <c r="R46" s="59">
        <v>11263000</v>
      </c>
      <c r="S46" s="58">
        <v>0</v>
      </c>
      <c r="T46" s="58">
        <v>0</v>
      </c>
      <c r="U46" s="57">
        <v>0</v>
      </c>
      <c r="V46" s="58">
        <v>0</v>
      </c>
      <c r="W46" s="61">
        <v>11263000</v>
      </c>
    </row>
    <row r="47" spans="1:23" s="7" customFormat="1" ht="12.75" customHeight="1">
      <c r="A47" s="24"/>
      <c r="B47" s="54" t="s">
        <v>159</v>
      </c>
      <c r="C47" s="55" t="s">
        <v>160</v>
      </c>
      <c r="D47" s="56">
        <v>0</v>
      </c>
      <c r="E47" s="57">
        <v>47801278</v>
      </c>
      <c r="F47" s="57">
        <v>0</v>
      </c>
      <c r="G47" s="57">
        <v>0</v>
      </c>
      <c r="H47" s="57">
        <v>20148534</v>
      </c>
      <c r="I47" s="57">
        <v>0</v>
      </c>
      <c r="J47" s="57">
        <v>0</v>
      </c>
      <c r="K47" s="57">
        <v>0</v>
      </c>
      <c r="L47" s="57">
        <v>0</v>
      </c>
      <c r="M47" s="57">
        <v>49040682</v>
      </c>
      <c r="N47" s="58">
        <v>0</v>
      </c>
      <c r="O47" s="59">
        <v>27157068</v>
      </c>
      <c r="P47" s="58">
        <v>0</v>
      </c>
      <c r="Q47" s="60">
        <v>144147562</v>
      </c>
      <c r="R47" s="59">
        <v>144147562</v>
      </c>
      <c r="S47" s="58">
        <v>0</v>
      </c>
      <c r="T47" s="58">
        <v>0</v>
      </c>
      <c r="U47" s="57">
        <v>0</v>
      </c>
      <c r="V47" s="58">
        <v>0</v>
      </c>
      <c r="W47" s="61">
        <v>144147562</v>
      </c>
    </row>
    <row r="48" spans="1:23" s="7" customFormat="1" ht="12.75" customHeight="1">
      <c r="A48" s="24"/>
      <c r="B48" s="54" t="s">
        <v>161</v>
      </c>
      <c r="C48" s="55" t="s">
        <v>162</v>
      </c>
      <c r="D48" s="56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8">
        <v>0</v>
      </c>
      <c r="O48" s="59">
        <v>0</v>
      </c>
      <c r="P48" s="58">
        <v>0</v>
      </c>
      <c r="Q48" s="60">
        <v>0</v>
      </c>
      <c r="R48" s="59">
        <v>0</v>
      </c>
      <c r="S48" s="58">
        <v>0</v>
      </c>
      <c r="T48" s="58">
        <v>0</v>
      </c>
      <c r="U48" s="57">
        <v>0</v>
      </c>
      <c r="V48" s="58">
        <v>0</v>
      </c>
      <c r="W48" s="61">
        <v>0</v>
      </c>
    </row>
    <row r="49" spans="1:23" s="7" customFormat="1" ht="12.75" customHeight="1">
      <c r="A49" s="24"/>
      <c r="B49" s="54" t="s">
        <v>163</v>
      </c>
      <c r="C49" s="55" t="s">
        <v>164</v>
      </c>
      <c r="D49" s="56">
        <v>0</v>
      </c>
      <c r="E49" s="57">
        <v>63190466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263110</v>
      </c>
      <c r="N49" s="58">
        <v>0</v>
      </c>
      <c r="O49" s="59">
        <v>1858652</v>
      </c>
      <c r="P49" s="58">
        <v>0</v>
      </c>
      <c r="Q49" s="60">
        <v>65312228</v>
      </c>
      <c r="R49" s="59">
        <v>65312228</v>
      </c>
      <c r="S49" s="58">
        <v>0</v>
      </c>
      <c r="T49" s="58">
        <v>0</v>
      </c>
      <c r="U49" s="57">
        <v>0</v>
      </c>
      <c r="V49" s="58">
        <v>0</v>
      </c>
      <c r="W49" s="61">
        <v>65312228</v>
      </c>
    </row>
    <row r="50" spans="1:23" s="7" customFormat="1" ht="12.75" customHeight="1">
      <c r="A50" s="24"/>
      <c r="B50" s="54" t="s">
        <v>165</v>
      </c>
      <c r="C50" s="55" t="s">
        <v>166</v>
      </c>
      <c r="D50" s="56">
        <v>721391</v>
      </c>
      <c r="E50" s="57">
        <v>40915311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8">
        <v>2996546</v>
      </c>
      <c r="O50" s="59">
        <v>3012731</v>
      </c>
      <c r="P50" s="58">
        <v>2441630</v>
      </c>
      <c r="Q50" s="60">
        <v>50087609</v>
      </c>
      <c r="R50" s="59">
        <v>50087611</v>
      </c>
      <c r="S50" s="58">
        <v>0</v>
      </c>
      <c r="T50" s="58">
        <v>0</v>
      </c>
      <c r="U50" s="57">
        <v>0</v>
      </c>
      <c r="V50" s="58">
        <v>0</v>
      </c>
      <c r="W50" s="61">
        <v>50087611</v>
      </c>
    </row>
    <row r="51" spans="1:23" s="7" customFormat="1" ht="12.75" customHeight="1">
      <c r="A51" s="24"/>
      <c r="B51" s="54" t="s">
        <v>167</v>
      </c>
      <c r="C51" s="55" t="s">
        <v>168</v>
      </c>
      <c r="D51" s="56">
        <v>373000</v>
      </c>
      <c r="E51" s="57">
        <v>87540600</v>
      </c>
      <c r="F51" s="57">
        <v>0</v>
      </c>
      <c r="G51" s="57">
        <v>0</v>
      </c>
      <c r="H51" s="57">
        <v>364114000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8">
        <v>0</v>
      </c>
      <c r="O51" s="59">
        <v>30974604</v>
      </c>
      <c r="P51" s="58">
        <v>0</v>
      </c>
      <c r="Q51" s="60">
        <v>483002204</v>
      </c>
      <c r="R51" s="59">
        <v>467540600</v>
      </c>
      <c r="S51" s="58">
        <v>0</v>
      </c>
      <c r="T51" s="58">
        <v>0</v>
      </c>
      <c r="U51" s="57">
        <v>0</v>
      </c>
      <c r="V51" s="58">
        <v>15461604</v>
      </c>
      <c r="W51" s="61">
        <v>483002204</v>
      </c>
    </row>
    <row r="52" spans="1:23" s="7" customFormat="1" ht="12.75" customHeight="1">
      <c r="A52" s="24"/>
      <c r="B52" s="54" t="s">
        <v>169</v>
      </c>
      <c r="C52" s="55" t="s">
        <v>170</v>
      </c>
      <c r="D52" s="56">
        <v>5660000</v>
      </c>
      <c r="E52" s="57">
        <v>38387605</v>
      </c>
      <c r="F52" s="57">
        <v>0</v>
      </c>
      <c r="G52" s="57">
        <v>0</v>
      </c>
      <c r="H52" s="57">
        <v>860000</v>
      </c>
      <c r="I52" s="57">
        <v>0</v>
      </c>
      <c r="J52" s="57">
        <v>0</v>
      </c>
      <c r="K52" s="57">
        <v>15120000</v>
      </c>
      <c r="L52" s="57">
        <v>0</v>
      </c>
      <c r="M52" s="57">
        <v>0</v>
      </c>
      <c r="N52" s="58">
        <v>2460000</v>
      </c>
      <c r="O52" s="59">
        <v>35367395</v>
      </c>
      <c r="P52" s="58">
        <v>5000000</v>
      </c>
      <c r="Q52" s="60">
        <v>102855000</v>
      </c>
      <c r="R52" s="59">
        <v>75725000</v>
      </c>
      <c r="S52" s="58">
        <v>0</v>
      </c>
      <c r="T52" s="58">
        <v>27130000</v>
      </c>
      <c r="U52" s="57">
        <v>0</v>
      </c>
      <c r="V52" s="58">
        <v>0</v>
      </c>
      <c r="W52" s="61">
        <v>102855000</v>
      </c>
    </row>
    <row r="53" spans="1:23" s="7" customFormat="1" ht="12.75" customHeight="1">
      <c r="A53" s="24"/>
      <c r="B53" s="54" t="s">
        <v>171</v>
      </c>
      <c r="C53" s="55" t="s">
        <v>172</v>
      </c>
      <c r="D53" s="56">
        <v>0</v>
      </c>
      <c r="E53" s="57">
        <v>74976593</v>
      </c>
      <c r="F53" s="57">
        <v>0</v>
      </c>
      <c r="G53" s="57">
        <v>0</v>
      </c>
      <c r="H53" s="57">
        <v>8904200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8">
        <v>0</v>
      </c>
      <c r="O53" s="59">
        <v>11731099</v>
      </c>
      <c r="P53" s="58">
        <v>0</v>
      </c>
      <c r="Q53" s="60">
        <v>95611892</v>
      </c>
      <c r="R53" s="59">
        <v>59298633</v>
      </c>
      <c r="S53" s="58">
        <v>0</v>
      </c>
      <c r="T53" s="58">
        <v>0</v>
      </c>
      <c r="U53" s="57">
        <v>0</v>
      </c>
      <c r="V53" s="58">
        <v>36313259</v>
      </c>
      <c r="W53" s="61">
        <v>95611892</v>
      </c>
    </row>
    <row r="54" spans="1:23" s="7" customFormat="1" ht="12.75" customHeight="1">
      <c r="A54" s="24"/>
      <c r="B54" s="54" t="s">
        <v>173</v>
      </c>
      <c r="C54" s="55" t="s">
        <v>174</v>
      </c>
      <c r="D54" s="56">
        <v>0</v>
      </c>
      <c r="E54" s="57">
        <v>50397284</v>
      </c>
      <c r="F54" s="57">
        <v>0</v>
      </c>
      <c r="G54" s="57">
        <v>0</v>
      </c>
      <c r="H54" s="57">
        <v>30000000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8">
        <v>2101851</v>
      </c>
      <c r="O54" s="59">
        <v>2881708</v>
      </c>
      <c r="P54" s="58">
        <v>0</v>
      </c>
      <c r="Q54" s="60">
        <v>85380843</v>
      </c>
      <c r="R54" s="59">
        <v>78724550</v>
      </c>
      <c r="S54" s="58">
        <v>0</v>
      </c>
      <c r="T54" s="58">
        <v>0</v>
      </c>
      <c r="U54" s="57">
        <v>0</v>
      </c>
      <c r="V54" s="58">
        <v>6656293</v>
      </c>
      <c r="W54" s="61">
        <v>85380843</v>
      </c>
    </row>
    <row r="55" spans="1:23" s="7" customFormat="1" ht="12.75" customHeight="1">
      <c r="A55" s="24"/>
      <c r="B55" s="54" t="s">
        <v>175</v>
      </c>
      <c r="C55" s="55" t="s">
        <v>176</v>
      </c>
      <c r="D55" s="56">
        <v>0</v>
      </c>
      <c r="E55" s="57">
        <v>27266900</v>
      </c>
      <c r="F55" s="57">
        <v>0</v>
      </c>
      <c r="G55" s="57">
        <v>0</v>
      </c>
      <c r="H55" s="57">
        <v>30000000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8">
        <v>0</v>
      </c>
      <c r="O55" s="59">
        <v>1231300</v>
      </c>
      <c r="P55" s="58">
        <v>0</v>
      </c>
      <c r="Q55" s="60">
        <v>58498200</v>
      </c>
      <c r="R55" s="59">
        <v>58498200</v>
      </c>
      <c r="S55" s="58">
        <v>0</v>
      </c>
      <c r="T55" s="58">
        <v>0</v>
      </c>
      <c r="U55" s="57">
        <v>0</v>
      </c>
      <c r="V55" s="58">
        <v>0</v>
      </c>
      <c r="W55" s="61">
        <v>58498200</v>
      </c>
    </row>
    <row r="56" spans="1:23" s="7" customFormat="1" ht="12.75" customHeight="1">
      <c r="A56" s="24"/>
      <c r="B56" s="54" t="s">
        <v>177</v>
      </c>
      <c r="C56" s="55" t="s">
        <v>178</v>
      </c>
      <c r="D56" s="56">
        <v>0</v>
      </c>
      <c r="E56" s="57">
        <v>1177000</v>
      </c>
      <c r="F56" s="57">
        <v>666549</v>
      </c>
      <c r="G56" s="57">
        <v>0</v>
      </c>
      <c r="H56" s="57">
        <v>1694238</v>
      </c>
      <c r="I56" s="57">
        <v>157581000</v>
      </c>
      <c r="J56" s="57">
        <v>0</v>
      </c>
      <c r="K56" s="57">
        <v>9690762</v>
      </c>
      <c r="L56" s="57">
        <v>1173059</v>
      </c>
      <c r="M56" s="57">
        <v>0</v>
      </c>
      <c r="N56" s="58">
        <v>9984195</v>
      </c>
      <c r="O56" s="59">
        <v>835972</v>
      </c>
      <c r="P56" s="58">
        <v>0</v>
      </c>
      <c r="Q56" s="60">
        <v>182802775</v>
      </c>
      <c r="R56" s="59">
        <v>169502132</v>
      </c>
      <c r="S56" s="58">
        <v>0</v>
      </c>
      <c r="T56" s="58">
        <v>0</v>
      </c>
      <c r="U56" s="57">
        <v>0</v>
      </c>
      <c r="V56" s="58">
        <v>13300643</v>
      </c>
      <c r="W56" s="61">
        <v>182802775</v>
      </c>
    </row>
    <row r="57" spans="1:23" s="7" customFormat="1" ht="12.75" customHeight="1">
      <c r="A57" s="24"/>
      <c r="B57" s="54" t="s">
        <v>179</v>
      </c>
      <c r="C57" s="55" t="s">
        <v>180</v>
      </c>
      <c r="D57" s="56">
        <v>0</v>
      </c>
      <c r="E57" s="57">
        <v>22007000</v>
      </c>
      <c r="F57" s="57">
        <v>90456000</v>
      </c>
      <c r="G57" s="57">
        <v>0</v>
      </c>
      <c r="H57" s="57">
        <v>5000000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8">
        <v>0</v>
      </c>
      <c r="O57" s="59">
        <v>0</v>
      </c>
      <c r="P57" s="58">
        <v>0</v>
      </c>
      <c r="Q57" s="60">
        <v>117463000</v>
      </c>
      <c r="R57" s="59">
        <v>117463000</v>
      </c>
      <c r="S57" s="58">
        <v>0</v>
      </c>
      <c r="T57" s="58">
        <v>0</v>
      </c>
      <c r="U57" s="57">
        <v>0</v>
      </c>
      <c r="V57" s="58">
        <v>0</v>
      </c>
      <c r="W57" s="61">
        <v>117463000</v>
      </c>
    </row>
    <row r="58" spans="1:23" s="7" customFormat="1" ht="12.75" customHeight="1">
      <c r="A58" s="24"/>
      <c r="B58" s="54" t="s">
        <v>181</v>
      </c>
      <c r="C58" s="55" t="s">
        <v>182</v>
      </c>
      <c r="D58" s="56">
        <v>0</v>
      </c>
      <c r="E58" s="57">
        <v>12996642</v>
      </c>
      <c r="F58" s="57">
        <v>8500000</v>
      </c>
      <c r="G58" s="57">
        <v>0</v>
      </c>
      <c r="H58" s="57">
        <v>6499265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8">
        <v>3704193</v>
      </c>
      <c r="O58" s="59">
        <v>2378481</v>
      </c>
      <c r="P58" s="58">
        <v>0</v>
      </c>
      <c r="Q58" s="60">
        <v>34078581</v>
      </c>
      <c r="R58" s="59">
        <v>31700100</v>
      </c>
      <c r="S58" s="58">
        <v>0</v>
      </c>
      <c r="T58" s="58">
        <v>0</v>
      </c>
      <c r="U58" s="57">
        <v>0</v>
      </c>
      <c r="V58" s="58">
        <v>2378481</v>
      </c>
      <c r="W58" s="61">
        <v>34078581</v>
      </c>
    </row>
    <row r="59" spans="1:23" s="7" customFormat="1" ht="12.75" customHeight="1">
      <c r="A59" s="24"/>
      <c r="B59" s="54" t="s">
        <v>183</v>
      </c>
      <c r="C59" s="55" t="s">
        <v>184</v>
      </c>
      <c r="D59" s="56">
        <v>0</v>
      </c>
      <c r="E59" s="57">
        <v>4456000</v>
      </c>
      <c r="F59" s="57">
        <v>0</v>
      </c>
      <c r="G59" s="57">
        <v>0</v>
      </c>
      <c r="H59" s="57">
        <v>5000000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8">
        <v>8650000</v>
      </c>
      <c r="O59" s="59">
        <v>590000</v>
      </c>
      <c r="P59" s="58">
        <v>0</v>
      </c>
      <c r="Q59" s="60">
        <v>18696000</v>
      </c>
      <c r="R59" s="59">
        <v>18336000</v>
      </c>
      <c r="S59" s="58">
        <v>0</v>
      </c>
      <c r="T59" s="58">
        <v>0</v>
      </c>
      <c r="U59" s="57">
        <v>0</v>
      </c>
      <c r="V59" s="58">
        <v>360000</v>
      </c>
      <c r="W59" s="61">
        <v>18696000</v>
      </c>
    </row>
    <row r="60" spans="1:23" s="7" customFormat="1" ht="12.75" customHeight="1">
      <c r="A60" s="24"/>
      <c r="B60" s="54" t="s">
        <v>185</v>
      </c>
      <c r="C60" s="55" t="s">
        <v>186</v>
      </c>
      <c r="D60" s="56">
        <v>0</v>
      </c>
      <c r="E60" s="57">
        <v>9782183</v>
      </c>
      <c r="F60" s="57">
        <v>3081000</v>
      </c>
      <c r="G60" s="57">
        <v>0</v>
      </c>
      <c r="H60" s="57">
        <v>0</v>
      </c>
      <c r="I60" s="57">
        <v>944579</v>
      </c>
      <c r="J60" s="57">
        <v>0</v>
      </c>
      <c r="K60" s="57">
        <v>0</v>
      </c>
      <c r="L60" s="57">
        <v>8548491</v>
      </c>
      <c r="M60" s="57">
        <v>0</v>
      </c>
      <c r="N60" s="58">
        <v>6916358</v>
      </c>
      <c r="O60" s="59">
        <v>8269579</v>
      </c>
      <c r="P60" s="58">
        <v>0</v>
      </c>
      <c r="Q60" s="60">
        <v>37542190</v>
      </c>
      <c r="R60" s="59">
        <v>25750190</v>
      </c>
      <c r="S60" s="58">
        <v>0</v>
      </c>
      <c r="T60" s="58">
        <v>0</v>
      </c>
      <c r="U60" s="57">
        <v>0</v>
      </c>
      <c r="V60" s="58">
        <v>11792000</v>
      </c>
      <c r="W60" s="61">
        <v>37542190</v>
      </c>
    </row>
    <row r="61" spans="1:23" s="7" customFormat="1" ht="12.75" customHeight="1">
      <c r="A61" s="24"/>
      <c r="B61" s="54" t="s">
        <v>187</v>
      </c>
      <c r="C61" s="55" t="s">
        <v>188</v>
      </c>
      <c r="D61" s="56">
        <v>0</v>
      </c>
      <c r="E61" s="57">
        <v>2500000</v>
      </c>
      <c r="F61" s="57">
        <v>50000000</v>
      </c>
      <c r="G61" s="57">
        <v>0</v>
      </c>
      <c r="H61" s="57">
        <v>0</v>
      </c>
      <c r="I61" s="57">
        <v>2500000</v>
      </c>
      <c r="J61" s="57">
        <v>0</v>
      </c>
      <c r="K61" s="57">
        <v>4000000</v>
      </c>
      <c r="L61" s="57">
        <v>0</v>
      </c>
      <c r="M61" s="57">
        <v>1000000</v>
      </c>
      <c r="N61" s="58">
        <v>10467300</v>
      </c>
      <c r="O61" s="59">
        <v>0</v>
      </c>
      <c r="P61" s="58">
        <v>0</v>
      </c>
      <c r="Q61" s="60">
        <v>70467300</v>
      </c>
      <c r="R61" s="59">
        <v>70467300</v>
      </c>
      <c r="S61" s="58">
        <v>0</v>
      </c>
      <c r="T61" s="58">
        <v>0</v>
      </c>
      <c r="U61" s="57">
        <v>0</v>
      </c>
      <c r="V61" s="58">
        <v>0</v>
      </c>
      <c r="W61" s="61">
        <v>70467300</v>
      </c>
    </row>
    <row r="62" spans="1:23" s="7" customFormat="1" ht="12.75" customHeight="1">
      <c r="A62" s="24"/>
      <c r="B62" s="54" t="s">
        <v>189</v>
      </c>
      <c r="C62" s="55" t="s">
        <v>190</v>
      </c>
      <c r="D62" s="56">
        <v>0</v>
      </c>
      <c r="E62" s="57">
        <v>8500000</v>
      </c>
      <c r="F62" s="57">
        <v>0</v>
      </c>
      <c r="G62" s="57">
        <v>0</v>
      </c>
      <c r="H62" s="57">
        <v>0</v>
      </c>
      <c r="I62" s="57">
        <v>6015000</v>
      </c>
      <c r="J62" s="57">
        <v>0</v>
      </c>
      <c r="K62" s="57">
        <v>0</v>
      </c>
      <c r="L62" s="57">
        <v>0</v>
      </c>
      <c r="M62" s="57">
        <v>0</v>
      </c>
      <c r="N62" s="58">
        <v>2750000</v>
      </c>
      <c r="O62" s="59">
        <v>0</v>
      </c>
      <c r="P62" s="58">
        <v>0</v>
      </c>
      <c r="Q62" s="60">
        <v>17265000</v>
      </c>
      <c r="R62" s="59">
        <v>17265000</v>
      </c>
      <c r="S62" s="58">
        <v>0</v>
      </c>
      <c r="T62" s="58">
        <v>0</v>
      </c>
      <c r="U62" s="57">
        <v>0</v>
      </c>
      <c r="V62" s="58">
        <v>0</v>
      </c>
      <c r="W62" s="61">
        <v>17265000</v>
      </c>
    </row>
    <row r="63" spans="1:23" s="7" customFormat="1" ht="12.75" customHeight="1">
      <c r="A63" s="24"/>
      <c r="B63" s="54" t="s">
        <v>63</v>
      </c>
      <c r="C63" s="55" t="s">
        <v>64</v>
      </c>
      <c r="D63" s="56">
        <v>0</v>
      </c>
      <c r="E63" s="57">
        <v>7110000</v>
      </c>
      <c r="F63" s="57">
        <v>0</v>
      </c>
      <c r="G63" s="57">
        <v>16869577</v>
      </c>
      <c r="H63" s="57">
        <v>3000000</v>
      </c>
      <c r="I63" s="57">
        <v>51514898</v>
      </c>
      <c r="J63" s="57">
        <v>0</v>
      </c>
      <c r="K63" s="57">
        <v>0</v>
      </c>
      <c r="L63" s="57">
        <v>0</v>
      </c>
      <c r="M63" s="57">
        <v>0</v>
      </c>
      <c r="N63" s="58">
        <v>46148000</v>
      </c>
      <c r="O63" s="59">
        <v>4833634</v>
      </c>
      <c r="P63" s="58">
        <v>0</v>
      </c>
      <c r="Q63" s="60">
        <v>129476109</v>
      </c>
      <c r="R63" s="59">
        <v>129476109</v>
      </c>
      <c r="S63" s="58">
        <v>0</v>
      </c>
      <c r="T63" s="58">
        <v>0</v>
      </c>
      <c r="U63" s="57">
        <v>0</v>
      </c>
      <c r="V63" s="58">
        <v>0</v>
      </c>
      <c r="W63" s="61">
        <v>129476109</v>
      </c>
    </row>
    <row r="64" spans="1:23" s="7" customFormat="1" ht="12.75" customHeight="1">
      <c r="A64" s="24"/>
      <c r="B64" s="54" t="s">
        <v>191</v>
      </c>
      <c r="C64" s="55" t="s">
        <v>192</v>
      </c>
      <c r="D64" s="56">
        <v>0</v>
      </c>
      <c r="E64" s="57">
        <v>31315000</v>
      </c>
      <c r="F64" s="57">
        <v>0</v>
      </c>
      <c r="G64" s="57">
        <v>0</v>
      </c>
      <c r="H64" s="57">
        <v>2000000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8">
        <v>0</v>
      </c>
      <c r="O64" s="59">
        <v>1000000</v>
      </c>
      <c r="P64" s="58">
        <v>0</v>
      </c>
      <c r="Q64" s="60">
        <v>34315000</v>
      </c>
      <c r="R64" s="59">
        <v>33315000</v>
      </c>
      <c r="S64" s="58">
        <v>0</v>
      </c>
      <c r="T64" s="58">
        <v>0</v>
      </c>
      <c r="U64" s="57">
        <v>0</v>
      </c>
      <c r="V64" s="58">
        <v>1000000</v>
      </c>
      <c r="W64" s="61">
        <v>34315000</v>
      </c>
    </row>
    <row r="65" spans="1:23" s="7" customFormat="1" ht="12.75" customHeight="1">
      <c r="A65" s="24"/>
      <c r="B65" s="54" t="s">
        <v>193</v>
      </c>
      <c r="C65" s="55" t="s">
        <v>194</v>
      </c>
      <c r="D65" s="56">
        <v>0</v>
      </c>
      <c r="E65" s="57">
        <v>45432589</v>
      </c>
      <c r="F65" s="57">
        <v>0</v>
      </c>
      <c r="G65" s="57">
        <v>0</v>
      </c>
      <c r="H65" s="57">
        <v>0</v>
      </c>
      <c r="I65" s="57">
        <v>464394</v>
      </c>
      <c r="J65" s="57">
        <v>0</v>
      </c>
      <c r="K65" s="57">
        <v>456000</v>
      </c>
      <c r="L65" s="57">
        <v>787878</v>
      </c>
      <c r="M65" s="57">
        <v>0</v>
      </c>
      <c r="N65" s="58">
        <v>710640</v>
      </c>
      <c r="O65" s="59">
        <v>0</v>
      </c>
      <c r="P65" s="58">
        <v>0</v>
      </c>
      <c r="Q65" s="60">
        <v>47851501</v>
      </c>
      <c r="R65" s="59">
        <v>47851501</v>
      </c>
      <c r="S65" s="58">
        <v>0</v>
      </c>
      <c r="T65" s="58">
        <v>0</v>
      </c>
      <c r="U65" s="57">
        <v>0</v>
      </c>
      <c r="V65" s="58">
        <v>0</v>
      </c>
      <c r="W65" s="61">
        <v>47851501</v>
      </c>
    </row>
    <row r="66" spans="1:23" s="7" customFormat="1" ht="12.75" customHeight="1">
      <c r="A66" s="24"/>
      <c r="B66" s="54" t="s">
        <v>195</v>
      </c>
      <c r="C66" s="55" t="s">
        <v>196</v>
      </c>
      <c r="D66" s="56">
        <v>0</v>
      </c>
      <c r="E66" s="57">
        <v>8500356</v>
      </c>
      <c r="F66" s="57">
        <v>46590096</v>
      </c>
      <c r="G66" s="57">
        <v>0</v>
      </c>
      <c r="H66" s="57">
        <v>0</v>
      </c>
      <c r="I66" s="57">
        <v>6225828</v>
      </c>
      <c r="J66" s="57">
        <v>0</v>
      </c>
      <c r="K66" s="57">
        <v>2854000</v>
      </c>
      <c r="L66" s="57">
        <v>0</v>
      </c>
      <c r="M66" s="57">
        <v>2597500</v>
      </c>
      <c r="N66" s="58">
        <v>6708471</v>
      </c>
      <c r="O66" s="59">
        <v>0</v>
      </c>
      <c r="P66" s="58">
        <v>0</v>
      </c>
      <c r="Q66" s="60">
        <v>73476251</v>
      </c>
      <c r="R66" s="59">
        <v>72925001</v>
      </c>
      <c r="S66" s="58">
        <v>0</v>
      </c>
      <c r="T66" s="58">
        <v>0</v>
      </c>
      <c r="U66" s="57">
        <v>0</v>
      </c>
      <c r="V66" s="58">
        <v>551250</v>
      </c>
      <c r="W66" s="61">
        <v>73476251</v>
      </c>
    </row>
    <row r="67" spans="1:23" s="7" customFormat="1" ht="12.75" customHeight="1">
      <c r="A67" s="24"/>
      <c r="B67" s="54" t="s">
        <v>197</v>
      </c>
      <c r="C67" s="55" t="s">
        <v>198</v>
      </c>
      <c r="D67" s="56">
        <v>0</v>
      </c>
      <c r="E67" s="57">
        <v>4311087</v>
      </c>
      <c r="F67" s="57">
        <v>46518554</v>
      </c>
      <c r="G67" s="57">
        <v>0</v>
      </c>
      <c r="H67" s="57">
        <v>7392998</v>
      </c>
      <c r="I67" s="57">
        <v>9049312</v>
      </c>
      <c r="J67" s="57">
        <v>0</v>
      </c>
      <c r="K67" s="57">
        <v>0</v>
      </c>
      <c r="L67" s="57">
        <v>6095102</v>
      </c>
      <c r="M67" s="57">
        <v>0</v>
      </c>
      <c r="N67" s="58">
        <v>11842056</v>
      </c>
      <c r="O67" s="59">
        <v>1600000</v>
      </c>
      <c r="P67" s="58">
        <v>0</v>
      </c>
      <c r="Q67" s="60">
        <v>86809109</v>
      </c>
      <c r="R67" s="59">
        <v>76750000</v>
      </c>
      <c r="S67" s="58">
        <v>0</v>
      </c>
      <c r="T67" s="58">
        <v>10059109</v>
      </c>
      <c r="U67" s="57">
        <v>0</v>
      </c>
      <c r="V67" s="58">
        <v>0</v>
      </c>
      <c r="W67" s="61">
        <v>86809109</v>
      </c>
    </row>
    <row r="68" spans="1:23" s="7" customFormat="1" ht="12.75" customHeight="1">
      <c r="A68" s="24"/>
      <c r="B68" s="54" t="s">
        <v>199</v>
      </c>
      <c r="C68" s="55" t="s">
        <v>200</v>
      </c>
      <c r="D68" s="56">
        <v>0</v>
      </c>
      <c r="E68" s="57">
        <v>48500000</v>
      </c>
      <c r="F68" s="57">
        <v>96504000</v>
      </c>
      <c r="G68" s="57">
        <v>0</v>
      </c>
      <c r="H68" s="57">
        <v>54000000</v>
      </c>
      <c r="I68" s="57">
        <v>24500000</v>
      </c>
      <c r="J68" s="57">
        <v>0</v>
      </c>
      <c r="K68" s="57">
        <v>4000000</v>
      </c>
      <c r="L68" s="57">
        <v>0</v>
      </c>
      <c r="M68" s="57">
        <v>5600000</v>
      </c>
      <c r="N68" s="58">
        <v>33000000</v>
      </c>
      <c r="O68" s="59">
        <v>78843000</v>
      </c>
      <c r="P68" s="58">
        <v>0</v>
      </c>
      <c r="Q68" s="60">
        <v>344947000</v>
      </c>
      <c r="R68" s="59">
        <v>282447000</v>
      </c>
      <c r="S68" s="58">
        <v>0</v>
      </c>
      <c r="T68" s="58">
        <v>0</v>
      </c>
      <c r="U68" s="57">
        <v>0</v>
      </c>
      <c r="V68" s="58">
        <v>62500000</v>
      </c>
      <c r="W68" s="61">
        <v>344947000</v>
      </c>
    </row>
    <row r="69" spans="1:23" s="7" customFormat="1" ht="12.75" customHeight="1">
      <c r="A69" s="24"/>
      <c r="B69" s="54" t="s">
        <v>201</v>
      </c>
      <c r="C69" s="55" t="s">
        <v>202</v>
      </c>
      <c r="D69" s="56">
        <v>0</v>
      </c>
      <c r="E69" s="57">
        <v>1901105</v>
      </c>
      <c r="F69" s="57">
        <v>39222095</v>
      </c>
      <c r="G69" s="57">
        <v>0</v>
      </c>
      <c r="H69" s="57">
        <v>10000000</v>
      </c>
      <c r="I69" s="57">
        <v>0</v>
      </c>
      <c r="J69" s="57">
        <v>0</v>
      </c>
      <c r="K69" s="57">
        <v>0</v>
      </c>
      <c r="L69" s="57">
        <v>0</v>
      </c>
      <c r="M69" s="57">
        <v>5200000</v>
      </c>
      <c r="N69" s="58">
        <v>3320100</v>
      </c>
      <c r="O69" s="59">
        <v>1106700</v>
      </c>
      <c r="P69" s="58">
        <v>0</v>
      </c>
      <c r="Q69" s="60">
        <v>60750000</v>
      </c>
      <c r="R69" s="59">
        <v>60750000</v>
      </c>
      <c r="S69" s="58">
        <v>0</v>
      </c>
      <c r="T69" s="58">
        <v>0</v>
      </c>
      <c r="U69" s="57">
        <v>0</v>
      </c>
      <c r="V69" s="58">
        <v>0</v>
      </c>
      <c r="W69" s="61">
        <v>60750000</v>
      </c>
    </row>
    <row r="70" spans="1:23" s="7" customFormat="1" ht="12.75" customHeight="1">
      <c r="A70" s="24"/>
      <c r="B70" s="54" t="s">
        <v>203</v>
      </c>
      <c r="C70" s="55" t="s">
        <v>204</v>
      </c>
      <c r="D70" s="56">
        <v>0</v>
      </c>
      <c r="E70" s="57">
        <v>15000000</v>
      </c>
      <c r="F70" s="57">
        <v>4934800</v>
      </c>
      <c r="G70" s="57">
        <v>0</v>
      </c>
      <c r="H70" s="57">
        <v>2000000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8">
        <v>0</v>
      </c>
      <c r="O70" s="59">
        <v>3410000</v>
      </c>
      <c r="P70" s="58">
        <v>0</v>
      </c>
      <c r="Q70" s="60">
        <v>25344800</v>
      </c>
      <c r="R70" s="59">
        <v>21934800</v>
      </c>
      <c r="S70" s="58">
        <v>0</v>
      </c>
      <c r="T70" s="58">
        <v>0</v>
      </c>
      <c r="U70" s="57">
        <v>0</v>
      </c>
      <c r="V70" s="58">
        <v>3410000</v>
      </c>
      <c r="W70" s="61">
        <v>25344800</v>
      </c>
    </row>
    <row r="71" spans="1:23" s="7" customFormat="1" ht="12.75" customHeight="1">
      <c r="A71" s="24"/>
      <c r="B71" s="54" t="s">
        <v>205</v>
      </c>
      <c r="C71" s="55" t="s">
        <v>206</v>
      </c>
      <c r="D71" s="56">
        <v>0</v>
      </c>
      <c r="E71" s="57">
        <v>27379000</v>
      </c>
      <c r="F71" s="57">
        <v>7951000</v>
      </c>
      <c r="G71" s="57">
        <v>0</v>
      </c>
      <c r="H71" s="57">
        <v>20536000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8">
        <v>0</v>
      </c>
      <c r="O71" s="59">
        <v>0</v>
      </c>
      <c r="P71" s="58">
        <v>0</v>
      </c>
      <c r="Q71" s="60">
        <v>55866000</v>
      </c>
      <c r="R71" s="59">
        <v>55866000</v>
      </c>
      <c r="S71" s="58">
        <v>0</v>
      </c>
      <c r="T71" s="58">
        <v>0</v>
      </c>
      <c r="U71" s="57">
        <v>0</v>
      </c>
      <c r="V71" s="58">
        <v>0</v>
      </c>
      <c r="W71" s="61">
        <v>55866000</v>
      </c>
    </row>
    <row r="72" spans="1:23" s="7" customFormat="1" ht="12.75" customHeight="1">
      <c r="A72" s="24"/>
      <c r="B72" s="54" t="s">
        <v>207</v>
      </c>
      <c r="C72" s="55" t="s">
        <v>208</v>
      </c>
      <c r="D72" s="56">
        <v>0</v>
      </c>
      <c r="E72" s="57">
        <v>800000</v>
      </c>
      <c r="F72" s="57">
        <v>0</v>
      </c>
      <c r="G72" s="57">
        <v>0</v>
      </c>
      <c r="H72" s="57">
        <v>4000000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8">
        <v>33172000</v>
      </c>
      <c r="O72" s="59">
        <v>10508000</v>
      </c>
      <c r="P72" s="58">
        <v>0</v>
      </c>
      <c r="Q72" s="60">
        <v>48480000</v>
      </c>
      <c r="R72" s="59">
        <v>48480000</v>
      </c>
      <c r="S72" s="58">
        <v>0</v>
      </c>
      <c r="T72" s="58">
        <v>0</v>
      </c>
      <c r="U72" s="57">
        <v>0</v>
      </c>
      <c r="V72" s="58">
        <v>0</v>
      </c>
      <c r="W72" s="61">
        <v>48480000</v>
      </c>
    </row>
    <row r="73" spans="1:23" s="7" customFormat="1" ht="12.75" customHeight="1">
      <c r="A73" s="24"/>
      <c r="B73" s="54" t="s">
        <v>209</v>
      </c>
      <c r="C73" s="55" t="s">
        <v>210</v>
      </c>
      <c r="D73" s="56">
        <v>130000</v>
      </c>
      <c r="E73" s="57">
        <v>45320400</v>
      </c>
      <c r="F73" s="57">
        <v>145000</v>
      </c>
      <c r="G73" s="57">
        <v>0</v>
      </c>
      <c r="H73" s="57">
        <v>27390000</v>
      </c>
      <c r="I73" s="57">
        <v>345000</v>
      </c>
      <c r="J73" s="57">
        <v>0</v>
      </c>
      <c r="K73" s="57">
        <v>0</v>
      </c>
      <c r="L73" s="57">
        <v>0</v>
      </c>
      <c r="M73" s="57">
        <v>0</v>
      </c>
      <c r="N73" s="58">
        <v>1974000</v>
      </c>
      <c r="O73" s="59">
        <v>6357960</v>
      </c>
      <c r="P73" s="58">
        <v>1500000</v>
      </c>
      <c r="Q73" s="60">
        <v>83162360</v>
      </c>
      <c r="R73" s="59">
        <v>58060400</v>
      </c>
      <c r="S73" s="58">
        <v>0</v>
      </c>
      <c r="T73" s="58">
        <v>25101960</v>
      </c>
      <c r="U73" s="57">
        <v>0</v>
      </c>
      <c r="V73" s="58">
        <v>0</v>
      </c>
      <c r="W73" s="61">
        <v>83162360</v>
      </c>
    </row>
    <row r="74" spans="1:23" s="7" customFormat="1" ht="12.75" customHeight="1">
      <c r="A74" s="24"/>
      <c r="B74" s="54" t="s">
        <v>211</v>
      </c>
      <c r="C74" s="55" t="s">
        <v>212</v>
      </c>
      <c r="D74" s="56">
        <v>0</v>
      </c>
      <c r="E74" s="57">
        <v>10566000</v>
      </c>
      <c r="F74" s="57">
        <v>8349319</v>
      </c>
      <c r="G74" s="57">
        <v>0</v>
      </c>
      <c r="H74" s="57">
        <v>7000000</v>
      </c>
      <c r="I74" s="57">
        <v>0</v>
      </c>
      <c r="J74" s="57">
        <v>0</v>
      </c>
      <c r="K74" s="57">
        <v>0</v>
      </c>
      <c r="L74" s="57">
        <v>0</v>
      </c>
      <c r="M74" s="57">
        <v>1722965</v>
      </c>
      <c r="N74" s="58">
        <v>200000</v>
      </c>
      <c r="O74" s="59">
        <v>6747175</v>
      </c>
      <c r="P74" s="58">
        <v>0</v>
      </c>
      <c r="Q74" s="60">
        <v>34585459</v>
      </c>
      <c r="R74" s="59">
        <v>30624000</v>
      </c>
      <c r="S74" s="58">
        <v>0</v>
      </c>
      <c r="T74" s="58">
        <v>0</v>
      </c>
      <c r="U74" s="57">
        <v>0</v>
      </c>
      <c r="V74" s="58">
        <v>3961459</v>
      </c>
      <c r="W74" s="61">
        <v>34585459</v>
      </c>
    </row>
    <row r="75" spans="1:23" s="7" customFormat="1" ht="12.75" customHeight="1">
      <c r="A75" s="24"/>
      <c r="B75" s="54" t="s">
        <v>65</v>
      </c>
      <c r="C75" s="55" t="s">
        <v>66</v>
      </c>
      <c r="D75" s="56">
        <v>0</v>
      </c>
      <c r="E75" s="57">
        <v>25500000</v>
      </c>
      <c r="F75" s="57">
        <v>40400000</v>
      </c>
      <c r="G75" s="57">
        <v>0</v>
      </c>
      <c r="H75" s="57">
        <v>216750000</v>
      </c>
      <c r="I75" s="57">
        <v>262040000</v>
      </c>
      <c r="J75" s="57">
        <v>0</v>
      </c>
      <c r="K75" s="57">
        <v>0</v>
      </c>
      <c r="L75" s="57">
        <v>6500000</v>
      </c>
      <c r="M75" s="57">
        <v>0</v>
      </c>
      <c r="N75" s="58">
        <v>54160000</v>
      </c>
      <c r="O75" s="59">
        <v>31400000</v>
      </c>
      <c r="P75" s="58">
        <v>0</v>
      </c>
      <c r="Q75" s="60">
        <v>636750000</v>
      </c>
      <c r="R75" s="59">
        <v>373100000</v>
      </c>
      <c r="S75" s="58">
        <v>0</v>
      </c>
      <c r="T75" s="58">
        <v>209650000</v>
      </c>
      <c r="U75" s="57">
        <v>0</v>
      </c>
      <c r="V75" s="58">
        <v>54000000</v>
      </c>
      <c r="W75" s="61">
        <v>636750000</v>
      </c>
    </row>
    <row r="76" spans="1:23" s="7" customFormat="1" ht="12.75" customHeight="1">
      <c r="A76" s="24"/>
      <c r="B76" s="54" t="s">
        <v>213</v>
      </c>
      <c r="C76" s="55" t="s">
        <v>214</v>
      </c>
      <c r="D76" s="56">
        <v>8500000</v>
      </c>
      <c r="E76" s="57">
        <v>4350000</v>
      </c>
      <c r="F76" s="57">
        <v>16300000</v>
      </c>
      <c r="G76" s="57">
        <v>0</v>
      </c>
      <c r="H76" s="57">
        <v>14750000</v>
      </c>
      <c r="I76" s="57">
        <v>900000</v>
      </c>
      <c r="J76" s="57">
        <v>0</v>
      </c>
      <c r="K76" s="57">
        <v>500000</v>
      </c>
      <c r="L76" s="57">
        <v>0</v>
      </c>
      <c r="M76" s="57">
        <v>500000</v>
      </c>
      <c r="N76" s="58">
        <v>5500000</v>
      </c>
      <c r="O76" s="59">
        <v>13610000</v>
      </c>
      <c r="P76" s="58">
        <v>0</v>
      </c>
      <c r="Q76" s="60">
        <v>64910000</v>
      </c>
      <c r="R76" s="59">
        <v>42200000</v>
      </c>
      <c r="S76" s="58">
        <v>0</v>
      </c>
      <c r="T76" s="58">
        <v>0</v>
      </c>
      <c r="U76" s="57">
        <v>12565000</v>
      </c>
      <c r="V76" s="58">
        <v>10145000</v>
      </c>
      <c r="W76" s="61">
        <v>64910000</v>
      </c>
    </row>
    <row r="77" spans="1:23" s="7" customFormat="1" ht="12.75" customHeight="1">
      <c r="A77" s="24"/>
      <c r="B77" s="54" t="s">
        <v>215</v>
      </c>
      <c r="C77" s="55" t="s">
        <v>216</v>
      </c>
      <c r="D77" s="56">
        <v>0</v>
      </c>
      <c r="E77" s="57">
        <v>37854000</v>
      </c>
      <c r="F77" s="57">
        <v>9500000</v>
      </c>
      <c r="G77" s="57">
        <v>0</v>
      </c>
      <c r="H77" s="57">
        <v>15000000</v>
      </c>
      <c r="I77" s="57">
        <v>0</v>
      </c>
      <c r="J77" s="57">
        <v>0</v>
      </c>
      <c r="K77" s="57">
        <v>1123600</v>
      </c>
      <c r="L77" s="57">
        <v>0</v>
      </c>
      <c r="M77" s="57">
        <v>0</v>
      </c>
      <c r="N77" s="58">
        <v>1350000</v>
      </c>
      <c r="O77" s="59">
        <v>2747200</v>
      </c>
      <c r="P77" s="58">
        <v>2950000</v>
      </c>
      <c r="Q77" s="60">
        <v>70524800</v>
      </c>
      <c r="R77" s="59">
        <v>42854000</v>
      </c>
      <c r="S77" s="58">
        <v>0</v>
      </c>
      <c r="T77" s="58">
        <v>0</v>
      </c>
      <c r="U77" s="57">
        <v>0</v>
      </c>
      <c r="V77" s="58">
        <v>27670800</v>
      </c>
      <c r="W77" s="61">
        <v>70524800</v>
      </c>
    </row>
    <row r="78" spans="1:23" s="7" customFormat="1" ht="12.75" customHeight="1">
      <c r="A78" s="24"/>
      <c r="B78" s="54" t="s">
        <v>67</v>
      </c>
      <c r="C78" s="55" t="s">
        <v>68</v>
      </c>
      <c r="D78" s="56">
        <v>50750000</v>
      </c>
      <c r="E78" s="57">
        <v>46784971</v>
      </c>
      <c r="F78" s="57">
        <v>11026620</v>
      </c>
      <c r="G78" s="57">
        <v>0</v>
      </c>
      <c r="H78" s="57">
        <v>25647421</v>
      </c>
      <c r="I78" s="57">
        <v>25723490</v>
      </c>
      <c r="J78" s="57">
        <v>0</v>
      </c>
      <c r="K78" s="57">
        <v>0</v>
      </c>
      <c r="L78" s="57">
        <v>0</v>
      </c>
      <c r="M78" s="57">
        <v>10726530</v>
      </c>
      <c r="N78" s="58">
        <v>39979710</v>
      </c>
      <c r="O78" s="59">
        <v>5714241</v>
      </c>
      <c r="P78" s="58">
        <v>0</v>
      </c>
      <c r="Q78" s="60">
        <v>216352983</v>
      </c>
      <c r="R78" s="59">
        <v>168682160</v>
      </c>
      <c r="S78" s="58">
        <v>0</v>
      </c>
      <c r="T78" s="58">
        <v>0</v>
      </c>
      <c r="U78" s="57">
        <v>0</v>
      </c>
      <c r="V78" s="58">
        <v>47670823</v>
      </c>
      <c r="W78" s="61">
        <v>216352983</v>
      </c>
    </row>
    <row r="79" spans="1:23" s="7" customFormat="1" ht="12.75" customHeight="1">
      <c r="A79" s="24"/>
      <c r="B79" s="54" t="s">
        <v>217</v>
      </c>
      <c r="C79" s="55" t="s">
        <v>218</v>
      </c>
      <c r="D79" s="56">
        <v>943000</v>
      </c>
      <c r="E79" s="57">
        <v>38370000</v>
      </c>
      <c r="F79" s="57">
        <v>4336000</v>
      </c>
      <c r="G79" s="57">
        <v>0</v>
      </c>
      <c r="H79" s="57">
        <v>22526000</v>
      </c>
      <c r="I79" s="57">
        <v>500000</v>
      </c>
      <c r="J79" s="57">
        <v>0</v>
      </c>
      <c r="K79" s="57">
        <v>0</v>
      </c>
      <c r="L79" s="57">
        <v>0</v>
      </c>
      <c r="M79" s="57">
        <v>0</v>
      </c>
      <c r="N79" s="58">
        <v>8883000</v>
      </c>
      <c r="O79" s="59">
        <v>13310000</v>
      </c>
      <c r="P79" s="58">
        <v>0</v>
      </c>
      <c r="Q79" s="60">
        <v>88868000</v>
      </c>
      <c r="R79" s="59">
        <v>56859000</v>
      </c>
      <c r="S79" s="58">
        <v>0</v>
      </c>
      <c r="T79" s="58">
        <v>0</v>
      </c>
      <c r="U79" s="57">
        <v>0</v>
      </c>
      <c r="V79" s="58">
        <v>32009000</v>
      </c>
      <c r="W79" s="61">
        <v>88868000</v>
      </c>
    </row>
    <row r="80" spans="1:23" s="7" customFormat="1" ht="12.75" customHeight="1">
      <c r="A80" s="24"/>
      <c r="B80" s="54" t="s">
        <v>219</v>
      </c>
      <c r="C80" s="55" t="s">
        <v>220</v>
      </c>
      <c r="D80" s="56">
        <v>0</v>
      </c>
      <c r="E80" s="57">
        <v>18958000</v>
      </c>
      <c r="F80" s="57">
        <v>2000000</v>
      </c>
      <c r="G80" s="57">
        <v>0</v>
      </c>
      <c r="H80" s="57">
        <v>7000000</v>
      </c>
      <c r="I80" s="57">
        <v>0</v>
      </c>
      <c r="J80" s="57">
        <v>0</v>
      </c>
      <c r="K80" s="57">
        <v>0</v>
      </c>
      <c r="L80" s="57">
        <v>0</v>
      </c>
      <c r="M80" s="57">
        <v>5000000</v>
      </c>
      <c r="N80" s="58">
        <v>22332000</v>
      </c>
      <c r="O80" s="59">
        <v>0</v>
      </c>
      <c r="P80" s="58">
        <v>0</v>
      </c>
      <c r="Q80" s="60">
        <v>55290000</v>
      </c>
      <c r="R80" s="59">
        <v>55290000</v>
      </c>
      <c r="S80" s="58">
        <v>0</v>
      </c>
      <c r="T80" s="58">
        <v>0</v>
      </c>
      <c r="U80" s="57">
        <v>0</v>
      </c>
      <c r="V80" s="58">
        <v>0</v>
      </c>
      <c r="W80" s="61">
        <v>55290000</v>
      </c>
    </row>
    <row r="81" spans="1:23" s="7" customFormat="1" ht="12.75" customHeight="1">
      <c r="A81" s="122"/>
      <c r="B81" s="123" t="s">
        <v>221</v>
      </c>
      <c r="C81" s="124" t="s">
        <v>222</v>
      </c>
      <c r="D81" s="125">
        <v>0</v>
      </c>
      <c r="E81" s="126">
        <v>34724000</v>
      </c>
      <c r="F81" s="126">
        <v>32568566</v>
      </c>
      <c r="G81" s="126">
        <v>0</v>
      </c>
      <c r="H81" s="126">
        <v>22215576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  <c r="N81" s="127">
        <v>3000000</v>
      </c>
      <c r="O81" s="128">
        <v>0</v>
      </c>
      <c r="P81" s="127">
        <v>0</v>
      </c>
      <c r="Q81" s="129">
        <v>92508142</v>
      </c>
      <c r="R81" s="128">
        <v>92508142</v>
      </c>
      <c r="S81" s="127">
        <v>0</v>
      </c>
      <c r="T81" s="127">
        <v>0</v>
      </c>
      <c r="U81" s="126">
        <v>0</v>
      </c>
      <c r="V81" s="127">
        <v>0</v>
      </c>
      <c r="W81" s="130">
        <v>92508142</v>
      </c>
    </row>
    <row r="82" spans="1:23" s="7" customFormat="1" ht="12.75" customHeight="1">
      <c r="A82" s="131"/>
      <c r="B82" s="132" t="s">
        <v>223</v>
      </c>
      <c r="C82" s="133" t="s">
        <v>224</v>
      </c>
      <c r="D82" s="134">
        <v>0</v>
      </c>
      <c r="E82" s="135">
        <v>0</v>
      </c>
      <c r="F82" s="135">
        <v>0</v>
      </c>
      <c r="G82" s="135">
        <v>0</v>
      </c>
      <c r="H82" s="135">
        <v>0</v>
      </c>
      <c r="I82" s="135">
        <v>0</v>
      </c>
      <c r="J82" s="135">
        <v>0</v>
      </c>
      <c r="K82" s="135">
        <v>0</v>
      </c>
      <c r="L82" s="135">
        <v>0</v>
      </c>
      <c r="M82" s="135">
        <v>0</v>
      </c>
      <c r="N82" s="136">
        <v>20022000</v>
      </c>
      <c r="O82" s="137">
        <v>0</v>
      </c>
      <c r="P82" s="136">
        <v>0</v>
      </c>
      <c r="Q82" s="138">
        <v>20022000</v>
      </c>
      <c r="R82" s="137">
        <v>20022000</v>
      </c>
      <c r="S82" s="136">
        <v>0</v>
      </c>
      <c r="T82" s="136">
        <v>0</v>
      </c>
      <c r="U82" s="135">
        <v>0</v>
      </c>
      <c r="V82" s="136">
        <v>0</v>
      </c>
      <c r="W82" s="139">
        <v>20022000</v>
      </c>
    </row>
    <row r="83" spans="1:23" s="7" customFormat="1" ht="12.75" customHeight="1">
      <c r="A83" s="24"/>
      <c r="B83" s="54" t="s">
        <v>225</v>
      </c>
      <c r="C83" s="55" t="s">
        <v>226</v>
      </c>
      <c r="D83" s="56">
        <v>0</v>
      </c>
      <c r="E83" s="57">
        <v>35599800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500000</v>
      </c>
      <c r="L83" s="57">
        <v>0</v>
      </c>
      <c r="M83" s="57">
        <v>0</v>
      </c>
      <c r="N83" s="58">
        <v>1620000</v>
      </c>
      <c r="O83" s="59">
        <v>0</v>
      </c>
      <c r="P83" s="58">
        <v>0</v>
      </c>
      <c r="Q83" s="60">
        <v>37719800</v>
      </c>
      <c r="R83" s="59">
        <v>20599800</v>
      </c>
      <c r="S83" s="58">
        <v>0</v>
      </c>
      <c r="T83" s="58">
        <v>0</v>
      </c>
      <c r="U83" s="57">
        <v>0</v>
      </c>
      <c r="V83" s="58">
        <v>17120000</v>
      </c>
      <c r="W83" s="61">
        <v>37719800</v>
      </c>
    </row>
    <row r="84" spans="1:23" s="7" customFormat="1" ht="12.75" customHeight="1">
      <c r="A84" s="24"/>
      <c r="B84" s="54" t="s">
        <v>227</v>
      </c>
      <c r="C84" s="55" t="s">
        <v>228</v>
      </c>
      <c r="D84" s="56">
        <v>7332046</v>
      </c>
      <c r="E84" s="57">
        <v>20645298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8">
        <v>23815782</v>
      </c>
      <c r="O84" s="59">
        <v>10570366</v>
      </c>
      <c r="P84" s="58">
        <v>0</v>
      </c>
      <c r="Q84" s="60">
        <v>62363492</v>
      </c>
      <c r="R84" s="59">
        <v>62363492</v>
      </c>
      <c r="S84" s="58">
        <v>0</v>
      </c>
      <c r="T84" s="58">
        <v>0</v>
      </c>
      <c r="U84" s="57">
        <v>0</v>
      </c>
      <c r="V84" s="58">
        <v>0</v>
      </c>
      <c r="W84" s="61">
        <v>62363492</v>
      </c>
    </row>
    <row r="85" spans="1:23" s="7" customFormat="1" ht="12.75" customHeight="1">
      <c r="A85" s="24"/>
      <c r="B85" s="54" t="s">
        <v>229</v>
      </c>
      <c r="C85" s="55" t="s">
        <v>230</v>
      </c>
      <c r="D85" s="56">
        <v>0</v>
      </c>
      <c r="E85" s="57">
        <v>23349100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8">
        <v>0</v>
      </c>
      <c r="O85" s="59">
        <v>0</v>
      </c>
      <c r="P85" s="58">
        <v>0</v>
      </c>
      <c r="Q85" s="60">
        <v>23349100</v>
      </c>
      <c r="R85" s="59">
        <v>23349100</v>
      </c>
      <c r="S85" s="58">
        <v>0</v>
      </c>
      <c r="T85" s="58">
        <v>0</v>
      </c>
      <c r="U85" s="57">
        <v>0</v>
      </c>
      <c r="V85" s="58">
        <v>0</v>
      </c>
      <c r="W85" s="61">
        <v>23349100</v>
      </c>
    </row>
    <row r="86" spans="1:23" s="7" customFormat="1" ht="12.75" customHeight="1">
      <c r="A86" s="24"/>
      <c r="B86" s="54" t="s">
        <v>231</v>
      </c>
      <c r="C86" s="55" t="s">
        <v>232</v>
      </c>
      <c r="D86" s="56">
        <v>0</v>
      </c>
      <c r="E86" s="57">
        <v>15377000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9">
        <v>0</v>
      </c>
      <c r="P86" s="58">
        <v>0</v>
      </c>
      <c r="Q86" s="60">
        <v>15377000</v>
      </c>
      <c r="R86" s="59">
        <v>15377000</v>
      </c>
      <c r="S86" s="58">
        <v>0</v>
      </c>
      <c r="T86" s="58">
        <v>0</v>
      </c>
      <c r="U86" s="57">
        <v>0</v>
      </c>
      <c r="V86" s="58">
        <v>0</v>
      </c>
      <c r="W86" s="61">
        <v>15377000</v>
      </c>
    </row>
    <row r="87" spans="1:23" s="7" customFormat="1" ht="12.75" customHeight="1">
      <c r="A87" s="24"/>
      <c r="B87" s="54" t="s">
        <v>233</v>
      </c>
      <c r="C87" s="55" t="s">
        <v>234</v>
      </c>
      <c r="D87" s="56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8">
        <v>0</v>
      </c>
      <c r="O87" s="59">
        <v>0</v>
      </c>
      <c r="P87" s="58">
        <v>0</v>
      </c>
      <c r="Q87" s="60">
        <v>0</v>
      </c>
      <c r="R87" s="59">
        <v>0</v>
      </c>
      <c r="S87" s="58">
        <v>0</v>
      </c>
      <c r="T87" s="58">
        <v>0</v>
      </c>
      <c r="U87" s="57">
        <v>0</v>
      </c>
      <c r="V87" s="58">
        <v>0</v>
      </c>
      <c r="W87" s="61">
        <v>0</v>
      </c>
    </row>
    <row r="88" spans="1:23" s="7" customFormat="1" ht="12.75" customHeight="1">
      <c r="A88" s="24"/>
      <c r="B88" s="54" t="s">
        <v>235</v>
      </c>
      <c r="C88" s="55" t="s">
        <v>236</v>
      </c>
      <c r="D88" s="56">
        <v>0</v>
      </c>
      <c r="E88" s="57">
        <v>20153769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8">
        <v>8957231</v>
      </c>
      <c r="O88" s="59">
        <v>0</v>
      </c>
      <c r="P88" s="58">
        <v>0</v>
      </c>
      <c r="Q88" s="60">
        <v>29111000</v>
      </c>
      <c r="R88" s="59">
        <v>29111000</v>
      </c>
      <c r="S88" s="58">
        <v>0</v>
      </c>
      <c r="T88" s="58">
        <v>0</v>
      </c>
      <c r="U88" s="57">
        <v>0</v>
      </c>
      <c r="V88" s="58">
        <v>0</v>
      </c>
      <c r="W88" s="61">
        <v>29111000</v>
      </c>
    </row>
    <row r="89" spans="1:23" s="7" customFormat="1" ht="12.75" customHeight="1">
      <c r="A89" s="24"/>
      <c r="B89" s="54" t="s">
        <v>237</v>
      </c>
      <c r="C89" s="55" t="s">
        <v>238</v>
      </c>
      <c r="D89" s="56">
        <v>0</v>
      </c>
      <c r="E89" s="57">
        <v>24109000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8">
        <v>0</v>
      </c>
      <c r="O89" s="59">
        <v>0</v>
      </c>
      <c r="P89" s="58">
        <v>0</v>
      </c>
      <c r="Q89" s="60">
        <v>24109000</v>
      </c>
      <c r="R89" s="59">
        <v>24109000</v>
      </c>
      <c r="S89" s="58">
        <v>0</v>
      </c>
      <c r="T89" s="58">
        <v>0</v>
      </c>
      <c r="U89" s="57">
        <v>0</v>
      </c>
      <c r="V89" s="58">
        <v>0</v>
      </c>
      <c r="W89" s="61">
        <v>24109000</v>
      </c>
    </row>
    <row r="90" spans="1:23" s="7" customFormat="1" ht="12.75" customHeight="1">
      <c r="A90" s="24"/>
      <c r="B90" s="54" t="s">
        <v>239</v>
      </c>
      <c r="C90" s="55" t="s">
        <v>240</v>
      </c>
      <c r="D90" s="56">
        <v>0</v>
      </c>
      <c r="E90" s="57">
        <v>13082000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8">
        <v>0</v>
      </c>
      <c r="O90" s="59">
        <v>0</v>
      </c>
      <c r="P90" s="58">
        <v>0</v>
      </c>
      <c r="Q90" s="60">
        <v>13082000</v>
      </c>
      <c r="R90" s="59">
        <v>13082000</v>
      </c>
      <c r="S90" s="58">
        <v>0</v>
      </c>
      <c r="T90" s="58">
        <v>0</v>
      </c>
      <c r="U90" s="57">
        <v>0</v>
      </c>
      <c r="V90" s="58">
        <v>0</v>
      </c>
      <c r="W90" s="61">
        <v>13082000</v>
      </c>
    </row>
    <row r="91" spans="1:23" s="7" customFormat="1" ht="12.75" customHeight="1">
      <c r="A91" s="24"/>
      <c r="B91" s="54" t="s">
        <v>241</v>
      </c>
      <c r="C91" s="55" t="s">
        <v>242</v>
      </c>
      <c r="D91" s="56">
        <v>0</v>
      </c>
      <c r="E91" s="57">
        <v>6413000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8">
        <v>6413000</v>
      </c>
      <c r="O91" s="59">
        <v>4771216</v>
      </c>
      <c r="P91" s="58">
        <v>0</v>
      </c>
      <c r="Q91" s="60">
        <v>17597216</v>
      </c>
      <c r="R91" s="59">
        <v>12825216</v>
      </c>
      <c r="S91" s="58">
        <v>0</v>
      </c>
      <c r="T91" s="58">
        <v>4772000</v>
      </c>
      <c r="U91" s="57">
        <v>0</v>
      </c>
      <c r="V91" s="58">
        <v>0</v>
      </c>
      <c r="W91" s="61">
        <v>17597216</v>
      </c>
    </row>
    <row r="92" spans="1:23" s="7" customFormat="1" ht="12.75" customHeight="1">
      <c r="A92" s="24"/>
      <c r="B92" s="54" t="s">
        <v>69</v>
      </c>
      <c r="C92" s="55" t="s">
        <v>70</v>
      </c>
      <c r="D92" s="56">
        <v>0</v>
      </c>
      <c r="E92" s="57">
        <v>177057000</v>
      </c>
      <c r="F92" s="57">
        <v>86996350</v>
      </c>
      <c r="G92" s="57">
        <v>201458000</v>
      </c>
      <c r="H92" s="57">
        <v>38000000</v>
      </c>
      <c r="I92" s="57">
        <v>48000000</v>
      </c>
      <c r="J92" s="57">
        <v>0</v>
      </c>
      <c r="K92" s="57">
        <v>0</v>
      </c>
      <c r="L92" s="57">
        <v>9365650</v>
      </c>
      <c r="M92" s="57">
        <v>10175000</v>
      </c>
      <c r="N92" s="58">
        <v>12000000</v>
      </c>
      <c r="O92" s="59">
        <v>17768000</v>
      </c>
      <c r="P92" s="58">
        <v>0</v>
      </c>
      <c r="Q92" s="60">
        <v>600820000</v>
      </c>
      <c r="R92" s="59">
        <v>480820000</v>
      </c>
      <c r="S92" s="58">
        <v>0</v>
      </c>
      <c r="T92" s="58">
        <v>120000000</v>
      </c>
      <c r="U92" s="57">
        <v>0</v>
      </c>
      <c r="V92" s="58">
        <v>0</v>
      </c>
      <c r="W92" s="61">
        <v>600820000</v>
      </c>
    </row>
    <row r="93" spans="1:23" s="7" customFormat="1" ht="12.75" customHeight="1">
      <c r="A93" s="24"/>
      <c r="B93" s="54" t="s">
        <v>243</v>
      </c>
      <c r="C93" s="55" t="s">
        <v>244</v>
      </c>
      <c r="D93" s="56">
        <v>0</v>
      </c>
      <c r="E93" s="57">
        <v>16529000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8">
        <v>0</v>
      </c>
      <c r="O93" s="59">
        <v>3200000</v>
      </c>
      <c r="P93" s="58">
        <v>0</v>
      </c>
      <c r="Q93" s="60">
        <v>19729000</v>
      </c>
      <c r="R93" s="59">
        <v>18129000</v>
      </c>
      <c r="S93" s="58">
        <v>0</v>
      </c>
      <c r="T93" s="58">
        <v>1600000</v>
      </c>
      <c r="U93" s="57">
        <v>0</v>
      </c>
      <c r="V93" s="58">
        <v>0</v>
      </c>
      <c r="W93" s="61">
        <v>19729000</v>
      </c>
    </row>
    <row r="94" spans="1:23" s="7" customFormat="1" ht="12.75" customHeight="1">
      <c r="A94" s="24"/>
      <c r="B94" s="54" t="s">
        <v>245</v>
      </c>
      <c r="C94" s="55" t="s">
        <v>246</v>
      </c>
      <c r="D94" s="56">
        <v>0</v>
      </c>
      <c r="E94" s="57">
        <v>18450000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8">
        <v>0</v>
      </c>
      <c r="O94" s="59">
        <v>0</v>
      </c>
      <c r="P94" s="58">
        <v>0</v>
      </c>
      <c r="Q94" s="60">
        <v>18450000</v>
      </c>
      <c r="R94" s="59">
        <v>18450000</v>
      </c>
      <c r="S94" s="58">
        <v>0</v>
      </c>
      <c r="T94" s="58">
        <v>0</v>
      </c>
      <c r="U94" s="57">
        <v>0</v>
      </c>
      <c r="V94" s="58">
        <v>0</v>
      </c>
      <c r="W94" s="61">
        <v>18450000</v>
      </c>
    </row>
    <row r="95" spans="1:23" s="7" customFormat="1" ht="12.75" customHeight="1">
      <c r="A95" s="24"/>
      <c r="B95" s="54" t="s">
        <v>247</v>
      </c>
      <c r="C95" s="55" t="s">
        <v>248</v>
      </c>
      <c r="D95" s="56">
        <v>0</v>
      </c>
      <c r="E95" s="57">
        <v>64707000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8">
        <v>0</v>
      </c>
      <c r="O95" s="59">
        <v>0</v>
      </c>
      <c r="P95" s="58">
        <v>0</v>
      </c>
      <c r="Q95" s="60">
        <v>64707000</v>
      </c>
      <c r="R95" s="59">
        <v>64707000</v>
      </c>
      <c r="S95" s="58">
        <v>0</v>
      </c>
      <c r="T95" s="58">
        <v>0</v>
      </c>
      <c r="U95" s="57">
        <v>0</v>
      </c>
      <c r="V95" s="58">
        <v>0</v>
      </c>
      <c r="W95" s="61">
        <v>64707000</v>
      </c>
    </row>
    <row r="96" spans="1:23" s="7" customFormat="1" ht="12.75" customHeight="1">
      <c r="A96" s="24"/>
      <c r="B96" s="54" t="s">
        <v>249</v>
      </c>
      <c r="C96" s="55" t="s">
        <v>250</v>
      </c>
      <c r="D96" s="56">
        <v>0</v>
      </c>
      <c r="E96" s="57">
        <v>27690000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7000000</v>
      </c>
      <c r="L96" s="57">
        <v>0</v>
      </c>
      <c r="M96" s="57">
        <v>0</v>
      </c>
      <c r="N96" s="58">
        <v>7693886</v>
      </c>
      <c r="O96" s="59">
        <v>1348387</v>
      </c>
      <c r="P96" s="58">
        <v>0</v>
      </c>
      <c r="Q96" s="60">
        <v>43732273</v>
      </c>
      <c r="R96" s="59">
        <v>30890000</v>
      </c>
      <c r="S96" s="58">
        <v>0</v>
      </c>
      <c r="T96" s="58">
        <v>0</v>
      </c>
      <c r="U96" s="57">
        <v>0</v>
      </c>
      <c r="V96" s="58">
        <v>12842273</v>
      </c>
      <c r="W96" s="61">
        <v>43732273</v>
      </c>
    </row>
    <row r="97" spans="1:23" s="7" customFormat="1" ht="12.75" customHeight="1">
      <c r="A97" s="24"/>
      <c r="B97" s="54" t="s">
        <v>251</v>
      </c>
      <c r="C97" s="55" t="s">
        <v>252</v>
      </c>
      <c r="D97" s="56">
        <v>0</v>
      </c>
      <c r="E97" s="57">
        <v>19352000</v>
      </c>
      <c r="F97" s="57">
        <v>0</v>
      </c>
      <c r="G97" s="57">
        <v>0</v>
      </c>
      <c r="H97" s="57">
        <v>15000000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8">
        <v>0</v>
      </c>
      <c r="O97" s="59">
        <v>0</v>
      </c>
      <c r="P97" s="58">
        <v>0</v>
      </c>
      <c r="Q97" s="60">
        <v>34352000</v>
      </c>
      <c r="R97" s="59">
        <v>34352000</v>
      </c>
      <c r="S97" s="58">
        <v>0</v>
      </c>
      <c r="T97" s="58">
        <v>0</v>
      </c>
      <c r="U97" s="57">
        <v>0</v>
      </c>
      <c r="V97" s="58">
        <v>0</v>
      </c>
      <c r="W97" s="61">
        <v>34352000</v>
      </c>
    </row>
    <row r="98" spans="1:23" s="7" customFormat="1" ht="12.75" customHeight="1">
      <c r="A98" s="24"/>
      <c r="B98" s="54" t="s">
        <v>253</v>
      </c>
      <c r="C98" s="55" t="s">
        <v>254</v>
      </c>
      <c r="D98" s="56">
        <v>0</v>
      </c>
      <c r="E98" s="57">
        <v>0</v>
      </c>
      <c r="F98" s="57">
        <v>0</v>
      </c>
      <c r="G98" s="57">
        <v>0</v>
      </c>
      <c r="H98" s="57">
        <v>10000000</v>
      </c>
      <c r="I98" s="57">
        <v>0</v>
      </c>
      <c r="J98" s="57">
        <v>0</v>
      </c>
      <c r="K98" s="57">
        <v>0</v>
      </c>
      <c r="L98" s="57">
        <v>0</v>
      </c>
      <c r="M98" s="57">
        <v>29877000</v>
      </c>
      <c r="N98" s="58">
        <v>0</v>
      </c>
      <c r="O98" s="59">
        <v>85000</v>
      </c>
      <c r="P98" s="58">
        <v>0</v>
      </c>
      <c r="Q98" s="60">
        <v>39962000</v>
      </c>
      <c r="R98" s="59">
        <v>39877000</v>
      </c>
      <c r="S98" s="58">
        <v>0</v>
      </c>
      <c r="T98" s="58">
        <v>85000</v>
      </c>
      <c r="U98" s="57">
        <v>0</v>
      </c>
      <c r="V98" s="58">
        <v>0</v>
      </c>
      <c r="W98" s="61">
        <v>39962000</v>
      </c>
    </row>
    <row r="99" spans="1:23" s="7" customFormat="1" ht="12.75" customHeight="1">
      <c r="A99" s="24"/>
      <c r="B99" s="54" t="s">
        <v>255</v>
      </c>
      <c r="C99" s="55" t="s">
        <v>256</v>
      </c>
      <c r="D99" s="56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8">
        <v>0</v>
      </c>
      <c r="O99" s="59">
        <v>0</v>
      </c>
      <c r="P99" s="58">
        <v>0</v>
      </c>
      <c r="Q99" s="60">
        <v>0</v>
      </c>
      <c r="R99" s="59">
        <v>0</v>
      </c>
      <c r="S99" s="58">
        <v>0</v>
      </c>
      <c r="T99" s="58">
        <v>0</v>
      </c>
      <c r="U99" s="57">
        <v>0</v>
      </c>
      <c r="V99" s="58">
        <v>0</v>
      </c>
      <c r="W99" s="61">
        <v>0</v>
      </c>
    </row>
    <row r="100" spans="1:23" s="7" customFormat="1" ht="12.75" customHeight="1">
      <c r="A100" s="24"/>
      <c r="B100" s="54" t="s">
        <v>257</v>
      </c>
      <c r="C100" s="55" t="s">
        <v>258</v>
      </c>
      <c r="D100" s="56">
        <v>300000</v>
      </c>
      <c r="E100" s="57">
        <v>15902000</v>
      </c>
      <c r="F100" s="57">
        <v>0</v>
      </c>
      <c r="G100" s="57">
        <v>0</v>
      </c>
      <c r="H100" s="57">
        <v>16030000</v>
      </c>
      <c r="I100" s="57">
        <v>0</v>
      </c>
      <c r="J100" s="57">
        <v>0</v>
      </c>
      <c r="K100" s="57">
        <v>0</v>
      </c>
      <c r="L100" s="57">
        <v>0</v>
      </c>
      <c r="M100" s="57">
        <v>140000</v>
      </c>
      <c r="N100" s="58">
        <v>430000</v>
      </c>
      <c r="O100" s="59">
        <v>2993965</v>
      </c>
      <c r="P100" s="58">
        <v>0</v>
      </c>
      <c r="Q100" s="60">
        <v>35795965</v>
      </c>
      <c r="R100" s="59">
        <v>27902000</v>
      </c>
      <c r="S100" s="58">
        <v>0</v>
      </c>
      <c r="T100" s="58">
        <v>0</v>
      </c>
      <c r="U100" s="57">
        <v>0</v>
      </c>
      <c r="V100" s="58">
        <v>7893965</v>
      </c>
      <c r="W100" s="61">
        <v>35795965</v>
      </c>
    </row>
    <row r="101" spans="1:23" s="7" customFormat="1" ht="12.75" customHeight="1">
      <c r="A101" s="24"/>
      <c r="B101" s="54" t="s">
        <v>259</v>
      </c>
      <c r="C101" s="55" t="s">
        <v>260</v>
      </c>
      <c r="D101" s="56">
        <v>0</v>
      </c>
      <c r="E101" s="57">
        <v>45173000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6330000</v>
      </c>
      <c r="N101" s="58">
        <v>1270000</v>
      </c>
      <c r="O101" s="59">
        <v>605000</v>
      </c>
      <c r="P101" s="58">
        <v>0</v>
      </c>
      <c r="Q101" s="60">
        <v>53378000</v>
      </c>
      <c r="R101" s="59">
        <v>55968000</v>
      </c>
      <c r="S101" s="58">
        <v>0</v>
      </c>
      <c r="T101" s="58">
        <v>0</v>
      </c>
      <c r="U101" s="57">
        <v>0</v>
      </c>
      <c r="V101" s="58">
        <v>-2590000</v>
      </c>
      <c r="W101" s="61">
        <v>53378000</v>
      </c>
    </row>
    <row r="102" spans="1:23" s="7" customFormat="1" ht="12.75" customHeight="1">
      <c r="A102" s="24"/>
      <c r="B102" s="54" t="s">
        <v>261</v>
      </c>
      <c r="C102" s="55" t="s">
        <v>262</v>
      </c>
      <c r="D102" s="56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8">
        <v>0</v>
      </c>
      <c r="O102" s="59">
        <v>0</v>
      </c>
      <c r="P102" s="58">
        <v>0</v>
      </c>
      <c r="Q102" s="60">
        <v>0</v>
      </c>
      <c r="R102" s="59">
        <v>0</v>
      </c>
      <c r="S102" s="58">
        <v>0</v>
      </c>
      <c r="T102" s="58">
        <v>0</v>
      </c>
      <c r="U102" s="57">
        <v>0</v>
      </c>
      <c r="V102" s="58">
        <v>0</v>
      </c>
      <c r="W102" s="61">
        <v>0</v>
      </c>
    </row>
    <row r="103" spans="1:23" s="7" customFormat="1" ht="12.75" customHeight="1">
      <c r="A103" s="24"/>
      <c r="B103" s="54" t="s">
        <v>263</v>
      </c>
      <c r="C103" s="55" t="s">
        <v>264</v>
      </c>
      <c r="D103" s="56">
        <v>5000000</v>
      </c>
      <c r="E103" s="57">
        <v>28896000</v>
      </c>
      <c r="F103" s="57">
        <v>0</v>
      </c>
      <c r="G103" s="57">
        <v>0</v>
      </c>
      <c r="H103" s="57">
        <v>12000000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4500000</v>
      </c>
      <c r="O103" s="59">
        <v>500000</v>
      </c>
      <c r="P103" s="58">
        <v>0</v>
      </c>
      <c r="Q103" s="60">
        <v>50896000</v>
      </c>
      <c r="R103" s="59">
        <v>40896000</v>
      </c>
      <c r="S103" s="58">
        <v>0</v>
      </c>
      <c r="T103" s="58">
        <v>0</v>
      </c>
      <c r="U103" s="57">
        <v>0</v>
      </c>
      <c r="V103" s="58">
        <v>10000000</v>
      </c>
      <c r="W103" s="61">
        <v>50896000</v>
      </c>
    </row>
    <row r="104" spans="1:23" s="7" customFormat="1" ht="12.75" customHeight="1">
      <c r="A104" s="24"/>
      <c r="B104" s="54" t="s">
        <v>71</v>
      </c>
      <c r="C104" s="55" t="s">
        <v>72</v>
      </c>
      <c r="D104" s="56">
        <v>0</v>
      </c>
      <c r="E104" s="57">
        <v>37600000</v>
      </c>
      <c r="F104" s="57">
        <v>87100000</v>
      </c>
      <c r="G104" s="57">
        <v>0</v>
      </c>
      <c r="H104" s="57">
        <v>41550000</v>
      </c>
      <c r="I104" s="57">
        <v>14800000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9">
        <v>30050000</v>
      </c>
      <c r="P104" s="58">
        <v>0</v>
      </c>
      <c r="Q104" s="60">
        <v>211100000</v>
      </c>
      <c r="R104" s="59">
        <v>196355000</v>
      </c>
      <c r="S104" s="58">
        <v>0</v>
      </c>
      <c r="T104" s="58">
        <v>14745000</v>
      </c>
      <c r="U104" s="57">
        <v>0</v>
      </c>
      <c r="V104" s="58">
        <v>0</v>
      </c>
      <c r="W104" s="61">
        <v>211100000</v>
      </c>
    </row>
    <row r="105" spans="1:23" s="7" customFormat="1" ht="12.75" customHeight="1">
      <c r="A105" s="24"/>
      <c r="B105" s="54" t="s">
        <v>265</v>
      </c>
      <c r="C105" s="55" t="s">
        <v>266</v>
      </c>
      <c r="D105" s="56">
        <v>0</v>
      </c>
      <c r="E105" s="57">
        <v>9397760</v>
      </c>
      <c r="F105" s="57">
        <v>0</v>
      </c>
      <c r="G105" s="57">
        <v>0</v>
      </c>
      <c r="H105" s="57">
        <v>18000000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8">
        <v>0</v>
      </c>
      <c r="O105" s="59">
        <v>0</v>
      </c>
      <c r="P105" s="58">
        <v>0</v>
      </c>
      <c r="Q105" s="60">
        <v>27397760</v>
      </c>
      <c r="R105" s="59">
        <v>27397760</v>
      </c>
      <c r="S105" s="58">
        <v>0</v>
      </c>
      <c r="T105" s="58">
        <v>0</v>
      </c>
      <c r="U105" s="57">
        <v>0</v>
      </c>
      <c r="V105" s="58">
        <v>0</v>
      </c>
      <c r="W105" s="61">
        <v>27397760</v>
      </c>
    </row>
    <row r="106" spans="1:23" s="7" customFormat="1" ht="12.75" customHeight="1">
      <c r="A106" s="24"/>
      <c r="B106" s="54" t="s">
        <v>267</v>
      </c>
      <c r="C106" s="55" t="s">
        <v>268</v>
      </c>
      <c r="D106" s="56">
        <v>0</v>
      </c>
      <c r="E106" s="57">
        <v>24192000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9">
        <v>2885000</v>
      </c>
      <c r="P106" s="58">
        <v>0</v>
      </c>
      <c r="Q106" s="60">
        <v>27077000</v>
      </c>
      <c r="R106" s="59">
        <v>22807000</v>
      </c>
      <c r="S106" s="58">
        <v>0</v>
      </c>
      <c r="T106" s="58">
        <v>0</v>
      </c>
      <c r="U106" s="57">
        <v>0</v>
      </c>
      <c r="V106" s="58">
        <v>4270000</v>
      </c>
      <c r="W106" s="61">
        <v>27077000</v>
      </c>
    </row>
    <row r="107" spans="1:23" s="7" customFormat="1" ht="12.75" customHeight="1">
      <c r="A107" s="24"/>
      <c r="B107" s="54" t="s">
        <v>269</v>
      </c>
      <c r="C107" s="55" t="s">
        <v>270</v>
      </c>
      <c r="D107" s="56">
        <v>0</v>
      </c>
      <c r="E107" s="57">
        <v>18313000</v>
      </c>
      <c r="F107" s="57">
        <v>0</v>
      </c>
      <c r="G107" s="57">
        <v>0</v>
      </c>
      <c r="H107" s="57">
        <v>10000000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8">
        <v>0</v>
      </c>
      <c r="O107" s="59">
        <v>0</v>
      </c>
      <c r="P107" s="58">
        <v>0</v>
      </c>
      <c r="Q107" s="60">
        <v>28313000</v>
      </c>
      <c r="R107" s="59">
        <v>28313000</v>
      </c>
      <c r="S107" s="58">
        <v>0</v>
      </c>
      <c r="T107" s="58">
        <v>0</v>
      </c>
      <c r="U107" s="57">
        <v>0</v>
      </c>
      <c r="V107" s="58">
        <v>0</v>
      </c>
      <c r="W107" s="61">
        <v>28313000</v>
      </c>
    </row>
    <row r="108" spans="1:23" s="7" customFormat="1" ht="12.75" customHeight="1">
      <c r="A108" s="24"/>
      <c r="B108" s="54" t="s">
        <v>271</v>
      </c>
      <c r="C108" s="55" t="s">
        <v>272</v>
      </c>
      <c r="D108" s="56">
        <v>0</v>
      </c>
      <c r="E108" s="57">
        <v>18116000</v>
      </c>
      <c r="F108" s="57">
        <v>0</v>
      </c>
      <c r="G108" s="57">
        <v>0</v>
      </c>
      <c r="H108" s="57">
        <v>15000000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10685150</v>
      </c>
      <c r="O108" s="59">
        <v>1100150</v>
      </c>
      <c r="P108" s="58">
        <v>0</v>
      </c>
      <c r="Q108" s="60">
        <v>44901300</v>
      </c>
      <c r="R108" s="59">
        <v>43801300</v>
      </c>
      <c r="S108" s="58">
        <v>0</v>
      </c>
      <c r="T108" s="58">
        <v>0</v>
      </c>
      <c r="U108" s="57">
        <v>0</v>
      </c>
      <c r="V108" s="58">
        <v>1100000</v>
      </c>
      <c r="W108" s="61">
        <v>44901300</v>
      </c>
    </row>
    <row r="109" spans="1:23" s="7" customFormat="1" ht="12.75" customHeight="1">
      <c r="A109" s="24"/>
      <c r="B109" s="54" t="s">
        <v>273</v>
      </c>
      <c r="C109" s="55" t="s">
        <v>274</v>
      </c>
      <c r="D109" s="56">
        <v>0</v>
      </c>
      <c r="E109" s="57">
        <v>38861000</v>
      </c>
      <c r="F109" s="57">
        <v>2253880</v>
      </c>
      <c r="G109" s="57">
        <v>0</v>
      </c>
      <c r="H109" s="57">
        <v>24652460</v>
      </c>
      <c r="I109" s="57">
        <v>1725000</v>
      </c>
      <c r="J109" s="57">
        <v>0</v>
      </c>
      <c r="K109" s="57">
        <v>0</v>
      </c>
      <c r="L109" s="57">
        <v>356170</v>
      </c>
      <c r="M109" s="57">
        <v>0</v>
      </c>
      <c r="N109" s="58">
        <v>1855250</v>
      </c>
      <c r="O109" s="59">
        <v>1946460</v>
      </c>
      <c r="P109" s="58">
        <v>0</v>
      </c>
      <c r="Q109" s="60">
        <v>71650220</v>
      </c>
      <c r="R109" s="59">
        <v>58861220</v>
      </c>
      <c r="S109" s="58">
        <v>0</v>
      </c>
      <c r="T109" s="58">
        <v>0</v>
      </c>
      <c r="U109" s="57">
        <v>0</v>
      </c>
      <c r="V109" s="58">
        <v>12789000</v>
      </c>
      <c r="W109" s="61">
        <v>71650220</v>
      </c>
    </row>
    <row r="110" spans="1:23" s="7" customFormat="1" ht="12.75" customHeight="1">
      <c r="A110" s="24"/>
      <c r="B110" s="54" t="s">
        <v>275</v>
      </c>
      <c r="C110" s="55" t="s">
        <v>276</v>
      </c>
      <c r="D110" s="56">
        <v>0</v>
      </c>
      <c r="E110" s="57">
        <v>48173000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1000000</v>
      </c>
      <c r="M110" s="57">
        <v>0</v>
      </c>
      <c r="N110" s="58">
        <v>0</v>
      </c>
      <c r="O110" s="59">
        <v>500000</v>
      </c>
      <c r="P110" s="58">
        <v>0</v>
      </c>
      <c r="Q110" s="60">
        <v>49673000</v>
      </c>
      <c r="R110" s="59">
        <v>48173000</v>
      </c>
      <c r="S110" s="58">
        <v>0</v>
      </c>
      <c r="T110" s="58">
        <v>0</v>
      </c>
      <c r="U110" s="57">
        <v>0</v>
      </c>
      <c r="V110" s="58">
        <v>1500000</v>
      </c>
      <c r="W110" s="61">
        <v>49673000</v>
      </c>
    </row>
    <row r="111" spans="1:23" s="7" customFormat="1" ht="12.75" customHeight="1">
      <c r="A111" s="24"/>
      <c r="B111" s="54" t="s">
        <v>277</v>
      </c>
      <c r="C111" s="55" t="s">
        <v>278</v>
      </c>
      <c r="D111" s="56">
        <v>0</v>
      </c>
      <c r="E111" s="57">
        <v>0</v>
      </c>
      <c r="F111" s="57">
        <v>0</v>
      </c>
      <c r="G111" s="57">
        <v>0</v>
      </c>
      <c r="H111" s="57">
        <v>10000000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8">
        <v>0</v>
      </c>
      <c r="O111" s="59">
        <v>56000</v>
      </c>
      <c r="P111" s="58">
        <v>0</v>
      </c>
      <c r="Q111" s="60">
        <v>10056000</v>
      </c>
      <c r="R111" s="59">
        <v>10000000</v>
      </c>
      <c r="S111" s="58">
        <v>0</v>
      </c>
      <c r="T111" s="58">
        <v>0</v>
      </c>
      <c r="U111" s="57">
        <v>0</v>
      </c>
      <c r="V111" s="58">
        <v>56000</v>
      </c>
      <c r="W111" s="61">
        <v>10056000</v>
      </c>
    </row>
    <row r="112" spans="1:23" s="7" customFormat="1" ht="12.75" customHeight="1">
      <c r="A112" s="24"/>
      <c r="B112" s="54" t="s">
        <v>279</v>
      </c>
      <c r="C112" s="55" t="s">
        <v>280</v>
      </c>
      <c r="D112" s="56">
        <v>0</v>
      </c>
      <c r="E112" s="57">
        <v>0</v>
      </c>
      <c r="F112" s="57">
        <v>0</v>
      </c>
      <c r="G112" s="57">
        <v>0</v>
      </c>
      <c r="H112" s="57">
        <v>18000000</v>
      </c>
      <c r="I112" s="57">
        <v>0</v>
      </c>
      <c r="J112" s="57">
        <v>0</v>
      </c>
      <c r="K112" s="57">
        <v>0</v>
      </c>
      <c r="L112" s="57">
        <v>0</v>
      </c>
      <c r="M112" s="57">
        <v>24635000</v>
      </c>
      <c r="N112" s="58">
        <v>12300000</v>
      </c>
      <c r="O112" s="59">
        <v>0</v>
      </c>
      <c r="P112" s="58">
        <v>0</v>
      </c>
      <c r="Q112" s="60">
        <v>54935000</v>
      </c>
      <c r="R112" s="59">
        <v>54935000</v>
      </c>
      <c r="S112" s="58">
        <v>0</v>
      </c>
      <c r="T112" s="58">
        <v>0</v>
      </c>
      <c r="U112" s="57">
        <v>0</v>
      </c>
      <c r="V112" s="58">
        <v>0</v>
      </c>
      <c r="W112" s="61">
        <v>54935000</v>
      </c>
    </row>
    <row r="113" spans="1:23" s="7" customFormat="1" ht="12.75" customHeight="1">
      <c r="A113" s="24"/>
      <c r="B113" s="54" t="s">
        <v>281</v>
      </c>
      <c r="C113" s="55" t="s">
        <v>282</v>
      </c>
      <c r="D113" s="56">
        <v>615066</v>
      </c>
      <c r="E113" s="57">
        <v>0</v>
      </c>
      <c r="F113" s="57">
        <v>0</v>
      </c>
      <c r="G113" s="57">
        <v>0</v>
      </c>
      <c r="H113" s="57">
        <v>18000000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8">
        <v>39927827</v>
      </c>
      <c r="O113" s="59">
        <v>1013966</v>
      </c>
      <c r="P113" s="58">
        <v>0</v>
      </c>
      <c r="Q113" s="60">
        <v>59556859</v>
      </c>
      <c r="R113" s="59">
        <v>57579000</v>
      </c>
      <c r="S113" s="58">
        <v>0</v>
      </c>
      <c r="T113" s="58">
        <v>0</v>
      </c>
      <c r="U113" s="57">
        <v>0</v>
      </c>
      <c r="V113" s="58">
        <v>1977859</v>
      </c>
      <c r="W113" s="61">
        <v>59556859</v>
      </c>
    </row>
    <row r="114" spans="1:23" s="7" customFormat="1" ht="12.75" customHeight="1">
      <c r="A114" s="24"/>
      <c r="B114" s="54" t="s">
        <v>283</v>
      </c>
      <c r="C114" s="55" t="s">
        <v>284</v>
      </c>
      <c r="D114" s="56">
        <v>0</v>
      </c>
      <c r="E114" s="57">
        <v>12111000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8">
        <v>0</v>
      </c>
      <c r="O114" s="59">
        <v>300000</v>
      </c>
      <c r="P114" s="58">
        <v>0</v>
      </c>
      <c r="Q114" s="60">
        <v>12411000</v>
      </c>
      <c r="R114" s="59">
        <v>12111000</v>
      </c>
      <c r="S114" s="58">
        <v>0</v>
      </c>
      <c r="T114" s="58">
        <v>0</v>
      </c>
      <c r="U114" s="57">
        <v>0</v>
      </c>
      <c r="V114" s="58">
        <v>300000</v>
      </c>
      <c r="W114" s="61">
        <v>12411000</v>
      </c>
    </row>
    <row r="115" spans="1:23" s="7" customFormat="1" ht="12.75" customHeight="1">
      <c r="A115" s="24"/>
      <c r="B115" s="54" t="s">
        <v>285</v>
      </c>
      <c r="C115" s="55" t="s">
        <v>286</v>
      </c>
      <c r="D115" s="56">
        <v>0</v>
      </c>
      <c r="E115" s="57">
        <v>3838000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8">
        <v>11514000</v>
      </c>
      <c r="O115" s="59">
        <v>2005667</v>
      </c>
      <c r="P115" s="58">
        <v>0</v>
      </c>
      <c r="Q115" s="60">
        <v>17357667</v>
      </c>
      <c r="R115" s="59">
        <v>15352000</v>
      </c>
      <c r="S115" s="58">
        <v>0</v>
      </c>
      <c r="T115" s="58">
        <v>0</v>
      </c>
      <c r="U115" s="57">
        <v>0</v>
      </c>
      <c r="V115" s="58">
        <v>2005667</v>
      </c>
      <c r="W115" s="61">
        <v>17357667</v>
      </c>
    </row>
    <row r="116" spans="1:23" s="7" customFormat="1" ht="12.75" customHeight="1">
      <c r="A116" s="24"/>
      <c r="B116" s="54" t="s">
        <v>287</v>
      </c>
      <c r="C116" s="55" t="s">
        <v>288</v>
      </c>
      <c r="D116" s="56">
        <v>12000000</v>
      </c>
      <c r="E116" s="57">
        <v>20000000</v>
      </c>
      <c r="F116" s="57">
        <v>0</v>
      </c>
      <c r="G116" s="57">
        <v>0</v>
      </c>
      <c r="H116" s="57">
        <v>10000000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8">
        <v>5024752</v>
      </c>
      <c r="O116" s="59">
        <v>1573574</v>
      </c>
      <c r="P116" s="58">
        <v>0</v>
      </c>
      <c r="Q116" s="60">
        <v>48598326</v>
      </c>
      <c r="R116" s="59">
        <v>41877250</v>
      </c>
      <c r="S116" s="58">
        <v>0</v>
      </c>
      <c r="T116" s="58">
        <v>6721076</v>
      </c>
      <c r="U116" s="57">
        <v>0</v>
      </c>
      <c r="V116" s="58">
        <v>0</v>
      </c>
      <c r="W116" s="61">
        <v>48598326</v>
      </c>
    </row>
    <row r="117" spans="1:23" s="7" customFormat="1" ht="12.75" customHeight="1">
      <c r="A117" s="24"/>
      <c r="B117" s="54" t="s">
        <v>289</v>
      </c>
      <c r="C117" s="55" t="s">
        <v>290</v>
      </c>
      <c r="D117" s="5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43372000</v>
      </c>
      <c r="N117" s="58">
        <v>0</v>
      </c>
      <c r="O117" s="59">
        <v>0</v>
      </c>
      <c r="P117" s="58">
        <v>0</v>
      </c>
      <c r="Q117" s="60">
        <v>43372000</v>
      </c>
      <c r="R117" s="59">
        <v>37472000</v>
      </c>
      <c r="S117" s="58">
        <v>0</v>
      </c>
      <c r="T117" s="58">
        <v>0</v>
      </c>
      <c r="U117" s="57">
        <v>0</v>
      </c>
      <c r="V117" s="58">
        <v>5900000</v>
      </c>
      <c r="W117" s="61">
        <v>43372000</v>
      </c>
    </row>
    <row r="118" spans="1:23" s="7" customFormat="1" ht="12.75" customHeight="1">
      <c r="A118" s="24"/>
      <c r="B118" s="54" t="s">
        <v>73</v>
      </c>
      <c r="C118" s="55" t="s">
        <v>74</v>
      </c>
      <c r="D118" s="56">
        <v>25830900</v>
      </c>
      <c r="E118" s="57">
        <v>38289000</v>
      </c>
      <c r="F118" s="57">
        <v>80909500</v>
      </c>
      <c r="G118" s="57">
        <v>0</v>
      </c>
      <c r="H118" s="57">
        <v>6000000</v>
      </c>
      <c r="I118" s="57">
        <v>84487600</v>
      </c>
      <c r="J118" s="57">
        <v>0</v>
      </c>
      <c r="K118" s="57">
        <v>3270000</v>
      </c>
      <c r="L118" s="57">
        <v>0</v>
      </c>
      <c r="M118" s="57">
        <v>0</v>
      </c>
      <c r="N118" s="58">
        <v>27199000</v>
      </c>
      <c r="O118" s="59">
        <v>34398000</v>
      </c>
      <c r="P118" s="58">
        <v>0</v>
      </c>
      <c r="Q118" s="60">
        <v>300384000</v>
      </c>
      <c r="R118" s="59">
        <v>127384000</v>
      </c>
      <c r="S118" s="58">
        <v>100000000</v>
      </c>
      <c r="T118" s="58">
        <v>73000000</v>
      </c>
      <c r="U118" s="57">
        <v>0</v>
      </c>
      <c r="V118" s="58">
        <v>0</v>
      </c>
      <c r="W118" s="61">
        <v>300384000</v>
      </c>
    </row>
    <row r="119" spans="1:23" s="7" customFormat="1" ht="12.75" customHeight="1">
      <c r="A119" s="24"/>
      <c r="B119" s="54" t="s">
        <v>291</v>
      </c>
      <c r="C119" s="55" t="s">
        <v>292</v>
      </c>
      <c r="D119" s="56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8">
        <v>16159000</v>
      </c>
      <c r="O119" s="59">
        <v>336416</v>
      </c>
      <c r="P119" s="58">
        <v>0</v>
      </c>
      <c r="Q119" s="60">
        <v>16495416</v>
      </c>
      <c r="R119" s="59">
        <v>16159000</v>
      </c>
      <c r="S119" s="58">
        <v>0</v>
      </c>
      <c r="T119" s="58">
        <v>0</v>
      </c>
      <c r="U119" s="57">
        <v>0</v>
      </c>
      <c r="V119" s="58">
        <v>336416</v>
      </c>
      <c r="W119" s="61">
        <v>16495416</v>
      </c>
    </row>
    <row r="120" spans="1:23" s="7" customFormat="1" ht="12.75" customHeight="1">
      <c r="A120" s="24"/>
      <c r="B120" s="54" t="s">
        <v>293</v>
      </c>
      <c r="C120" s="55" t="s">
        <v>294</v>
      </c>
      <c r="D120" s="56">
        <v>1555000</v>
      </c>
      <c r="E120" s="57">
        <v>29893820</v>
      </c>
      <c r="F120" s="57">
        <v>0</v>
      </c>
      <c r="G120" s="57">
        <v>0</v>
      </c>
      <c r="H120" s="57">
        <v>1495000</v>
      </c>
      <c r="I120" s="57">
        <v>0</v>
      </c>
      <c r="J120" s="57">
        <v>0</v>
      </c>
      <c r="K120" s="57">
        <v>0</v>
      </c>
      <c r="L120" s="57">
        <v>0</v>
      </c>
      <c r="M120" s="57">
        <v>11093420</v>
      </c>
      <c r="N120" s="58">
        <v>12928760</v>
      </c>
      <c r="O120" s="59">
        <v>4282280</v>
      </c>
      <c r="P120" s="58">
        <v>0</v>
      </c>
      <c r="Q120" s="60">
        <v>61248280</v>
      </c>
      <c r="R120" s="59">
        <v>55848280</v>
      </c>
      <c r="S120" s="58">
        <v>0</v>
      </c>
      <c r="T120" s="58">
        <v>0</v>
      </c>
      <c r="U120" s="57">
        <v>0</v>
      </c>
      <c r="V120" s="58">
        <v>5400000</v>
      </c>
      <c r="W120" s="61">
        <v>61248280</v>
      </c>
    </row>
    <row r="121" spans="1:23" s="7" customFormat="1" ht="12.75" customHeight="1">
      <c r="A121" s="24"/>
      <c r="B121" s="54" t="s">
        <v>295</v>
      </c>
      <c r="C121" s="55" t="s">
        <v>296</v>
      </c>
      <c r="D121" s="56">
        <v>0</v>
      </c>
      <c r="E121" s="57">
        <v>4345250</v>
      </c>
      <c r="F121" s="57">
        <v>0</v>
      </c>
      <c r="G121" s="57">
        <v>0</v>
      </c>
      <c r="H121" s="57">
        <v>15850762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8">
        <v>10016685</v>
      </c>
      <c r="O121" s="59">
        <v>2016000</v>
      </c>
      <c r="P121" s="58">
        <v>0</v>
      </c>
      <c r="Q121" s="60">
        <v>32228697</v>
      </c>
      <c r="R121" s="59">
        <v>21754697</v>
      </c>
      <c r="S121" s="58">
        <v>0</v>
      </c>
      <c r="T121" s="58">
        <v>0</v>
      </c>
      <c r="U121" s="57">
        <v>0</v>
      </c>
      <c r="V121" s="58">
        <v>10474000</v>
      </c>
      <c r="W121" s="61">
        <v>32228697</v>
      </c>
    </row>
    <row r="122" spans="1:23" s="7" customFormat="1" ht="12.75" customHeight="1">
      <c r="A122" s="24"/>
      <c r="B122" s="54" t="s">
        <v>297</v>
      </c>
      <c r="C122" s="55" t="s">
        <v>298</v>
      </c>
      <c r="D122" s="56">
        <v>0</v>
      </c>
      <c r="E122" s="57">
        <v>24041000</v>
      </c>
      <c r="F122" s="57">
        <v>0</v>
      </c>
      <c r="G122" s="57">
        <v>0</v>
      </c>
      <c r="H122" s="57">
        <v>20000000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8">
        <v>0</v>
      </c>
      <c r="O122" s="59">
        <v>3377000</v>
      </c>
      <c r="P122" s="58">
        <v>0</v>
      </c>
      <c r="Q122" s="60">
        <v>47418000</v>
      </c>
      <c r="R122" s="59">
        <v>44041000</v>
      </c>
      <c r="S122" s="58">
        <v>0</v>
      </c>
      <c r="T122" s="58">
        <v>0</v>
      </c>
      <c r="U122" s="57">
        <v>0</v>
      </c>
      <c r="V122" s="58">
        <v>3377000</v>
      </c>
      <c r="W122" s="61">
        <v>47418000</v>
      </c>
    </row>
    <row r="123" spans="1:23" s="7" customFormat="1" ht="12.75" customHeight="1">
      <c r="A123" s="24"/>
      <c r="B123" s="54" t="s">
        <v>299</v>
      </c>
      <c r="C123" s="55" t="s">
        <v>300</v>
      </c>
      <c r="D123" s="56">
        <v>0</v>
      </c>
      <c r="E123" s="57">
        <v>53363000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8">
        <v>2105400</v>
      </c>
      <c r="O123" s="59">
        <v>6665</v>
      </c>
      <c r="P123" s="58">
        <v>0</v>
      </c>
      <c r="Q123" s="60">
        <v>55475065</v>
      </c>
      <c r="R123" s="59">
        <v>41363000</v>
      </c>
      <c r="S123" s="58">
        <v>0</v>
      </c>
      <c r="T123" s="58">
        <v>14112065</v>
      </c>
      <c r="U123" s="57">
        <v>0</v>
      </c>
      <c r="V123" s="58">
        <v>0</v>
      </c>
      <c r="W123" s="61">
        <v>55475065</v>
      </c>
    </row>
    <row r="124" spans="1:23" s="7" customFormat="1" ht="12.75" customHeight="1">
      <c r="A124" s="24"/>
      <c r="B124" s="54" t="s">
        <v>301</v>
      </c>
      <c r="C124" s="55" t="s">
        <v>302</v>
      </c>
      <c r="D124" s="56">
        <v>740000</v>
      </c>
      <c r="E124" s="57">
        <v>54892300</v>
      </c>
      <c r="F124" s="57">
        <v>0</v>
      </c>
      <c r="G124" s="57">
        <v>0</v>
      </c>
      <c r="H124" s="57">
        <v>52998000</v>
      </c>
      <c r="I124" s="57">
        <v>0</v>
      </c>
      <c r="J124" s="57">
        <v>0</v>
      </c>
      <c r="K124" s="57">
        <v>3144640</v>
      </c>
      <c r="L124" s="57">
        <v>700000</v>
      </c>
      <c r="M124" s="57">
        <v>0</v>
      </c>
      <c r="N124" s="58">
        <v>34260000</v>
      </c>
      <c r="O124" s="59">
        <v>4862623</v>
      </c>
      <c r="P124" s="58">
        <v>0</v>
      </c>
      <c r="Q124" s="60">
        <v>151597563</v>
      </c>
      <c r="R124" s="59">
        <v>62252300</v>
      </c>
      <c r="S124" s="58">
        <v>0</v>
      </c>
      <c r="T124" s="58">
        <v>0</v>
      </c>
      <c r="U124" s="57">
        <v>0</v>
      </c>
      <c r="V124" s="58">
        <v>89345263</v>
      </c>
      <c r="W124" s="61">
        <v>151597563</v>
      </c>
    </row>
    <row r="125" spans="1:23" s="7" customFormat="1" ht="12.75" customHeight="1">
      <c r="A125" s="24"/>
      <c r="B125" s="54" t="s">
        <v>303</v>
      </c>
      <c r="C125" s="55" t="s">
        <v>304</v>
      </c>
      <c r="D125" s="56">
        <v>0</v>
      </c>
      <c r="E125" s="57">
        <v>34278000</v>
      </c>
      <c r="F125" s="57">
        <v>0</v>
      </c>
      <c r="G125" s="57">
        <v>0</v>
      </c>
      <c r="H125" s="57">
        <v>12000000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8">
        <v>894000</v>
      </c>
      <c r="O125" s="59">
        <v>1071792</v>
      </c>
      <c r="P125" s="58">
        <v>0</v>
      </c>
      <c r="Q125" s="60">
        <v>48243792</v>
      </c>
      <c r="R125" s="59">
        <v>43485000</v>
      </c>
      <c r="S125" s="58">
        <v>0</v>
      </c>
      <c r="T125" s="58">
        <v>0</v>
      </c>
      <c r="U125" s="57">
        <v>0</v>
      </c>
      <c r="V125" s="58">
        <v>4758792</v>
      </c>
      <c r="W125" s="61">
        <v>48243792</v>
      </c>
    </row>
    <row r="126" spans="1:23" s="7" customFormat="1" ht="12.75" customHeight="1">
      <c r="A126" s="24"/>
      <c r="B126" s="54" t="s">
        <v>305</v>
      </c>
      <c r="C126" s="55" t="s">
        <v>306</v>
      </c>
      <c r="D126" s="56">
        <v>0</v>
      </c>
      <c r="E126" s="57">
        <v>23489000</v>
      </c>
      <c r="F126" s="57">
        <v>0</v>
      </c>
      <c r="G126" s="57">
        <v>0</v>
      </c>
      <c r="H126" s="57">
        <v>0</v>
      </c>
      <c r="I126" s="57">
        <v>0</v>
      </c>
      <c r="J126" s="57">
        <v>45000</v>
      </c>
      <c r="K126" s="57">
        <v>0</v>
      </c>
      <c r="L126" s="57">
        <v>0</v>
      </c>
      <c r="M126" s="57">
        <v>0</v>
      </c>
      <c r="N126" s="58">
        <v>0</v>
      </c>
      <c r="O126" s="59">
        <v>4183000</v>
      </c>
      <c r="P126" s="58">
        <v>0</v>
      </c>
      <c r="Q126" s="60">
        <v>27717000</v>
      </c>
      <c r="R126" s="59">
        <v>23489000</v>
      </c>
      <c r="S126" s="58">
        <v>0</v>
      </c>
      <c r="T126" s="58">
        <v>0</v>
      </c>
      <c r="U126" s="57">
        <v>0</v>
      </c>
      <c r="V126" s="58">
        <v>4228000</v>
      </c>
      <c r="W126" s="61">
        <v>27717000</v>
      </c>
    </row>
    <row r="127" spans="1:23" s="7" customFormat="1" ht="12.75" customHeight="1">
      <c r="A127" s="24"/>
      <c r="B127" s="54" t="s">
        <v>307</v>
      </c>
      <c r="C127" s="55" t="s">
        <v>308</v>
      </c>
      <c r="D127" s="56">
        <v>430524</v>
      </c>
      <c r="E127" s="57">
        <v>16663725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8">
        <v>0</v>
      </c>
      <c r="O127" s="59">
        <v>4803333</v>
      </c>
      <c r="P127" s="58">
        <v>0</v>
      </c>
      <c r="Q127" s="60">
        <v>21897582</v>
      </c>
      <c r="R127" s="59">
        <v>16663725</v>
      </c>
      <c r="S127" s="58">
        <v>0</v>
      </c>
      <c r="T127" s="58">
        <v>0</v>
      </c>
      <c r="U127" s="57">
        <v>0</v>
      </c>
      <c r="V127" s="58">
        <v>5233857</v>
      </c>
      <c r="W127" s="61">
        <v>21897582</v>
      </c>
    </row>
    <row r="128" spans="1:23" s="7" customFormat="1" ht="12.75" customHeight="1">
      <c r="A128" s="24"/>
      <c r="B128" s="54" t="s">
        <v>309</v>
      </c>
      <c r="C128" s="55" t="s">
        <v>310</v>
      </c>
      <c r="D128" s="56">
        <v>0</v>
      </c>
      <c r="E128" s="57">
        <v>15606000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8">
        <v>0</v>
      </c>
      <c r="O128" s="59">
        <v>0</v>
      </c>
      <c r="P128" s="58">
        <v>0</v>
      </c>
      <c r="Q128" s="60">
        <v>15606000</v>
      </c>
      <c r="R128" s="59">
        <v>15606000</v>
      </c>
      <c r="S128" s="58">
        <v>0</v>
      </c>
      <c r="T128" s="58">
        <v>0</v>
      </c>
      <c r="U128" s="57">
        <v>0</v>
      </c>
      <c r="V128" s="58">
        <v>0</v>
      </c>
      <c r="W128" s="61">
        <v>15606000</v>
      </c>
    </row>
    <row r="129" spans="1:23" s="7" customFormat="1" ht="12.75" customHeight="1">
      <c r="A129" s="24"/>
      <c r="B129" s="54" t="s">
        <v>311</v>
      </c>
      <c r="C129" s="55" t="s">
        <v>312</v>
      </c>
      <c r="D129" s="56">
        <v>561800</v>
      </c>
      <c r="E129" s="57">
        <v>22647000</v>
      </c>
      <c r="F129" s="57">
        <v>0</v>
      </c>
      <c r="G129" s="57">
        <v>0</v>
      </c>
      <c r="H129" s="57">
        <v>16300000</v>
      </c>
      <c r="I129" s="57">
        <v>0</v>
      </c>
      <c r="J129" s="57">
        <v>0</v>
      </c>
      <c r="K129" s="57">
        <v>0</v>
      </c>
      <c r="L129" s="57">
        <v>0</v>
      </c>
      <c r="M129" s="57">
        <v>6000000</v>
      </c>
      <c r="N129" s="58">
        <v>0</v>
      </c>
      <c r="O129" s="59">
        <v>0</v>
      </c>
      <c r="P129" s="58">
        <v>0</v>
      </c>
      <c r="Q129" s="60">
        <v>45508800</v>
      </c>
      <c r="R129" s="59">
        <v>29647000</v>
      </c>
      <c r="S129" s="58">
        <v>0</v>
      </c>
      <c r="T129" s="58">
        <v>0</v>
      </c>
      <c r="U129" s="57">
        <v>0</v>
      </c>
      <c r="V129" s="58">
        <v>15861800</v>
      </c>
      <c r="W129" s="61">
        <v>45508800</v>
      </c>
    </row>
    <row r="130" spans="1:23" s="7" customFormat="1" ht="12.75" customHeight="1">
      <c r="A130" s="24"/>
      <c r="B130" s="54" t="s">
        <v>313</v>
      </c>
      <c r="C130" s="55" t="s">
        <v>314</v>
      </c>
      <c r="D130" s="56">
        <v>0</v>
      </c>
      <c r="E130" s="57">
        <v>15311000</v>
      </c>
      <c r="F130" s="57">
        <v>0</v>
      </c>
      <c r="G130" s="57">
        <v>0</v>
      </c>
      <c r="H130" s="57">
        <v>44051000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8">
        <v>27391000</v>
      </c>
      <c r="O130" s="59">
        <v>10474000</v>
      </c>
      <c r="P130" s="58">
        <v>0</v>
      </c>
      <c r="Q130" s="60">
        <v>97227000</v>
      </c>
      <c r="R130" s="59">
        <v>71103000</v>
      </c>
      <c r="S130" s="58">
        <v>0</v>
      </c>
      <c r="T130" s="58">
        <v>26124000</v>
      </c>
      <c r="U130" s="57">
        <v>0</v>
      </c>
      <c r="V130" s="58">
        <v>0</v>
      </c>
      <c r="W130" s="61">
        <v>97227000</v>
      </c>
    </row>
    <row r="131" spans="1:23" s="7" customFormat="1" ht="12.75" customHeight="1">
      <c r="A131" s="24"/>
      <c r="B131" s="54" t="s">
        <v>315</v>
      </c>
      <c r="C131" s="55" t="s">
        <v>316</v>
      </c>
      <c r="D131" s="56">
        <v>0</v>
      </c>
      <c r="E131" s="57">
        <v>27419400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559000</v>
      </c>
      <c r="N131" s="58">
        <v>5412000</v>
      </c>
      <c r="O131" s="59">
        <v>10736000</v>
      </c>
      <c r="P131" s="58">
        <v>0</v>
      </c>
      <c r="Q131" s="60">
        <v>44126400</v>
      </c>
      <c r="R131" s="59">
        <v>44126400</v>
      </c>
      <c r="S131" s="58">
        <v>0</v>
      </c>
      <c r="T131" s="58">
        <v>0</v>
      </c>
      <c r="U131" s="57">
        <v>0</v>
      </c>
      <c r="V131" s="58">
        <v>0</v>
      </c>
      <c r="W131" s="61">
        <v>44126400</v>
      </c>
    </row>
    <row r="132" spans="1:23" s="7" customFormat="1" ht="12.75" customHeight="1">
      <c r="A132" s="24"/>
      <c r="B132" s="54" t="s">
        <v>317</v>
      </c>
      <c r="C132" s="55" t="s">
        <v>318</v>
      </c>
      <c r="D132" s="56">
        <v>5000000</v>
      </c>
      <c r="E132" s="57">
        <v>69000000</v>
      </c>
      <c r="F132" s="57">
        <v>0</v>
      </c>
      <c r="G132" s="57">
        <v>0</v>
      </c>
      <c r="H132" s="57">
        <v>10000000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8">
        <v>17223700</v>
      </c>
      <c r="O132" s="59">
        <v>20107000</v>
      </c>
      <c r="P132" s="58">
        <v>0</v>
      </c>
      <c r="Q132" s="60">
        <v>121330700</v>
      </c>
      <c r="R132" s="59">
        <v>74446000</v>
      </c>
      <c r="S132" s="58">
        <v>0</v>
      </c>
      <c r="T132" s="58">
        <v>0</v>
      </c>
      <c r="U132" s="57">
        <v>0</v>
      </c>
      <c r="V132" s="58">
        <v>46884700</v>
      </c>
      <c r="W132" s="61">
        <v>121330700</v>
      </c>
    </row>
    <row r="133" spans="1:23" s="7" customFormat="1" ht="12.75" customHeight="1">
      <c r="A133" s="24"/>
      <c r="B133" s="54" t="s">
        <v>319</v>
      </c>
      <c r="C133" s="55" t="s">
        <v>320</v>
      </c>
      <c r="D133" s="56">
        <v>0</v>
      </c>
      <c r="E133" s="57">
        <v>54134770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17000000</v>
      </c>
      <c r="L133" s="57">
        <v>0</v>
      </c>
      <c r="M133" s="57">
        <v>0</v>
      </c>
      <c r="N133" s="58">
        <v>57524230</v>
      </c>
      <c r="O133" s="59">
        <v>1005467</v>
      </c>
      <c r="P133" s="58">
        <v>0</v>
      </c>
      <c r="Q133" s="60">
        <v>129664467</v>
      </c>
      <c r="R133" s="59">
        <v>61159000</v>
      </c>
      <c r="S133" s="58">
        <v>0</v>
      </c>
      <c r="T133" s="58">
        <v>0</v>
      </c>
      <c r="U133" s="57">
        <v>0</v>
      </c>
      <c r="V133" s="58">
        <v>68505467</v>
      </c>
      <c r="W133" s="61">
        <v>129664467</v>
      </c>
    </row>
    <row r="134" spans="1:23" s="7" customFormat="1" ht="12.75" customHeight="1">
      <c r="A134" s="24"/>
      <c r="B134" s="54" t="s">
        <v>321</v>
      </c>
      <c r="C134" s="55" t="s">
        <v>322</v>
      </c>
      <c r="D134" s="56">
        <v>0</v>
      </c>
      <c r="E134" s="57">
        <v>111443404</v>
      </c>
      <c r="F134" s="57">
        <v>0</v>
      </c>
      <c r="G134" s="57">
        <v>0</v>
      </c>
      <c r="H134" s="57">
        <v>26263452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8">
        <v>5281748</v>
      </c>
      <c r="O134" s="59">
        <v>4005000</v>
      </c>
      <c r="P134" s="58">
        <v>0</v>
      </c>
      <c r="Q134" s="60">
        <v>146993604</v>
      </c>
      <c r="R134" s="59">
        <v>100461700</v>
      </c>
      <c r="S134" s="58">
        <v>0</v>
      </c>
      <c r="T134" s="58">
        <v>0</v>
      </c>
      <c r="U134" s="57">
        <v>0</v>
      </c>
      <c r="V134" s="58">
        <v>46531904</v>
      </c>
      <c r="W134" s="61">
        <v>146993604</v>
      </c>
    </row>
    <row r="135" spans="1:23" s="7" customFormat="1" ht="12.75" customHeight="1">
      <c r="A135" s="24"/>
      <c r="B135" s="54" t="s">
        <v>323</v>
      </c>
      <c r="C135" s="55" t="s">
        <v>324</v>
      </c>
      <c r="D135" s="56">
        <v>2700000</v>
      </c>
      <c r="E135" s="57">
        <v>26659000</v>
      </c>
      <c r="F135" s="57">
        <v>0</v>
      </c>
      <c r="G135" s="57">
        <v>0</v>
      </c>
      <c r="H135" s="57">
        <v>15600000</v>
      </c>
      <c r="I135" s="57">
        <v>0</v>
      </c>
      <c r="J135" s="57">
        <v>0</v>
      </c>
      <c r="K135" s="57">
        <v>0</v>
      </c>
      <c r="L135" s="57">
        <v>0</v>
      </c>
      <c r="M135" s="57">
        <v>10000000</v>
      </c>
      <c r="N135" s="58">
        <v>0</v>
      </c>
      <c r="O135" s="59">
        <v>4500000</v>
      </c>
      <c r="P135" s="58">
        <v>0</v>
      </c>
      <c r="Q135" s="60">
        <v>59459000</v>
      </c>
      <c r="R135" s="59">
        <v>42159000</v>
      </c>
      <c r="S135" s="58">
        <v>0</v>
      </c>
      <c r="T135" s="58">
        <v>0</v>
      </c>
      <c r="U135" s="57">
        <v>0</v>
      </c>
      <c r="V135" s="58">
        <v>17300000</v>
      </c>
      <c r="W135" s="61">
        <v>59459000</v>
      </c>
    </row>
    <row r="136" spans="1:23" s="7" customFormat="1" ht="12.75" customHeight="1">
      <c r="A136" s="24"/>
      <c r="B136" s="54" t="s">
        <v>325</v>
      </c>
      <c r="C136" s="55" t="s">
        <v>326</v>
      </c>
      <c r="D136" s="56">
        <v>1200000</v>
      </c>
      <c r="E136" s="57">
        <v>7711377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206886</v>
      </c>
      <c r="L136" s="57">
        <v>0</v>
      </c>
      <c r="M136" s="57">
        <v>0</v>
      </c>
      <c r="N136" s="58">
        <v>11010407</v>
      </c>
      <c r="O136" s="59">
        <v>24581062</v>
      </c>
      <c r="P136" s="58">
        <v>0</v>
      </c>
      <c r="Q136" s="60">
        <v>44709732</v>
      </c>
      <c r="R136" s="59">
        <v>44709732</v>
      </c>
      <c r="S136" s="58">
        <v>0</v>
      </c>
      <c r="T136" s="58">
        <v>0</v>
      </c>
      <c r="U136" s="57">
        <v>0</v>
      </c>
      <c r="V136" s="58">
        <v>0</v>
      </c>
      <c r="W136" s="61">
        <v>44709732</v>
      </c>
    </row>
    <row r="137" spans="1:23" s="7" customFormat="1" ht="12.75" customHeight="1">
      <c r="A137" s="24"/>
      <c r="B137" s="54" t="s">
        <v>327</v>
      </c>
      <c r="C137" s="55" t="s">
        <v>328</v>
      </c>
      <c r="D137" s="5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8839000</v>
      </c>
      <c r="N137" s="58">
        <v>2765000</v>
      </c>
      <c r="O137" s="59">
        <v>9632000</v>
      </c>
      <c r="P137" s="58">
        <v>0</v>
      </c>
      <c r="Q137" s="60">
        <v>21236000</v>
      </c>
      <c r="R137" s="59">
        <v>21236000</v>
      </c>
      <c r="S137" s="58">
        <v>0</v>
      </c>
      <c r="T137" s="58">
        <v>0</v>
      </c>
      <c r="U137" s="57">
        <v>0</v>
      </c>
      <c r="V137" s="58">
        <v>0</v>
      </c>
      <c r="W137" s="61">
        <v>21236000</v>
      </c>
    </row>
    <row r="138" spans="1:23" s="7" customFormat="1" ht="12.75" customHeight="1">
      <c r="A138" s="24"/>
      <c r="B138" s="54" t="s">
        <v>329</v>
      </c>
      <c r="C138" s="55" t="s">
        <v>330</v>
      </c>
      <c r="D138" s="56">
        <v>7000000</v>
      </c>
      <c r="E138" s="57">
        <v>0</v>
      </c>
      <c r="F138" s="57">
        <v>0</v>
      </c>
      <c r="G138" s="57">
        <v>0</v>
      </c>
      <c r="H138" s="57">
        <v>0</v>
      </c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8">
        <v>24629700</v>
      </c>
      <c r="O138" s="59">
        <v>5400000</v>
      </c>
      <c r="P138" s="58">
        <v>0</v>
      </c>
      <c r="Q138" s="60">
        <v>37029700</v>
      </c>
      <c r="R138" s="59">
        <v>24629700</v>
      </c>
      <c r="S138" s="58">
        <v>0</v>
      </c>
      <c r="T138" s="58">
        <v>0</v>
      </c>
      <c r="U138" s="57">
        <v>0</v>
      </c>
      <c r="V138" s="58">
        <v>12400000</v>
      </c>
      <c r="W138" s="61">
        <v>37029700</v>
      </c>
    </row>
    <row r="139" spans="1:23" s="7" customFormat="1" ht="12.75" customHeight="1">
      <c r="A139" s="24"/>
      <c r="B139" s="54" t="s">
        <v>331</v>
      </c>
      <c r="C139" s="55" t="s">
        <v>332</v>
      </c>
      <c r="D139" s="56">
        <v>0</v>
      </c>
      <c r="E139" s="57">
        <v>205000000</v>
      </c>
      <c r="F139" s="57">
        <v>0</v>
      </c>
      <c r="G139" s="57">
        <v>0</v>
      </c>
      <c r="H139" s="57">
        <v>0</v>
      </c>
      <c r="I139" s="57">
        <v>0</v>
      </c>
      <c r="J139" s="57">
        <v>0</v>
      </c>
      <c r="K139" s="57">
        <v>5000000</v>
      </c>
      <c r="L139" s="57">
        <v>0</v>
      </c>
      <c r="M139" s="57">
        <v>0</v>
      </c>
      <c r="N139" s="58">
        <v>40300000</v>
      </c>
      <c r="O139" s="59">
        <v>124257245</v>
      </c>
      <c r="P139" s="58">
        <v>0</v>
      </c>
      <c r="Q139" s="60">
        <v>374557245</v>
      </c>
      <c r="R139" s="59">
        <v>146604000</v>
      </c>
      <c r="S139" s="58">
        <v>0</v>
      </c>
      <c r="T139" s="58">
        <v>0</v>
      </c>
      <c r="U139" s="57">
        <v>0</v>
      </c>
      <c r="V139" s="58">
        <v>227953245</v>
      </c>
      <c r="W139" s="61">
        <v>374557245</v>
      </c>
    </row>
    <row r="140" spans="1:23" s="7" customFormat="1" ht="12.75" customHeight="1">
      <c r="A140" s="24"/>
      <c r="B140" s="54" t="s">
        <v>333</v>
      </c>
      <c r="C140" s="55" t="s">
        <v>334</v>
      </c>
      <c r="D140" s="56">
        <v>0</v>
      </c>
      <c r="E140" s="57">
        <v>108892000</v>
      </c>
      <c r="F140" s="57">
        <v>0</v>
      </c>
      <c r="G140" s="57">
        <v>0</v>
      </c>
      <c r="H140" s="57">
        <v>70490000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8">
        <v>0</v>
      </c>
      <c r="O140" s="59">
        <v>12819000</v>
      </c>
      <c r="P140" s="58">
        <v>0</v>
      </c>
      <c r="Q140" s="60">
        <v>192201000</v>
      </c>
      <c r="R140" s="59">
        <v>153831000</v>
      </c>
      <c r="S140" s="58">
        <v>0</v>
      </c>
      <c r="T140" s="58">
        <v>0</v>
      </c>
      <c r="U140" s="57">
        <v>0</v>
      </c>
      <c r="V140" s="58">
        <v>38370000</v>
      </c>
      <c r="W140" s="61">
        <v>192201000</v>
      </c>
    </row>
    <row r="141" spans="1:23" s="7" customFormat="1" ht="12.75" customHeight="1">
      <c r="A141" s="24"/>
      <c r="B141" s="54" t="s">
        <v>335</v>
      </c>
      <c r="C141" s="55" t="s">
        <v>336</v>
      </c>
      <c r="D141" s="56">
        <v>0</v>
      </c>
      <c r="E141" s="57">
        <v>41483650</v>
      </c>
      <c r="F141" s="57">
        <v>0</v>
      </c>
      <c r="G141" s="57">
        <v>0</v>
      </c>
      <c r="H141" s="57">
        <v>11123600</v>
      </c>
      <c r="I141" s="57">
        <v>0</v>
      </c>
      <c r="J141" s="57">
        <v>0</v>
      </c>
      <c r="K141" s="57">
        <v>0</v>
      </c>
      <c r="L141" s="57">
        <v>0</v>
      </c>
      <c r="M141" s="57">
        <v>37874</v>
      </c>
      <c r="N141" s="58">
        <v>0</v>
      </c>
      <c r="O141" s="59">
        <v>11339328</v>
      </c>
      <c r="P141" s="58">
        <v>0</v>
      </c>
      <c r="Q141" s="60">
        <v>63984452</v>
      </c>
      <c r="R141" s="59">
        <v>51483650</v>
      </c>
      <c r="S141" s="58">
        <v>0</v>
      </c>
      <c r="T141" s="58">
        <v>0</v>
      </c>
      <c r="U141" s="57">
        <v>0</v>
      </c>
      <c r="V141" s="58">
        <v>12500802</v>
      </c>
      <c r="W141" s="61">
        <v>63984452</v>
      </c>
    </row>
    <row r="142" spans="1:23" s="7" customFormat="1" ht="12.75" customHeight="1">
      <c r="A142" s="24"/>
      <c r="B142" s="54" t="s">
        <v>337</v>
      </c>
      <c r="C142" s="55" t="s">
        <v>338</v>
      </c>
      <c r="D142" s="56">
        <v>0</v>
      </c>
      <c r="E142" s="57">
        <v>25500000</v>
      </c>
      <c r="F142" s="57">
        <v>0</v>
      </c>
      <c r="G142" s="57">
        <v>0</v>
      </c>
      <c r="H142" s="57">
        <v>11250000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8">
        <v>15708500</v>
      </c>
      <c r="O142" s="59">
        <v>6567200</v>
      </c>
      <c r="P142" s="58">
        <v>0</v>
      </c>
      <c r="Q142" s="60">
        <v>59025700</v>
      </c>
      <c r="R142" s="59">
        <v>41504010</v>
      </c>
      <c r="S142" s="58">
        <v>0</v>
      </c>
      <c r="T142" s="58">
        <v>0</v>
      </c>
      <c r="U142" s="57">
        <v>0</v>
      </c>
      <c r="V142" s="58">
        <v>17521690</v>
      </c>
      <c r="W142" s="61">
        <v>59025700</v>
      </c>
    </row>
    <row r="143" spans="1:23" s="7" customFormat="1" ht="12.75" customHeight="1">
      <c r="A143" s="24"/>
      <c r="B143" s="54" t="s">
        <v>339</v>
      </c>
      <c r="C143" s="55" t="s">
        <v>340</v>
      </c>
      <c r="D143" s="56">
        <v>0</v>
      </c>
      <c r="E143" s="57">
        <v>30072000</v>
      </c>
      <c r="F143" s="57">
        <v>0</v>
      </c>
      <c r="G143" s="57">
        <v>0</v>
      </c>
      <c r="H143" s="57">
        <v>4300000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8">
        <v>6407250</v>
      </c>
      <c r="O143" s="59">
        <v>4970000</v>
      </c>
      <c r="P143" s="58">
        <v>0</v>
      </c>
      <c r="Q143" s="60">
        <v>45749250</v>
      </c>
      <c r="R143" s="59">
        <v>31149250</v>
      </c>
      <c r="S143" s="58">
        <v>0</v>
      </c>
      <c r="T143" s="58">
        <v>0</v>
      </c>
      <c r="U143" s="57">
        <v>0</v>
      </c>
      <c r="V143" s="58">
        <v>14600000</v>
      </c>
      <c r="W143" s="61">
        <v>45749250</v>
      </c>
    </row>
    <row r="144" spans="1:23" s="7" customFormat="1" ht="12.75" customHeight="1">
      <c r="A144" s="24"/>
      <c r="B144" s="54" t="s">
        <v>75</v>
      </c>
      <c r="C144" s="55" t="s">
        <v>76</v>
      </c>
      <c r="D144" s="56">
        <v>16000000</v>
      </c>
      <c r="E144" s="57">
        <v>146978000</v>
      </c>
      <c r="F144" s="57">
        <v>152682000</v>
      </c>
      <c r="G144" s="57">
        <v>0</v>
      </c>
      <c r="H144" s="57">
        <v>68700000</v>
      </c>
      <c r="I144" s="57">
        <v>2750000</v>
      </c>
      <c r="J144" s="57">
        <v>0</v>
      </c>
      <c r="K144" s="57">
        <v>0</v>
      </c>
      <c r="L144" s="57">
        <v>0</v>
      </c>
      <c r="M144" s="57">
        <v>156325950</v>
      </c>
      <c r="N144" s="58">
        <v>63660000</v>
      </c>
      <c r="O144" s="59">
        <v>30600000</v>
      </c>
      <c r="P144" s="58">
        <v>0</v>
      </c>
      <c r="Q144" s="60">
        <v>637695950</v>
      </c>
      <c r="R144" s="59">
        <v>437607950</v>
      </c>
      <c r="S144" s="58">
        <v>0</v>
      </c>
      <c r="T144" s="58">
        <v>200088000</v>
      </c>
      <c r="U144" s="57">
        <v>0</v>
      </c>
      <c r="V144" s="58">
        <v>0</v>
      </c>
      <c r="W144" s="61">
        <v>637695950</v>
      </c>
    </row>
    <row r="145" spans="1:23" s="7" customFormat="1" ht="12.75" customHeight="1">
      <c r="A145" s="24"/>
      <c r="B145" s="54" t="s">
        <v>341</v>
      </c>
      <c r="C145" s="55" t="s">
        <v>342</v>
      </c>
      <c r="D145" s="56">
        <v>1760046</v>
      </c>
      <c r="E145" s="57">
        <v>90696000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8">
        <v>19500000</v>
      </c>
      <c r="O145" s="59">
        <v>6400000</v>
      </c>
      <c r="P145" s="58">
        <v>0</v>
      </c>
      <c r="Q145" s="60">
        <v>118356046</v>
      </c>
      <c r="R145" s="59">
        <v>53496000</v>
      </c>
      <c r="S145" s="58">
        <v>0</v>
      </c>
      <c r="T145" s="58">
        <v>0</v>
      </c>
      <c r="U145" s="57">
        <v>0</v>
      </c>
      <c r="V145" s="58">
        <v>64860046</v>
      </c>
      <c r="W145" s="61">
        <v>118356046</v>
      </c>
    </row>
    <row r="146" spans="1:23" s="7" customFormat="1" ht="12.75" customHeight="1">
      <c r="A146" s="24"/>
      <c r="B146" s="54" t="s">
        <v>343</v>
      </c>
      <c r="C146" s="55" t="s">
        <v>344</v>
      </c>
      <c r="D146" s="56">
        <v>0</v>
      </c>
      <c r="E146" s="57">
        <v>10000000</v>
      </c>
      <c r="F146" s="57">
        <v>26000000</v>
      </c>
      <c r="G146" s="57">
        <v>0</v>
      </c>
      <c r="H146" s="57">
        <v>4800000</v>
      </c>
      <c r="I146" s="57">
        <v>5200000</v>
      </c>
      <c r="J146" s="57">
        <v>0</v>
      </c>
      <c r="K146" s="57">
        <v>0</v>
      </c>
      <c r="L146" s="57">
        <v>0</v>
      </c>
      <c r="M146" s="57">
        <v>0</v>
      </c>
      <c r="N146" s="58">
        <v>1250000</v>
      </c>
      <c r="O146" s="59">
        <v>12032250</v>
      </c>
      <c r="P146" s="58">
        <v>0</v>
      </c>
      <c r="Q146" s="60">
        <v>59282250</v>
      </c>
      <c r="R146" s="59">
        <v>10000000</v>
      </c>
      <c r="S146" s="58">
        <v>0</v>
      </c>
      <c r="T146" s="58">
        <v>0</v>
      </c>
      <c r="U146" s="57">
        <v>0</v>
      </c>
      <c r="V146" s="58">
        <v>49282250</v>
      </c>
      <c r="W146" s="61">
        <v>59282250</v>
      </c>
    </row>
    <row r="147" spans="1:23" s="7" customFormat="1" ht="12.75" customHeight="1">
      <c r="A147" s="24"/>
      <c r="B147" s="54" t="s">
        <v>345</v>
      </c>
      <c r="C147" s="55" t="s">
        <v>346</v>
      </c>
      <c r="D147" s="56">
        <v>0</v>
      </c>
      <c r="E147" s="57">
        <v>20174000</v>
      </c>
      <c r="F147" s="57">
        <v>117251000</v>
      </c>
      <c r="G147" s="57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58">
        <v>0</v>
      </c>
      <c r="O147" s="59">
        <v>1033000</v>
      </c>
      <c r="P147" s="58">
        <v>0</v>
      </c>
      <c r="Q147" s="60">
        <v>138458000</v>
      </c>
      <c r="R147" s="59">
        <v>138458000</v>
      </c>
      <c r="S147" s="58">
        <v>0</v>
      </c>
      <c r="T147" s="58">
        <v>0</v>
      </c>
      <c r="U147" s="57">
        <v>0</v>
      </c>
      <c r="V147" s="58">
        <v>0</v>
      </c>
      <c r="W147" s="61">
        <v>138458000</v>
      </c>
    </row>
    <row r="148" spans="1:23" s="7" customFormat="1" ht="12.75" customHeight="1">
      <c r="A148" s="24"/>
      <c r="B148" s="54" t="s">
        <v>347</v>
      </c>
      <c r="C148" s="55" t="s">
        <v>348</v>
      </c>
      <c r="D148" s="56">
        <v>0</v>
      </c>
      <c r="E148" s="57">
        <v>2600000</v>
      </c>
      <c r="F148" s="57">
        <v>10000000</v>
      </c>
      <c r="G148" s="57">
        <v>0</v>
      </c>
      <c r="H148" s="57">
        <v>0</v>
      </c>
      <c r="I148" s="57">
        <v>2959000</v>
      </c>
      <c r="J148" s="57">
        <v>0</v>
      </c>
      <c r="K148" s="57">
        <v>0</v>
      </c>
      <c r="L148" s="57">
        <v>0</v>
      </c>
      <c r="M148" s="57">
        <v>0</v>
      </c>
      <c r="N148" s="58">
        <v>0</v>
      </c>
      <c r="O148" s="59">
        <v>1800000</v>
      </c>
      <c r="P148" s="58">
        <v>0</v>
      </c>
      <c r="Q148" s="60">
        <v>17359000</v>
      </c>
      <c r="R148" s="59">
        <v>17359000</v>
      </c>
      <c r="S148" s="58">
        <v>0</v>
      </c>
      <c r="T148" s="58">
        <v>0</v>
      </c>
      <c r="U148" s="57">
        <v>0</v>
      </c>
      <c r="V148" s="58">
        <v>0</v>
      </c>
      <c r="W148" s="61">
        <v>17359000</v>
      </c>
    </row>
    <row r="149" spans="1:23" s="7" customFormat="1" ht="12.75" customHeight="1">
      <c r="A149" s="24"/>
      <c r="B149" s="54" t="s">
        <v>349</v>
      </c>
      <c r="C149" s="55" t="s">
        <v>350</v>
      </c>
      <c r="D149" s="56">
        <v>0</v>
      </c>
      <c r="E149" s="57">
        <v>21561900</v>
      </c>
      <c r="F149" s="57">
        <v>0</v>
      </c>
      <c r="G149" s="57">
        <v>0</v>
      </c>
      <c r="H149" s="57">
        <v>15000000</v>
      </c>
      <c r="I149" s="57">
        <v>2000000</v>
      </c>
      <c r="J149" s="57">
        <v>0</v>
      </c>
      <c r="K149" s="57">
        <v>0</v>
      </c>
      <c r="L149" s="57">
        <v>0</v>
      </c>
      <c r="M149" s="57">
        <v>0</v>
      </c>
      <c r="N149" s="58">
        <v>0</v>
      </c>
      <c r="O149" s="59">
        <v>0</v>
      </c>
      <c r="P149" s="58">
        <v>0</v>
      </c>
      <c r="Q149" s="60">
        <v>38561900</v>
      </c>
      <c r="R149" s="59">
        <v>38561900</v>
      </c>
      <c r="S149" s="58">
        <v>0</v>
      </c>
      <c r="T149" s="58">
        <v>0</v>
      </c>
      <c r="U149" s="57">
        <v>0</v>
      </c>
      <c r="V149" s="58">
        <v>0</v>
      </c>
      <c r="W149" s="61">
        <v>38561900</v>
      </c>
    </row>
    <row r="150" spans="1:23" s="7" customFormat="1" ht="12.75" customHeight="1">
      <c r="A150" s="24"/>
      <c r="B150" s="54" t="s">
        <v>351</v>
      </c>
      <c r="C150" s="55" t="s">
        <v>352</v>
      </c>
      <c r="D150" s="56">
        <v>0</v>
      </c>
      <c r="E150" s="57">
        <v>35000000</v>
      </c>
      <c r="F150" s="57">
        <v>15000000</v>
      </c>
      <c r="G150" s="57">
        <v>0</v>
      </c>
      <c r="H150" s="57">
        <v>30000000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8">
        <v>5000000</v>
      </c>
      <c r="O150" s="59">
        <v>200000</v>
      </c>
      <c r="P150" s="58">
        <v>0</v>
      </c>
      <c r="Q150" s="60">
        <v>85200000</v>
      </c>
      <c r="R150" s="59">
        <v>55000000</v>
      </c>
      <c r="S150" s="58">
        <v>0</v>
      </c>
      <c r="T150" s="58">
        <v>0</v>
      </c>
      <c r="U150" s="57">
        <v>0</v>
      </c>
      <c r="V150" s="58">
        <v>30200000</v>
      </c>
      <c r="W150" s="61">
        <v>85200000</v>
      </c>
    </row>
    <row r="151" spans="1:23" s="7" customFormat="1" ht="12.75" customHeight="1">
      <c r="A151" s="24"/>
      <c r="B151" s="54" t="s">
        <v>353</v>
      </c>
      <c r="C151" s="55" t="s">
        <v>354</v>
      </c>
      <c r="D151" s="56">
        <v>8360000</v>
      </c>
      <c r="E151" s="57">
        <v>35549970</v>
      </c>
      <c r="F151" s="57">
        <v>266161500</v>
      </c>
      <c r="G151" s="57">
        <v>0</v>
      </c>
      <c r="H151" s="57">
        <v>29158500</v>
      </c>
      <c r="I151" s="57">
        <v>13700000</v>
      </c>
      <c r="J151" s="57">
        <v>0</v>
      </c>
      <c r="K151" s="57">
        <v>0</v>
      </c>
      <c r="L151" s="57">
        <v>0</v>
      </c>
      <c r="M151" s="57">
        <v>0</v>
      </c>
      <c r="N151" s="58">
        <v>23688500</v>
      </c>
      <c r="O151" s="59">
        <v>15010935</v>
      </c>
      <c r="P151" s="58">
        <v>0</v>
      </c>
      <c r="Q151" s="60">
        <v>391629405</v>
      </c>
      <c r="R151" s="59">
        <v>336178000</v>
      </c>
      <c r="S151" s="58">
        <v>0</v>
      </c>
      <c r="T151" s="58">
        <v>55451405</v>
      </c>
      <c r="U151" s="57">
        <v>0</v>
      </c>
      <c r="V151" s="58">
        <v>0</v>
      </c>
      <c r="W151" s="61">
        <v>391629405</v>
      </c>
    </row>
    <row r="152" spans="1:23" s="7" customFormat="1" ht="12.75" customHeight="1">
      <c r="A152" s="24"/>
      <c r="B152" s="54" t="s">
        <v>355</v>
      </c>
      <c r="C152" s="55" t="s">
        <v>356</v>
      </c>
      <c r="D152" s="56">
        <v>0</v>
      </c>
      <c r="E152" s="57">
        <v>63755919</v>
      </c>
      <c r="F152" s="57">
        <v>0</v>
      </c>
      <c r="G152" s="57">
        <v>0</v>
      </c>
      <c r="H152" s="57">
        <v>1924740</v>
      </c>
      <c r="I152" s="57">
        <v>0</v>
      </c>
      <c r="J152" s="57">
        <v>0</v>
      </c>
      <c r="K152" s="57">
        <v>0</v>
      </c>
      <c r="L152" s="57">
        <v>0</v>
      </c>
      <c r="M152" s="57">
        <v>4010434</v>
      </c>
      <c r="N152" s="58">
        <v>0</v>
      </c>
      <c r="O152" s="59">
        <v>0</v>
      </c>
      <c r="P152" s="58">
        <v>0</v>
      </c>
      <c r="Q152" s="60">
        <v>69691093</v>
      </c>
      <c r="R152" s="59">
        <v>35360000</v>
      </c>
      <c r="S152" s="58">
        <v>0</v>
      </c>
      <c r="T152" s="58">
        <v>0</v>
      </c>
      <c r="U152" s="57">
        <v>0</v>
      </c>
      <c r="V152" s="58">
        <v>34331093</v>
      </c>
      <c r="W152" s="61">
        <v>69691093</v>
      </c>
    </row>
    <row r="153" spans="1:23" s="7" customFormat="1" ht="12.75" customHeight="1">
      <c r="A153" s="24"/>
      <c r="B153" s="54" t="s">
        <v>357</v>
      </c>
      <c r="C153" s="55" t="s">
        <v>358</v>
      </c>
      <c r="D153" s="56">
        <v>0</v>
      </c>
      <c r="E153" s="57">
        <v>69300000</v>
      </c>
      <c r="F153" s="57">
        <v>0</v>
      </c>
      <c r="G153" s="57">
        <v>0</v>
      </c>
      <c r="H153" s="57">
        <v>21700000</v>
      </c>
      <c r="I153" s="57">
        <v>0</v>
      </c>
      <c r="J153" s="57">
        <v>0</v>
      </c>
      <c r="K153" s="57">
        <v>6789000</v>
      </c>
      <c r="L153" s="57">
        <v>0</v>
      </c>
      <c r="M153" s="57">
        <v>0</v>
      </c>
      <c r="N153" s="58">
        <v>0</v>
      </c>
      <c r="O153" s="59">
        <v>800000</v>
      </c>
      <c r="P153" s="58">
        <v>0</v>
      </c>
      <c r="Q153" s="60">
        <v>98589000</v>
      </c>
      <c r="R153" s="59">
        <v>68289000</v>
      </c>
      <c r="S153" s="58">
        <v>0</v>
      </c>
      <c r="T153" s="58">
        <v>0</v>
      </c>
      <c r="U153" s="57">
        <v>0</v>
      </c>
      <c r="V153" s="58">
        <v>30300000</v>
      </c>
      <c r="W153" s="61">
        <v>98589000</v>
      </c>
    </row>
    <row r="154" spans="1:23" s="7" customFormat="1" ht="12.75" customHeight="1">
      <c r="A154" s="24"/>
      <c r="B154" s="54" t="s">
        <v>359</v>
      </c>
      <c r="C154" s="55" t="s">
        <v>360</v>
      </c>
      <c r="D154" s="56">
        <v>15000000</v>
      </c>
      <c r="E154" s="57">
        <v>118956000</v>
      </c>
      <c r="F154" s="57">
        <v>0</v>
      </c>
      <c r="G154" s="57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8">
        <v>0</v>
      </c>
      <c r="O154" s="59">
        <v>15900000</v>
      </c>
      <c r="P154" s="58">
        <v>0</v>
      </c>
      <c r="Q154" s="60">
        <v>149856000</v>
      </c>
      <c r="R154" s="59">
        <v>149856000</v>
      </c>
      <c r="S154" s="58">
        <v>0</v>
      </c>
      <c r="T154" s="58">
        <v>0</v>
      </c>
      <c r="U154" s="57">
        <v>0</v>
      </c>
      <c r="V154" s="58">
        <v>0</v>
      </c>
      <c r="W154" s="61">
        <v>149856000</v>
      </c>
    </row>
    <row r="155" spans="1:23" s="7" customFormat="1" ht="12.75" customHeight="1">
      <c r="A155" s="24"/>
      <c r="B155" s="54" t="s">
        <v>361</v>
      </c>
      <c r="C155" s="55" t="s">
        <v>362</v>
      </c>
      <c r="D155" s="56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12000000</v>
      </c>
      <c r="L155" s="57">
        <v>0</v>
      </c>
      <c r="M155" s="57">
        <v>10550000</v>
      </c>
      <c r="N155" s="58">
        <v>0</v>
      </c>
      <c r="O155" s="59">
        <v>2120000</v>
      </c>
      <c r="P155" s="58">
        <v>0</v>
      </c>
      <c r="Q155" s="60">
        <v>24670000</v>
      </c>
      <c r="R155" s="59">
        <v>22757250</v>
      </c>
      <c r="S155" s="58">
        <v>0</v>
      </c>
      <c r="T155" s="58">
        <v>0</v>
      </c>
      <c r="U155" s="57">
        <v>0</v>
      </c>
      <c r="V155" s="58">
        <v>1912750</v>
      </c>
      <c r="W155" s="61">
        <v>24670000</v>
      </c>
    </row>
    <row r="156" spans="1:23" s="7" customFormat="1" ht="12.75" customHeight="1">
      <c r="A156" s="122"/>
      <c r="B156" s="123" t="s">
        <v>363</v>
      </c>
      <c r="C156" s="124" t="s">
        <v>364</v>
      </c>
      <c r="D156" s="125">
        <v>0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26">
        <v>0</v>
      </c>
      <c r="M156" s="126">
        <v>0</v>
      </c>
      <c r="N156" s="127">
        <v>0</v>
      </c>
      <c r="O156" s="128">
        <v>0</v>
      </c>
      <c r="P156" s="127">
        <v>0</v>
      </c>
      <c r="Q156" s="129">
        <v>0</v>
      </c>
      <c r="R156" s="128">
        <v>0</v>
      </c>
      <c r="S156" s="127">
        <v>0</v>
      </c>
      <c r="T156" s="127">
        <v>0</v>
      </c>
      <c r="U156" s="126">
        <v>0</v>
      </c>
      <c r="V156" s="127">
        <v>0</v>
      </c>
      <c r="W156" s="130">
        <v>0</v>
      </c>
    </row>
    <row r="157" spans="1:23" s="7" customFormat="1" ht="12.75" customHeight="1">
      <c r="A157" s="131"/>
      <c r="B157" s="132" t="s">
        <v>365</v>
      </c>
      <c r="C157" s="133" t="s">
        <v>366</v>
      </c>
      <c r="D157" s="134">
        <v>0</v>
      </c>
      <c r="E157" s="135">
        <v>0</v>
      </c>
      <c r="F157" s="135">
        <v>112989000</v>
      </c>
      <c r="G157" s="135">
        <v>0</v>
      </c>
      <c r="H157" s="135">
        <v>7000000</v>
      </c>
      <c r="I157" s="135">
        <v>0</v>
      </c>
      <c r="J157" s="135">
        <v>0</v>
      </c>
      <c r="K157" s="135">
        <v>0</v>
      </c>
      <c r="L157" s="135">
        <v>0</v>
      </c>
      <c r="M157" s="135">
        <v>0</v>
      </c>
      <c r="N157" s="136">
        <v>0</v>
      </c>
      <c r="O157" s="137">
        <v>0</v>
      </c>
      <c r="P157" s="136">
        <v>0</v>
      </c>
      <c r="Q157" s="138">
        <v>119989000</v>
      </c>
      <c r="R157" s="137">
        <v>119989000</v>
      </c>
      <c r="S157" s="136">
        <v>0</v>
      </c>
      <c r="T157" s="136">
        <v>0</v>
      </c>
      <c r="U157" s="135">
        <v>0</v>
      </c>
      <c r="V157" s="136">
        <v>0</v>
      </c>
      <c r="W157" s="139">
        <v>119989000</v>
      </c>
    </row>
    <row r="158" spans="1:23" s="7" customFormat="1" ht="12.75" customHeight="1">
      <c r="A158" s="24"/>
      <c r="B158" s="54" t="s">
        <v>367</v>
      </c>
      <c r="C158" s="55" t="s">
        <v>368</v>
      </c>
      <c r="D158" s="56">
        <v>0</v>
      </c>
      <c r="E158" s="57">
        <v>0</v>
      </c>
      <c r="F158" s="57">
        <v>53138250</v>
      </c>
      <c r="G158" s="57">
        <v>0</v>
      </c>
      <c r="H158" s="57">
        <v>32149000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8">
        <v>0</v>
      </c>
      <c r="O158" s="59">
        <v>0</v>
      </c>
      <c r="P158" s="58">
        <v>0</v>
      </c>
      <c r="Q158" s="60">
        <v>85287250</v>
      </c>
      <c r="R158" s="59">
        <v>62138250</v>
      </c>
      <c r="S158" s="58">
        <v>0</v>
      </c>
      <c r="T158" s="58">
        <v>0</v>
      </c>
      <c r="U158" s="57">
        <v>23149000</v>
      </c>
      <c r="V158" s="58">
        <v>0</v>
      </c>
      <c r="W158" s="61">
        <v>85287250</v>
      </c>
    </row>
    <row r="159" spans="1:23" s="7" customFormat="1" ht="12.75" customHeight="1">
      <c r="A159" s="24"/>
      <c r="B159" s="54" t="s">
        <v>369</v>
      </c>
      <c r="C159" s="55" t="s">
        <v>370</v>
      </c>
      <c r="D159" s="56">
        <v>876408</v>
      </c>
      <c r="E159" s="57">
        <v>23974640</v>
      </c>
      <c r="F159" s="57">
        <v>57733755</v>
      </c>
      <c r="G159" s="57">
        <v>0</v>
      </c>
      <c r="H159" s="57">
        <v>11932600</v>
      </c>
      <c r="I159" s="57">
        <v>1348320</v>
      </c>
      <c r="J159" s="57">
        <v>0</v>
      </c>
      <c r="K159" s="57">
        <v>0</v>
      </c>
      <c r="L159" s="57">
        <v>0</v>
      </c>
      <c r="M159" s="57">
        <v>0</v>
      </c>
      <c r="N159" s="58">
        <v>1039330</v>
      </c>
      <c r="O159" s="59">
        <v>3870802</v>
      </c>
      <c r="P159" s="58">
        <v>0</v>
      </c>
      <c r="Q159" s="60">
        <v>100775855</v>
      </c>
      <c r="R159" s="59">
        <v>87124550</v>
      </c>
      <c r="S159" s="58">
        <v>0</v>
      </c>
      <c r="T159" s="58">
        <v>13651305</v>
      </c>
      <c r="U159" s="57">
        <v>0</v>
      </c>
      <c r="V159" s="58">
        <v>0</v>
      </c>
      <c r="W159" s="61">
        <v>100775855</v>
      </c>
    </row>
    <row r="160" spans="1:23" s="7" customFormat="1" ht="12.75" customHeight="1">
      <c r="A160" s="24"/>
      <c r="B160" s="54" t="s">
        <v>371</v>
      </c>
      <c r="C160" s="55" t="s">
        <v>372</v>
      </c>
      <c r="D160" s="56">
        <v>0</v>
      </c>
      <c r="E160" s="57">
        <v>12000000</v>
      </c>
      <c r="F160" s="57">
        <v>14477450</v>
      </c>
      <c r="G160" s="57">
        <v>0</v>
      </c>
      <c r="H160" s="57">
        <v>8000000</v>
      </c>
      <c r="I160" s="57">
        <v>0</v>
      </c>
      <c r="J160" s="57">
        <v>0</v>
      </c>
      <c r="K160" s="57">
        <v>0</v>
      </c>
      <c r="L160" s="57">
        <v>0</v>
      </c>
      <c r="M160" s="57">
        <v>0</v>
      </c>
      <c r="N160" s="58">
        <v>0</v>
      </c>
      <c r="O160" s="59">
        <v>0</v>
      </c>
      <c r="P160" s="58">
        <v>0</v>
      </c>
      <c r="Q160" s="60">
        <v>34477450</v>
      </c>
      <c r="R160" s="59">
        <v>34477450</v>
      </c>
      <c r="S160" s="58">
        <v>0</v>
      </c>
      <c r="T160" s="58">
        <v>0</v>
      </c>
      <c r="U160" s="57">
        <v>0</v>
      </c>
      <c r="V160" s="58">
        <v>0</v>
      </c>
      <c r="W160" s="61">
        <v>34477450</v>
      </c>
    </row>
    <row r="161" spans="1:23" s="7" customFormat="1" ht="12.75" customHeight="1">
      <c r="A161" s="24"/>
      <c r="B161" s="54" t="s">
        <v>373</v>
      </c>
      <c r="C161" s="55" t="s">
        <v>374</v>
      </c>
      <c r="D161" s="56">
        <v>0</v>
      </c>
      <c r="E161" s="57">
        <v>0</v>
      </c>
      <c r="F161" s="57">
        <v>11933200</v>
      </c>
      <c r="G161" s="57">
        <v>0</v>
      </c>
      <c r="H161" s="57">
        <v>0</v>
      </c>
      <c r="I161" s="57">
        <v>17000000</v>
      </c>
      <c r="J161" s="57">
        <v>0</v>
      </c>
      <c r="K161" s="57">
        <v>0</v>
      </c>
      <c r="L161" s="57">
        <v>0</v>
      </c>
      <c r="M161" s="57">
        <v>0</v>
      </c>
      <c r="N161" s="58">
        <v>0</v>
      </c>
      <c r="O161" s="59">
        <v>0</v>
      </c>
      <c r="P161" s="58">
        <v>0</v>
      </c>
      <c r="Q161" s="60">
        <v>28933200</v>
      </c>
      <c r="R161" s="59">
        <v>28933200</v>
      </c>
      <c r="S161" s="58">
        <v>0</v>
      </c>
      <c r="T161" s="58">
        <v>0</v>
      </c>
      <c r="U161" s="57">
        <v>0</v>
      </c>
      <c r="V161" s="58">
        <v>0</v>
      </c>
      <c r="W161" s="61">
        <v>28933200</v>
      </c>
    </row>
    <row r="162" spans="1:23" s="7" customFormat="1" ht="12.75" customHeight="1">
      <c r="A162" s="24"/>
      <c r="B162" s="54" t="s">
        <v>375</v>
      </c>
      <c r="C162" s="55" t="s">
        <v>376</v>
      </c>
      <c r="D162" s="56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  <c r="M162" s="57">
        <v>0</v>
      </c>
      <c r="N162" s="58">
        <v>0</v>
      </c>
      <c r="O162" s="59">
        <v>0</v>
      </c>
      <c r="P162" s="58">
        <v>0</v>
      </c>
      <c r="Q162" s="60">
        <v>0</v>
      </c>
      <c r="R162" s="59">
        <v>0</v>
      </c>
      <c r="S162" s="58">
        <v>0</v>
      </c>
      <c r="T162" s="58">
        <v>0</v>
      </c>
      <c r="U162" s="57">
        <v>0</v>
      </c>
      <c r="V162" s="58">
        <v>0</v>
      </c>
      <c r="W162" s="61">
        <v>0</v>
      </c>
    </row>
    <row r="163" spans="1:23" s="7" customFormat="1" ht="12.75" customHeight="1">
      <c r="A163" s="24"/>
      <c r="B163" s="54" t="s">
        <v>77</v>
      </c>
      <c r="C163" s="55" t="s">
        <v>78</v>
      </c>
      <c r="D163" s="56">
        <v>0</v>
      </c>
      <c r="E163" s="57">
        <v>0</v>
      </c>
      <c r="F163" s="57">
        <v>0</v>
      </c>
      <c r="G163" s="57">
        <v>0</v>
      </c>
      <c r="H163" s="57">
        <v>15173000</v>
      </c>
      <c r="I163" s="57">
        <v>61375000</v>
      </c>
      <c r="J163" s="57">
        <v>0</v>
      </c>
      <c r="K163" s="57">
        <v>0</v>
      </c>
      <c r="L163" s="57">
        <v>0</v>
      </c>
      <c r="M163" s="57">
        <v>0</v>
      </c>
      <c r="N163" s="58">
        <v>0</v>
      </c>
      <c r="O163" s="59">
        <v>0</v>
      </c>
      <c r="P163" s="58">
        <v>0</v>
      </c>
      <c r="Q163" s="60">
        <v>76548000</v>
      </c>
      <c r="R163" s="59">
        <v>76548000</v>
      </c>
      <c r="S163" s="58">
        <v>0</v>
      </c>
      <c r="T163" s="58">
        <v>0</v>
      </c>
      <c r="U163" s="57">
        <v>0</v>
      </c>
      <c r="V163" s="58">
        <v>0</v>
      </c>
      <c r="W163" s="61">
        <v>76548000</v>
      </c>
    </row>
    <row r="164" spans="1:23" s="7" customFormat="1" ht="12.75" customHeight="1">
      <c r="A164" s="24"/>
      <c r="B164" s="54" t="s">
        <v>377</v>
      </c>
      <c r="C164" s="55" t="s">
        <v>378</v>
      </c>
      <c r="D164" s="56">
        <v>0</v>
      </c>
      <c r="E164" s="57">
        <v>5951000</v>
      </c>
      <c r="F164" s="57">
        <v>4761000</v>
      </c>
      <c r="G164" s="57">
        <v>0</v>
      </c>
      <c r="H164" s="57">
        <v>24853000</v>
      </c>
      <c r="I164" s="57">
        <v>10712000</v>
      </c>
      <c r="J164" s="57">
        <v>0</v>
      </c>
      <c r="K164" s="57">
        <v>0</v>
      </c>
      <c r="L164" s="57">
        <v>0</v>
      </c>
      <c r="M164" s="57">
        <v>0</v>
      </c>
      <c r="N164" s="58">
        <v>3571000</v>
      </c>
      <c r="O164" s="59">
        <v>2800000</v>
      </c>
      <c r="P164" s="58">
        <v>0</v>
      </c>
      <c r="Q164" s="60">
        <v>52648000</v>
      </c>
      <c r="R164" s="59">
        <v>35848000</v>
      </c>
      <c r="S164" s="58">
        <v>0</v>
      </c>
      <c r="T164" s="58">
        <v>0</v>
      </c>
      <c r="U164" s="57">
        <v>0</v>
      </c>
      <c r="V164" s="58">
        <v>16800000</v>
      </c>
      <c r="W164" s="61">
        <v>52648000</v>
      </c>
    </row>
    <row r="165" spans="1:23" s="7" customFormat="1" ht="12.75" customHeight="1">
      <c r="A165" s="24"/>
      <c r="B165" s="54" t="s">
        <v>79</v>
      </c>
      <c r="C165" s="55" t="s">
        <v>80</v>
      </c>
      <c r="D165" s="56">
        <v>0</v>
      </c>
      <c r="E165" s="57">
        <v>7960000</v>
      </c>
      <c r="F165" s="57">
        <v>54778000</v>
      </c>
      <c r="G165" s="57">
        <v>0</v>
      </c>
      <c r="H165" s="57">
        <v>2518000</v>
      </c>
      <c r="I165" s="57">
        <v>91356800</v>
      </c>
      <c r="J165" s="57">
        <v>0</v>
      </c>
      <c r="K165" s="57">
        <v>0</v>
      </c>
      <c r="L165" s="57">
        <v>0</v>
      </c>
      <c r="M165" s="57">
        <v>10000000</v>
      </c>
      <c r="N165" s="58">
        <v>0</v>
      </c>
      <c r="O165" s="59">
        <v>0</v>
      </c>
      <c r="P165" s="58">
        <v>0</v>
      </c>
      <c r="Q165" s="60">
        <v>166612800</v>
      </c>
      <c r="R165" s="59">
        <v>166612800</v>
      </c>
      <c r="S165" s="58">
        <v>0</v>
      </c>
      <c r="T165" s="58">
        <v>0</v>
      </c>
      <c r="U165" s="57">
        <v>0</v>
      </c>
      <c r="V165" s="58">
        <v>0</v>
      </c>
      <c r="W165" s="61">
        <v>166612800</v>
      </c>
    </row>
    <row r="166" spans="1:23" s="7" customFormat="1" ht="12.75" customHeight="1">
      <c r="A166" s="24"/>
      <c r="B166" s="54" t="s">
        <v>81</v>
      </c>
      <c r="C166" s="55" t="s">
        <v>82</v>
      </c>
      <c r="D166" s="56">
        <v>1965000</v>
      </c>
      <c r="E166" s="57">
        <v>69027360</v>
      </c>
      <c r="F166" s="57">
        <v>37058000</v>
      </c>
      <c r="G166" s="57">
        <v>0</v>
      </c>
      <c r="H166" s="57">
        <v>40115000</v>
      </c>
      <c r="I166" s="57">
        <v>19420450</v>
      </c>
      <c r="J166" s="57">
        <v>0</v>
      </c>
      <c r="K166" s="57">
        <v>5550000</v>
      </c>
      <c r="L166" s="57">
        <v>3000000</v>
      </c>
      <c r="M166" s="57">
        <v>500000</v>
      </c>
      <c r="N166" s="58">
        <v>18670000</v>
      </c>
      <c r="O166" s="59">
        <v>31985050</v>
      </c>
      <c r="P166" s="58">
        <v>0</v>
      </c>
      <c r="Q166" s="60">
        <v>227290860</v>
      </c>
      <c r="R166" s="59">
        <v>53631360</v>
      </c>
      <c r="S166" s="58">
        <v>101000000</v>
      </c>
      <c r="T166" s="58">
        <v>72659500</v>
      </c>
      <c r="U166" s="57">
        <v>0</v>
      </c>
      <c r="V166" s="58">
        <v>0</v>
      </c>
      <c r="W166" s="61">
        <v>227290860</v>
      </c>
    </row>
    <row r="167" spans="1:23" s="7" customFormat="1" ht="12.75" customHeight="1">
      <c r="A167" s="24"/>
      <c r="B167" s="54" t="s">
        <v>379</v>
      </c>
      <c r="C167" s="55" t="s">
        <v>380</v>
      </c>
      <c r="D167" s="56">
        <v>0</v>
      </c>
      <c r="E167" s="57">
        <v>0</v>
      </c>
      <c r="F167" s="57">
        <v>6846580</v>
      </c>
      <c r="G167" s="57">
        <v>0</v>
      </c>
      <c r="H167" s="57">
        <v>6208080</v>
      </c>
      <c r="I167" s="57">
        <v>3371712</v>
      </c>
      <c r="J167" s="57">
        <v>0</v>
      </c>
      <c r="K167" s="57">
        <v>0</v>
      </c>
      <c r="L167" s="57">
        <v>5372318</v>
      </c>
      <c r="M167" s="57">
        <v>0</v>
      </c>
      <c r="N167" s="58">
        <v>0</v>
      </c>
      <c r="O167" s="59">
        <v>580177</v>
      </c>
      <c r="P167" s="58">
        <v>0</v>
      </c>
      <c r="Q167" s="60">
        <v>22378867</v>
      </c>
      <c r="R167" s="59">
        <v>21174450</v>
      </c>
      <c r="S167" s="58">
        <v>0</v>
      </c>
      <c r="T167" s="58">
        <v>0</v>
      </c>
      <c r="U167" s="57">
        <v>0</v>
      </c>
      <c r="V167" s="58">
        <v>1204417</v>
      </c>
      <c r="W167" s="61">
        <v>22378867</v>
      </c>
    </row>
    <row r="168" spans="1:23" s="7" customFormat="1" ht="12.75" customHeight="1">
      <c r="A168" s="24"/>
      <c r="B168" s="54" t="s">
        <v>381</v>
      </c>
      <c r="C168" s="55" t="s">
        <v>382</v>
      </c>
      <c r="D168" s="56">
        <v>0</v>
      </c>
      <c r="E168" s="57">
        <v>0</v>
      </c>
      <c r="F168" s="57">
        <v>105842935</v>
      </c>
      <c r="G168" s="57">
        <v>0</v>
      </c>
      <c r="H168" s="57">
        <v>0</v>
      </c>
      <c r="I168" s="57">
        <v>12687709</v>
      </c>
      <c r="J168" s="57">
        <v>0</v>
      </c>
      <c r="K168" s="57">
        <v>11471231</v>
      </c>
      <c r="L168" s="57">
        <v>0</v>
      </c>
      <c r="M168" s="57">
        <v>0</v>
      </c>
      <c r="N168" s="58">
        <v>0</v>
      </c>
      <c r="O168" s="59">
        <v>100647</v>
      </c>
      <c r="P168" s="58">
        <v>0</v>
      </c>
      <c r="Q168" s="60">
        <v>130102522</v>
      </c>
      <c r="R168" s="59">
        <v>130102522</v>
      </c>
      <c r="S168" s="58">
        <v>0</v>
      </c>
      <c r="T168" s="58">
        <v>0</v>
      </c>
      <c r="U168" s="57">
        <v>0</v>
      </c>
      <c r="V168" s="58">
        <v>0</v>
      </c>
      <c r="W168" s="61">
        <v>130102522</v>
      </c>
    </row>
    <row r="169" spans="1:23" s="7" customFormat="1" ht="12.75" customHeight="1">
      <c r="A169" s="24"/>
      <c r="B169" s="54" t="s">
        <v>383</v>
      </c>
      <c r="C169" s="55" t="s">
        <v>384</v>
      </c>
      <c r="D169" s="56">
        <v>15000000</v>
      </c>
      <c r="E169" s="57">
        <v>37634000</v>
      </c>
      <c r="F169" s="57">
        <v>51600000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  <c r="M169" s="57">
        <v>0</v>
      </c>
      <c r="N169" s="58">
        <v>0</v>
      </c>
      <c r="O169" s="59">
        <v>0</v>
      </c>
      <c r="P169" s="58">
        <v>0</v>
      </c>
      <c r="Q169" s="60">
        <v>104234000</v>
      </c>
      <c r="R169" s="59">
        <v>89234000</v>
      </c>
      <c r="S169" s="58">
        <v>0</v>
      </c>
      <c r="T169" s="58">
        <v>0</v>
      </c>
      <c r="U169" s="57">
        <v>0</v>
      </c>
      <c r="V169" s="58">
        <v>15000000</v>
      </c>
      <c r="W169" s="61">
        <v>104234000</v>
      </c>
    </row>
    <row r="170" spans="1:23" s="7" customFormat="1" ht="12.75" customHeight="1">
      <c r="A170" s="24"/>
      <c r="B170" s="54" t="s">
        <v>385</v>
      </c>
      <c r="C170" s="55" t="s">
        <v>386</v>
      </c>
      <c r="D170" s="56">
        <v>0</v>
      </c>
      <c r="E170" s="57">
        <v>25811642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8">
        <v>22770000</v>
      </c>
      <c r="O170" s="59">
        <v>0</v>
      </c>
      <c r="P170" s="58">
        <v>0</v>
      </c>
      <c r="Q170" s="60">
        <v>48581642</v>
      </c>
      <c r="R170" s="59">
        <v>48581642</v>
      </c>
      <c r="S170" s="58">
        <v>0</v>
      </c>
      <c r="T170" s="58">
        <v>0</v>
      </c>
      <c r="U170" s="57">
        <v>0</v>
      </c>
      <c r="V170" s="58">
        <v>0</v>
      </c>
      <c r="W170" s="61">
        <v>48581642</v>
      </c>
    </row>
    <row r="171" spans="1:23" s="7" customFormat="1" ht="12.75" customHeight="1">
      <c r="A171" s="24"/>
      <c r="B171" s="54" t="s">
        <v>83</v>
      </c>
      <c r="C171" s="55" t="s">
        <v>84</v>
      </c>
      <c r="D171" s="56">
        <v>0</v>
      </c>
      <c r="E171" s="57">
        <v>173393491</v>
      </c>
      <c r="F171" s="57">
        <v>295900908</v>
      </c>
      <c r="G171" s="57">
        <v>0</v>
      </c>
      <c r="H171" s="57">
        <v>29107390</v>
      </c>
      <c r="I171" s="57">
        <v>6079702</v>
      </c>
      <c r="J171" s="57">
        <v>0</v>
      </c>
      <c r="K171" s="57">
        <v>0</v>
      </c>
      <c r="L171" s="57">
        <v>16963924</v>
      </c>
      <c r="M171" s="57">
        <v>1500000</v>
      </c>
      <c r="N171" s="58">
        <v>9759803</v>
      </c>
      <c r="O171" s="59">
        <v>89912695</v>
      </c>
      <c r="P171" s="58">
        <v>0</v>
      </c>
      <c r="Q171" s="60">
        <v>622617913</v>
      </c>
      <c r="R171" s="59">
        <v>453670991</v>
      </c>
      <c r="S171" s="58">
        <v>0</v>
      </c>
      <c r="T171" s="58">
        <v>165111417</v>
      </c>
      <c r="U171" s="57">
        <v>3835505</v>
      </c>
      <c r="V171" s="58">
        <v>0</v>
      </c>
      <c r="W171" s="61">
        <v>622617913</v>
      </c>
    </row>
    <row r="172" spans="1:23" s="7" customFormat="1" ht="12.75" customHeight="1">
      <c r="A172" s="24"/>
      <c r="B172" s="54" t="s">
        <v>387</v>
      </c>
      <c r="C172" s="55" t="s">
        <v>388</v>
      </c>
      <c r="D172" s="56">
        <v>0</v>
      </c>
      <c r="E172" s="57">
        <v>33416000</v>
      </c>
      <c r="F172" s="57">
        <v>90785000</v>
      </c>
      <c r="G172" s="57">
        <v>0</v>
      </c>
      <c r="H172" s="57">
        <v>9000000</v>
      </c>
      <c r="I172" s="57">
        <v>0</v>
      </c>
      <c r="J172" s="57">
        <v>0</v>
      </c>
      <c r="K172" s="57">
        <v>0</v>
      </c>
      <c r="L172" s="57">
        <v>0</v>
      </c>
      <c r="M172" s="57">
        <v>0</v>
      </c>
      <c r="N172" s="58">
        <v>0</v>
      </c>
      <c r="O172" s="59">
        <v>0</v>
      </c>
      <c r="P172" s="58">
        <v>0</v>
      </c>
      <c r="Q172" s="60">
        <v>133201000</v>
      </c>
      <c r="R172" s="59">
        <v>133201000</v>
      </c>
      <c r="S172" s="58">
        <v>0</v>
      </c>
      <c r="T172" s="58">
        <v>0</v>
      </c>
      <c r="U172" s="57">
        <v>0</v>
      </c>
      <c r="V172" s="58">
        <v>0</v>
      </c>
      <c r="W172" s="61">
        <v>133201000</v>
      </c>
    </row>
    <row r="173" spans="1:23" s="7" customFormat="1" ht="12.75" customHeight="1">
      <c r="A173" s="24"/>
      <c r="B173" s="54" t="s">
        <v>389</v>
      </c>
      <c r="C173" s="55" t="s">
        <v>390</v>
      </c>
      <c r="D173" s="56">
        <v>0</v>
      </c>
      <c r="E173" s="57">
        <v>16000000</v>
      </c>
      <c r="F173" s="57">
        <v>269164523</v>
      </c>
      <c r="G173" s="57">
        <v>0</v>
      </c>
      <c r="H173" s="57">
        <v>20000000</v>
      </c>
      <c r="I173" s="57">
        <v>45000000</v>
      </c>
      <c r="J173" s="57">
        <v>0</v>
      </c>
      <c r="K173" s="57">
        <v>0</v>
      </c>
      <c r="L173" s="57">
        <v>0</v>
      </c>
      <c r="M173" s="57">
        <v>0</v>
      </c>
      <c r="N173" s="58">
        <v>16000000</v>
      </c>
      <c r="O173" s="59">
        <v>0</v>
      </c>
      <c r="P173" s="58">
        <v>0</v>
      </c>
      <c r="Q173" s="60">
        <v>366164523</v>
      </c>
      <c r="R173" s="59">
        <v>366164523</v>
      </c>
      <c r="S173" s="58">
        <v>0</v>
      </c>
      <c r="T173" s="58">
        <v>0</v>
      </c>
      <c r="U173" s="57">
        <v>0</v>
      </c>
      <c r="V173" s="58">
        <v>0</v>
      </c>
      <c r="W173" s="61">
        <v>366164523</v>
      </c>
    </row>
    <row r="174" spans="1:23" s="7" customFormat="1" ht="12.75" customHeight="1">
      <c r="A174" s="24"/>
      <c r="B174" s="54" t="s">
        <v>391</v>
      </c>
      <c r="C174" s="55" t="s">
        <v>392</v>
      </c>
      <c r="D174" s="56">
        <v>0</v>
      </c>
      <c r="E174" s="57">
        <v>5000000</v>
      </c>
      <c r="F174" s="57">
        <v>147909000</v>
      </c>
      <c r="G174" s="57">
        <v>0</v>
      </c>
      <c r="H174" s="57">
        <v>0</v>
      </c>
      <c r="I174" s="57">
        <v>0</v>
      </c>
      <c r="J174" s="57">
        <v>6000000</v>
      </c>
      <c r="K174" s="57">
        <v>0</v>
      </c>
      <c r="L174" s="57">
        <v>0</v>
      </c>
      <c r="M174" s="57">
        <v>30000000</v>
      </c>
      <c r="N174" s="58">
        <v>22500000</v>
      </c>
      <c r="O174" s="59">
        <v>41700000</v>
      </c>
      <c r="P174" s="58">
        <v>0</v>
      </c>
      <c r="Q174" s="60">
        <v>253109000</v>
      </c>
      <c r="R174" s="59">
        <v>253109000</v>
      </c>
      <c r="S174" s="58">
        <v>0</v>
      </c>
      <c r="T174" s="58">
        <v>0</v>
      </c>
      <c r="U174" s="57">
        <v>0</v>
      </c>
      <c r="V174" s="58">
        <v>0</v>
      </c>
      <c r="W174" s="61">
        <v>253109000</v>
      </c>
    </row>
    <row r="175" spans="1:23" s="7" customFormat="1" ht="12.75" customHeight="1">
      <c r="A175" s="24"/>
      <c r="B175" s="54" t="s">
        <v>393</v>
      </c>
      <c r="C175" s="55" t="s">
        <v>394</v>
      </c>
      <c r="D175" s="56">
        <v>0</v>
      </c>
      <c r="E175" s="57">
        <v>0</v>
      </c>
      <c r="F175" s="57">
        <v>19857000</v>
      </c>
      <c r="G175" s="57">
        <v>0</v>
      </c>
      <c r="H175" s="57">
        <v>1000000</v>
      </c>
      <c r="I175" s="57">
        <v>7496000</v>
      </c>
      <c r="J175" s="57">
        <v>0</v>
      </c>
      <c r="K175" s="57">
        <v>0</v>
      </c>
      <c r="L175" s="57">
        <v>0</v>
      </c>
      <c r="M175" s="57">
        <v>0</v>
      </c>
      <c r="N175" s="58">
        <v>0</v>
      </c>
      <c r="O175" s="59">
        <v>0</v>
      </c>
      <c r="P175" s="58">
        <v>0</v>
      </c>
      <c r="Q175" s="60">
        <v>28353000</v>
      </c>
      <c r="R175" s="59">
        <v>28353000</v>
      </c>
      <c r="S175" s="58">
        <v>0</v>
      </c>
      <c r="T175" s="58">
        <v>0</v>
      </c>
      <c r="U175" s="57">
        <v>0</v>
      </c>
      <c r="V175" s="58">
        <v>0</v>
      </c>
      <c r="W175" s="61">
        <v>28353000</v>
      </c>
    </row>
    <row r="176" spans="1:23" s="7" customFormat="1" ht="12.75" customHeight="1">
      <c r="A176" s="24"/>
      <c r="B176" s="54" t="s">
        <v>395</v>
      </c>
      <c r="C176" s="55" t="s">
        <v>396</v>
      </c>
      <c r="D176" s="56">
        <v>0</v>
      </c>
      <c r="E176" s="57">
        <v>15242000</v>
      </c>
      <c r="F176" s="57">
        <v>0</v>
      </c>
      <c r="G176" s="57">
        <v>0</v>
      </c>
      <c r="H176" s="57">
        <v>1000000</v>
      </c>
      <c r="I176" s="57">
        <v>0</v>
      </c>
      <c r="J176" s="57">
        <v>0</v>
      </c>
      <c r="K176" s="57">
        <v>0</v>
      </c>
      <c r="L176" s="57">
        <v>0</v>
      </c>
      <c r="M176" s="57">
        <v>0</v>
      </c>
      <c r="N176" s="58">
        <v>0</v>
      </c>
      <c r="O176" s="59">
        <v>0</v>
      </c>
      <c r="P176" s="58">
        <v>0</v>
      </c>
      <c r="Q176" s="60">
        <v>16242000</v>
      </c>
      <c r="R176" s="59">
        <v>16242000</v>
      </c>
      <c r="S176" s="58">
        <v>0</v>
      </c>
      <c r="T176" s="58">
        <v>0</v>
      </c>
      <c r="U176" s="57">
        <v>0</v>
      </c>
      <c r="V176" s="58">
        <v>0</v>
      </c>
      <c r="W176" s="61">
        <v>16242000</v>
      </c>
    </row>
    <row r="177" spans="1:23" s="7" customFormat="1" ht="12.75" customHeight="1">
      <c r="A177" s="24"/>
      <c r="B177" s="54" t="s">
        <v>397</v>
      </c>
      <c r="C177" s="55" t="s">
        <v>398</v>
      </c>
      <c r="D177" s="56">
        <v>0</v>
      </c>
      <c r="E177" s="57">
        <v>0</v>
      </c>
      <c r="F177" s="57">
        <v>7725000</v>
      </c>
      <c r="G177" s="57">
        <v>0</v>
      </c>
      <c r="H177" s="57">
        <v>1000000</v>
      </c>
      <c r="I177" s="57">
        <v>0</v>
      </c>
      <c r="J177" s="57">
        <v>0</v>
      </c>
      <c r="K177" s="57">
        <v>0</v>
      </c>
      <c r="L177" s="57">
        <v>0</v>
      </c>
      <c r="M177" s="57">
        <v>0</v>
      </c>
      <c r="N177" s="58">
        <v>0</v>
      </c>
      <c r="O177" s="59">
        <v>0</v>
      </c>
      <c r="P177" s="58">
        <v>0</v>
      </c>
      <c r="Q177" s="60">
        <v>8725000</v>
      </c>
      <c r="R177" s="59">
        <v>8725000</v>
      </c>
      <c r="S177" s="58">
        <v>0</v>
      </c>
      <c r="T177" s="58">
        <v>0</v>
      </c>
      <c r="U177" s="57">
        <v>0</v>
      </c>
      <c r="V177" s="58">
        <v>0</v>
      </c>
      <c r="W177" s="61">
        <v>8725000</v>
      </c>
    </row>
    <row r="178" spans="1:23" s="7" customFormat="1" ht="12.75" customHeight="1">
      <c r="A178" s="24"/>
      <c r="B178" s="54" t="s">
        <v>399</v>
      </c>
      <c r="C178" s="55" t="s">
        <v>400</v>
      </c>
      <c r="D178" s="56">
        <v>0</v>
      </c>
      <c r="E178" s="57">
        <v>10032000</v>
      </c>
      <c r="F178" s="57">
        <v>39980000</v>
      </c>
      <c r="G178" s="57">
        <v>0</v>
      </c>
      <c r="H178" s="57">
        <v>1000000</v>
      </c>
      <c r="I178" s="57">
        <v>0</v>
      </c>
      <c r="J178" s="57">
        <v>0</v>
      </c>
      <c r="K178" s="57">
        <v>0</v>
      </c>
      <c r="L178" s="57">
        <v>0</v>
      </c>
      <c r="M178" s="57">
        <v>0</v>
      </c>
      <c r="N178" s="58">
        <v>0</v>
      </c>
      <c r="O178" s="59">
        <v>0</v>
      </c>
      <c r="P178" s="58">
        <v>0</v>
      </c>
      <c r="Q178" s="60">
        <v>51012000</v>
      </c>
      <c r="R178" s="59">
        <v>51012000</v>
      </c>
      <c r="S178" s="58">
        <v>0</v>
      </c>
      <c r="T178" s="58">
        <v>0</v>
      </c>
      <c r="U178" s="57">
        <v>0</v>
      </c>
      <c r="V178" s="58">
        <v>0</v>
      </c>
      <c r="W178" s="61">
        <v>51012000</v>
      </c>
    </row>
    <row r="179" spans="1:23" s="7" customFormat="1" ht="12.75" customHeight="1">
      <c r="A179" s="24"/>
      <c r="B179" s="54" t="s">
        <v>401</v>
      </c>
      <c r="C179" s="55" t="s">
        <v>402</v>
      </c>
      <c r="D179" s="56">
        <v>0</v>
      </c>
      <c r="E179" s="57">
        <v>8329000</v>
      </c>
      <c r="F179" s="57">
        <v>0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  <c r="L179" s="57">
        <v>0</v>
      </c>
      <c r="M179" s="57">
        <v>0</v>
      </c>
      <c r="N179" s="58">
        <v>0</v>
      </c>
      <c r="O179" s="59">
        <v>0</v>
      </c>
      <c r="P179" s="58">
        <v>0</v>
      </c>
      <c r="Q179" s="60">
        <v>8329000</v>
      </c>
      <c r="R179" s="59">
        <v>8329000</v>
      </c>
      <c r="S179" s="58">
        <v>0</v>
      </c>
      <c r="T179" s="58">
        <v>0</v>
      </c>
      <c r="U179" s="57">
        <v>0</v>
      </c>
      <c r="V179" s="58">
        <v>0</v>
      </c>
      <c r="W179" s="61">
        <v>8329000</v>
      </c>
    </row>
    <row r="180" spans="1:23" s="7" customFormat="1" ht="12.75" customHeight="1">
      <c r="A180" s="24"/>
      <c r="B180" s="54" t="s">
        <v>403</v>
      </c>
      <c r="C180" s="55" t="s">
        <v>404</v>
      </c>
      <c r="D180" s="56">
        <v>0</v>
      </c>
      <c r="E180" s="57">
        <v>6997368</v>
      </c>
      <c r="F180" s="57">
        <v>0</v>
      </c>
      <c r="G180" s="57">
        <v>0</v>
      </c>
      <c r="H180" s="57">
        <v>1000000</v>
      </c>
      <c r="I180" s="57">
        <v>0</v>
      </c>
      <c r="J180" s="57">
        <v>0</v>
      </c>
      <c r="K180" s="57">
        <v>0</v>
      </c>
      <c r="L180" s="57">
        <v>0</v>
      </c>
      <c r="M180" s="57">
        <v>0</v>
      </c>
      <c r="N180" s="58">
        <v>0</v>
      </c>
      <c r="O180" s="59">
        <v>0</v>
      </c>
      <c r="P180" s="58">
        <v>0</v>
      </c>
      <c r="Q180" s="60">
        <v>7997368</v>
      </c>
      <c r="R180" s="59">
        <v>7997368</v>
      </c>
      <c r="S180" s="58">
        <v>0</v>
      </c>
      <c r="T180" s="58">
        <v>0</v>
      </c>
      <c r="U180" s="57">
        <v>0</v>
      </c>
      <c r="V180" s="58">
        <v>0</v>
      </c>
      <c r="W180" s="61">
        <v>7997368</v>
      </c>
    </row>
    <row r="181" spans="1:23" s="7" customFormat="1" ht="12.75" customHeight="1">
      <c r="A181" s="24"/>
      <c r="B181" s="54" t="s">
        <v>405</v>
      </c>
      <c r="C181" s="55" t="s">
        <v>406</v>
      </c>
      <c r="D181" s="56">
        <v>0</v>
      </c>
      <c r="E181" s="57">
        <v>10306000</v>
      </c>
      <c r="F181" s="57">
        <v>0</v>
      </c>
      <c r="G181" s="57">
        <v>0</v>
      </c>
      <c r="H181" s="57">
        <v>1500000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8">
        <v>0</v>
      </c>
      <c r="O181" s="59">
        <v>0</v>
      </c>
      <c r="P181" s="58">
        <v>0</v>
      </c>
      <c r="Q181" s="60">
        <v>11806000</v>
      </c>
      <c r="R181" s="59">
        <v>11806000</v>
      </c>
      <c r="S181" s="58">
        <v>0</v>
      </c>
      <c r="T181" s="58">
        <v>0</v>
      </c>
      <c r="U181" s="57">
        <v>0</v>
      </c>
      <c r="V181" s="58">
        <v>0</v>
      </c>
      <c r="W181" s="61">
        <v>11806000</v>
      </c>
    </row>
    <row r="182" spans="1:23" s="7" customFormat="1" ht="12.75" customHeight="1">
      <c r="A182" s="24"/>
      <c r="B182" s="54" t="s">
        <v>407</v>
      </c>
      <c r="C182" s="55" t="s">
        <v>408</v>
      </c>
      <c r="D182" s="56">
        <v>0</v>
      </c>
      <c r="E182" s="57">
        <v>0</v>
      </c>
      <c r="F182" s="57">
        <v>0</v>
      </c>
      <c r="G182" s="57">
        <v>0</v>
      </c>
      <c r="H182" s="57">
        <v>11500000</v>
      </c>
      <c r="I182" s="57">
        <v>11331600</v>
      </c>
      <c r="J182" s="57">
        <v>0</v>
      </c>
      <c r="K182" s="57">
        <v>0</v>
      </c>
      <c r="L182" s="57">
        <v>0</v>
      </c>
      <c r="M182" s="57">
        <v>0</v>
      </c>
      <c r="N182" s="58">
        <v>0</v>
      </c>
      <c r="O182" s="59">
        <v>0</v>
      </c>
      <c r="P182" s="58">
        <v>0</v>
      </c>
      <c r="Q182" s="60">
        <v>22831600</v>
      </c>
      <c r="R182" s="59">
        <v>22831600</v>
      </c>
      <c r="S182" s="58">
        <v>0</v>
      </c>
      <c r="T182" s="58">
        <v>0</v>
      </c>
      <c r="U182" s="57">
        <v>0</v>
      </c>
      <c r="V182" s="58">
        <v>0</v>
      </c>
      <c r="W182" s="61">
        <v>22831600</v>
      </c>
    </row>
    <row r="183" spans="1:23" s="7" customFormat="1" ht="12.75" customHeight="1">
      <c r="A183" s="24"/>
      <c r="B183" s="54" t="s">
        <v>409</v>
      </c>
      <c r="C183" s="55" t="s">
        <v>410</v>
      </c>
      <c r="D183" s="56">
        <v>573389</v>
      </c>
      <c r="E183" s="57">
        <v>15225750</v>
      </c>
      <c r="F183" s="57">
        <v>200000</v>
      </c>
      <c r="G183" s="57">
        <v>0</v>
      </c>
      <c r="H183" s="57">
        <v>5646927</v>
      </c>
      <c r="I183" s="57">
        <v>0</v>
      </c>
      <c r="J183" s="57">
        <v>0</v>
      </c>
      <c r="K183" s="57">
        <v>0</v>
      </c>
      <c r="L183" s="57">
        <v>34398</v>
      </c>
      <c r="M183" s="57">
        <v>0</v>
      </c>
      <c r="N183" s="58">
        <v>415107</v>
      </c>
      <c r="O183" s="59">
        <v>2497638</v>
      </c>
      <c r="P183" s="58">
        <v>0</v>
      </c>
      <c r="Q183" s="60">
        <v>24593209</v>
      </c>
      <c r="R183" s="59">
        <v>13525750</v>
      </c>
      <c r="S183" s="58">
        <v>3946587</v>
      </c>
      <c r="T183" s="58">
        <v>0</v>
      </c>
      <c r="U183" s="57">
        <v>0</v>
      </c>
      <c r="V183" s="58">
        <v>7120872</v>
      </c>
      <c r="W183" s="61">
        <v>24593209</v>
      </c>
    </row>
    <row r="184" spans="1:23" s="7" customFormat="1" ht="12.75" customHeight="1">
      <c r="A184" s="24"/>
      <c r="B184" s="54" t="s">
        <v>411</v>
      </c>
      <c r="C184" s="55" t="s">
        <v>412</v>
      </c>
      <c r="D184" s="56">
        <v>0</v>
      </c>
      <c r="E184" s="57">
        <v>2344000</v>
      </c>
      <c r="F184" s="57">
        <v>1000000</v>
      </c>
      <c r="G184" s="57">
        <v>0</v>
      </c>
      <c r="H184" s="57">
        <v>400000</v>
      </c>
      <c r="I184" s="57">
        <v>0</v>
      </c>
      <c r="J184" s="57">
        <v>0</v>
      </c>
      <c r="K184" s="57">
        <v>0</v>
      </c>
      <c r="L184" s="57">
        <v>0</v>
      </c>
      <c r="M184" s="57">
        <v>4500000</v>
      </c>
      <c r="N184" s="58">
        <v>0</v>
      </c>
      <c r="O184" s="59">
        <v>0</v>
      </c>
      <c r="P184" s="58">
        <v>0</v>
      </c>
      <c r="Q184" s="60">
        <v>8244000</v>
      </c>
      <c r="R184" s="59">
        <v>8244000</v>
      </c>
      <c r="S184" s="58">
        <v>0</v>
      </c>
      <c r="T184" s="58">
        <v>0</v>
      </c>
      <c r="U184" s="57">
        <v>0</v>
      </c>
      <c r="V184" s="58">
        <v>0</v>
      </c>
      <c r="W184" s="61">
        <v>8244000</v>
      </c>
    </row>
    <row r="185" spans="1:23" s="7" customFormat="1" ht="12.75" customHeight="1">
      <c r="A185" s="24"/>
      <c r="B185" s="54" t="s">
        <v>413</v>
      </c>
      <c r="C185" s="55" t="s">
        <v>414</v>
      </c>
      <c r="D185" s="56">
        <v>0</v>
      </c>
      <c r="E185" s="57">
        <v>7648000</v>
      </c>
      <c r="F185" s="57">
        <v>0</v>
      </c>
      <c r="G185" s="57">
        <v>0</v>
      </c>
      <c r="H185" s="57">
        <v>1000000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8">
        <v>0</v>
      </c>
      <c r="O185" s="59">
        <v>0</v>
      </c>
      <c r="P185" s="58">
        <v>0</v>
      </c>
      <c r="Q185" s="60">
        <v>8648000</v>
      </c>
      <c r="R185" s="59">
        <v>8648000</v>
      </c>
      <c r="S185" s="58">
        <v>0</v>
      </c>
      <c r="T185" s="58">
        <v>0</v>
      </c>
      <c r="U185" s="57">
        <v>0</v>
      </c>
      <c r="V185" s="58">
        <v>0</v>
      </c>
      <c r="W185" s="61">
        <v>8648000</v>
      </c>
    </row>
    <row r="186" spans="1:23" s="7" customFormat="1" ht="12.75" customHeight="1">
      <c r="A186" s="24"/>
      <c r="B186" s="54" t="s">
        <v>415</v>
      </c>
      <c r="C186" s="55" t="s">
        <v>416</v>
      </c>
      <c r="D186" s="56">
        <v>0</v>
      </c>
      <c r="E186" s="57">
        <v>9264400</v>
      </c>
      <c r="F186" s="57">
        <v>0</v>
      </c>
      <c r="G186" s="57">
        <v>0</v>
      </c>
      <c r="H186" s="57">
        <v>0</v>
      </c>
      <c r="I186" s="57">
        <v>0</v>
      </c>
      <c r="J186" s="57">
        <v>0</v>
      </c>
      <c r="K186" s="57">
        <v>0</v>
      </c>
      <c r="L186" s="57">
        <v>0</v>
      </c>
      <c r="M186" s="57">
        <v>0</v>
      </c>
      <c r="N186" s="58">
        <v>0</v>
      </c>
      <c r="O186" s="59">
        <v>70000</v>
      </c>
      <c r="P186" s="58">
        <v>0</v>
      </c>
      <c r="Q186" s="60">
        <v>9334400</v>
      </c>
      <c r="R186" s="59">
        <v>9334400</v>
      </c>
      <c r="S186" s="58">
        <v>0</v>
      </c>
      <c r="T186" s="58">
        <v>0</v>
      </c>
      <c r="U186" s="57">
        <v>0</v>
      </c>
      <c r="V186" s="58">
        <v>0</v>
      </c>
      <c r="W186" s="61">
        <v>9334400</v>
      </c>
    </row>
    <row r="187" spans="1:23" s="7" customFormat="1" ht="12.75" customHeight="1">
      <c r="A187" s="24"/>
      <c r="B187" s="54" t="s">
        <v>417</v>
      </c>
      <c r="C187" s="55" t="s">
        <v>418</v>
      </c>
      <c r="D187" s="56">
        <v>0</v>
      </c>
      <c r="E187" s="57">
        <v>5894000</v>
      </c>
      <c r="F187" s="57">
        <v>3197000</v>
      </c>
      <c r="G187" s="57">
        <v>0</v>
      </c>
      <c r="H187" s="57">
        <v>500000</v>
      </c>
      <c r="I187" s="57">
        <v>0</v>
      </c>
      <c r="J187" s="57">
        <v>0</v>
      </c>
      <c r="K187" s="57">
        <v>0</v>
      </c>
      <c r="L187" s="57">
        <v>0</v>
      </c>
      <c r="M187" s="57">
        <v>0</v>
      </c>
      <c r="N187" s="58">
        <v>1066000</v>
      </c>
      <c r="O187" s="59">
        <v>0</v>
      </c>
      <c r="P187" s="58">
        <v>0</v>
      </c>
      <c r="Q187" s="60">
        <v>10657000</v>
      </c>
      <c r="R187" s="59">
        <v>10657000</v>
      </c>
      <c r="S187" s="58">
        <v>0</v>
      </c>
      <c r="T187" s="58">
        <v>0</v>
      </c>
      <c r="U187" s="57">
        <v>0</v>
      </c>
      <c r="V187" s="58">
        <v>0</v>
      </c>
      <c r="W187" s="61">
        <v>10657000</v>
      </c>
    </row>
    <row r="188" spans="1:23" s="7" customFormat="1" ht="12.75" customHeight="1">
      <c r="A188" s="24"/>
      <c r="B188" s="54" t="s">
        <v>419</v>
      </c>
      <c r="C188" s="55" t="s">
        <v>420</v>
      </c>
      <c r="D188" s="56">
        <v>0</v>
      </c>
      <c r="E188" s="57">
        <v>10693000</v>
      </c>
      <c r="F188" s="57">
        <v>6700000</v>
      </c>
      <c r="G188" s="57">
        <v>0</v>
      </c>
      <c r="H188" s="57">
        <v>1000000</v>
      </c>
      <c r="I188" s="57">
        <v>4579600</v>
      </c>
      <c r="J188" s="57">
        <v>0</v>
      </c>
      <c r="K188" s="57">
        <v>0</v>
      </c>
      <c r="L188" s="57">
        <v>0</v>
      </c>
      <c r="M188" s="57">
        <v>0</v>
      </c>
      <c r="N188" s="58">
        <v>0</v>
      </c>
      <c r="O188" s="59">
        <v>3032704</v>
      </c>
      <c r="P188" s="58">
        <v>0</v>
      </c>
      <c r="Q188" s="60">
        <v>26005304</v>
      </c>
      <c r="R188" s="59">
        <v>22972600</v>
      </c>
      <c r="S188" s="58">
        <v>0</v>
      </c>
      <c r="T188" s="58">
        <v>0</v>
      </c>
      <c r="U188" s="57">
        <v>0</v>
      </c>
      <c r="V188" s="58">
        <v>3032704</v>
      </c>
      <c r="W188" s="61">
        <v>26005304</v>
      </c>
    </row>
    <row r="189" spans="1:23" s="7" customFormat="1" ht="12.75" customHeight="1">
      <c r="A189" s="24"/>
      <c r="B189" s="54" t="s">
        <v>421</v>
      </c>
      <c r="C189" s="55" t="s">
        <v>422</v>
      </c>
      <c r="D189" s="56">
        <v>0</v>
      </c>
      <c r="E189" s="57">
        <v>3726508</v>
      </c>
      <c r="F189" s="57">
        <v>0</v>
      </c>
      <c r="G189" s="57">
        <v>0</v>
      </c>
      <c r="H189" s="57">
        <v>0</v>
      </c>
      <c r="I189" s="57">
        <v>3245492</v>
      </c>
      <c r="J189" s="57">
        <v>0</v>
      </c>
      <c r="K189" s="57">
        <v>0</v>
      </c>
      <c r="L189" s="57">
        <v>0</v>
      </c>
      <c r="M189" s="57">
        <v>0</v>
      </c>
      <c r="N189" s="58">
        <v>0</v>
      </c>
      <c r="O189" s="59">
        <v>0</v>
      </c>
      <c r="P189" s="58">
        <v>0</v>
      </c>
      <c r="Q189" s="60">
        <v>6972000</v>
      </c>
      <c r="R189" s="59">
        <v>6972000</v>
      </c>
      <c r="S189" s="58">
        <v>0</v>
      </c>
      <c r="T189" s="58">
        <v>0</v>
      </c>
      <c r="U189" s="57">
        <v>0</v>
      </c>
      <c r="V189" s="58">
        <v>0</v>
      </c>
      <c r="W189" s="61">
        <v>6972000</v>
      </c>
    </row>
    <row r="190" spans="1:23" s="7" customFormat="1" ht="12.75" customHeight="1">
      <c r="A190" s="24"/>
      <c r="B190" s="54" t="s">
        <v>423</v>
      </c>
      <c r="C190" s="55" t="s">
        <v>424</v>
      </c>
      <c r="D190" s="56">
        <v>0</v>
      </c>
      <c r="E190" s="57">
        <v>9157797</v>
      </c>
      <c r="F190" s="57">
        <v>13256503</v>
      </c>
      <c r="G190" s="57">
        <v>0</v>
      </c>
      <c r="H190" s="57">
        <v>0</v>
      </c>
      <c r="I190" s="57">
        <v>0</v>
      </c>
      <c r="J190" s="57">
        <v>0</v>
      </c>
      <c r="K190" s="57">
        <v>0</v>
      </c>
      <c r="L190" s="57">
        <v>0</v>
      </c>
      <c r="M190" s="57">
        <v>1179700</v>
      </c>
      <c r="N190" s="58">
        <v>0</v>
      </c>
      <c r="O190" s="59">
        <v>0</v>
      </c>
      <c r="P190" s="58">
        <v>0</v>
      </c>
      <c r="Q190" s="60">
        <v>23594000</v>
      </c>
      <c r="R190" s="59">
        <v>23594000</v>
      </c>
      <c r="S190" s="58">
        <v>0</v>
      </c>
      <c r="T190" s="58">
        <v>0</v>
      </c>
      <c r="U190" s="57">
        <v>0</v>
      </c>
      <c r="V190" s="58">
        <v>0</v>
      </c>
      <c r="W190" s="61">
        <v>23594000</v>
      </c>
    </row>
    <row r="191" spans="1:23" s="7" customFormat="1" ht="12.75" customHeight="1">
      <c r="A191" s="24"/>
      <c r="B191" s="54" t="s">
        <v>425</v>
      </c>
      <c r="C191" s="55" t="s">
        <v>426</v>
      </c>
      <c r="D191" s="56">
        <v>0</v>
      </c>
      <c r="E191" s="57">
        <v>0</v>
      </c>
      <c r="F191" s="57">
        <v>0</v>
      </c>
      <c r="G191" s="57">
        <v>0</v>
      </c>
      <c r="H191" s="57">
        <v>2383386</v>
      </c>
      <c r="I191" s="57">
        <v>19323158</v>
      </c>
      <c r="J191" s="57">
        <v>0</v>
      </c>
      <c r="K191" s="57">
        <v>0</v>
      </c>
      <c r="L191" s="57">
        <v>0</v>
      </c>
      <c r="M191" s="57">
        <v>0</v>
      </c>
      <c r="N191" s="58">
        <v>1073509</v>
      </c>
      <c r="O191" s="59">
        <v>1500000</v>
      </c>
      <c r="P191" s="58">
        <v>0</v>
      </c>
      <c r="Q191" s="60">
        <v>24280053</v>
      </c>
      <c r="R191" s="59">
        <v>22151053</v>
      </c>
      <c r="S191" s="58">
        <v>0</v>
      </c>
      <c r="T191" s="58">
        <v>2129000</v>
      </c>
      <c r="U191" s="57">
        <v>0</v>
      </c>
      <c r="V191" s="58">
        <v>0</v>
      </c>
      <c r="W191" s="61">
        <v>24280053</v>
      </c>
    </row>
    <row r="192" spans="1:23" s="7" customFormat="1" ht="12.75" customHeight="1">
      <c r="A192" s="24"/>
      <c r="B192" s="54" t="s">
        <v>427</v>
      </c>
      <c r="C192" s="55" t="s">
        <v>428</v>
      </c>
      <c r="D192" s="56">
        <v>0</v>
      </c>
      <c r="E192" s="57">
        <v>0</v>
      </c>
      <c r="F192" s="57">
        <v>11764000</v>
      </c>
      <c r="G192" s="57">
        <v>0</v>
      </c>
      <c r="H192" s="57">
        <v>0</v>
      </c>
      <c r="I192" s="57">
        <v>0</v>
      </c>
      <c r="J192" s="57">
        <v>0</v>
      </c>
      <c r="K192" s="57">
        <v>0</v>
      </c>
      <c r="L192" s="57">
        <v>4668000</v>
      </c>
      <c r="M192" s="57">
        <v>0</v>
      </c>
      <c r="N192" s="58">
        <v>2205000</v>
      </c>
      <c r="O192" s="59">
        <v>0</v>
      </c>
      <c r="P192" s="58">
        <v>0</v>
      </c>
      <c r="Q192" s="60">
        <v>18637000</v>
      </c>
      <c r="R192" s="59">
        <v>18637000</v>
      </c>
      <c r="S192" s="58">
        <v>0</v>
      </c>
      <c r="T192" s="58">
        <v>0</v>
      </c>
      <c r="U192" s="57">
        <v>0</v>
      </c>
      <c r="V192" s="58">
        <v>0</v>
      </c>
      <c r="W192" s="61">
        <v>18637000</v>
      </c>
    </row>
    <row r="193" spans="1:23" s="7" customFormat="1" ht="12.75" customHeight="1">
      <c r="A193" s="24"/>
      <c r="B193" s="54" t="s">
        <v>429</v>
      </c>
      <c r="C193" s="55" t="s">
        <v>430</v>
      </c>
      <c r="D193" s="56">
        <v>0</v>
      </c>
      <c r="E193" s="57">
        <v>16255000</v>
      </c>
      <c r="F193" s="57">
        <v>12000000</v>
      </c>
      <c r="G193" s="57">
        <v>0</v>
      </c>
      <c r="H193" s="57">
        <v>0</v>
      </c>
      <c r="I193" s="57">
        <v>0</v>
      </c>
      <c r="J193" s="57">
        <v>6000000</v>
      </c>
      <c r="K193" s="57">
        <v>0</v>
      </c>
      <c r="L193" s="57">
        <v>120000</v>
      </c>
      <c r="M193" s="57">
        <v>0</v>
      </c>
      <c r="N193" s="58">
        <v>297000</v>
      </c>
      <c r="O193" s="59">
        <v>6298000</v>
      </c>
      <c r="P193" s="58">
        <v>0</v>
      </c>
      <c r="Q193" s="60">
        <v>40970000</v>
      </c>
      <c r="R193" s="59">
        <v>16255000</v>
      </c>
      <c r="S193" s="58">
        <v>22500000</v>
      </c>
      <c r="T193" s="58">
        <v>0</v>
      </c>
      <c r="U193" s="57">
        <v>0</v>
      </c>
      <c r="V193" s="58">
        <v>2215000</v>
      </c>
      <c r="W193" s="61">
        <v>40970000</v>
      </c>
    </row>
    <row r="194" spans="1:23" s="7" customFormat="1" ht="12.75" customHeight="1">
      <c r="A194" s="24"/>
      <c r="B194" s="54" t="s">
        <v>431</v>
      </c>
      <c r="C194" s="55" t="s">
        <v>432</v>
      </c>
      <c r="D194" s="56">
        <v>0</v>
      </c>
      <c r="E194" s="57">
        <v>0</v>
      </c>
      <c r="F194" s="57">
        <v>3855000</v>
      </c>
      <c r="G194" s="57">
        <v>0</v>
      </c>
      <c r="H194" s="57">
        <v>3124000</v>
      </c>
      <c r="I194" s="57">
        <v>0</v>
      </c>
      <c r="J194" s="57">
        <v>0</v>
      </c>
      <c r="K194" s="57">
        <v>0</v>
      </c>
      <c r="L194" s="57">
        <v>1269000</v>
      </c>
      <c r="M194" s="57">
        <v>0</v>
      </c>
      <c r="N194" s="58">
        <v>0</v>
      </c>
      <c r="O194" s="59">
        <v>0</v>
      </c>
      <c r="P194" s="58">
        <v>0</v>
      </c>
      <c r="Q194" s="60">
        <v>8248000</v>
      </c>
      <c r="R194" s="59">
        <v>8248000</v>
      </c>
      <c r="S194" s="58">
        <v>0</v>
      </c>
      <c r="T194" s="58">
        <v>0</v>
      </c>
      <c r="U194" s="57">
        <v>0</v>
      </c>
      <c r="V194" s="58">
        <v>0</v>
      </c>
      <c r="W194" s="61">
        <v>8248000</v>
      </c>
    </row>
    <row r="195" spans="1:23" s="7" customFormat="1" ht="12.75" customHeight="1">
      <c r="A195" s="24"/>
      <c r="B195" s="54" t="s">
        <v>85</v>
      </c>
      <c r="C195" s="55" t="s">
        <v>86</v>
      </c>
      <c r="D195" s="56">
        <v>0</v>
      </c>
      <c r="E195" s="57">
        <v>15990989</v>
      </c>
      <c r="F195" s="57">
        <v>38217490</v>
      </c>
      <c r="G195" s="57">
        <v>0</v>
      </c>
      <c r="H195" s="57">
        <v>5046000</v>
      </c>
      <c r="I195" s="57">
        <v>2825426</v>
      </c>
      <c r="J195" s="57">
        <v>0</v>
      </c>
      <c r="K195" s="57">
        <v>0</v>
      </c>
      <c r="L195" s="57">
        <v>0</v>
      </c>
      <c r="M195" s="57">
        <v>0</v>
      </c>
      <c r="N195" s="58">
        <v>966000</v>
      </c>
      <c r="O195" s="59">
        <v>21600000</v>
      </c>
      <c r="P195" s="58">
        <v>0</v>
      </c>
      <c r="Q195" s="60">
        <v>84645905</v>
      </c>
      <c r="R195" s="59">
        <v>63742984</v>
      </c>
      <c r="S195" s="58">
        <v>0</v>
      </c>
      <c r="T195" s="58">
        <v>0</v>
      </c>
      <c r="U195" s="57">
        <v>0</v>
      </c>
      <c r="V195" s="58">
        <v>20902921</v>
      </c>
      <c r="W195" s="61">
        <v>84645905</v>
      </c>
    </row>
    <row r="196" spans="1:23" s="7" customFormat="1" ht="12.75" customHeight="1">
      <c r="A196" s="24"/>
      <c r="B196" s="54" t="s">
        <v>433</v>
      </c>
      <c r="C196" s="55" t="s">
        <v>434</v>
      </c>
      <c r="D196" s="56">
        <v>0</v>
      </c>
      <c r="E196" s="57">
        <v>8131200</v>
      </c>
      <c r="F196" s="57">
        <v>0</v>
      </c>
      <c r="G196" s="57">
        <v>0</v>
      </c>
      <c r="H196" s="57">
        <v>10445000</v>
      </c>
      <c r="I196" s="57">
        <v>12196800</v>
      </c>
      <c r="J196" s="57">
        <v>0</v>
      </c>
      <c r="K196" s="57">
        <v>0</v>
      </c>
      <c r="L196" s="57">
        <v>0</v>
      </c>
      <c r="M196" s="57">
        <v>0</v>
      </c>
      <c r="N196" s="58">
        <v>0</v>
      </c>
      <c r="O196" s="59">
        <v>5000000</v>
      </c>
      <c r="P196" s="58">
        <v>0</v>
      </c>
      <c r="Q196" s="60">
        <v>35773000</v>
      </c>
      <c r="R196" s="59">
        <v>35773000</v>
      </c>
      <c r="S196" s="58">
        <v>0</v>
      </c>
      <c r="T196" s="58">
        <v>0</v>
      </c>
      <c r="U196" s="57">
        <v>0</v>
      </c>
      <c r="V196" s="58">
        <v>0</v>
      </c>
      <c r="W196" s="61">
        <v>35773000</v>
      </c>
    </row>
    <row r="197" spans="1:23" s="7" customFormat="1" ht="12.75" customHeight="1">
      <c r="A197" s="24"/>
      <c r="B197" s="54" t="s">
        <v>435</v>
      </c>
      <c r="C197" s="55" t="s">
        <v>436</v>
      </c>
      <c r="D197" s="56">
        <v>0</v>
      </c>
      <c r="E197" s="57">
        <v>11580000</v>
      </c>
      <c r="F197" s="57">
        <v>0</v>
      </c>
      <c r="G197" s="57">
        <v>0</v>
      </c>
      <c r="H197" s="57">
        <v>1000000</v>
      </c>
      <c r="I197" s="57">
        <v>0</v>
      </c>
      <c r="J197" s="57">
        <v>0</v>
      </c>
      <c r="K197" s="57">
        <v>0</v>
      </c>
      <c r="L197" s="57">
        <v>0</v>
      </c>
      <c r="M197" s="57">
        <v>0</v>
      </c>
      <c r="N197" s="58">
        <v>0</v>
      </c>
      <c r="O197" s="59">
        <v>0</v>
      </c>
      <c r="P197" s="58">
        <v>0</v>
      </c>
      <c r="Q197" s="60">
        <v>12580000</v>
      </c>
      <c r="R197" s="59">
        <v>12580000</v>
      </c>
      <c r="S197" s="58">
        <v>0</v>
      </c>
      <c r="T197" s="58">
        <v>0</v>
      </c>
      <c r="U197" s="57">
        <v>0</v>
      </c>
      <c r="V197" s="58">
        <v>0</v>
      </c>
      <c r="W197" s="61">
        <v>12580000</v>
      </c>
    </row>
    <row r="198" spans="1:23" s="7" customFormat="1" ht="12.75" customHeight="1">
      <c r="A198" s="24"/>
      <c r="B198" s="54" t="s">
        <v>437</v>
      </c>
      <c r="C198" s="55" t="s">
        <v>438</v>
      </c>
      <c r="D198" s="56">
        <v>0</v>
      </c>
      <c r="E198" s="57">
        <v>0</v>
      </c>
      <c r="F198" s="57">
        <v>15000000</v>
      </c>
      <c r="G198" s="57">
        <v>0</v>
      </c>
      <c r="H198" s="57">
        <v>1000000</v>
      </c>
      <c r="I198" s="57">
        <v>27697000</v>
      </c>
      <c r="J198" s="57">
        <v>0</v>
      </c>
      <c r="K198" s="57">
        <v>0</v>
      </c>
      <c r="L198" s="57">
        <v>0</v>
      </c>
      <c r="M198" s="57">
        <v>0</v>
      </c>
      <c r="N198" s="58">
        <v>0</v>
      </c>
      <c r="O198" s="59">
        <v>0</v>
      </c>
      <c r="P198" s="58">
        <v>0</v>
      </c>
      <c r="Q198" s="60">
        <v>43697000</v>
      </c>
      <c r="R198" s="59">
        <v>43697000</v>
      </c>
      <c r="S198" s="58">
        <v>0</v>
      </c>
      <c r="T198" s="58">
        <v>0</v>
      </c>
      <c r="U198" s="57">
        <v>0</v>
      </c>
      <c r="V198" s="58">
        <v>0</v>
      </c>
      <c r="W198" s="61">
        <v>43697000</v>
      </c>
    </row>
    <row r="199" spans="1:23" s="7" customFormat="1" ht="12.75" customHeight="1">
      <c r="A199" s="24"/>
      <c r="B199" s="54" t="s">
        <v>439</v>
      </c>
      <c r="C199" s="55" t="s">
        <v>440</v>
      </c>
      <c r="D199" s="56">
        <v>0</v>
      </c>
      <c r="E199" s="57">
        <v>4215459</v>
      </c>
      <c r="F199" s="57">
        <v>108391237</v>
      </c>
      <c r="G199" s="57">
        <v>0</v>
      </c>
      <c r="H199" s="57">
        <v>0</v>
      </c>
      <c r="I199" s="57">
        <v>17356650</v>
      </c>
      <c r="J199" s="57">
        <v>0</v>
      </c>
      <c r="K199" s="57">
        <v>0</v>
      </c>
      <c r="L199" s="57">
        <v>0</v>
      </c>
      <c r="M199" s="57">
        <v>0</v>
      </c>
      <c r="N199" s="58">
        <v>8679960</v>
      </c>
      <c r="O199" s="59">
        <v>478926</v>
      </c>
      <c r="P199" s="58">
        <v>0</v>
      </c>
      <c r="Q199" s="60">
        <v>139122232</v>
      </c>
      <c r="R199" s="59">
        <v>138365050</v>
      </c>
      <c r="S199" s="58">
        <v>0</v>
      </c>
      <c r="T199" s="58">
        <v>0</v>
      </c>
      <c r="U199" s="57">
        <v>0</v>
      </c>
      <c r="V199" s="58">
        <v>757182</v>
      </c>
      <c r="W199" s="61">
        <v>139122232</v>
      </c>
    </row>
    <row r="200" spans="1:23" s="7" customFormat="1" ht="12.75" customHeight="1">
      <c r="A200" s="24"/>
      <c r="B200" s="54" t="s">
        <v>441</v>
      </c>
      <c r="C200" s="55" t="s">
        <v>442</v>
      </c>
      <c r="D200" s="56">
        <v>0</v>
      </c>
      <c r="E200" s="57">
        <v>24877192</v>
      </c>
      <c r="F200" s="57">
        <v>30788000</v>
      </c>
      <c r="G200" s="57">
        <v>0</v>
      </c>
      <c r="H200" s="57">
        <v>1000000</v>
      </c>
      <c r="I200" s="57">
        <v>15177452</v>
      </c>
      <c r="J200" s="57">
        <v>0</v>
      </c>
      <c r="K200" s="57">
        <v>0</v>
      </c>
      <c r="L200" s="57">
        <v>0</v>
      </c>
      <c r="M200" s="57">
        <v>4500000</v>
      </c>
      <c r="N200" s="58">
        <v>14230356</v>
      </c>
      <c r="O200" s="59">
        <v>3000000</v>
      </c>
      <c r="P200" s="58">
        <v>0</v>
      </c>
      <c r="Q200" s="60">
        <v>93573000</v>
      </c>
      <c r="R200" s="59">
        <v>93573000</v>
      </c>
      <c r="S200" s="58">
        <v>0</v>
      </c>
      <c r="T200" s="58">
        <v>0</v>
      </c>
      <c r="U200" s="57">
        <v>0</v>
      </c>
      <c r="V200" s="58">
        <v>0</v>
      </c>
      <c r="W200" s="61">
        <v>93573000</v>
      </c>
    </row>
    <row r="201" spans="1:23" s="7" customFormat="1" ht="12.75" customHeight="1">
      <c r="A201" s="24"/>
      <c r="B201" s="54" t="s">
        <v>443</v>
      </c>
      <c r="C201" s="55" t="s">
        <v>444</v>
      </c>
      <c r="D201" s="56">
        <v>0</v>
      </c>
      <c r="E201" s="57">
        <v>10000000</v>
      </c>
      <c r="F201" s="57">
        <v>145659127</v>
      </c>
      <c r="G201" s="57">
        <v>0</v>
      </c>
      <c r="H201" s="57">
        <v>78000000</v>
      </c>
      <c r="I201" s="57">
        <v>22605000</v>
      </c>
      <c r="J201" s="57">
        <v>0</v>
      </c>
      <c r="K201" s="57">
        <v>1000000</v>
      </c>
      <c r="L201" s="57">
        <v>2500000</v>
      </c>
      <c r="M201" s="57">
        <v>1000000</v>
      </c>
      <c r="N201" s="58">
        <v>17000000</v>
      </c>
      <c r="O201" s="59">
        <v>0</v>
      </c>
      <c r="P201" s="58">
        <v>0</v>
      </c>
      <c r="Q201" s="60">
        <v>277764127</v>
      </c>
      <c r="R201" s="59">
        <v>67605000</v>
      </c>
      <c r="S201" s="58">
        <v>0</v>
      </c>
      <c r="T201" s="58">
        <v>0</v>
      </c>
      <c r="U201" s="57">
        <v>0</v>
      </c>
      <c r="V201" s="58">
        <v>210159127</v>
      </c>
      <c r="W201" s="61">
        <v>277764127</v>
      </c>
    </row>
    <row r="202" spans="1:23" s="7" customFormat="1" ht="12.75" customHeight="1">
      <c r="A202" s="24"/>
      <c r="B202" s="54" t="s">
        <v>445</v>
      </c>
      <c r="C202" s="55" t="s">
        <v>446</v>
      </c>
      <c r="D202" s="56">
        <v>0</v>
      </c>
      <c r="E202" s="57">
        <v>39000000</v>
      </c>
      <c r="F202" s="57">
        <v>17762600</v>
      </c>
      <c r="G202" s="57">
        <v>0</v>
      </c>
      <c r="H202" s="57">
        <v>0</v>
      </c>
      <c r="I202" s="57">
        <v>13500000</v>
      </c>
      <c r="J202" s="57">
        <v>0</v>
      </c>
      <c r="K202" s="57">
        <v>15645400</v>
      </c>
      <c r="L202" s="57">
        <v>0</v>
      </c>
      <c r="M202" s="57">
        <v>0</v>
      </c>
      <c r="N202" s="58">
        <v>27000000</v>
      </c>
      <c r="O202" s="59">
        <v>0</v>
      </c>
      <c r="P202" s="58">
        <v>0</v>
      </c>
      <c r="Q202" s="60">
        <v>112908000</v>
      </c>
      <c r="R202" s="59">
        <v>112908000</v>
      </c>
      <c r="S202" s="58">
        <v>0</v>
      </c>
      <c r="T202" s="58">
        <v>0</v>
      </c>
      <c r="U202" s="57">
        <v>0</v>
      </c>
      <c r="V202" s="58">
        <v>0</v>
      </c>
      <c r="W202" s="61">
        <v>112908000</v>
      </c>
    </row>
    <row r="203" spans="1:23" s="7" customFormat="1" ht="12.75" customHeight="1">
      <c r="A203" s="24"/>
      <c r="B203" s="54" t="s">
        <v>87</v>
      </c>
      <c r="C203" s="55" t="s">
        <v>88</v>
      </c>
      <c r="D203" s="56">
        <v>0</v>
      </c>
      <c r="E203" s="57">
        <v>71000000</v>
      </c>
      <c r="F203" s="57">
        <v>102000000</v>
      </c>
      <c r="G203" s="57">
        <v>47000000</v>
      </c>
      <c r="H203" s="57">
        <v>15000000</v>
      </c>
      <c r="I203" s="57">
        <v>89000000</v>
      </c>
      <c r="J203" s="57">
        <v>0</v>
      </c>
      <c r="K203" s="57">
        <v>10000000</v>
      </c>
      <c r="L203" s="57">
        <v>5362000</v>
      </c>
      <c r="M203" s="57">
        <v>-42000000</v>
      </c>
      <c r="N203" s="58">
        <v>0</v>
      </c>
      <c r="O203" s="59">
        <v>0</v>
      </c>
      <c r="P203" s="58">
        <v>0</v>
      </c>
      <c r="Q203" s="60">
        <v>297362000</v>
      </c>
      <c r="R203" s="59">
        <v>297362000</v>
      </c>
      <c r="S203" s="58">
        <v>0</v>
      </c>
      <c r="T203" s="58">
        <v>0</v>
      </c>
      <c r="U203" s="57">
        <v>0</v>
      </c>
      <c r="V203" s="58">
        <v>0</v>
      </c>
      <c r="W203" s="61">
        <v>297362000</v>
      </c>
    </row>
    <row r="204" spans="1:23" s="7" customFormat="1" ht="12.75" customHeight="1">
      <c r="A204" s="24"/>
      <c r="B204" s="54" t="s">
        <v>89</v>
      </c>
      <c r="C204" s="55" t="s">
        <v>90</v>
      </c>
      <c r="D204" s="56">
        <v>24000000</v>
      </c>
      <c r="E204" s="57">
        <v>238053000</v>
      </c>
      <c r="F204" s="57">
        <v>20000000</v>
      </c>
      <c r="G204" s="57">
        <v>0</v>
      </c>
      <c r="H204" s="57">
        <v>21455041</v>
      </c>
      <c r="I204" s="57">
        <v>46000000</v>
      </c>
      <c r="J204" s="57">
        <v>0</v>
      </c>
      <c r="K204" s="57">
        <v>0</v>
      </c>
      <c r="L204" s="57">
        <v>0</v>
      </c>
      <c r="M204" s="57">
        <v>100000000</v>
      </c>
      <c r="N204" s="58">
        <v>12362000</v>
      </c>
      <c r="O204" s="59">
        <v>400000</v>
      </c>
      <c r="P204" s="58">
        <v>0</v>
      </c>
      <c r="Q204" s="60">
        <v>462270041</v>
      </c>
      <c r="R204" s="59">
        <v>362270041</v>
      </c>
      <c r="S204" s="58">
        <v>100000000</v>
      </c>
      <c r="T204" s="58">
        <v>0</v>
      </c>
      <c r="U204" s="57">
        <v>0</v>
      </c>
      <c r="V204" s="58">
        <v>0</v>
      </c>
      <c r="W204" s="61">
        <v>462270041</v>
      </c>
    </row>
    <row r="205" spans="1:23" s="7" customFormat="1" ht="12.75" customHeight="1">
      <c r="A205" s="24"/>
      <c r="B205" s="54" t="s">
        <v>447</v>
      </c>
      <c r="C205" s="55" t="s">
        <v>448</v>
      </c>
      <c r="D205" s="56">
        <v>0</v>
      </c>
      <c r="E205" s="57">
        <v>18039300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57">
        <v>4000000</v>
      </c>
      <c r="M205" s="57">
        <v>0</v>
      </c>
      <c r="N205" s="58">
        <v>2000000</v>
      </c>
      <c r="O205" s="59">
        <v>6338195</v>
      </c>
      <c r="P205" s="58">
        <v>0</v>
      </c>
      <c r="Q205" s="60">
        <v>30377495</v>
      </c>
      <c r="R205" s="59">
        <v>24039300</v>
      </c>
      <c r="S205" s="58">
        <v>0</v>
      </c>
      <c r="T205" s="58">
        <v>0</v>
      </c>
      <c r="U205" s="57">
        <v>0</v>
      </c>
      <c r="V205" s="58">
        <v>6338195</v>
      </c>
      <c r="W205" s="61">
        <v>30377495</v>
      </c>
    </row>
    <row r="206" spans="1:23" s="7" customFormat="1" ht="12.75" customHeight="1">
      <c r="A206" s="24"/>
      <c r="B206" s="54" t="s">
        <v>449</v>
      </c>
      <c r="C206" s="55" t="s">
        <v>450</v>
      </c>
      <c r="D206" s="56">
        <v>0</v>
      </c>
      <c r="E206" s="57">
        <v>36000000</v>
      </c>
      <c r="F206" s="57">
        <v>10000000</v>
      </c>
      <c r="G206" s="57">
        <v>0</v>
      </c>
      <c r="H206" s="57">
        <v>0</v>
      </c>
      <c r="I206" s="57">
        <v>0</v>
      </c>
      <c r="J206" s="57">
        <v>0</v>
      </c>
      <c r="K206" s="57">
        <v>10638000</v>
      </c>
      <c r="L206" s="57">
        <v>53400000</v>
      </c>
      <c r="M206" s="57">
        <v>0</v>
      </c>
      <c r="N206" s="58">
        <v>35000000</v>
      </c>
      <c r="O206" s="59">
        <v>2000000</v>
      </c>
      <c r="P206" s="58">
        <v>0</v>
      </c>
      <c r="Q206" s="60">
        <v>147038000</v>
      </c>
      <c r="R206" s="59">
        <v>145038000</v>
      </c>
      <c r="S206" s="58">
        <v>0</v>
      </c>
      <c r="T206" s="58">
        <v>0</v>
      </c>
      <c r="U206" s="57">
        <v>0</v>
      </c>
      <c r="V206" s="58">
        <v>2000000</v>
      </c>
      <c r="W206" s="61">
        <v>147038000</v>
      </c>
    </row>
    <row r="207" spans="1:23" s="7" customFormat="1" ht="12.75" customHeight="1">
      <c r="A207" s="24"/>
      <c r="B207" s="54" t="s">
        <v>451</v>
      </c>
      <c r="C207" s="55" t="s">
        <v>452</v>
      </c>
      <c r="D207" s="56">
        <v>0</v>
      </c>
      <c r="E207" s="57">
        <v>28021218</v>
      </c>
      <c r="F207" s="57">
        <v>0</v>
      </c>
      <c r="G207" s="57">
        <v>0</v>
      </c>
      <c r="H207" s="57">
        <v>0</v>
      </c>
      <c r="I207" s="57">
        <v>0</v>
      </c>
      <c r="J207" s="57">
        <v>0</v>
      </c>
      <c r="K207" s="57">
        <v>21218</v>
      </c>
      <c r="L207" s="57">
        <v>0</v>
      </c>
      <c r="M207" s="57">
        <v>0</v>
      </c>
      <c r="N207" s="58">
        <v>2515540</v>
      </c>
      <c r="O207" s="59">
        <v>3578049</v>
      </c>
      <c r="P207" s="58">
        <v>0</v>
      </c>
      <c r="Q207" s="60">
        <v>34136025</v>
      </c>
      <c r="R207" s="59">
        <v>29879000</v>
      </c>
      <c r="S207" s="58">
        <v>0</v>
      </c>
      <c r="T207" s="58">
        <v>0</v>
      </c>
      <c r="U207" s="57">
        <v>0</v>
      </c>
      <c r="V207" s="58">
        <v>4257025</v>
      </c>
      <c r="W207" s="61">
        <v>34136025</v>
      </c>
    </row>
    <row r="208" spans="1:23" s="7" customFormat="1" ht="12.75" customHeight="1">
      <c r="A208" s="24"/>
      <c r="B208" s="54" t="s">
        <v>453</v>
      </c>
      <c r="C208" s="55" t="s">
        <v>454</v>
      </c>
      <c r="D208" s="56">
        <v>0</v>
      </c>
      <c r="E208" s="57">
        <v>22779000</v>
      </c>
      <c r="F208" s="57">
        <v>0</v>
      </c>
      <c r="G208" s="57">
        <v>0</v>
      </c>
      <c r="H208" s="57">
        <v>3000000</v>
      </c>
      <c r="I208" s="57">
        <v>0</v>
      </c>
      <c r="J208" s="57">
        <v>0</v>
      </c>
      <c r="K208" s="57">
        <v>0</v>
      </c>
      <c r="L208" s="57">
        <v>0</v>
      </c>
      <c r="M208" s="57">
        <v>0</v>
      </c>
      <c r="N208" s="58">
        <v>8133000</v>
      </c>
      <c r="O208" s="59">
        <v>0</v>
      </c>
      <c r="P208" s="58">
        <v>0</v>
      </c>
      <c r="Q208" s="60">
        <v>33912000</v>
      </c>
      <c r="R208" s="59">
        <v>33912000</v>
      </c>
      <c r="S208" s="58">
        <v>0</v>
      </c>
      <c r="T208" s="58">
        <v>0</v>
      </c>
      <c r="U208" s="57">
        <v>0</v>
      </c>
      <c r="V208" s="58">
        <v>0</v>
      </c>
      <c r="W208" s="61">
        <v>33912000</v>
      </c>
    </row>
    <row r="209" spans="1:23" s="7" customFormat="1" ht="12.75" customHeight="1">
      <c r="A209" s="24"/>
      <c r="B209" s="54" t="s">
        <v>455</v>
      </c>
      <c r="C209" s="55" t="s">
        <v>456</v>
      </c>
      <c r="D209" s="56">
        <v>0</v>
      </c>
      <c r="E209" s="57">
        <v>49000000</v>
      </c>
      <c r="F209" s="57">
        <v>0</v>
      </c>
      <c r="G209" s="57">
        <v>0</v>
      </c>
      <c r="H209" s="57">
        <v>16027000</v>
      </c>
      <c r="I209" s="57">
        <v>0</v>
      </c>
      <c r="J209" s="57">
        <v>0</v>
      </c>
      <c r="K209" s="57">
        <v>0</v>
      </c>
      <c r="L209" s="57">
        <v>0</v>
      </c>
      <c r="M209" s="57">
        <v>0</v>
      </c>
      <c r="N209" s="58">
        <v>0</v>
      </c>
      <c r="O209" s="59">
        <v>5000000</v>
      </c>
      <c r="P209" s="58">
        <v>0</v>
      </c>
      <c r="Q209" s="60">
        <v>70027000</v>
      </c>
      <c r="R209" s="59">
        <v>65027000</v>
      </c>
      <c r="S209" s="58">
        <v>0</v>
      </c>
      <c r="T209" s="58">
        <v>0</v>
      </c>
      <c r="U209" s="57">
        <v>0</v>
      </c>
      <c r="V209" s="58">
        <v>5000000</v>
      </c>
      <c r="W209" s="61">
        <v>70027000</v>
      </c>
    </row>
    <row r="210" spans="1:23" s="7" customFormat="1" ht="12.75" customHeight="1">
      <c r="A210" s="24"/>
      <c r="B210" s="54" t="s">
        <v>457</v>
      </c>
      <c r="C210" s="55" t="s">
        <v>458</v>
      </c>
      <c r="D210" s="56">
        <v>0</v>
      </c>
      <c r="E210" s="57">
        <v>38669000</v>
      </c>
      <c r="F210" s="57">
        <v>0</v>
      </c>
      <c r="G210" s="57">
        <v>0</v>
      </c>
      <c r="H210" s="57">
        <v>3000000</v>
      </c>
      <c r="I210" s="57">
        <v>0</v>
      </c>
      <c r="J210" s="57">
        <v>0</v>
      </c>
      <c r="K210" s="57">
        <v>0</v>
      </c>
      <c r="L210" s="57">
        <v>0</v>
      </c>
      <c r="M210" s="57">
        <v>0</v>
      </c>
      <c r="N210" s="58">
        <v>0</v>
      </c>
      <c r="O210" s="59">
        <v>0</v>
      </c>
      <c r="P210" s="58">
        <v>0</v>
      </c>
      <c r="Q210" s="60">
        <v>41669000</v>
      </c>
      <c r="R210" s="59">
        <v>41669000</v>
      </c>
      <c r="S210" s="58">
        <v>0</v>
      </c>
      <c r="T210" s="58">
        <v>0</v>
      </c>
      <c r="U210" s="57">
        <v>0</v>
      </c>
      <c r="V210" s="58">
        <v>0</v>
      </c>
      <c r="W210" s="61">
        <v>41669000</v>
      </c>
    </row>
    <row r="211" spans="1:23" s="7" customFormat="1" ht="12.75" customHeight="1">
      <c r="A211" s="24"/>
      <c r="B211" s="54" t="s">
        <v>459</v>
      </c>
      <c r="C211" s="55" t="s">
        <v>460</v>
      </c>
      <c r="D211" s="56">
        <v>0</v>
      </c>
      <c r="E211" s="57">
        <v>36769290</v>
      </c>
      <c r="F211" s="57">
        <v>0</v>
      </c>
      <c r="G211" s="57">
        <v>0</v>
      </c>
      <c r="H211" s="57">
        <v>5985000</v>
      </c>
      <c r="I211" s="57">
        <v>0</v>
      </c>
      <c r="J211" s="57">
        <v>0</v>
      </c>
      <c r="K211" s="57">
        <v>0</v>
      </c>
      <c r="L211" s="57">
        <v>653967</v>
      </c>
      <c r="M211" s="57">
        <v>0</v>
      </c>
      <c r="N211" s="58">
        <v>2483119</v>
      </c>
      <c r="O211" s="59">
        <v>2434260</v>
      </c>
      <c r="P211" s="58">
        <v>0</v>
      </c>
      <c r="Q211" s="60">
        <v>48325636</v>
      </c>
      <c r="R211" s="59">
        <v>41324000</v>
      </c>
      <c r="S211" s="58">
        <v>0</v>
      </c>
      <c r="T211" s="58">
        <v>0</v>
      </c>
      <c r="U211" s="57">
        <v>0</v>
      </c>
      <c r="V211" s="58">
        <v>7001636</v>
      </c>
      <c r="W211" s="61">
        <v>48325636</v>
      </c>
    </row>
    <row r="212" spans="1:23" s="7" customFormat="1" ht="12.75" customHeight="1">
      <c r="A212" s="24"/>
      <c r="B212" s="54" t="s">
        <v>461</v>
      </c>
      <c r="C212" s="55" t="s">
        <v>462</v>
      </c>
      <c r="D212" s="56">
        <v>0</v>
      </c>
      <c r="E212" s="57">
        <v>5650000</v>
      </c>
      <c r="F212" s="57">
        <v>0</v>
      </c>
      <c r="G212" s="57">
        <v>0</v>
      </c>
      <c r="H212" s="57">
        <v>10000000</v>
      </c>
      <c r="I212" s="57">
        <v>0</v>
      </c>
      <c r="J212" s="57">
        <v>0</v>
      </c>
      <c r="K212" s="57">
        <v>0</v>
      </c>
      <c r="L212" s="57">
        <v>5900000</v>
      </c>
      <c r="M212" s="57">
        <v>0</v>
      </c>
      <c r="N212" s="58">
        <v>5390000</v>
      </c>
      <c r="O212" s="59">
        <v>100000</v>
      </c>
      <c r="P212" s="58">
        <v>0</v>
      </c>
      <c r="Q212" s="60">
        <v>27040000</v>
      </c>
      <c r="R212" s="59">
        <v>26940000</v>
      </c>
      <c r="S212" s="58">
        <v>0</v>
      </c>
      <c r="T212" s="58">
        <v>0</v>
      </c>
      <c r="U212" s="57">
        <v>0</v>
      </c>
      <c r="V212" s="58">
        <v>100000</v>
      </c>
      <c r="W212" s="61">
        <v>27040000</v>
      </c>
    </row>
    <row r="213" spans="1:23" s="7" customFormat="1" ht="12.75" customHeight="1">
      <c r="A213" s="24"/>
      <c r="B213" s="54" t="s">
        <v>463</v>
      </c>
      <c r="C213" s="55" t="s">
        <v>464</v>
      </c>
      <c r="D213" s="56">
        <v>1341965</v>
      </c>
      <c r="E213" s="57">
        <v>24998000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1744327</v>
      </c>
      <c r="L213" s="57">
        <v>0</v>
      </c>
      <c r="M213" s="57">
        <v>0</v>
      </c>
      <c r="N213" s="58">
        <v>3679000</v>
      </c>
      <c r="O213" s="59">
        <v>345692</v>
      </c>
      <c r="P213" s="58">
        <v>0</v>
      </c>
      <c r="Q213" s="60">
        <v>32108984</v>
      </c>
      <c r="R213" s="59">
        <v>16763692</v>
      </c>
      <c r="S213" s="58">
        <v>0</v>
      </c>
      <c r="T213" s="58">
        <v>0</v>
      </c>
      <c r="U213" s="57">
        <v>0</v>
      </c>
      <c r="V213" s="58">
        <v>15345292</v>
      </c>
      <c r="W213" s="61">
        <v>32108984</v>
      </c>
    </row>
    <row r="214" spans="1:23" s="7" customFormat="1" ht="12.75" customHeight="1">
      <c r="A214" s="24"/>
      <c r="B214" s="54" t="s">
        <v>465</v>
      </c>
      <c r="C214" s="55" t="s">
        <v>466</v>
      </c>
      <c r="D214" s="56">
        <v>8483944</v>
      </c>
      <c r="E214" s="57">
        <v>48158790</v>
      </c>
      <c r="F214" s="57">
        <v>0</v>
      </c>
      <c r="G214" s="57">
        <v>0</v>
      </c>
      <c r="H214" s="57">
        <v>0</v>
      </c>
      <c r="I214" s="57">
        <v>0</v>
      </c>
      <c r="J214" s="57">
        <v>0</v>
      </c>
      <c r="K214" s="57">
        <v>0</v>
      </c>
      <c r="L214" s="57">
        <v>0</v>
      </c>
      <c r="M214" s="57">
        <v>0</v>
      </c>
      <c r="N214" s="58">
        <v>0</v>
      </c>
      <c r="O214" s="59">
        <v>18291618</v>
      </c>
      <c r="P214" s="58">
        <v>0</v>
      </c>
      <c r="Q214" s="60">
        <v>74934352</v>
      </c>
      <c r="R214" s="59">
        <v>48158790</v>
      </c>
      <c r="S214" s="58">
        <v>0</v>
      </c>
      <c r="T214" s="58">
        <v>0</v>
      </c>
      <c r="U214" s="57">
        <v>0</v>
      </c>
      <c r="V214" s="58">
        <v>26775562</v>
      </c>
      <c r="W214" s="61">
        <v>74934352</v>
      </c>
    </row>
    <row r="215" spans="1:23" s="7" customFormat="1" ht="12.75" customHeight="1">
      <c r="A215" s="24"/>
      <c r="B215" s="54" t="s">
        <v>467</v>
      </c>
      <c r="C215" s="55" t="s">
        <v>468</v>
      </c>
      <c r="D215" s="56">
        <v>0</v>
      </c>
      <c r="E215" s="57">
        <v>0</v>
      </c>
      <c r="F215" s="57">
        <v>0</v>
      </c>
      <c r="G215" s="57">
        <v>0</v>
      </c>
      <c r="H215" s="57">
        <v>2000000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8">
        <v>0</v>
      </c>
      <c r="O215" s="59">
        <v>0</v>
      </c>
      <c r="P215" s="58">
        <v>0</v>
      </c>
      <c r="Q215" s="60">
        <v>2000000</v>
      </c>
      <c r="R215" s="59">
        <v>2000000</v>
      </c>
      <c r="S215" s="58">
        <v>0</v>
      </c>
      <c r="T215" s="58">
        <v>0</v>
      </c>
      <c r="U215" s="57">
        <v>0</v>
      </c>
      <c r="V215" s="58">
        <v>0</v>
      </c>
      <c r="W215" s="61">
        <v>2000000</v>
      </c>
    </row>
    <row r="216" spans="1:23" s="7" customFormat="1" ht="12.75" customHeight="1">
      <c r="A216" s="24"/>
      <c r="B216" s="54" t="s">
        <v>469</v>
      </c>
      <c r="C216" s="55" t="s">
        <v>470</v>
      </c>
      <c r="D216" s="56">
        <v>0</v>
      </c>
      <c r="E216" s="57">
        <v>31500000</v>
      </c>
      <c r="F216" s="57">
        <v>0</v>
      </c>
      <c r="G216" s="57">
        <v>0</v>
      </c>
      <c r="H216" s="57">
        <v>0</v>
      </c>
      <c r="I216" s="57">
        <v>0</v>
      </c>
      <c r="J216" s="57">
        <v>0</v>
      </c>
      <c r="K216" s="57">
        <v>0</v>
      </c>
      <c r="L216" s="57">
        <v>0</v>
      </c>
      <c r="M216" s="57">
        <v>0</v>
      </c>
      <c r="N216" s="58">
        <v>18356000</v>
      </c>
      <c r="O216" s="59">
        <v>4452000</v>
      </c>
      <c r="P216" s="58">
        <v>0</v>
      </c>
      <c r="Q216" s="60">
        <v>54308000</v>
      </c>
      <c r="R216" s="59">
        <v>30171000</v>
      </c>
      <c r="S216" s="58">
        <v>0</v>
      </c>
      <c r="T216" s="58">
        <v>0</v>
      </c>
      <c r="U216" s="57">
        <v>0</v>
      </c>
      <c r="V216" s="58">
        <v>24137000</v>
      </c>
      <c r="W216" s="61">
        <v>54308000</v>
      </c>
    </row>
    <row r="217" spans="1:23" s="7" customFormat="1" ht="12.75" customHeight="1">
      <c r="A217" s="24"/>
      <c r="B217" s="54" t="s">
        <v>471</v>
      </c>
      <c r="C217" s="55" t="s">
        <v>472</v>
      </c>
      <c r="D217" s="56">
        <v>0</v>
      </c>
      <c r="E217" s="57">
        <v>8500000</v>
      </c>
      <c r="F217" s="57">
        <v>0</v>
      </c>
      <c r="G217" s="57">
        <v>0</v>
      </c>
      <c r="H217" s="57">
        <v>10500000</v>
      </c>
      <c r="I217" s="57">
        <v>4084000</v>
      </c>
      <c r="J217" s="57">
        <v>0</v>
      </c>
      <c r="K217" s="57">
        <v>0</v>
      </c>
      <c r="L217" s="57">
        <v>0</v>
      </c>
      <c r="M217" s="57">
        <v>0</v>
      </c>
      <c r="N217" s="58">
        <v>3000000</v>
      </c>
      <c r="O217" s="59">
        <v>0</v>
      </c>
      <c r="P217" s="58">
        <v>0</v>
      </c>
      <c r="Q217" s="60">
        <v>26084000</v>
      </c>
      <c r="R217" s="59">
        <v>26084000</v>
      </c>
      <c r="S217" s="58">
        <v>0</v>
      </c>
      <c r="T217" s="58">
        <v>0</v>
      </c>
      <c r="U217" s="57">
        <v>0</v>
      </c>
      <c r="V217" s="58">
        <v>0</v>
      </c>
      <c r="W217" s="61">
        <v>26084000</v>
      </c>
    </row>
    <row r="218" spans="1:23" s="7" customFormat="1" ht="12.75" customHeight="1">
      <c r="A218" s="24"/>
      <c r="B218" s="54" t="s">
        <v>91</v>
      </c>
      <c r="C218" s="55" t="s">
        <v>92</v>
      </c>
      <c r="D218" s="56">
        <v>10950000</v>
      </c>
      <c r="E218" s="57">
        <v>32120000</v>
      </c>
      <c r="F218" s="57">
        <v>1000000</v>
      </c>
      <c r="G218" s="57">
        <v>0</v>
      </c>
      <c r="H218" s="57">
        <v>71078000</v>
      </c>
      <c r="I218" s="57">
        <v>105459000</v>
      </c>
      <c r="J218" s="57">
        <v>0</v>
      </c>
      <c r="K218" s="57">
        <v>0</v>
      </c>
      <c r="L218" s="57">
        <v>0</v>
      </c>
      <c r="M218" s="57">
        <v>0</v>
      </c>
      <c r="N218" s="58">
        <v>10000000</v>
      </c>
      <c r="O218" s="59">
        <v>31350000</v>
      </c>
      <c r="P218" s="58">
        <v>0</v>
      </c>
      <c r="Q218" s="60">
        <v>261957000</v>
      </c>
      <c r="R218" s="59">
        <v>106337000</v>
      </c>
      <c r="S218" s="58">
        <v>0</v>
      </c>
      <c r="T218" s="58">
        <v>155620000</v>
      </c>
      <c r="U218" s="57">
        <v>0</v>
      </c>
      <c r="V218" s="58">
        <v>0</v>
      </c>
      <c r="W218" s="61">
        <v>261957000</v>
      </c>
    </row>
    <row r="219" spans="1:23" s="7" customFormat="1" ht="12.75" customHeight="1">
      <c r="A219" s="24"/>
      <c r="B219" s="54" t="s">
        <v>93</v>
      </c>
      <c r="C219" s="55" t="s">
        <v>94</v>
      </c>
      <c r="D219" s="56">
        <v>0</v>
      </c>
      <c r="E219" s="57">
        <v>44864735</v>
      </c>
      <c r="F219" s="57">
        <v>23000000</v>
      </c>
      <c r="G219" s="57">
        <v>0</v>
      </c>
      <c r="H219" s="57">
        <v>26000000</v>
      </c>
      <c r="I219" s="57">
        <v>24734544</v>
      </c>
      <c r="J219" s="57">
        <v>0</v>
      </c>
      <c r="K219" s="57">
        <v>0</v>
      </c>
      <c r="L219" s="57">
        <v>0</v>
      </c>
      <c r="M219" s="57">
        <v>0</v>
      </c>
      <c r="N219" s="58">
        <v>14813421</v>
      </c>
      <c r="O219" s="59">
        <v>10000000</v>
      </c>
      <c r="P219" s="58">
        <v>0</v>
      </c>
      <c r="Q219" s="60">
        <v>143412700</v>
      </c>
      <c r="R219" s="59">
        <v>133412700</v>
      </c>
      <c r="S219" s="58">
        <v>0</v>
      </c>
      <c r="T219" s="58">
        <v>0</v>
      </c>
      <c r="U219" s="57">
        <v>0</v>
      </c>
      <c r="V219" s="58">
        <v>10000000</v>
      </c>
      <c r="W219" s="61">
        <v>143412700</v>
      </c>
    </row>
    <row r="220" spans="1:23" s="7" customFormat="1" ht="12.75" customHeight="1">
      <c r="A220" s="122"/>
      <c r="B220" s="123" t="s">
        <v>473</v>
      </c>
      <c r="C220" s="124" t="s">
        <v>474</v>
      </c>
      <c r="D220" s="125">
        <v>0</v>
      </c>
      <c r="E220" s="126">
        <v>0</v>
      </c>
      <c r="F220" s="126">
        <v>14000000</v>
      </c>
      <c r="G220" s="126">
        <v>0</v>
      </c>
      <c r="H220" s="126">
        <v>0</v>
      </c>
      <c r="I220" s="126">
        <v>10000000</v>
      </c>
      <c r="J220" s="126">
        <v>0</v>
      </c>
      <c r="K220" s="126">
        <v>0</v>
      </c>
      <c r="L220" s="126">
        <v>0</v>
      </c>
      <c r="M220" s="126">
        <v>0</v>
      </c>
      <c r="N220" s="127">
        <v>0</v>
      </c>
      <c r="O220" s="128">
        <v>0</v>
      </c>
      <c r="P220" s="127">
        <v>0</v>
      </c>
      <c r="Q220" s="129">
        <v>24000000</v>
      </c>
      <c r="R220" s="128">
        <v>24000000</v>
      </c>
      <c r="S220" s="127">
        <v>0</v>
      </c>
      <c r="T220" s="127">
        <v>0</v>
      </c>
      <c r="U220" s="126">
        <v>0</v>
      </c>
      <c r="V220" s="127">
        <v>0</v>
      </c>
      <c r="W220" s="130">
        <v>24000000</v>
      </c>
    </row>
    <row r="221" spans="1:23" s="7" customFormat="1" ht="12.75" customHeight="1">
      <c r="A221" s="131"/>
      <c r="B221" s="132" t="s">
        <v>475</v>
      </c>
      <c r="C221" s="133" t="s">
        <v>476</v>
      </c>
      <c r="D221" s="134">
        <v>235000</v>
      </c>
      <c r="E221" s="135">
        <v>4345000</v>
      </c>
      <c r="F221" s="135">
        <v>16190000</v>
      </c>
      <c r="G221" s="135">
        <v>0</v>
      </c>
      <c r="H221" s="135">
        <v>3880000</v>
      </c>
      <c r="I221" s="135">
        <v>4886000</v>
      </c>
      <c r="J221" s="135">
        <v>0</v>
      </c>
      <c r="K221" s="135">
        <v>0</v>
      </c>
      <c r="L221" s="135">
        <v>0</v>
      </c>
      <c r="M221" s="135">
        <v>210000</v>
      </c>
      <c r="N221" s="136">
        <v>50000</v>
      </c>
      <c r="O221" s="137">
        <v>1900000</v>
      </c>
      <c r="P221" s="136">
        <v>0</v>
      </c>
      <c r="Q221" s="138">
        <v>31696000</v>
      </c>
      <c r="R221" s="137">
        <v>27411000</v>
      </c>
      <c r="S221" s="136">
        <v>0</v>
      </c>
      <c r="T221" s="136">
        <v>0</v>
      </c>
      <c r="U221" s="135">
        <v>0</v>
      </c>
      <c r="V221" s="136">
        <v>4285000</v>
      </c>
      <c r="W221" s="139">
        <v>31696000</v>
      </c>
    </row>
    <row r="222" spans="1:23" s="7" customFormat="1" ht="12.75" customHeight="1">
      <c r="A222" s="24"/>
      <c r="B222" s="54" t="s">
        <v>477</v>
      </c>
      <c r="C222" s="55" t="s">
        <v>478</v>
      </c>
      <c r="D222" s="56">
        <v>0</v>
      </c>
      <c r="E222" s="57">
        <v>5341000</v>
      </c>
      <c r="F222" s="57">
        <v>5300000</v>
      </c>
      <c r="G222" s="57">
        <v>0</v>
      </c>
      <c r="H222" s="57">
        <v>3000000</v>
      </c>
      <c r="I222" s="57">
        <v>10373000</v>
      </c>
      <c r="J222" s="57">
        <v>27000000</v>
      </c>
      <c r="K222" s="57">
        <v>0</v>
      </c>
      <c r="L222" s="57">
        <v>0</v>
      </c>
      <c r="M222" s="57">
        <v>0</v>
      </c>
      <c r="N222" s="58">
        <v>3100000</v>
      </c>
      <c r="O222" s="59">
        <v>1245000</v>
      </c>
      <c r="P222" s="58">
        <v>0</v>
      </c>
      <c r="Q222" s="60">
        <v>55359000</v>
      </c>
      <c r="R222" s="59">
        <v>50869000</v>
      </c>
      <c r="S222" s="58">
        <v>0</v>
      </c>
      <c r="T222" s="58">
        <v>0</v>
      </c>
      <c r="U222" s="57">
        <v>0</v>
      </c>
      <c r="V222" s="58">
        <v>4490000</v>
      </c>
      <c r="W222" s="61">
        <v>55359000</v>
      </c>
    </row>
    <row r="223" spans="1:23" s="7" customFormat="1" ht="12.75" customHeight="1">
      <c r="A223" s="24"/>
      <c r="B223" s="54" t="s">
        <v>479</v>
      </c>
      <c r="C223" s="55" t="s">
        <v>480</v>
      </c>
      <c r="D223" s="56">
        <v>3325000</v>
      </c>
      <c r="E223" s="57">
        <v>6420000</v>
      </c>
      <c r="F223" s="57">
        <v>11100000</v>
      </c>
      <c r="G223" s="57">
        <v>0</v>
      </c>
      <c r="H223" s="57">
        <v>7160000</v>
      </c>
      <c r="I223" s="57">
        <v>732000</v>
      </c>
      <c r="J223" s="57">
        <v>0</v>
      </c>
      <c r="K223" s="57">
        <v>0</v>
      </c>
      <c r="L223" s="57">
        <v>3065000</v>
      </c>
      <c r="M223" s="57">
        <v>0</v>
      </c>
      <c r="N223" s="58">
        <v>27805000</v>
      </c>
      <c r="O223" s="59">
        <v>3040000</v>
      </c>
      <c r="P223" s="58">
        <v>0</v>
      </c>
      <c r="Q223" s="60">
        <v>62647000</v>
      </c>
      <c r="R223" s="59">
        <v>45557000</v>
      </c>
      <c r="S223" s="58">
        <v>8400000</v>
      </c>
      <c r="T223" s="58">
        <v>8690000</v>
      </c>
      <c r="U223" s="57">
        <v>0</v>
      </c>
      <c r="V223" s="58">
        <v>0</v>
      </c>
      <c r="W223" s="61">
        <v>62647000</v>
      </c>
    </row>
    <row r="224" spans="1:23" s="7" customFormat="1" ht="12.75" customHeight="1">
      <c r="A224" s="24"/>
      <c r="B224" s="54" t="s">
        <v>481</v>
      </c>
      <c r="C224" s="55" t="s">
        <v>482</v>
      </c>
      <c r="D224" s="56">
        <v>750000</v>
      </c>
      <c r="E224" s="57">
        <v>12947632</v>
      </c>
      <c r="F224" s="57">
        <v>3012000</v>
      </c>
      <c r="G224" s="57">
        <v>0</v>
      </c>
      <c r="H224" s="57">
        <v>24812000</v>
      </c>
      <c r="I224" s="57">
        <v>8312000</v>
      </c>
      <c r="J224" s="57">
        <v>0</v>
      </c>
      <c r="K224" s="57">
        <v>4090000</v>
      </c>
      <c r="L224" s="57">
        <v>5000000</v>
      </c>
      <c r="M224" s="57">
        <v>225000</v>
      </c>
      <c r="N224" s="58">
        <v>13574768</v>
      </c>
      <c r="O224" s="59">
        <v>26165000</v>
      </c>
      <c r="P224" s="58">
        <v>0</v>
      </c>
      <c r="Q224" s="60">
        <v>98888400</v>
      </c>
      <c r="R224" s="59">
        <v>45492400</v>
      </c>
      <c r="S224" s="58">
        <v>17823000</v>
      </c>
      <c r="T224" s="58">
        <v>35573000</v>
      </c>
      <c r="U224" s="57">
        <v>0</v>
      </c>
      <c r="V224" s="58">
        <v>0</v>
      </c>
      <c r="W224" s="61">
        <v>98888400</v>
      </c>
    </row>
    <row r="225" spans="1:23" s="7" customFormat="1" ht="12.75" customHeight="1">
      <c r="A225" s="24"/>
      <c r="B225" s="54" t="s">
        <v>483</v>
      </c>
      <c r="C225" s="55" t="s">
        <v>484</v>
      </c>
      <c r="D225" s="56">
        <v>0</v>
      </c>
      <c r="E225" s="57">
        <v>33270641</v>
      </c>
      <c r="F225" s="57">
        <v>27265000</v>
      </c>
      <c r="G225" s="57">
        <v>0</v>
      </c>
      <c r="H225" s="57">
        <v>7800000</v>
      </c>
      <c r="I225" s="57">
        <v>2317000</v>
      </c>
      <c r="J225" s="57">
        <v>0</v>
      </c>
      <c r="K225" s="57">
        <v>0</v>
      </c>
      <c r="L225" s="57">
        <v>0</v>
      </c>
      <c r="M225" s="57">
        <v>0</v>
      </c>
      <c r="N225" s="58">
        <v>15020700</v>
      </c>
      <c r="O225" s="59">
        <v>5960131</v>
      </c>
      <c r="P225" s="58">
        <v>0</v>
      </c>
      <c r="Q225" s="60">
        <v>91633472</v>
      </c>
      <c r="R225" s="59">
        <v>48653000</v>
      </c>
      <c r="S225" s="58">
        <v>23500000</v>
      </c>
      <c r="T225" s="58">
        <v>19480472</v>
      </c>
      <c r="U225" s="57">
        <v>0</v>
      </c>
      <c r="V225" s="58">
        <v>0</v>
      </c>
      <c r="W225" s="61">
        <v>91633472</v>
      </c>
    </row>
    <row r="226" spans="1:23" s="7" customFormat="1" ht="12.75" customHeight="1">
      <c r="A226" s="24"/>
      <c r="B226" s="54" t="s">
        <v>485</v>
      </c>
      <c r="C226" s="55" t="s">
        <v>486</v>
      </c>
      <c r="D226" s="56">
        <v>7500000</v>
      </c>
      <c r="E226" s="57">
        <v>21720000</v>
      </c>
      <c r="F226" s="57">
        <v>10100000</v>
      </c>
      <c r="G226" s="57">
        <v>0</v>
      </c>
      <c r="H226" s="57">
        <v>7400000</v>
      </c>
      <c r="I226" s="57">
        <v>1932587</v>
      </c>
      <c r="J226" s="57">
        <v>0</v>
      </c>
      <c r="K226" s="57">
        <v>4500000</v>
      </c>
      <c r="L226" s="57">
        <v>0</v>
      </c>
      <c r="M226" s="57">
        <v>0</v>
      </c>
      <c r="N226" s="58">
        <v>0</v>
      </c>
      <c r="O226" s="59">
        <v>22457000</v>
      </c>
      <c r="P226" s="58">
        <v>0</v>
      </c>
      <c r="Q226" s="60">
        <v>75609587</v>
      </c>
      <c r="R226" s="59">
        <v>66000000</v>
      </c>
      <c r="S226" s="58">
        <v>0</v>
      </c>
      <c r="T226" s="58">
        <v>9609587</v>
      </c>
      <c r="U226" s="57">
        <v>0</v>
      </c>
      <c r="V226" s="58">
        <v>0</v>
      </c>
      <c r="W226" s="61">
        <v>75609587</v>
      </c>
    </row>
    <row r="227" spans="1:23" s="7" customFormat="1" ht="12.75" customHeight="1">
      <c r="A227" s="24"/>
      <c r="B227" s="54" t="s">
        <v>95</v>
      </c>
      <c r="C227" s="55" t="s">
        <v>96</v>
      </c>
      <c r="D227" s="56">
        <v>3652812</v>
      </c>
      <c r="E227" s="57">
        <v>50801551</v>
      </c>
      <c r="F227" s="57">
        <v>95834842</v>
      </c>
      <c r="G227" s="57">
        <v>0</v>
      </c>
      <c r="H227" s="57">
        <v>112334533</v>
      </c>
      <c r="I227" s="57">
        <v>234701540</v>
      </c>
      <c r="J227" s="57">
        <v>0</v>
      </c>
      <c r="K227" s="57">
        <v>0</v>
      </c>
      <c r="L227" s="57">
        <v>1305000</v>
      </c>
      <c r="M227" s="57">
        <v>1093888</v>
      </c>
      <c r="N227" s="58">
        <v>29299322</v>
      </c>
      <c r="O227" s="59">
        <v>35837976</v>
      </c>
      <c r="P227" s="58">
        <v>0</v>
      </c>
      <c r="Q227" s="60">
        <v>564861464</v>
      </c>
      <c r="R227" s="59">
        <v>54258958</v>
      </c>
      <c r="S227" s="58">
        <v>470602506</v>
      </c>
      <c r="T227" s="58">
        <v>40000000</v>
      </c>
      <c r="U227" s="57">
        <v>0</v>
      </c>
      <c r="V227" s="58">
        <v>0</v>
      </c>
      <c r="W227" s="61">
        <v>564861464</v>
      </c>
    </row>
    <row r="228" spans="1:23" s="7" customFormat="1" ht="12.75" customHeight="1">
      <c r="A228" s="24"/>
      <c r="B228" s="54" t="s">
        <v>97</v>
      </c>
      <c r="C228" s="55" t="s">
        <v>98</v>
      </c>
      <c r="D228" s="56">
        <v>7320000</v>
      </c>
      <c r="E228" s="57">
        <v>33600000</v>
      </c>
      <c r="F228" s="57">
        <v>30900000</v>
      </c>
      <c r="G228" s="57">
        <v>5100000</v>
      </c>
      <c r="H228" s="57">
        <v>36100000</v>
      </c>
      <c r="I228" s="57">
        <v>26923000</v>
      </c>
      <c r="J228" s="57">
        <v>0</v>
      </c>
      <c r="K228" s="57">
        <v>1000000</v>
      </c>
      <c r="L228" s="57">
        <v>0</v>
      </c>
      <c r="M228" s="57">
        <v>3610000</v>
      </c>
      <c r="N228" s="58">
        <v>21220921</v>
      </c>
      <c r="O228" s="59">
        <v>42515369</v>
      </c>
      <c r="P228" s="58">
        <v>2500000</v>
      </c>
      <c r="Q228" s="60">
        <v>210789290</v>
      </c>
      <c r="R228" s="59">
        <v>93908000</v>
      </c>
      <c r="S228" s="58">
        <v>42000000</v>
      </c>
      <c r="T228" s="58">
        <v>74881290</v>
      </c>
      <c r="U228" s="57">
        <v>0</v>
      </c>
      <c r="V228" s="58">
        <v>0</v>
      </c>
      <c r="W228" s="61">
        <v>210789290</v>
      </c>
    </row>
    <row r="229" spans="1:23" s="7" customFormat="1" ht="12.75" customHeight="1">
      <c r="A229" s="24"/>
      <c r="B229" s="54" t="s">
        <v>487</v>
      </c>
      <c r="C229" s="55" t="s">
        <v>488</v>
      </c>
      <c r="D229" s="56">
        <v>0</v>
      </c>
      <c r="E229" s="57">
        <v>0</v>
      </c>
      <c r="F229" s="57">
        <v>8250000</v>
      </c>
      <c r="G229" s="57">
        <v>0</v>
      </c>
      <c r="H229" s="57">
        <v>13648047</v>
      </c>
      <c r="I229" s="57">
        <v>22404227</v>
      </c>
      <c r="J229" s="57">
        <v>0</v>
      </c>
      <c r="K229" s="57">
        <v>1489218</v>
      </c>
      <c r="L229" s="57">
        <v>3240000</v>
      </c>
      <c r="M229" s="57">
        <v>0</v>
      </c>
      <c r="N229" s="58">
        <v>11725608</v>
      </c>
      <c r="O229" s="59">
        <v>3300000</v>
      </c>
      <c r="P229" s="58">
        <v>0</v>
      </c>
      <c r="Q229" s="60">
        <v>64057100</v>
      </c>
      <c r="R229" s="59">
        <v>41444000</v>
      </c>
      <c r="S229" s="58">
        <v>0</v>
      </c>
      <c r="T229" s="58">
        <v>22613100</v>
      </c>
      <c r="U229" s="57">
        <v>0</v>
      </c>
      <c r="V229" s="58">
        <v>0</v>
      </c>
      <c r="W229" s="61">
        <v>64057100</v>
      </c>
    </row>
    <row r="230" spans="1:23" s="7" customFormat="1" ht="12.75" customHeight="1">
      <c r="A230" s="24"/>
      <c r="B230" s="54" t="s">
        <v>489</v>
      </c>
      <c r="C230" s="55" t="s">
        <v>490</v>
      </c>
      <c r="D230" s="56">
        <v>1400000</v>
      </c>
      <c r="E230" s="57">
        <v>8750000</v>
      </c>
      <c r="F230" s="57">
        <v>23792110</v>
      </c>
      <c r="G230" s="57">
        <v>0</v>
      </c>
      <c r="H230" s="57">
        <v>3048250</v>
      </c>
      <c r="I230" s="57">
        <v>6600000</v>
      </c>
      <c r="J230" s="57">
        <v>2500000</v>
      </c>
      <c r="K230" s="57">
        <v>0</v>
      </c>
      <c r="L230" s="57">
        <v>0</v>
      </c>
      <c r="M230" s="57">
        <v>0</v>
      </c>
      <c r="N230" s="58">
        <v>0</v>
      </c>
      <c r="O230" s="59">
        <v>1500000</v>
      </c>
      <c r="P230" s="58">
        <v>0</v>
      </c>
      <c r="Q230" s="60">
        <v>47590360</v>
      </c>
      <c r="R230" s="59">
        <v>20990360</v>
      </c>
      <c r="S230" s="58">
        <v>0</v>
      </c>
      <c r="T230" s="58">
        <v>26600000</v>
      </c>
      <c r="U230" s="57">
        <v>0</v>
      </c>
      <c r="V230" s="58">
        <v>0</v>
      </c>
      <c r="W230" s="61">
        <v>47590360</v>
      </c>
    </row>
    <row r="231" spans="1:23" s="7" customFormat="1" ht="12.75" customHeight="1">
      <c r="A231" s="24"/>
      <c r="B231" s="54" t="s">
        <v>491</v>
      </c>
      <c r="C231" s="55" t="s">
        <v>492</v>
      </c>
      <c r="D231" s="56">
        <v>0</v>
      </c>
      <c r="E231" s="57">
        <v>5400000</v>
      </c>
      <c r="F231" s="57">
        <v>0</v>
      </c>
      <c r="G231" s="57">
        <v>0</v>
      </c>
      <c r="H231" s="57">
        <v>0</v>
      </c>
      <c r="I231" s="57">
        <v>42000000</v>
      </c>
      <c r="J231" s="57">
        <v>6313892</v>
      </c>
      <c r="K231" s="57">
        <v>0</v>
      </c>
      <c r="L231" s="57">
        <v>0</v>
      </c>
      <c r="M231" s="57">
        <v>0</v>
      </c>
      <c r="N231" s="58">
        <v>0</v>
      </c>
      <c r="O231" s="59">
        <v>0</v>
      </c>
      <c r="P231" s="58">
        <v>0</v>
      </c>
      <c r="Q231" s="60">
        <v>53713892</v>
      </c>
      <c r="R231" s="59">
        <v>41165892</v>
      </c>
      <c r="S231" s="58">
        <v>3218421</v>
      </c>
      <c r="T231" s="58">
        <v>0</v>
      </c>
      <c r="U231" s="57">
        <v>0</v>
      </c>
      <c r="V231" s="58">
        <v>9329579</v>
      </c>
      <c r="W231" s="61">
        <v>53713892</v>
      </c>
    </row>
    <row r="232" spans="1:23" s="7" customFormat="1" ht="12.75" customHeight="1">
      <c r="A232" s="24"/>
      <c r="B232" s="54" t="s">
        <v>493</v>
      </c>
      <c r="C232" s="55" t="s">
        <v>494</v>
      </c>
      <c r="D232" s="56">
        <v>0</v>
      </c>
      <c r="E232" s="57">
        <v>5000000</v>
      </c>
      <c r="F232" s="57">
        <v>15787000</v>
      </c>
      <c r="G232" s="57">
        <v>0</v>
      </c>
      <c r="H232" s="57">
        <v>16000000</v>
      </c>
      <c r="I232" s="57">
        <v>11600000</v>
      </c>
      <c r="J232" s="57">
        <v>0</v>
      </c>
      <c r="K232" s="57">
        <v>0</v>
      </c>
      <c r="L232" s="57">
        <v>0</v>
      </c>
      <c r="M232" s="57">
        <v>0</v>
      </c>
      <c r="N232" s="58">
        <v>55174240</v>
      </c>
      <c r="O232" s="59">
        <v>0</v>
      </c>
      <c r="P232" s="58">
        <v>0</v>
      </c>
      <c r="Q232" s="60">
        <v>103561240</v>
      </c>
      <c r="R232" s="59">
        <v>73561240</v>
      </c>
      <c r="S232" s="58">
        <v>30000000</v>
      </c>
      <c r="T232" s="58">
        <v>0</v>
      </c>
      <c r="U232" s="57">
        <v>0</v>
      </c>
      <c r="V232" s="58">
        <v>0</v>
      </c>
      <c r="W232" s="61">
        <v>103561240</v>
      </c>
    </row>
    <row r="233" spans="1:23" s="7" customFormat="1" ht="12.75" customHeight="1">
      <c r="A233" s="24"/>
      <c r="B233" s="54" t="s">
        <v>495</v>
      </c>
      <c r="C233" s="55" t="s">
        <v>496</v>
      </c>
      <c r="D233" s="56">
        <v>730000</v>
      </c>
      <c r="E233" s="57">
        <v>14885450</v>
      </c>
      <c r="F233" s="57">
        <v>2150000</v>
      </c>
      <c r="G233" s="57">
        <v>0</v>
      </c>
      <c r="H233" s="57">
        <v>3330000</v>
      </c>
      <c r="I233" s="57">
        <v>1250000</v>
      </c>
      <c r="J233" s="57">
        <v>0</v>
      </c>
      <c r="K233" s="57">
        <v>130000</v>
      </c>
      <c r="L233" s="57">
        <v>550000</v>
      </c>
      <c r="M233" s="57">
        <v>0</v>
      </c>
      <c r="N233" s="58">
        <v>1671400</v>
      </c>
      <c r="O233" s="59">
        <v>2073568</v>
      </c>
      <c r="P233" s="58">
        <v>0</v>
      </c>
      <c r="Q233" s="60">
        <v>26770418</v>
      </c>
      <c r="R233" s="59">
        <v>12965450</v>
      </c>
      <c r="S233" s="58">
        <v>5235000</v>
      </c>
      <c r="T233" s="58">
        <v>8569968</v>
      </c>
      <c r="U233" s="57">
        <v>0</v>
      </c>
      <c r="V233" s="58">
        <v>0</v>
      </c>
      <c r="W233" s="61">
        <v>26770418</v>
      </c>
    </row>
    <row r="234" spans="1:23" s="7" customFormat="1" ht="12.75" customHeight="1">
      <c r="A234" s="24"/>
      <c r="B234" s="54" t="s">
        <v>497</v>
      </c>
      <c r="C234" s="55" t="s">
        <v>498</v>
      </c>
      <c r="D234" s="56">
        <v>0</v>
      </c>
      <c r="E234" s="57">
        <v>6627673</v>
      </c>
      <c r="F234" s="57">
        <v>693000</v>
      </c>
      <c r="G234" s="57">
        <v>0</v>
      </c>
      <c r="H234" s="57">
        <v>850000</v>
      </c>
      <c r="I234" s="57">
        <v>6109827</v>
      </c>
      <c r="J234" s="57">
        <v>0</v>
      </c>
      <c r="K234" s="57">
        <v>0</v>
      </c>
      <c r="L234" s="57">
        <v>0</v>
      </c>
      <c r="M234" s="57">
        <v>0</v>
      </c>
      <c r="N234" s="58">
        <v>1740000</v>
      </c>
      <c r="O234" s="59">
        <v>3615000</v>
      </c>
      <c r="P234" s="58">
        <v>0</v>
      </c>
      <c r="Q234" s="60">
        <v>19635500</v>
      </c>
      <c r="R234" s="59">
        <v>13147798</v>
      </c>
      <c r="S234" s="58">
        <v>6487702</v>
      </c>
      <c r="T234" s="58">
        <v>0</v>
      </c>
      <c r="U234" s="57">
        <v>0</v>
      </c>
      <c r="V234" s="58">
        <v>0</v>
      </c>
      <c r="W234" s="61">
        <v>19635500</v>
      </c>
    </row>
    <row r="235" spans="1:23" s="7" customFormat="1" ht="12.75" customHeight="1">
      <c r="A235" s="24"/>
      <c r="B235" s="54" t="s">
        <v>499</v>
      </c>
      <c r="C235" s="55" t="s">
        <v>500</v>
      </c>
      <c r="D235" s="56">
        <v>0</v>
      </c>
      <c r="E235" s="57">
        <v>10098500</v>
      </c>
      <c r="F235" s="57">
        <v>34875000</v>
      </c>
      <c r="G235" s="57">
        <v>0</v>
      </c>
      <c r="H235" s="57">
        <v>2000000</v>
      </c>
      <c r="I235" s="57">
        <v>53920000</v>
      </c>
      <c r="J235" s="57">
        <v>0</v>
      </c>
      <c r="K235" s="57">
        <v>0</v>
      </c>
      <c r="L235" s="57">
        <v>0</v>
      </c>
      <c r="M235" s="57">
        <v>0</v>
      </c>
      <c r="N235" s="58">
        <v>0</v>
      </c>
      <c r="O235" s="59">
        <v>730350</v>
      </c>
      <c r="P235" s="58">
        <v>0</v>
      </c>
      <c r="Q235" s="60">
        <v>101623850</v>
      </c>
      <c r="R235" s="59">
        <v>100893500</v>
      </c>
      <c r="S235" s="58">
        <v>0</v>
      </c>
      <c r="T235" s="58">
        <v>0</v>
      </c>
      <c r="U235" s="57">
        <v>0</v>
      </c>
      <c r="V235" s="58">
        <v>730350</v>
      </c>
      <c r="W235" s="61">
        <v>101623850</v>
      </c>
    </row>
    <row r="236" spans="1:23" s="7" customFormat="1" ht="12.75" customHeight="1">
      <c r="A236" s="24"/>
      <c r="B236" s="54" t="s">
        <v>501</v>
      </c>
      <c r="C236" s="55" t="s">
        <v>502</v>
      </c>
      <c r="D236" s="56">
        <v>369000</v>
      </c>
      <c r="E236" s="57">
        <v>13079090</v>
      </c>
      <c r="F236" s="57">
        <v>3800000</v>
      </c>
      <c r="G236" s="57">
        <v>0</v>
      </c>
      <c r="H236" s="57">
        <v>6500000</v>
      </c>
      <c r="I236" s="57">
        <v>13424410</v>
      </c>
      <c r="J236" s="57">
        <v>0</v>
      </c>
      <c r="K236" s="57">
        <v>0</v>
      </c>
      <c r="L236" s="57">
        <v>305000</v>
      </c>
      <c r="M236" s="57">
        <v>0</v>
      </c>
      <c r="N236" s="58">
        <v>2840000</v>
      </c>
      <c r="O236" s="59">
        <v>11503509</v>
      </c>
      <c r="P236" s="58">
        <v>1600000</v>
      </c>
      <c r="Q236" s="60">
        <v>53421009</v>
      </c>
      <c r="R236" s="59">
        <v>13529604</v>
      </c>
      <c r="S236" s="58">
        <v>36300000</v>
      </c>
      <c r="T236" s="58">
        <v>3591405</v>
      </c>
      <c r="U236" s="57">
        <v>0</v>
      </c>
      <c r="V236" s="58">
        <v>0</v>
      </c>
      <c r="W236" s="61">
        <v>53421009</v>
      </c>
    </row>
    <row r="237" spans="1:23" s="7" customFormat="1" ht="12.75" customHeight="1">
      <c r="A237" s="24"/>
      <c r="B237" s="54" t="s">
        <v>503</v>
      </c>
      <c r="C237" s="55" t="s">
        <v>504</v>
      </c>
      <c r="D237" s="56">
        <v>5302034</v>
      </c>
      <c r="E237" s="57">
        <v>26608719</v>
      </c>
      <c r="F237" s="57">
        <v>19096771</v>
      </c>
      <c r="G237" s="57">
        <v>0</v>
      </c>
      <c r="H237" s="57">
        <v>21002632</v>
      </c>
      <c r="I237" s="57">
        <v>16340000</v>
      </c>
      <c r="J237" s="57">
        <v>0</v>
      </c>
      <c r="K237" s="57">
        <v>300000</v>
      </c>
      <c r="L237" s="57">
        <v>0</v>
      </c>
      <c r="M237" s="57">
        <v>0</v>
      </c>
      <c r="N237" s="58">
        <v>7507149</v>
      </c>
      <c r="O237" s="59">
        <v>8142044</v>
      </c>
      <c r="P237" s="58">
        <v>0</v>
      </c>
      <c r="Q237" s="60">
        <v>104299349</v>
      </c>
      <c r="R237" s="59">
        <v>31893861</v>
      </c>
      <c r="S237" s="58">
        <v>0</v>
      </c>
      <c r="T237" s="58">
        <v>63505488</v>
      </c>
      <c r="U237" s="57">
        <v>2100000</v>
      </c>
      <c r="V237" s="58">
        <v>6800000</v>
      </c>
      <c r="W237" s="61">
        <v>104299349</v>
      </c>
    </row>
    <row r="238" spans="1:23" s="7" customFormat="1" ht="12.75" customHeight="1">
      <c r="A238" s="24"/>
      <c r="B238" s="54" t="s">
        <v>99</v>
      </c>
      <c r="C238" s="55" t="s">
        <v>100</v>
      </c>
      <c r="D238" s="56">
        <v>4130000</v>
      </c>
      <c r="E238" s="57">
        <v>162427959</v>
      </c>
      <c r="F238" s="57">
        <v>45834029</v>
      </c>
      <c r="G238" s="57">
        <v>0</v>
      </c>
      <c r="H238" s="57">
        <v>36985965</v>
      </c>
      <c r="I238" s="57">
        <v>49458720</v>
      </c>
      <c r="J238" s="57">
        <v>0</v>
      </c>
      <c r="K238" s="57">
        <v>0</v>
      </c>
      <c r="L238" s="57">
        <v>1000000</v>
      </c>
      <c r="M238" s="57">
        <v>0</v>
      </c>
      <c r="N238" s="58">
        <v>12330125</v>
      </c>
      <c r="O238" s="59">
        <v>17897000</v>
      </c>
      <c r="P238" s="58">
        <v>1900000</v>
      </c>
      <c r="Q238" s="60">
        <v>331963798</v>
      </c>
      <c r="R238" s="59">
        <v>189666798</v>
      </c>
      <c r="S238" s="58">
        <v>57000000</v>
      </c>
      <c r="T238" s="58">
        <v>79437000</v>
      </c>
      <c r="U238" s="57">
        <v>0</v>
      </c>
      <c r="V238" s="58">
        <v>5860000</v>
      </c>
      <c r="W238" s="61">
        <v>331963798</v>
      </c>
    </row>
    <row r="239" spans="1:23" s="7" customFormat="1" ht="12.75" customHeight="1">
      <c r="A239" s="24"/>
      <c r="B239" s="54" t="s">
        <v>505</v>
      </c>
      <c r="C239" s="55" t="s">
        <v>506</v>
      </c>
      <c r="D239" s="56">
        <v>0</v>
      </c>
      <c r="E239" s="57">
        <v>34413000</v>
      </c>
      <c r="F239" s="57">
        <v>42399000</v>
      </c>
      <c r="G239" s="57">
        <v>0</v>
      </c>
      <c r="H239" s="57">
        <v>0</v>
      </c>
      <c r="I239" s="57">
        <v>0</v>
      </c>
      <c r="J239" s="57">
        <v>0</v>
      </c>
      <c r="K239" s="57">
        <v>0</v>
      </c>
      <c r="L239" s="57">
        <v>0</v>
      </c>
      <c r="M239" s="57">
        <v>0</v>
      </c>
      <c r="N239" s="58">
        <v>1500000</v>
      </c>
      <c r="O239" s="59">
        <v>5465000</v>
      </c>
      <c r="P239" s="58">
        <v>0</v>
      </c>
      <c r="Q239" s="60">
        <v>83777000</v>
      </c>
      <c r="R239" s="59">
        <v>68277000</v>
      </c>
      <c r="S239" s="58">
        <v>15500000</v>
      </c>
      <c r="T239" s="58">
        <v>0</v>
      </c>
      <c r="U239" s="57">
        <v>0</v>
      </c>
      <c r="V239" s="58">
        <v>0</v>
      </c>
      <c r="W239" s="61">
        <v>83777000</v>
      </c>
    </row>
    <row r="240" spans="1:23" s="7" customFormat="1" ht="12.75" customHeight="1">
      <c r="A240" s="24"/>
      <c r="B240" s="54" t="s">
        <v>507</v>
      </c>
      <c r="C240" s="55" t="s">
        <v>508</v>
      </c>
      <c r="D240" s="56">
        <v>6729888</v>
      </c>
      <c r="E240" s="57">
        <v>13358517</v>
      </c>
      <c r="F240" s="57">
        <v>18540500</v>
      </c>
      <c r="G240" s="57">
        <v>0</v>
      </c>
      <c r="H240" s="57">
        <v>10935965</v>
      </c>
      <c r="I240" s="57">
        <v>11992239</v>
      </c>
      <c r="J240" s="57">
        <v>0</v>
      </c>
      <c r="K240" s="57">
        <v>300000</v>
      </c>
      <c r="L240" s="57">
        <v>0</v>
      </c>
      <c r="M240" s="57">
        <v>0</v>
      </c>
      <c r="N240" s="58">
        <v>1754386</v>
      </c>
      <c r="O240" s="59">
        <v>3440000</v>
      </c>
      <c r="P240" s="58">
        <v>0</v>
      </c>
      <c r="Q240" s="60">
        <v>67051495</v>
      </c>
      <c r="R240" s="59">
        <v>35505088</v>
      </c>
      <c r="S240" s="58">
        <v>9340000</v>
      </c>
      <c r="T240" s="58">
        <v>22206407</v>
      </c>
      <c r="U240" s="57">
        <v>0</v>
      </c>
      <c r="V240" s="58">
        <v>0</v>
      </c>
      <c r="W240" s="61">
        <v>67051495</v>
      </c>
    </row>
    <row r="241" spans="1:23" s="7" customFormat="1" ht="12.75" customHeight="1">
      <c r="A241" s="24"/>
      <c r="B241" s="54" t="s">
        <v>509</v>
      </c>
      <c r="C241" s="55" t="s">
        <v>510</v>
      </c>
      <c r="D241" s="56">
        <v>0</v>
      </c>
      <c r="E241" s="57">
        <v>3450000</v>
      </c>
      <c r="F241" s="57">
        <v>22075000</v>
      </c>
      <c r="G241" s="57">
        <v>0</v>
      </c>
      <c r="H241" s="57">
        <v>4289000</v>
      </c>
      <c r="I241" s="57">
        <v>2182000</v>
      </c>
      <c r="J241" s="57">
        <v>0</v>
      </c>
      <c r="K241" s="57">
        <v>0</v>
      </c>
      <c r="L241" s="57">
        <v>0</v>
      </c>
      <c r="M241" s="57">
        <v>0</v>
      </c>
      <c r="N241" s="58">
        <v>19431000</v>
      </c>
      <c r="O241" s="59">
        <v>4565000</v>
      </c>
      <c r="P241" s="58">
        <v>3000000</v>
      </c>
      <c r="Q241" s="60">
        <v>58992000</v>
      </c>
      <c r="R241" s="59">
        <v>41027000</v>
      </c>
      <c r="S241" s="58">
        <v>10660000</v>
      </c>
      <c r="T241" s="58">
        <v>0</v>
      </c>
      <c r="U241" s="57">
        <v>0</v>
      </c>
      <c r="V241" s="58">
        <v>7305000</v>
      </c>
      <c r="W241" s="61">
        <v>58992000</v>
      </c>
    </row>
    <row r="242" spans="1:23" s="7" customFormat="1" ht="12.75" customHeight="1">
      <c r="A242" s="24"/>
      <c r="B242" s="54" t="s">
        <v>511</v>
      </c>
      <c r="C242" s="55" t="s">
        <v>512</v>
      </c>
      <c r="D242" s="56">
        <v>0</v>
      </c>
      <c r="E242" s="57">
        <v>0</v>
      </c>
      <c r="F242" s="57">
        <v>0</v>
      </c>
      <c r="G242" s="57">
        <v>0</v>
      </c>
      <c r="H242" s="57">
        <v>5337000</v>
      </c>
      <c r="I242" s="57">
        <v>1290000</v>
      </c>
      <c r="J242" s="57">
        <v>0</v>
      </c>
      <c r="K242" s="57">
        <v>0</v>
      </c>
      <c r="L242" s="57">
        <v>0</v>
      </c>
      <c r="M242" s="57">
        <v>0</v>
      </c>
      <c r="N242" s="58">
        <v>0</v>
      </c>
      <c r="O242" s="59">
        <v>4440000</v>
      </c>
      <c r="P242" s="58">
        <v>0</v>
      </c>
      <c r="Q242" s="60">
        <v>11067000</v>
      </c>
      <c r="R242" s="59">
        <v>11031000</v>
      </c>
      <c r="S242" s="58">
        <v>0</v>
      </c>
      <c r="T242" s="58">
        <v>0</v>
      </c>
      <c r="U242" s="57">
        <v>0</v>
      </c>
      <c r="V242" s="58">
        <v>36000</v>
      </c>
      <c r="W242" s="61">
        <v>11067000</v>
      </c>
    </row>
    <row r="243" spans="1:23" s="7" customFormat="1" ht="12.75" customHeight="1">
      <c r="A243" s="24"/>
      <c r="B243" s="54" t="s">
        <v>513</v>
      </c>
      <c r="C243" s="55" t="s">
        <v>514</v>
      </c>
      <c r="D243" s="56">
        <v>0</v>
      </c>
      <c r="E243" s="57">
        <v>4444450</v>
      </c>
      <c r="F243" s="57">
        <v>1500000</v>
      </c>
      <c r="G243" s="57">
        <v>0</v>
      </c>
      <c r="H243" s="57">
        <v>3000000</v>
      </c>
      <c r="I243" s="57">
        <v>0</v>
      </c>
      <c r="J243" s="57">
        <v>0</v>
      </c>
      <c r="K243" s="57">
        <v>0</v>
      </c>
      <c r="L243" s="57">
        <v>1400000</v>
      </c>
      <c r="M243" s="57">
        <v>0</v>
      </c>
      <c r="N243" s="58">
        <v>0</v>
      </c>
      <c r="O243" s="59">
        <v>0</v>
      </c>
      <c r="P243" s="58">
        <v>0</v>
      </c>
      <c r="Q243" s="60">
        <v>10344450</v>
      </c>
      <c r="R243" s="59">
        <v>10344450</v>
      </c>
      <c r="S243" s="58">
        <v>0</v>
      </c>
      <c r="T243" s="58">
        <v>0</v>
      </c>
      <c r="U243" s="57">
        <v>0</v>
      </c>
      <c r="V243" s="58">
        <v>0</v>
      </c>
      <c r="W243" s="61">
        <v>10344450</v>
      </c>
    </row>
    <row r="244" spans="1:23" s="7" customFormat="1" ht="12.75" customHeight="1">
      <c r="A244" s="24"/>
      <c r="B244" s="54" t="s">
        <v>515</v>
      </c>
      <c r="C244" s="55" t="s">
        <v>516</v>
      </c>
      <c r="D244" s="56">
        <v>160000</v>
      </c>
      <c r="E244" s="57">
        <v>4865687</v>
      </c>
      <c r="F244" s="57">
        <v>981432</v>
      </c>
      <c r="G244" s="57">
        <v>0</v>
      </c>
      <c r="H244" s="57">
        <v>0</v>
      </c>
      <c r="I244" s="57">
        <v>5731881</v>
      </c>
      <c r="J244" s="57">
        <v>0</v>
      </c>
      <c r="K244" s="57">
        <v>0</v>
      </c>
      <c r="L244" s="57">
        <v>0</v>
      </c>
      <c r="M244" s="57">
        <v>0</v>
      </c>
      <c r="N244" s="58">
        <v>1000000</v>
      </c>
      <c r="O244" s="59">
        <v>2876000</v>
      </c>
      <c r="P244" s="58">
        <v>0</v>
      </c>
      <c r="Q244" s="60">
        <v>15615000</v>
      </c>
      <c r="R244" s="59">
        <v>14579000</v>
      </c>
      <c r="S244" s="58">
        <v>0</v>
      </c>
      <c r="T244" s="58">
        <v>1036000</v>
      </c>
      <c r="U244" s="57">
        <v>0</v>
      </c>
      <c r="V244" s="58">
        <v>0</v>
      </c>
      <c r="W244" s="61">
        <v>15615000</v>
      </c>
    </row>
    <row r="245" spans="1:23" s="7" customFormat="1" ht="12.75" customHeight="1">
      <c r="A245" s="27"/>
      <c r="B245" s="63" t="s">
        <v>674</v>
      </c>
      <c r="C245" s="64"/>
      <c r="D245" s="65">
        <f aca="true" t="shared" si="1" ref="D245:W245">SUM(D19:D244)</f>
        <v>311166767</v>
      </c>
      <c r="E245" s="66">
        <f t="shared" si="1"/>
        <v>5745588258</v>
      </c>
      <c r="F245" s="66">
        <f t="shared" si="1"/>
        <v>3793150025</v>
      </c>
      <c r="G245" s="66">
        <f t="shared" si="1"/>
        <v>270427577</v>
      </c>
      <c r="H245" s="66">
        <f t="shared" si="1"/>
        <v>2695988092</v>
      </c>
      <c r="I245" s="66">
        <f t="shared" si="1"/>
        <v>2115902145</v>
      </c>
      <c r="J245" s="66">
        <f t="shared" si="1"/>
        <v>47858892</v>
      </c>
      <c r="K245" s="66">
        <f t="shared" si="1"/>
        <v>189850952</v>
      </c>
      <c r="L245" s="66">
        <f t="shared" si="1"/>
        <v>160238000</v>
      </c>
      <c r="M245" s="66">
        <f t="shared" si="1"/>
        <v>526576249</v>
      </c>
      <c r="N245" s="67">
        <f t="shared" si="1"/>
        <v>1585883801</v>
      </c>
      <c r="O245" s="68">
        <f t="shared" si="1"/>
        <v>1472767449</v>
      </c>
      <c r="P245" s="67">
        <f t="shared" si="1"/>
        <v>23118397</v>
      </c>
      <c r="Q245" s="69">
        <f t="shared" si="1"/>
        <v>18938516604</v>
      </c>
      <c r="R245" s="68">
        <f t="shared" si="1"/>
        <v>14306836406</v>
      </c>
      <c r="S245" s="67">
        <f t="shared" si="1"/>
        <v>1063513216</v>
      </c>
      <c r="T245" s="67">
        <f t="shared" si="1"/>
        <v>1656056948</v>
      </c>
      <c r="U245" s="66">
        <f t="shared" si="1"/>
        <v>41649505</v>
      </c>
      <c r="V245" s="67">
        <f t="shared" si="1"/>
        <v>1870460529</v>
      </c>
      <c r="W245" s="70">
        <f t="shared" si="1"/>
        <v>18938516604</v>
      </c>
    </row>
    <row r="246" spans="1:23" s="7" customFormat="1" ht="12.75" customHeight="1">
      <c r="A246" s="24"/>
      <c r="B246" s="54"/>
      <c r="C246" s="55"/>
      <c r="D246" s="56"/>
      <c r="E246" s="57"/>
      <c r="F246" s="57"/>
      <c r="G246" s="57"/>
      <c r="H246" s="57"/>
      <c r="I246" s="57"/>
      <c r="J246" s="57"/>
      <c r="K246" s="57"/>
      <c r="L246" s="57"/>
      <c r="M246" s="57"/>
      <c r="N246" s="58"/>
      <c r="O246" s="59"/>
      <c r="P246" s="58"/>
      <c r="Q246" s="60"/>
      <c r="R246" s="59"/>
      <c r="S246" s="58"/>
      <c r="T246" s="58"/>
      <c r="U246" s="57"/>
      <c r="V246" s="58"/>
      <c r="W246" s="61"/>
    </row>
    <row r="247" spans="1:23" s="7" customFormat="1" ht="12.75" customHeight="1">
      <c r="A247" s="17"/>
      <c r="B247" s="98" t="s">
        <v>517</v>
      </c>
      <c r="C247" s="99"/>
      <c r="D247" s="100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2"/>
      <c r="P247" s="101"/>
      <c r="Q247" s="103"/>
      <c r="R247" s="102"/>
      <c r="S247" s="101"/>
      <c r="T247" s="101"/>
      <c r="U247" s="101"/>
      <c r="V247" s="101"/>
      <c r="W247" s="103"/>
    </row>
    <row r="248" spans="1:23" s="7" customFormat="1" ht="12.75" customHeight="1">
      <c r="A248" s="24"/>
      <c r="B248" s="54"/>
      <c r="C248" s="55"/>
      <c r="D248" s="56"/>
      <c r="E248" s="57"/>
      <c r="F248" s="57"/>
      <c r="G248" s="57"/>
      <c r="H248" s="57"/>
      <c r="I248" s="57"/>
      <c r="J248" s="57"/>
      <c r="K248" s="57"/>
      <c r="L248" s="57"/>
      <c r="M248" s="57"/>
      <c r="N248" s="58"/>
      <c r="O248" s="59"/>
      <c r="P248" s="58"/>
      <c r="Q248" s="60"/>
      <c r="R248" s="59"/>
      <c r="S248" s="58"/>
      <c r="T248" s="58"/>
      <c r="U248" s="57"/>
      <c r="V248" s="58"/>
      <c r="W248" s="61"/>
    </row>
    <row r="249" spans="1:23" s="7" customFormat="1" ht="12.75" customHeight="1">
      <c r="A249" s="24"/>
      <c r="B249" s="54" t="s">
        <v>518</v>
      </c>
      <c r="C249" s="55" t="s">
        <v>519</v>
      </c>
      <c r="D249" s="5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57">
        <v>0</v>
      </c>
      <c r="M249" s="57">
        <v>0</v>
      </c>
      <c r="N249" s="58">
        <v>160000</v>
      </c>
      <c r="O249" s="59">
        <v>8115000</v>
      </c>
      <c r="P249" s="58">
        <v>0</v>
      </c>
      <c r="Q249" s="60">
        <v>8275000</v>
      </c>
      <c r="R249" s="59">
        <v>0</v>
      </c>
      <c r="S249" s="58">
        <v>0</v>
      </c>
      <c r="T249" s="58">
        <v>0</v>
      </c>
      <c r="U249" s="57">
        <v>0</v>
      </c>
      <c r="V249" s="58">
        <v>8275000</v>
      </c>
      <c r="W249" s="61">
        <v>8275000</v>
      </c>
    </row>
    <row r="250" spans="1:23" s="7" customFormat="1" ht="12.75" customHeight="1">
      <c r="A250" s="24"/>
      <c r="B250" s="54" t="s">
        <v>520</v>
      </c>
      <c r="C250" s="55" t="s">
        <v>521</v>
      </c>
      <c r="D250" s="56">
        <v>0</v>
      </c>
      <c r="E250" s="57">
        <v>0</v>
      </c>
      <c r="F250" s="57">
        <v>0</v>
      </c>
      <c r="G250" s="57">
        <v>0</v>
      </c>
      <c r="H250" s="57">
        <v>0</v>
      </c>
      <c r="I250" s="57">
        <v>0</v>
      </c>
      <c r="J250" s="57">
        <v>0</v>
      </c>
      <c r="K250" s="57">
        <v>0</v>
      </c>
      <c r="L250" s="57">
        <v>0</v>
      </c>
      <c r="M250" s="57">
        <v>0</v>
      </c>
      <c r="N250" s="58">
        <v>0</v>
      </c>
      <c r="O250" s="59">
        <v>0</v>
      </c>
      <c r="P250" s="58">
        <v>0</v>
      </c>
      <c r="Q250" s="60">
        <v>0</v>
      </c>
      <c r="R250" s="59">
        <v>0</v>
      </c>
      <c r="S250" s="58">
        <v>0</v>
      </c>
      <c r="T250" s="58">
        <v>0</v>
      </c>
      <c r="U250" s="57">
        <v>0</v>
      </c>
      <c r="V250" s="58">
        <v>0</v>
      </c>
      <c r="W250" s="61">
        <v>0</v>
      </c>
    </row>
    <row r="251" spans="1:23" s="7" customFormat="1" ht="12.75" customHeight="1">
      <c r="A251" s="24"/>
      <c r="B251" s="54" t="s">
        <v>522</v>
      </c>
      <c r="C251" s="55" t="s">
        <v>523</v>
      </c>
      <c r="D251" s="56">
        <v>0</v>
      </c>
      <c r="E251" s="57">
        <v>0</v>
      </c>
      <c r="F251" s="57">
        <v>383570175</v>
      </c>
      <c r="G251" s="57">
        <v>0</v>
      </c>
      <c r="H251" s="57">
        <v>0</v>
      </c>
      <c r="I251" s="57">
        <v>165087719</v>
      </c>
      <c r="J251" s="57">
        <v>0</v>
      </c>
      <c r="K251" s="57">
        <v>0</v>
      </c>
      <c r="L251" s="57">
        <v>0</v>
      </c>
      <c r="M251" s="57">
        <v>21052632</v>
      </c>
      <c r="N251" s="58">
        <v>0</v>
      </c>
      <c r="O251" s="59">
        <v>41000000</v>
      </c>
      <c r="P251" s="58">
        <v>0</v>
      </c>
      <c r="Q251" s="60">
        <v>610710526</v>
      </c>
      <c r="R251" s="59">
        <v>569710526</v>
      </c>
      <c r="S251" s="58">
        <v>0</v>
      </c>
      <c r="T251" s="58">
        <v>41000000</v>
      </c>
      <c r="U251" s="57">
        <v>0</v>
      </c>
      <c r="V251" s="58">
        <v>0</v>
      </c>
      <c r="W251" s="61">
        <v>610710526</v>
      </c>
    </row>
    <row r="252" spans="1:23" s="7" customFormat="1" ht="12.75" customHeight="1">
      <c r="A252" s="24"/>
      <c r="B252" s="54" t="s">
        <v>524</v>
      </c>
      <c r="C252" s="55" t="s">
        <v>525</v>
      </c>
      <c r="D252" s="56">
        <v>0</v>
      </c>
      <c r="E252" s="57">
        <v>0</v>
      </c>
      <c r="F252" s="57">
        <v>370592092</v>
      </c>
      <c r="G252" s="57">
        <v>0</v>
      </c>
      <c r="H252" s="57">
        <v>0</v>
      </c>
      <c r="I252" s="57">
        <v>73082521</v>
      </c>
      <c r="J252" s="57">
        <v>0</v>
      </c>
      <c r="K252" s="57">
        <v>0</v>
      </c>
      <c r="L252" s="57">
        <v>0</v>
      </c>
      <c r="M252" s="57">
        <v>0</v>
      </c>
      <c r="N252" s="58">
        <v>0</v>
      </c>
      <c r="O252" s="59">
        <v>115260238</v>
      </c>
      <c r="P252" s="58">
        <v>0</v>
      </c>
      <c r="Q252" s="60">
        <v>558934851</v>
      </c>
      <c r="R252" s="59">
        <v>443674613</v>
      </c>
      <c r="S252" s="58">
        <v>0</v>
      </c>
      <c r="T252" s="58">
        <v>115260238</v>
      </c>
      <c r="U252" s="57">
        <v>0</v>
      </c>
      <c r="V252" s="58">
        <v>0</v>
      </c>
      <c r="W252" s="61">
        <v>558934851</v>
      </c>
    </row>
    <row r="253" spans="1:23" s="7" customFormat="1" ht="12.75" customHeight="1">
      <c r="A253" s="24"/>
      <c r="B253" s="54" t="s">
        <v>526</v>
      </c>
      <c r="C253" s="55" t="s">
        <v>527</v>
      </c>
      <c r="D253" s="56">
        <v>0</v>
      </c>
      <c r="E253" s="57">
        <v>0</v>
      </c>
      <c r="F253" s="57">
        <v>123945615</v>
      </c>
      <c r="G253" s="57">
        <v>0</v>
      </c>
      <c r="H253" s="57">
        <v>0</v>
      </c>
      <c r="I253" s="57">
        <v>60526317</v>
      </c>
      <c r="J253" s="57">
        <v>0</v>
      </c>
      <c r="K253" s="57">
        <v>0</v>
      </c>
      <c r="L253" s="57">
        <v>0</v>
      </c>
      <c r="M253" s="57">
        <v>0</v>
      </c>
      <c r="N253" s="58">
        <v>0</v>
      </c>
      <c r="O253" s="59">
        <v>2700000</v>
      </c>
      <c r="P253" s="58">
        <v>0</v>
      </c>
      <c r="Q253" s="60">
        <v>187171932</v>
      </c>
      <c r="R253" s="59">
        <v>179471932</v>
      </c>
      <c r="S253" s="58">
        <v>0</v>
      </c>
      <c r="T253" s="58">
        <v>0</v>
      </c>
      <c r="U253" s="57">
        <v>0</v>
      </c>
      <c r="V253" s="58">
        <v>7700000</v>
      </c>
      <c r="W253" s="61">
        <v>187171932</v>
      </c>
    </row>
    <row r="254" spans="1:23" s="7" customFormat="1" ht="12.75" customHeight="1">
      <c r="A254" s="24"/>
      <c r="B254" s="54" t="s">
        <v>528</v>
      </c>
      <c r="C254" s="55" t="s">
        <v>529</v>
      </c>
      <c r="D254" s="56">
        <v>1110916</v>
      </c>
      <c r="E254" s="57">
        <v>2946000</v>
      </c>
      <c r="F254" s="57">
        <v>926649063</v>
      </c>
      <c r="G254" s="57">
        <v>0</v>
      </c>
      <c r="H254" s="57">
        <v>0</v>
      </c>
      <c r="I254" s="57">
        <v>11497981</v>
      </c>
      <c r="J254" s="57">
        <v>0</v>
      </c>
      <c r="K254" s="57">
        <v>0</v>
      </c>
      <c r="L254" s="57">
        <v>0</v>
      </c>
      <c r="M254" s="57">
        <v>0</v>
      </c>
      <c r="N254" s="58">
        <v>22382958</v>
      </c>
      <c r="O254" s="59">
        <v>21712853</v>
      </c>
      <c r="P254" s="58">
        <v>0</v>
      </c>
      <c r="Q254" s="60">
        <v>986299771</v>
      </c>
      <c r="R254" s="59">
        <v>862106916</v>
      </c>
      <c r="S254" s="58">
        <v>0</v>
      </c>
      <c r="T254" s="58">
        <v>0</v>
      </c>
      <c r="U254" s="57">
        <v>0</v>
      </c>
      <c r="V254" s="58">
        <v>124192855</v>
      </c>
      <c r="W254" s="61">
        <v>986299771</v>
      </c>
    </row>
    <row r="255" spans="1:23" s="7" customFormat="1" ht="12.75" customHeight="1">
      <c r="A255" s="24"/>
      <c r="B255" s="54" t="s">
        <v>530</v>
      </c>
      <c r="C255" s="55" t="s">
        <v>531</v>
      </c>
      <c r="D255" s="56">
        <v>0</v>
      </c>
      <c r="E255" s="57">
        <v>0</v>
      </c>
      <c r="F255" s="57">
        <v>0</v>
      </c>
      <c r="G255" s="57">
        <v>0</v>
      </c>
      <c r="H255" s="57">
        <v>0</v>
      </c>
      <c r="I255" s="57">
        <v>0</v>
      </c>
      <c r="J255" s="57">
        <v>0</v>
      </c>
      <c r="K255" s="57">
        <v>0</v>
      </c>
      <c r="L255" s="57">
        <v>0</v>
      </c>
      <c r="M255" s="57">
        <v>0</v>
      </c>
      <c r="N255" s="58">
        <v>0</v>
      </c>
      <c r="O255" s="59">
        <v>368448</v>
      </c>
      <c r="P255" s="58">
        <v>0</v>
      </c>
      <c r="Q255" s="60">
        <v>368448</v>
      </c>
      <c r="R255" s="59">
        <v>368448</v>
      </c>
      <c r="S255" s="58">
        <v>0</v>
      </c>
      <c r="T255" s="58">
        <v>0</v>
      </c>
      <c r="U255" s="57">
        <v>0</v>
      </c>
      <c r="V255" s="58">
        <v>0</v>
      </c>
      <c r="W255" s="61">
        <v>368448</v>
      </c>
    </row>
    <row r="256" spans="1:23" s="7" customFormat="1" ht="12.75" customHeight="1">
      <c r="A256" s="24"/>
      <c r="B256" s="54" t="s">
        <v>532</v>
      </c>
      <c r="C256" s="55" t="s">
        <v>533</v>
      </c>
      <c r="D256" s="56">
        <v>53200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57">
        <v>0</v>
      </c>
      <c r="M256" s="57">
        <v>0</v>
      </c>
      <c r="N256" s="58">
        <v>0</v>
      </c>
      <c r="O256" s="59">
        <v>891871</v>
      </c>
      <c r="P256" s="58">
        <v>0</v>
      </c>
      <c r="Q256" s="60">
        <v>945071</v>
      </c>
      <c r="R256" s="59">
        <v>0</v>
      </c>
      <c r="S256" s="58">
        <v>0</v>
      </c>
      <c r="T256" s="58">
        <v>0</v>
      </c>
      <c r="U256" s="57">
        <v>0</v>
      </c>
      <c r="V256" s="58">
        <v>945071</v>
      </c>
      <c r="W256" s="61">
        <v>945071</v>
      </c>
    </row>
    <row r="257" spans="1:23" s="7" customFormat="1" ht="12.75" customHeight="1">
      <c r="A257" s="24"/>
      <c r="B257" s="54" t="s">
        <v>534</v>
      </c>
      <c r="C257" s="55" t="s">
        <v>535</v>
      </c>
      <c r="D257" s="56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57">
        <v>0</v>
      </c>
      <c r="M257" s="57">
        <v>0</v>
      </c>
      <c r="N257" s="58">
        <v>0</v>
      </c>
      <c r="O257" s="59">
        <v>980750</v>
      </c>
      <c r="P257" s="58">
        <v>0</v>
      </c>
      <c r="Q257" s="60">
        <v>980750</v>
      </c>
      <c r="R257" s="59">
        <v>0</v>
      </c>
      <c r="S257" s="58">
        <v>0</v>
      </c>
      <c r="T257" s="58">
        <v>0</v>
      </c>
      <c r="U257" s="57">
        <v>0</v>
      </c>
      <c r="V257" s="58">
        <v>980750</v>
      </c>
      <c r="W257" s="61">
        <v>980750</v>
      </c>
    </row>
    <row r="258" spans="1:23" s="7" customFormat="1" ht="12.75" customHeight="1">
      <c r="A258" s="24"/>
      <c r="B258" s="54" t="s">
        <v>536</v>
      </c>
      <c r="C258" s="55" t="s">
        <v>537</v>
      </c>
      <c r="D258" s="56">
        <v>0</v>
      </c>
      <c r="E258" s="57">
        <v>0</v>
      </c>
      <c r="F258" s="57">
        <v>0</v>
      </c>
      <c r="G258" s="57">
        <v>0</v>
      </c>
      <c r="H258" s="57">
        <v>0</v>
      </c>
      <c r="I258" s="57">
        <v>0</v>
      </c>
      <c r="J258" s="57">
        <v>0</v>
      </c>
      <c r="K258" s="57">
        <v>0</v>
      </c>
      <c r="L258" s="57">
        <v>0</v>
      </c>
      <c r="M258" s="57">
        <v>0</v>
      </c>
      <c r="N258" s="58">
        <v>250000</v>
      </c>
      <c r="O258" s="59">
        <v>2202600</v>
      </c>
      <c r="P258" s="58">
        <v>0</v>
      </c>
      <c r="Q258" s="60">
        <v>2452600</v>
      </c>
      <c r="R258" s="59">
        <v>0</v>
      </c>
      <c r="S258" s="58">
        <v>0</v>
      </c>
      <c r="T258" s="58">
        <v>2452600</v>
      </c>
      <c r="U258" s="57">
        <v>0</v>
      </c>
      <c r="V258" s="58">
        <v>0</v>
      </c>
      <c r="W258" s="61">
        <v>2452600</v>
      </c>
    </row>
    <row r="259" spans="1:23" s="7" customFormat="1" ht="12.75" customHeight="1">
      <c r="A259" s="24"/>
      <c r="B259" s="54" t="s">
        <v>538</v>
      </c>
      <c r="C259" s="55" t="s">
        <v>539</v>
      </c>
      <c r="D259" s="56">
        <v>0</v>
      </c>
      <c r="E259" s="57">
        <v>0</v>
      </c>
      <c r="F259" s="57">
        <v>0</v>
      </c>
      <c r="G259" s="57">
        <v>0</v>
      </c>
      <c r="H259" s="57">
        <v>0</v>
      </c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58">
        <v>0</v>
      </c>
      <c r="O259" s="59">
        <v>0</v>
      </c>
      <c r="P259" s="58">
        <v>0</v>
      </c>
      <c r="Q259" s="60">
        <v>0</v>
      </c>
      <c r="R259" s="59">
        <v>0</v>
      </c>
      <c r="S259" s="58">
        <v>0</v>
      </c>
      <c r="T259" s="58">
        <v>0</v>
      </c>
      <c r="U259" s="57">
        <v>0</v>
      </c>
      <c r="V259" s="58">
        <v>0</v>
      </c>
      <c r="W259" s="61">
        <v>0</v>
      </c>
    </row>
    <row r="260" spans="1:23" s="7" customFormat="1" ht="12.75" customHeight="1">
      <c r="A260" s="24"/>
      <c r="B260" s="54" t="s">
        <v>540</v>
      </c>
      <c r="C260" s="55" t="s">
        <v>541</v>
      </c>
      <c r="D260" s="56">
        <v>17088750</v>
      </c>
      <c r="E260" s="57">
        <v>0</v>
      </c>
      <c r="F260" s="57">
        <v>334309973</v>
      </c>
      <c r="G260" s="57">
        <v>0</v>
      </c>
      <c r="H260" s="57">
        <v>0</v>
      </c>
      <c r="I260" s="57">
        <v>62588286</v>
      </c>
      <c r="J260" s="57">
        <v>0</v>
      </c>
      <c r="K260" s="57">
        <v>0</v>
      </c>
      <c r="L260" s="57">
        <v>0</v>
      </c>
      <c r="M260" s="57">
        <v>0</v>
      </c>
      <c r="N260" s="58">
        <v>0</v>
      </c>
      <c r="O260" s="59">
        <v>23322836</v>
      </c>
      <c r="P260" s="58">
        <v>0</v>
      </c>
      <c r="Q260" s="60">
        <v>437309845</v>
      </c>
      <c r="R260" s="59">
        <v>391385759</v>
      </c>
      <c r="S260" s="58">
        <v>0</v>
      </c>
      <c r="T260" s="58">
        <v>45924086</v>
      </c>
      <c r="U260" s="57">
        <v>0</v>
      </c>
      <c r="V260" s="58">
        <v>0</v>
      </c>
      <c r="W260" s="61">
        <v>437309845</v>
      </c>
    </row>
    <row r="261" spans="1:23" s="7" customFormat="1" ht="12.75" customHeight="1">
      <c r="A261" s="24"/>
      <c r="B261" s="54" t="s">
        <v>542</v>
      </c>
      <c r="C261" s="55" t="s">
        <v>543</v>
      </c>
      <c r="D261" s="56">
        <v>0</v>
      </c>
      <c r="E261" s="57">
        <v>0</v>
      </c>
      <c r="F261" s="57">
        <v>169947000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57">
        <v>0</v>
      </c>
      <c r="M261" s="57">
        <v>0</v>
      </c>
      <c r="N261" s="58">
        <v>0</v>
      </c>
      <c r="O261" s="59">
        <v>0</v>
      </c>
      <c r="P261" s="58">
        <v>0</v>
      </c>
      <c r="Q261" s="60">
        <v>169947000</v>
      </c>
      <c r="R261" s="59">
        <v>169947000</v>
      </c>
      <c r="S261" s="58">
        <v>0</v>
      </c>
      <c r="T261" s="58">
        <v>0</v>
      </c>
      <c r="U261" s="57">
        <v>0</v>
      </c>
      <c r="V261" s="58">
        <v>0</v>
      </c>
      <c r="W261" s="61">
        <v>169947000</v>
      </c>
    </row>
    <row r="262" spans="1:23" s="7" customFormat="1" ht="12.75" customHeight="1">
      <c r="A262" s="24"/>
      <c r="B262" s="54" t="s">
        <v>544</v>
      </c>
      <c r="C262" s="55" t="s">
        <v>545</v>
      </c>
      <c r="D262" s="56">
        <v>0</v>
      </c>
      <c r="E262" s="57">
        <v>2531000</v>
      </c>
      <c r="F262" s="57">
        <v>208602662</v>
      </c>
      <c r="G262" s="57">
        <v>0</v>
      </c>
      <c r="H262" s="57">
        <v>0</v>
      </c>
      <c r="I262" s="57">
        <v>80101000</v>
      </c>
      <c r="J262" s="57">
        <v>0</v>
      </c>
      <c r="K262" s="57">
        <v>0</v>
      </c>
      <c r="L262" s="57">
        <v>0</v>
      </c>
      <c r="M262" s="57">
        <v>5000000</v>
      </c>
      <c r="N262" s="58">
        <v>0</v>
      </c>
      <c r="O262" s="59">
        <v>1430000</v>
      </c>
      <c r="P262" s="58">
        <v>0</v>
      </c>
      <c r="Q262" s="60">
        <v>297664662</v>
      </c>
      <c r="R262" s="59">
        <v>290836000</v>
      </c>
      <c r="S262" s="58">
        <v>0</v>
      </c>
      <c r="T262" s="58">
        <v>0</v>
      </c>
      <c r="U262" s="57">
        <v>0</v>
      </c>
      <c r="V262" s="58">
        <v>6828662</v>
      </c>
      <c r="W262" s="61">
        <v>297664662</v>
      </c>
    </row>
    <row r="263" spans="1:23" s="7" customFormat="1" ht="12.75" customHeight="1">
      <c r="A263" s="24"/>
      <c r="B263" s="54" t="s">
        <v>546</v>
      </c>
      <c r="C263" s="55" t="s">
        <v>547</v>
      </c>
      <c r="D263" s="56">
        <v>6195404</v>
      </c>
      <c r="E263" s="57">
        <v>2326000</v>
      </c>
      <c r="F263" s="57">
        <v>314701000</v>
      </c>
      <c r="G263" s="57">
        <v>0</v>
      </c>
      <c r="H263" s="57">
        <v>0</v>
      </c>
      <c r="I263" s="57">
        <v>95012000</v>
      </c>
      <c r="J263" s="57">
        <v>0</v>
      </c>
      <c r="K263" s="57">
        <v>0</v>
      </c>
      <c r="L263" s="57">
        <v>0</v>
      </c>
      <c r="M263" s="57">
        <v>5000000</v>
      </c>
      <c r="N263" s="58">
        <v>0</v>
      </c>
      <c r="O263" s="59">
        <v>196822</v>
      </c>
      <c r="P263" s="58">
        <v>0</v>
      </c>
      <c r="Q263" s="60">
        <v>423431226</v>
      </c>
      <c r="R263" s="59">
        <v>417039000</v>
      </c>
      <c r="S263" s="58">
        <v>0</v>
      </c>
      <c r="T263" s="58">
        <v>6392226</v>
      </c>
      <c r="U263" s="57">
        <v>0</v>
      </c>
      <c r="V263" s="58">
        <v>0</v>
      </c>
      <c r="W263" s="61">
        <v>423431226</v>
      </c>
    </row>
    <row r="264" spans="1:23" s="7" customFormat="1" ht="12.75" customHeight="1">
      <c r="A264" s="24"/>
      <c r="B264" s="54" t="s">
        <v>548</v>
      </c>
      <c r="C264" s="55" t="s">
        <v>549</v>
      </c>
      <c r="D264" s="56">
        <v>0</v>
      </c>
      <c r="E264" s="57">
        <v>0</v>
      </c>
      <c r="F264" s="57">
        <v>38965000</v>
      </c>
      <c r="G264" s="57">
        <v>0</v>
      </c>
      <c r="H264" s="57">
        <v>0</v>
      </c>
      <c r="I264" s="57">
        <v>8916305</v>
      </c>
      <c r="J264" s="57">
        <v>0</v>
      </c>
      <c r="K264" s="57">
        <v>0</v>
      </c>
      <c r="L264" s="57">
        <v>0</v>
      </c>
      <c r="M264" s="57">
        <v>4500000</v>
      </c>
      <c r="N264" s="58">
        <v>11989695</v>
      </c>
      <c r="O264" s="59">
        <v>20000</v>
      </c>
      <c r="P264" s="58">
        <v>0</v>
      </c>
      <c r="Q264" s="60">
        <v>64391000</v>
      </c>
      <c r="R264" s="59">
        <v>64371000</v>
      </c>
      <c r="S264" s="58">
        <v>0</v>
      </c>
      <c r="T264" s="58">
        <v>0</v>
      </c>
      <c r="U264" s="57">
        <v>0</v>
      </c>
      <c r="V264" s="58">
        <v>20000</v>
      </c>
      <c r="W264" s="61">
        <v>64391000</v>
      </c>
    </row>
    <row r="265" spans="1:23" s="7" customFormat="1" ht="12.75" customHeight="1">
      <c r="A265" s="24"/>
      <c r="B265" s="54" t="s">
        <v>550</v>
      </c>
      <c r="C265" s="55" t="s">
        <v>551</v>
      </c>
      <c r="D265" s="56">
        <v>0</v>
      </c>
      <c r="E265" s="57">
        <v>2375000</v>
      </c>
      <c r="F265" s="57">
        <v>362324000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57">
        <v>0</v>
      </c>
      <c r="M265" s="57">
        <v>0</v>
      </c>
      <c r="N265" s="58">
        <v>0</v>
      </c>
      <c r="O265" s="59">
        <v>0</v>
      </c>
      <c r="P265" s="58">
        <v>0</v>
      </c>
      <c r="Q265" s="60">
        <v>364699000</v>
      </c>
      <c r="R265" s="59">
        <v>364699000</v>
      </c>
      <c r="S265" s="58">
        <v>0</v>
      </c>
      <c r="T265" s="58">
        <v>0</v>
      </c>
      <c r="U265" s="57">
        <v>0</v>
      </c>
      <c r="V265" s="58">
        <v>0</v>
      </c>
      <c r="W265" s="61">
        <v>364699000</v>
      </c>
    </row>
    <row r="266" spans="1:23" s="7" customFormat="1" ht="12.75" customHeight="1">
      <c r="A266" s="24"/>
      <c r="B266" s="54" t="s">
        <v>552</v>
      </c>
      <c r="C266" s="55" t="s">
        <v>553</v>
      </c>
      <c r="D266" s="56">
        <v>0</v>
      </c>
      <c r="E266" s="57">
        <v>0</v>
      </c>
      <c r="F266" s="57">
        <v>158315000</v>
      </c>
      <c r="G266" s="57">
        <v>0</v>
      </c>
      <c r="H266" s="57">
        <v>0</v>
      </c>
      <c r="I266" s="57">
        <v>62627000</v>
      </c>
      <c r="J266" s="57">
        <v>0</v>
      </c>
      <c r="K266" s="57">
        <v>0</v>
      </c>
      <c r="L266" s="57">
        <v>0</v>
      </c>
      <c r="M266" s="57">
        <v>7676000</v>
      </c>
      <c r="N266" s="58">
        <v>47001000</v>
      </c>
      <c r="O266" s="59">
        <v>0</v>
      </c>
      <c r="P266" s="58">
        <v>0</v>
      </c>
      <c r="Q266" s="60">
        <v>275619000</v>
      </c>
      <c r="R266" s="59">
        <v>275619000</v>
      </c>
      <c r="S266" s="58">
        <v>0</v>
      </c>
      <c r="T266" s="58">
        <v>0</v>
      </c>
      <c r="U266" s="57">
        <v>0</v>
      </c>
      <c r="V266" s="58">
        <v>0</v>
      </c>
      <c r="W266" s="61">
        <v>275619000</v>
      </c>
    </row>
    <row r="267" spans="1:23" s="7" customFormat="1" ht="12.75" customHeight="1">
      <c r="A267" s="24"/>
      <c r="B267" s="54" t="s">
        <v>554</v>
      </c>
      <c r="C267" s="55" t="s">
        <v>555</v>
      </c>
      <c r="D267" s="56">
        <v>0</v>
      </c>
      <c r="E267" s="57">
        <v>0</v>
      </c>
      <c r="F267" s="57">
        <v>453633148</v>
      </c>
      <c r="G267" s="57">
        <v>0</v>
      </c>
      <c r="H267" s="57">
        <v>0</v>
      </c>
      <c r="I267" s="57">
        <v>4550000</v>
      </c>
      <c r="J267" s="57">
        <v>0</v>
      </c>
      <c r="K267" s="57">
        <v>0</v>
      </c>
      <c r="L267" s="57">
        <v>0</v>
      </c>
      <c r="M267" s="57">
        <v>0</v>
      </c>
      <c r="N267" s="58">
        <v>0</v>
      </c>
      <c r="O267" s="59">
        <v>2670000</v>
      </c>
      <c r="P267" s="58">
        <v>0</v>
      </c>
      <c r="Q267" s="60">
        <v>460853148</v>
      </c>
      <c r="R267" s="59">
        <v>448833148</v>
      </c>
      <c r="S267" s="58">
        <v>0</v>
      </c>
      <c r="T267" s="58">
        <v>0</v>
      </c>
      <c r="U267" s="57">
        <v>0</v>
      </c>
      <c r="V267" s="58">
        <v>12020000</v>
      </c>
      <c r="W267" s="61">
        <v>460853148</v>
      </c>
    </row>
    <row r="268" spans="1:23" s="7" customFormat="1" ht="12.75" customHeight="1">
      <c r="A268" s="24"/>
      <c r="B268" s="54" t="s">
        <v>556</v>
      </c>
      <c r="C268" s="55" t="s">
        <v>557</v>
      </c>
      <c r="D268" s="56">
        <v>0</v>
      </c>
      <c r="E268" s="57">
        <v>0</v>
      </c>
      <c r="F268" s="57">
        <v>297927675</v>
      </c>
      <c r="G268" s="57">
        <v>0</v>
      </c>
      <c r="H268" s="57">
        <v>0</v>
      </c>
      <c r="I268" s="57">
        <v>42597511</v>
      </c>
      <c r="J268" s="57">
        <v>0</v>
      </c>
      <c r="K268" s="57">
        <v>0</v>
      </c>
      <c r="L268" s="57">
        <v>0</v>
      </c>
      <c r="M268" s="57">
        <v>2032456</v>
      </c>
      <c r="N268" s="58">
        <v>0</v>
      </c>
      <c r="O268" s="59">
        <v>1276928</v>
      </c>
      <c r="P268" s="58">
        <v>0</v>
      </c>
      <c r="Q268" s="60">
        <v>343834570</v>
      </c>
      <c r="R268" s="59">
        <v>229428695</v>
      </c>
      <c r="S268" s="58">
        <v>0</v>
      </c>
      <c r="T268" s="58">
        <v>0</v>
      </c>
      <c r="U268" s="57">
        <v>114035087</v>
      </c>
      <c r="V268" s="58">
        <v>370788</v>
      </c>
      <c r="W268" s="61">
        <v>343834570</v>
      </c>
    </row>
    <row r="269" spans="1:23" s="7" customFormat="1" ht="12.75" customHeight="1">
      <c r="A269" s="24"/>
      <c r="B269" s="54" t="s">
        <v>558</v>
      </c>
      <c r="C269" s="55" t="s">
        <v>559</v>
      </c>
      <c r="D269" s="5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57">
        <v>0</v>
      </c>
      <c r="M269" s="57">
        <v>0</v>
      </c>
      <c r="N269" s="58">
        <v>220000</v>
      </c>
      <c r="O269" s="59">
        <v>334300</v>
      </c>
      <c r="P269" s="58">
        <v>0</v>
      </c>
      <c r="Q269" s="60">
        <v>554300</v>
      </c>
      <c r="R269" s="59">
        <v>0</v>
      </c>
      <c r="S269" s="58">
        <v>0</v>
      </c>
      <c r="T269" s="58">
        <v>0</v>
      </c>
      <c r="U269" s="57">
        <v>0</v>
      </c>
      <c r="V269" s="58">
        <v>554300</v>
      </c>
      <c r="W269" s="61">
        <v>554300</v>
      </c>
    </row>
    <row r="270" spans="1:23" s="7" customFormat="1" ht="12.75" customHeight="1">
      <c r="A270" s="24"/>
      <c r="B270" s="54" t="s">
        <v>560</v>
      </c>
      <c r="C270" s="55" t="s">
        <v>561</v>
      </c>
      <c r="D270" s="56">
        <v>3000000</v>
      </c>
      <c r="E270" s="57">
        <v>0</v>
      </c>
      <c r="F270" s="57">
        <v>0</v>
      </c>
      <c r="G270" s="57">
        <v>0</v>
      </c>
      <c r="H270" s="57">
        <v>0</v>
      </c>
      <c r="I270" s="57">
        <v>0</v>
      </c>
      <c r="J270" s="57">
        <v>0</v>
      </c>
      <c r="K270" s="57">
        <v>0</v>
      </c>
      <c r="L270" s="57">
        <v>0</v>
      </c>
      <c r="M270" s="57">
        <v>0</v>
      </c>
      <c r="N270" s="58">
        <v>0</v>
      </c>
      <c r="O270" s="59">
        <v>4500000</v>
      </c>
      <c r="P270" s="58">
        <v>0</v>
      </c>
      <c r="Q270" s="60">
        <v>7500000</v>
      </c>
      <c r="R270" s="59">
        <v>0</v>
      </c>
      <c r="S270" s="58">
        <v>0</v>
      </c>
      <c r="T270" s="58">
        <v>0</v>
      </c>
      <c r="U270" s="57">
        <v>0</v>
      </c>
      <c r="V270" s="58">
        <v>7500000</v>
      </c>
      <c r="W270" s="61">
        <v>7500000</v>
      </c>
    </row>
    <row r="271" spans="1:23" s="7" customFormat="1" ht="12.75" customHeight="1">
      <c r="A271" s="24"/>
      <c r="B271" s="54" t="s">
        <v>562</v>
      </c>
      <c r="C271" s="55" t="s">
        <v>563</v>
      </c>
      <c r="D271" s="56">
        <v>0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0</v>
      </c>
      <c r="L271" s="57">
        <v>0</v>
      </c>
      <c r="M271" s="57">
        <v>0</v>
      </c>
      <c r="N271" s="58">
        <v>0</v>
      </c>
      <c r="O271" s="59">
        <v>5590050</v>
      </c>
      <c r="P271" s="58">
        <v>0</v>
      </c>
      <c r="Q271" s="60">
        <v>5590050</v>
      </c>
      <c r="R271" s="59">
        <v>0</v>
      </c>
      <c r="S271" s="58">
        <v>0</v>
      </c>
      <c r="T271" s="58">
        <v>0</v>
      </c>
      <c r="U271" s="57">
        <v>0</v>
      </c>
      <c r="V271" s="58">
        <v>5590050</v>
      </c>
      <c r="W271" s="61">
        <v>5590050</v>
      </c>
    </row>
    <row r="272" spans="1:23" s="7" customFormat="1" ht="12.75" customHeight="1">
      <c r="A272" s="24"/>
      <c r="B272" s="54" t="s">
        <v>564</v>
      </c>
      <c r="C272" s="55" t="s">
        <v>565</v>
      </c>
      <c r="D272" s="56">
        <v>0</v>
      </c>
      <c r="E272" s="57">
        <v>2056000</v>
      </c>
      <c r="F272" s="57">
        <v>51958350</v>
      </c>
      <c r="G272" s="57">
        <v>0</v>
      </c>
      <c r="H272" s="57">
        <v>3603695</v>
      </c>
      <c r="I272" s="57">
        <v>0</v>
      </c>
      <c r="J272" s="57">
        <v>0</v>
      </c>
      <c r="K272" s="57">
        <v>0</v>
      </c>
      <c r="L272" s="57">
        <v>0</v>
      </c>
      <c r="M272" s="57">
        <v>8200000</v>
      </c>
      <c r="N272" s="58">
        <v>0</v>
      </c>
      <c r="O272" s="59">
        <v>973100</v>
      </c>
      <c r="P272" s="58">
        <v>0</v>
      </c>
      <c r="Q272" s="60">
        <v>66791145</v>
      </c>
      <c r="R272" s="59">
        <v>54014350</v>
      </c>
      <c r="S272" s="58">
        <v>0</v>
      </c>
      <c r="T272" s="58">
        <v>12776795</v>
      </c>
      <c r="U272" s="57">
        <v>0</v>
      </c>
      <c r="V272" s="58">
        <v>0</v>
      </c>
      <c r="W272" s="61">
        <v>66791145</v>
      </c>
    </row>
    <row r="273" spans="1:23" s="7" customFormat="1" ht="12.75" customHeight="1">
      <c r="A273" s="24"/>
      <c r="B273" s="54" t="s">
        <v>566</v>
      </c>
      <c r="C273" s="55" t="s">
        <v>567</v>
      </c>
      <c r="D273" s="56">
        <v>6500000</v>
      </c>
      <c r="E273" s="57">
        <v>0</v>
      </c>
      <c r="F273" s="57">
        <v>8350000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57">
        <v>0</v>
      </c>
      <c r="M273" s="57">
        <v>0</v>
      </c>
      <c r="N273" s="58">
        <v>0</v>
      </c>
      <c r="O273" s="59">
        <v>5211025</v>
      </c>
      <c r="P273" s="58">
        <v>8000000</v>
      </c>
      <c r="Q273" s="60">
        <v>28061025</v>
      </c>
      <c r="R273" s="59">
        <v>8350000</v>
      </c>
      <c r="S273" s="58">
        <v>0</v>
      </c>
      <c r="T273" s="58">
        <v>0</v>
      </c>
      <c r="U273" s="57">
        <v>0</v>
      </c>
      <c r="V273" s="58">
        <v>19711025</v>
      </c>
      <c r="W273" s="61">
        <v>28061025</v>
      </c>
    </row>
    <row r="274" spans="1:23" s="7" customFormat="1" ht="12.75" customHeight="1">
      <c r="A274" s="24"/>
      <c r="B274" s="54" t="s">
        <v>568</v>
      </c>
      <c r="C274" s="55" t="s">
        <v>569</v>
      </c>
      <c r="D274" s="56">
        <v>0</v>
      </c>
      <c r="E274" s="57">
        <v>0</v>
      </c>
      <c r="F274" s="57">
        <v>778357314</v>
      </c>
      <c r="G274" s="57">
        <v>0</v>
      </c>
      <c r="H274" s="57">
        <v>0</v>
      </c>
      <c r="I274" s="57">
        <v>0</v>
      </c>
      <c r="J274" s="57">
        <v>0</v>
      </c>
      <c r="K274" s="57">
        <v>0</v>
      </c>
      <c r="L274" s="57">
        <v>0</v>
      </c>
      <c r="M274" s="57">
        <v>0</v>
      </c>
      <c r="N274" s="58">
        <v>10422497</v>
      </c>
      <c r="O274" s="59">
        <v>23156984</v>
      </c>
      <c r="P274" s="58">
        <v>0</v>
      </c>
      <c r="Q274" s="60">
        <v>811936795</v>
      </c>
      <c r="R274" s="59">
        <v>811936795</v>
      </c>
      <c r="S274" s="58">
        <v>0</v>
      </c>
      <c r="T274" s="58">
        <v>0</v>
      </c>
      <c r="U274" s="57">
        <v>0</v>
      </c>
      <c r="V274" s="58">
        <v>0</v>
      </c>
      <c r="W274" s="61">
        <v>811936795</v>
      </c>
    </row>
    <row r="275" spans="1:23" s="7" customFormat="1" ht="12.75" customHeight="1">
      <c r="A275" s="24"/>
      <c r="B275" s="54" t="s">
        <v>570</v>
      </c>
      <c r="C275" s="55" t="s">
        <v>571</v>
      </c>
      <c r="D275" s="56">
        <v>0</v>
      </c>
      <c r="E275" s="57">
        <v>0</v>
      </c>
      <c r="F275" s="57">
        <v>331147000</v>
      </c>
      <c r="G275" s="57">
        <v>0</v>
      </c>
      <c r="H275" s="57">
        <v>0</v>
      </c>
      <c r="I275" s="57">
        <v>0</v>
      </c>
      <c r="J275" s="57">
        <v>0</v>
      </c>
      <c r="K275" s="57">
        <v>0</v>
      </c>
      <c r="L275" s="57">
        <v>0</v>
      </c>
      <c r="M275" s="57">
        <v>0</v>
      </c>
      <c r="N275" s="58">
        <v>9929000</v>
      </c>
      <c r="O275" s="59">
        <v>13700000</v>
      </c>
      <c r="P275" s="58">
        <v>0</v>
      </c>
      <c r="Q275" s="60">
        <v>354776000</v>
      </c>
      <c r="R275" s="59">
        <v>354776000</v>
      </c>
      <c r="S275" s="58">
        <v>0</v>
      </c>
      <c r="T275" s="58">
        <v>0</v>
      </c>
      <c r="U275" s="57">
        <v>0</v>
      </c>
      <c r="V275" s="58">
        <v>0</v>
      </c>
      <c r="W275" s="61">
        <v>354776000</v>
      </c>
    </row>
    <row r="276" spans="1:23" s="7" customFormat="1" ht="12.75" customHeight="1">
      <c r="A276" s="24"/>
      <c r="B276" s="54" t="s">
        <v>572</v>
      </c>
      <c r="C276" s="55" t="s">
        <v>573</v>
      </c>
      <c r="D276" s="56">
        <v>0</v>
      </c>
      <c r="E276" s="57">
        <v>0</v>
      </c>
      <c r="F276" s="57">
        <v>0</v>
      </c>
      <c r="G276" s="57">
        <v>0</v>
      </c>
      <c r="H276" s="57">
        <v>0</v>
      </c>
      <c r="I276" s="57">
        <v>0</v>
      </c>
      <c r="J276" s="57">
        <v>0</v>
      </c>
      <c r="K276" s="57">
        <v>0</v>
      </c>
      <c r="L276" s="57">
        <v>0</v>
      </c>
      <c r="M276" s="57">
        <v>0</v>
      </c>
      <c r="N276" s="58">
        <v>0</v>
      </c>
      <c r="O276" s="59">
        <v>0</v>
      </c>
      <c r="P276" s="58">
        <v>0</v>
      </c>
      <c r="Q276" s="60">
        <v>0</v>
      </c>
      <c r="R276" s="59">
        <v>0</v>
      </c>
      <c r="S276" s="58">
        <v>0</v>
      </c>
      <c r="T276" s="58">
        <v>0</v>
      </c>
      <c r="U276" s="57">
        <v>0</v>
      </c>
      <c r="V276" s="58">
        <v>0</v>
      </c>
      <c r="W276" s="61">
        <v>0</v>
      </c>
    </row>
    <row r="277" spans="1:23" s="7" customFormat="1" ht="12.75" customHeight="1">
      <c r="A277" s="24"/>
      <c r="B277" s="54" t="s">
        <v>574</v>
      </c>
      <c r="C277" s="55" t="s">
        <v>575</v>
      </c>
      <c r="D277" s="5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57">
        <v>0</v>
      </c>
      <c r="M277" s="57">
        <v>0</v>
      </c>
      <c r="N277" s="58">
        <v>0</v>
      </c>
      <c r="O277" s="59">
        <v>854187</v>
      </c>
      <c r="P277" s="58">
        <v>0</v>
      </c>
      <c r="Q277" s="60">
        <v>854187</v>
      </c>
      <c r="R277" s="59">
        <v>854187</v>
      </c>
      <c r="S277" s="58">
        <v>0</v>
      </c>
      <c r="T277" s="58">
        <v>0</v>
      </c>
      <c r="U277" s="57">
        <v>0</v>
      </c>
      <c r="V277" s="58">
        <v>0</v>
      </c>
      <c r="W277" s="61">
        <v>854187</v>
      </c>
    </row>
    <row r="278" spans="1:23" s="7" customFormat="1" ht="12.75" customHeight="1">
      <c r="A278" s="24"/>
      <c r="B278" s="54" t="s">
        <v>576</v>
      </c>
      <c r="C278" s="55" t="s">
        <v>577</v>
      </c>
      <c r="D278" s="56">
        <v>1102500</v>
      </c>
      <c r="E278" s="57">
        <v>2534000</v>
      </c>
      <c r="F278" s="57">
        <v>268942000</v>
      </c>
      <c r="G278" s="57">
        <v>0</v>
      </c>
      <c r="H278" s="57">
        <v>0</v>
      </c>
      <c r="I278" s="57">
        <v>56550000</v>
      </c>
      <c r="J278" s="57">
        <v>0</v>
      </c>
      <c r="K278" s="57">
        <v>0</v>
      </c>
      <c r="L278" s="57">
        <v>0</v>
      </c>
      <c r="M278" s="57">
        <v>0</v>
      </c>
      <c r="N278" s="58">
        <v>0</v>
      </c>
      <c r="O278" s="59">
        <v>2039625</v>
      </c>
      <c r="P278" s="58">
        <v>0</v>
      </c>
      <c r="Q278" s="60">
        <v>331168125</v>
      </c>
      <c r="R278" s="59">
        <v>328026000</v>
      </c>
      <c r="S278" s="58">
        <v>0</v>
      </c>
      <c r="T278" s="58">
        <v>0</v>
      </c>
      <c r="U278" s="57">
        <v>0</v>
      </c>
      <c r="V278" s="58">
        <v>3142125</v>
      </c>
      <c r="W278" s="61">
        <v>331168125</v>
      </c>
    </row>
    <row r="279" spans="1:23" s="7" customFormat="1" ht="12.75" customHeight="1">
      <c r="A279" s="24"/>
      <c r="B279" s="54" t="s">
        <v>578</v>
      </c>
      <c r="C279" s="55" t="s">
        <v>579</v>
      </c>
      <c r="D279" s="56">
        <v>0</v>
      </c>
      <c r="E279" s="57">
        <v>0</v>
      </c>
      <c r="F279" s="57">
        <v>0</v>
      </c>
      <c r="G279" s="57">
        <v>0</v>
      </c>
      <c r="H279" s="57">
        <v>0</v>
      </c>
      <c r="I279" s="57">
        <v>0</v>
      </c>
      <c r="J279" s="57">
        <v>0</v>
      </c>
      <c r="K279" s="57">
        <v>0</v>
      </c>
      <c r="L279" s="57">
        <v>0</v>
      </c>
      <c r="M279" s="57">
        <v>256563000</v>
      </c>
      <c r="N279" s="58">
        <v>0</v>
      </c>
      <c r="O279" s="59">
        <v>8683000</v>
      </c>
      <c r="P279" s="58">
        <v>-2876000</v>
      </c>
      <c r="Q279" s="60">
        <v>262370000</v>
      </c>
      <c r="R279" s="59">
        <v>262370000</v>
      </c>
      <c r="S279" s="58">
        <v>0</v>
      </c>
      <c r="T279" s="58">
        <v>0</v>
      </c>
      <c r="U279" s="57">
        <v>0</v>
      </c>
      <c r="V279" s="58">
        <v>0</v>
      </c>
      <c r="W279" s="61">
        <v>262370000</v>
      </c>
    </row>
    <row r="280" spans="1:23" s="7" customFormat="1" ht="12.75" customHeight="1">
      <c r="A280" s="24"/>
      <c r="B280" s="54" t="s">
        <v>580</v>
      </c>
      <c r="C280" s="55" t="s">
        <v>581</v>
      </c>
      <c r="D280" s="56">
        <v>0</v>
      </c>
      <c r="E280" s="57">
        <v>0</v>
      </c>
      <c r="F280" s="57">
        <v>0</v>
      </c>
      <c r="G280" s="57">
        <v>0</v>
      </c>
      <c r="H280" s="57">
        <v>0</v>
      </c>
      <c r="I280" s="57">
        <v>0</v>
      </c>
      <c r="J280" s="57">
        <v>0</v>
      </c>
      <c r="K280" s="57">
        <v>0</v>
      </c>
      <c r="L280" s="57">
        <v>0</v>
      </c>
      <c r="M280" s="57">
        <v>0</v>
      </c>
      <c r="N280" s="58">
        <v>250000</v>
      </c>
      <c r="O280" s="59">
        <v>1900000</v>
      </c>
      <c r="P280" s="58">
        <v>0</v>
      </c>
      <c r="Q280" s="60">
        <v>2150000</v>
      </c>
      <c r="R280" s="59">
        <v>0</v>
      </c>
      <c r="S280" s="58">
        <v>0</v>
      </c>
      <c r="T280" s="58">
        <v>0</v>
      </c>
      <c r="U280" s="57">
        <v>0</v>
      </c>
      <c r="V280" s="58">
        <v>2150000</v>
      </c>
      <c r="W280" s="61">
        <v>2150000</v>
      </c>
    </row>
    <row r="281" spans="1:23" s="7" customFormat="1" ht="12.75" customHeight="1">
      <c r="A281" s="24"/>
      <c r="B281" s="54" t="s">
        <v>582</v>
      </c>
      <c r="C281" s="55" t="s">
        <v>583</v>
      </c>
      <c r="D281" s="56">
        <v>842700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57">
        <v>0</v>
      </c>
      <c r="M281" s="57">
        <v>0</v>
      </c>
      <c r="N281" s="58">
        <v>0</v>
      </c>
      <c r="O281" s="59">
        <v>4024960</v>
      </c>
      <c r="P281" s="58">
        <v>0</v>
      </c>
      <c r="Q281" s="60">
        <v>4867660</v>
      </c>
      <c r="R281" s="59">
        <v>4867660</v>
      </c>
      <c r="S281" s="58">
        <v>0</v>
      </c>
      <c r="T281" s="58">
        <v>0</v>
      </c>
      <c r="U281" s="57">
        <v>0</v>
      </c>
      <c r="V281" s="58">
        <v>0</v>
      </c>
      <c r="W281" s="61">
        <v>4867660</v>
      </c>
    </row>
    <row r="282" spans="1:23" s="7" customFormat="1" ht="12.75" customHeight="1">
      <c r="A282" s="24"/>
      <c r="B282" s="54" t="s">
        <v>584</v>
      </c>
      <c r="C282" s="55" t="s">
        <v>585</v>
      </c>
      <c r="D282" s="56">
        <v>0</v>
      </c>
      <c r="E282" s="57">
        <v>0</v>
      </c>
      <c r="F282" s="57">
        <v>0</v>
      </c>
      <c r="G282" s="57">
        <v>0</v>
      </c>
      <c r="H282" s="57">
        <v>0</v>
      </c>
      <c r="I282" s="57">
        <v>0</v>
      </c>
      <c r="J282" s="57">
        <v>0</v>
      </c>
      <c r="K282" s="57">
        <v>0</v>
      </c>
      <c r="L282" s="57">
        <v>0</v>
      </c>
      <c r="M282" s="57">
        <v>0</v>
      </c>
      <c r="N282" s="58">
        <v>0</v>
      </c>
      <c r="O282" s="59">
        <v>2529600</v>
      </c>
      <c r="P282" s="58">
        <v>0</v>
      </c>
      <c r="Q282" s="60">
        <v>2529600</v>
      </c>
      <c r="R282" s="59">
        <v>0</v>
      </c>
      <c r="S282" s="58">
        <v>0</v>
      </c>
      <c r="T282" s="58">
        <v>0</v>
      </c>
      <c r="U282" s="57">
        <v>0</v>
      </c>
      <c r="V282" s="58">
        <v>2529600</v>
      </c>
      <c r="W282" s="61">
        <v>2529600</v>
      </c>
    </row>
    <row r="283" spans="1:23" s="7" customFormat="1" ht="12.75" customHeight="1">
      <c r="A283" s="24"/>
      <c r="B283" s="54" t="s">
        <v>586</v>
      </c>
      <c r="C283" s="55" t="s">
        <v>587</v>
      </c>
      <c r="D283" s="56">
        <v>666549</v>
      </c>
      <c r="E283" s="57">
        <v>0</v>
      </c>
      <c r="F283" s="57">
        <v>395417110</v>
      </c>
      <c r="G283" s="57">
        <v>0</v>
      </c>
      <c r="H283" s="57">
        <v>0</v>
      </c>
      <c r="I283" s="57">
        <v>28700000</v>
      </c>
      <c r="J283" s="57">
        <v>0</v>
      </c>
      <c r="K283" s="57">
        <v>0</v>
      </c>
      <c r="L283" s="57">
        <v>0</v>
      </c>
      <c r="M283" s="57">
        <v>0</v>
      </c>
      <c r="N283" s="58">
        <v>888732</v>
      </c>
      <c r="O283" s="59">
        <v>7054312</v>
      </c>
      <c r="P283" s="58">
        <v>0</v>
      </c>
      <c r="Q283" s="60">
        <v>432726703</v>
      </c>
      <c r="R283" s="59">
        <v>424117110</v>
      </c>
      <c r="S283" s="58">
        <v>0</v>
      </c>
      <c r="T283" s="58">
        <v>0</v>
      </c>
      <c r="U283" s="57">
        <v>0</v>
      </c>
      <c r="V283" s="58">
        <v>8609592</v>
      </c>
      <c r="W283" s="61">
        <v>432726702</v>
      </c>
    </row>
    <row r="284" spans="1:23" s="7" customFormat="1" ht="12.75" customHeight="1">
      <c r="A284" s="24"/>
      <c r="B284" s="54" t="s">
        <v>588</v>
      </c>
      <c r="C284" s="55" t="s">
        <v>589</v>
      </c>
      <c r="D284" s="56">
        <v>0</v>
      </c>
      <c r="E284" s="57">
        <v>0</v>
      </c>
      <c r="F284" s="57">
        <v>0</v>
      </c>
      <c r="G284" s="57">
        <v>0</v>
      </c>
      <c r="H284" s="57">
        <v>0</v>
      </c>
      <c r="I284" s="57">
        <v>0</v>
      </c>
      <c r="J284" s="57">
        <v>0</v>
      </c>
      <c r="K284" s="57">
        <v>0</v>
      </c>
      <c r="L284" s="57">
        <v>0</v>
      </c>
      <c r="M284" s="57">
        <v>787220072</v>
      </c>
      <c r="N284" s="58">
        <v>0</v>
      </c>
      <c r="O284" s="59">
        <v>11629826</v>
      </c>
      <c r="P284" s="58">
        <v>0</v>
      </c>
      <c r="Q284" s="60">
        <v>798849898</v>
      </c>
      <c r="R284" s="59">
        <v>673237780</v>
      </c>
      <c r="S284" s="58">
        <v>88254055</v>
      </c>
      <c r="T284" s="58">
        <v>0</v>
      </c>
      <c r="U284" s="57">
        <v>0</v>
      </c>
      <c r="V284" s="58">
        <v>37358063</v>
      </c>
      <c r="W284" s="61">
        <v>798849898</v>
      </c>
    </row>
    <row r="285" spans="1:23" s="7" customFormat="1" ht="12.75" customHeight="1">
      <c r="A285" s="24"/>
      <c r="B285" s="54" t="s">
        <v>590</v>
      </c>
      <c r="C285" s="55" t="s">
        <v>591</v>
      </c>
      <c r="D285" s="5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57">
        <v>0</v>
      </c>
      <c r="M285" s="57">
        <v>0</v>
      </c>
      <c r="N285" s="58">
        <v>0</v>
      </c>
      <c r="O285" s="59">
        <v>0</v>
      </c>
      <c r="P285" s="58">
        <v>0</v>
      </c>
      <c r="Q285" s="60">
        <v>0</v>
      </c>
      <c r="R285" s="59">
        <v>0</v>
      </c>
      <c r="S285" s="58">
        <v>0</v>
      </c>
      <c r="T285" s="58">
        <v>0</v>
      </c>
      <c r="U285" s="57">
        <v>0</v>
      </c>
      <c r="V285" s="58">
        <v>0</v>
      </c>
      <c r="W285" s="61">
        <v>0</v>
      </c>
    </row>
    <row r="286" spans="1:23" s="7" customFormat="1" ht="12.75" customHeight="1">
      <c r="A286" s="24"/>
      <c r="B286" s="54" t="s">
        <v>592</v>
      </c>
      <c r="C286" s="55" t="s">
        <v>593</v>
      </c>
      <c r="D286" s="56">
        <v>0</v>
      </c>
      <c r="E286" s="57">
        <v>0</v>
      </c>
      <c r="F286" s="57">
        <v>639528000</v>
      </c>
      <c r="G286" s="57">
        <v>0</v>
      </c>
      <c r="H286" s="57">
        <v>0</v>
      </c>
      <c r="I286" s="57">
        <v>365000000</v>
      </c>
      <c r="J286" s="57">
        <v>0</v>
      </c>
      <c r="K286" s="57">
        <v>0</v>
      </c>
      <c r="L286" s="57">
        <v>0</v>
      </c>
      <c r="M286" s="57">
        <v>0</v>
      </c>
      <c r="N286" s="58">
        <v>0</v>
      </c>
      <c r="O286" s="59">
        <v>35100000</v>
      </c>
      <c r="P286" s="58">
        <v>0</v>
      </c>
      <c r="Q286" s="60">
        <v>1039628000</v>
      </c>
      <c r="R286" s="59">
        <v>991628000</v>
      </c>
      <c r="S286" s="58">
        <v>0</v>
      </c>
      <c r="T286" s="58">
        <v>0</v>
      </c>
      <c r="U286" s="57">
        <v>0</v>
      </c>
      <c r="V286" s="58">
        <v>48000000</v>
      </c>
      <c r="W286" s="61">
        <v>1039628000</v>
      </c>
    </row>
    <row r="287" spans="1:23" s="7" customFormat="1" ht="12.75" customHeight="1">
      <c r="A287" s="24"/>
      <c r="B287" s="54" t="s">
        <v>594</v>
      </c>
      <c r="C287" s="55" t="s">
        <v>595</v>
      </c>
      <c r="D287" s="56">
        <v>0</v>
      </c>
      <c r="E287" s="57">
        <v>0</v>
      </c>
      <c r="F287" s="57">
        <v>0</v>
      </c>
      <c r="G287" s="57">
        <v>0</v>
      </c>
      <c r="H287" s="57">
        <v>0</v>
      </c>
      <c r="I287" s="57">
        <v>0</v>
      </c>
      <c r="J287" s="57">
        <v>0</v>
      </c>
      <c r="K287" s="57">
        <v>0</v>
      </c>
      <c r="L287" s="57">
        <v>0</v>
      </c>
      <c r="M287" s="57">
        <v>0</v>
      </c>
      <c r="N287" s="58">
        <v>0</v>
      </c>
      <c r="O287" s="59">
        <v>5911302</v>
      </c>
      <c r="P287" s="58">
        <v>0</v>
      </c>
      <c r="Q287" s="60">
        <v>5911302</v>
      </c>
      <c r="R287" s="59">
        <v>0</v>
      </c>
      <c r="S287" s="58">
        <v>0</v>
      </c>
      <c r="T287" s="58">
        <v>0</v>
      </c>
      <c r="U287" s="57">
        <v>0</v>
      </c>
      <c r="V287" s="58">
        <v>5911302</v>
      </c>
      <c r="W287" s="61">
        <v>5911302</v>
      </c>
    </row>
    <row r="288" spans="1:23" s="7" customFormat="1" ht="12.75" customHeight="1">
      <c r="A288" s="24"/>
      <c r="B288" s="54" t="s">
        <v>596</v>
      </c>
      <c r="C288" s="55" t="s">
        <v>597</v>
      </c>
      <c r="D288" s="56">
        <v>0</v>
      </c>
      <c r="E288" s="57">
        <v>0</v>
      </c>
      <c r="F288" s="57">
        <v>0</v>
      </c>
      <c r="G288" s="57">
        <v>0</v>
      </c>
      <c r="H288" s="57">
        <v>0</v>
      </c>
      <c r="I288" s="57">
        <v>0</v>
      </c>
      <c r="J288" s="57">
        <v>0</v>
      </c>
      <c r="K288" s="57">
        <v>0</v>
      </c>
      <c r="L288" s="57">
        <v>0</v>
      </c>
      <c r="M288" s="57">
        <v>0</v>
      </c>
      <c r="N288" s="58">
        <v>0</v>
      </c>
      <c r="O288" s="59">
        <v>295000</v>
      </c>
      <c r="P288" s="58">
        <v>0</v>
      </c>
      <c r="Q288" s="60">
        <v>295000</v>
      </c>
      <c r="R288" s="59">
        <v>0</v>
      </c>
      <c r="S288" s="58">
        <v>0</v>
      </c>
      <c r="T288" s="58">
        <v>0</v>
      </c>
      <c r="U288" s="57">
        <v>0</v>
      </c>
      <c r="V288" s="58">
        <v>295000</v>
      </c>
      <c r="W288" s="61">
        <v>295000</v>
      </c>
    </row>
    <row r="289" spans="1:23" s="7" customFormat="1" ht="12.75" customHeight="1">
      <c r="A289" s="24"/>
      <c r="B289" s="54" t="s">
        <v>598</v>
      </c>
      <c r="C289" s="55" t="s">
        <v>599</v>
      </c>
      <c r="D289" s="5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57">
        <v>0</v>
      </c>
      <c r="M289" s="57">
        <v>0</v>
      </c>
      <c r="N289" s="58">
        <v>0</v>
      </c>
      <c r="O289" s="59">
        <v>0</v>
      </c>
      <c r="P289" s="58">
        <v>0</v>
      </c>
      <c r="Q289" s="60">
        <v>0</v>
      </c>
      <c r="R289" s="59">
        <v>0</v>
      </c>
      <c r="S289" s="58">
        <v>0</v>
      </c>
      <c r="T289" s="58">
        <v>0</v>
      </c>
      <c r="U289" s="57">
        <v>0</v>
      </c>
      <c r="V289" s="58">
        <v>0</v>
      </c>
      <c r="W289" s="61">
        <v>0</v>
      </c>
    </row>
    <row r="290" spans="1:23" s="7" customFormat="1" ht="12.75" customHeight="1">
      <c r="A290" s="24"/>
      <c r="B290" s="54" t="s">
        <v>600</v>
      </c>
      <c r="C290" s="55" t="s">
        <v>601</v>
      </c>
      <c r="D290" s="56">
        <v>0</v>
      </c>
      <c r="E290" s="57">
        <v>0</v>
      </c>
      <c r="F290" s="57">
        <v>0</v>
      </c>
      <c r="G290" s="57">
        <v>0</v>
      </c>
      <c r="H290" s="57">
        <v>0</v>
      </c>
      <c r="I290" s="57">
        <v>0</v>
      </c>
      <c r="J290" s="57">
        <v>0</v>
      </c>
      <c r="K290" s="57">
        <v>0</v>
      </c>
      <c r="L290" s="57">
        <v>0</v>
      </c>
      <c r="M290" s="57">
        <v>0</v>
      </c>
      <c r="N290" s="58">
        <v>0</v>
      </c>
      <c r="O290" s="59">
        <v>0</v>
      </c>
      <c r="P290" s="58">
        <v>0</v>
      </c>
      <c r="Q290" s="60">
        <v>0</v>
      </c>
      <c r="R290" s="59">
        <v>0</v>
      </c>
      <c r="S290" s="58">
        <v>0</v>
      </c>
      <c r="T290" s="58">
        <v>0</v>
      </c>
      <c r="U290" s="57">
        <v>0</v>
      </c>
      <c r="V290" s="58">
        <v>0</v>
      </c>
      <c r="W290" s="61">
        <v>0</v>
      </c>
    </row>
    <row r="291" spans="1:23" s="7" customFormat="1" ht="12.75" customHeight="1">
      <c r="A291" s="24"/>
      <c r="B291" s="54" t="s">
        <v>602</v>
      </c>
      <c r="C291" s="55" t="s">
        <v>603</v>
      </c>
      <c r="D291" s="56">
        <v>0</v>
      </c>
      <c r="E291" s="57">
        <v>0</v>
      </c>
      <c r="F291" s="57">
        <v>0</v>
      </c>
      <c r="G291" s="57">
        <v>0</v>
      </c>
      <c r="H291" s="57">
        <v>0</v>
      </c>
      <c r="I291" s="57">
        <v>0</v>
      </c>
      <c r="J291" s="57">
        <v>0</v>
      </c>
      <c r="K291" s="57">
        <v>0</v>
      </c>
      <c r="L291" s="57">
        <v>0</v>
      </c>
      <c r="M291" s="57">
        <v>0</v>
      </c>
      <c r="N291" s="58">
        <v>0</v>
      </c>
      <c r="O291" s="59">
        <v>371850</v>
      </c>
      <c r="P291" s="58">
        <v>0</v>
      </c>
      <c r="Q291" s="60">
        <v>371850</v>
      </c>
      <c r="R291" s="59">
        <v>0</v>
      </c>
      <c r="S291" s="58">
        <v>0</v>
      </c>
      <c r="T291" s="58">
        <v>0</v>
      </c>
      <c r="U291" s="57">
        <v>0</v>
      </c>
      <c r="V291" s="58">
        <v>371850</v>
      </c>
      <c r="W291" s="61">
        <v>371850</v>
      </c>
    </row>
    <row r="292" spans="1:23" s="7" customFormat="1" ht="12.75" customHeight="1">
      <c r="A292" s="24"/>
      <c r="B292" s="54" t="s">
        <v>604</v>
      </c>
      <c r="C292" s="55" t="s">
        <v>605</v>
      </c>
      <c r="D292" s="56">
        <v>0</v>
      </c>
      <c r="E292" s="57">
        <v>0</v>
      </c>
      <c r="F292" s="57">
        <v>0</v>
      </c>
      <c r="G292" s="57">
        <v>0</v>
      </c>
      <c r="H292" s="57">
        <v>0</v>
      </c>
      <c r="I292" s="57">
        <v>0</v>
      </c>
      <c r="J292" s="57">
        <v>0</v>
      </c>
      <c r="K292" s="57">
        <v>0</v>
      </c>
      <c r="L292" s="57">
        <v>0</v>
      </c>
      <c r="M292" s="57">
        <v>0</v>
      </c>
      <c r="N292" s="58">
        <v>0</v>
      </c>
      <c r="O292" s="59">
        <v>935000</v>
      </c>
      <c r="P292" s="58">
        <v>0</v>
      </c>
      <c r="Q292" s="60">
        <v>935000</v>
      </c>
      <c r="R292" s="59">
        <v>0</v>
      </c>
      <c r="S292" s="58">
        <v>0</v>
      </c>
      <c r="T292" s="58">
        <v>935000</v>
      </c>
      <c r="U292" s="57">
        <v>0</v>
      </c>
      <c r="V292" s="58">
        <v>0</v>
      </c>
      <c r="W292" s="61">
        <v>935000</v>
      </c>
    </row>
    <row r="293" spans="1:23" s="7" customFormat="1" ht="12.75" customHeight="1">
      <c r="A293" s="27"/>
      <c r="B293" s="63" t="s">
        <v>675</v>
      </c>
      <c r="C293" s="64"/>
      <c r="D293" s="65">
        <f aca="true" t="shared" si="2" ref="D293:W293">SUM(D249:D292)</f>
        <v>36560019</v>
      </c>
      <c r="E293" s="66">
        <f t="shared" si="2"/>
        <v>14768000</v>
      </c>
      <c r="F293" s="66">
        <f t="shared" si="2"/>
        <v>6617182177</v>
      </c>
      <c r="G293" s="66">
        <f t="shared" si="2"/>
        <v>0</v>
      </c>
      <c r="H293" s="66">
        <f t="shared" si="2"/>
        <v>3603695</v>
      </c>
      <c r="I293" s="66">
        <f t="shared" si="2"/>
        <v>1116836640</v>
      </c>
      <c r="J293" s="66">
        <f t="shared" si="2"/>
        <v>0</v>
      </c>
      <c r="K293" s="66">
        <f t="shared" si="2"/>
        <v>0</v>
      </c>
      <c r="L293" s="66">
        <f t="shared" si="2"/>
        <v>0</v>
      </c>
      <c r="M293" s="66">
        <f t="shared" si="2"/>
        <v>1097244160</v>
      </c>
      <c r="N293" s="67">
        <f t="shared" si="2"/>
        <v>103493882</v>
      </c>
      <c r="O293" s="68">
        <f t="shared" si="2"/>
        <v>356942467</v>
      </c>
      <c r="P293" s="67">
        <f t="shared" si="2"/>
        <v>5124000</v>
      </c>
      <c r="Q293" s="69">
        <f t="shared" si="2"/>
        <v>9351755040</v>
      </c>
      <c r="R293" s="68">
        <f t="shared" si="2"/>
        <v>8621668919</v>
      </c>
      <c r="S293" s="67">
        <f t="shared" si="2"/>
        <v>88254055</v>
      </c>
      <c r="T293" s="67">
        <f t="shared" si="2"/>
        <v>224740945</v>
      </c>
      <c r="U293" s="66">
        <f t="shared" si="2"/>
        <v>114035087</v>
      </c>
      <c r="V293" s="67">
        <f t="shared" si="2"/>
        <v>303056033</v>
      </c>
      <c r="W293" s="70">
        <f t="shared" si="2"/>
        <v>9351755039</v>
      </c>
    </row>
    <row r="294" spans="1:23" s="7" customFormat="1" ht="12.75" customHeight="1">
      <c r="A294" s="28"/>
      <c r="B294" s="71"/>
      <c r="C294" s="72"/>
      <c r="D294" s="73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5"/>
      <c r="P294" s="74"/>
      <c r="Q294" s="76"/>
      <c r="R294" s="75"/>
      <c r="S294" s="74"/>
      <c r="T294" s="74"/>
      <c r="U294" s="74"/>
      <c r="V294" s="74"/>
      <c r="W294" s="76"/>
    </row>
    <row r="295" spans="1:23" s="7" customFormat="1" ht="12.75" customHeight="1">
      <c r="A295" s="29"/>
      <c r="B295" s="120" t="s">
        <v>43</v>
      </c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</row>
    <row r="296" spans="1:23" ht="12.75" customHeight="1">
      <c r="A296" s="1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</row>
    <row r="297" spans="1:23" ht="12.75" customHeight="1">
      <c r="A297" s="1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</row>
    <row r="298" spans="1:23" ht="12.75" customHeight="1">
      <c r="A298" s="1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</row>
    <row r="299" spans="1:2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</sheetData>
  <sheetProtection password="F954" sheet="1" objects="1" scenarios="1"/>
  <mergeCells count="4">
    <mergeCell ref="B1:W1"/>
    <mergeCell ref="D2:Q2"/>
    <mergeCell ref="R2:W2"/>
    <mergeCell ref="B295:W295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landscape" paperSize="9" scale="50" r:id="rId1"/>
  <rowBreaks count="3" manualBreakCount="3">
    <brk id="81" max="22" man="1"/>
    <brk id="156" max="22" man="1"/>
    <brk id="220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3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35"/>
      <c r="C4" s="12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  <c r="P4" s="37"/>
      <c r="Q4" s="39"/>
      <c r="R4" s="38"/>
      <c r="S4" s="37"/>
      <c r="T4" s="37"/>
      <c r="U4" s="37"/>
      <c r="V4" s="37"/>
      <c r="W4" s="39"/>
    </row>
    <row r="5" spans="1:23" s="7" customFormat="1" ht="12.75">
      <c r="A5" s="17"/>
      <c r="B5" s="40" t="s">
        <v>606</v>
      </c>
      <c r="C5" s="12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42"/>
      <c r="Q5" s="44"/>
      <c r="R5" s="43"/>
      <c r="S5" s="42"/>
      <c r="T5" s="42"/>
      <c r="U5" s="42"/>
      <c r="V5" s="42"/>
      <c r="W5" s="44"/>
    </row>
    <row r="6" spans="1:23" s="7" customFormat="1" ht="12.75">
      <c r="A6" s="17"/>
      <c r="B6" s="12"/>
      <c r="C6" s="12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42"/>
      <c r="Q6" s="44"/>
      <c r="R6" s="43"/>
      <c r="S6" s="42"/>
      <c r="T6" s="42"/>
      <c r="U6" s="42"/>
      <c r="V6" s="42"/>
      <c r="W6" s="44"/>
    </row>
    <row r="7" spans="1:23" s="7" customFormat="1" ht="12.75">
      <c r="A7" s="24" t="s">
        <v>607</v>
      </c>
      <c r="B7" s="79" t="s">
        <v>46</v>
      </c>
      <c r="C7" s="55" t="s">
        <v>47</v>
      </c>
      <c r="D7" s="56">
        <v>110689000</v>
      </c>
      <c r="E7" s="57">
        <v>224900000</v>
      </c>
      <c r="F7" s="57">
        <v>91000000</v>
      </c>
      <c r="G7" s="57">
        <v>132672000</v>
      </c>
      <c r="H7" s="57">
        <v>111500000</v>
      </c>
      <c r="I7" s="57">
        <v>0</v>
      </c>
      <c r="J7" s="57">
        <v>0</v>
      </c>
      <c r="K7" s="57">
        <v>0</v>
      </c>
      <c r="L7" s="57">
        <v>1000000</v>
      </c>
      <c r="M7" s="57">
        <v>323298430</v>
      </c>
      <c r="N7" s="58">
        <v>62250000</v>
      </c>
      <c r="O7" s="59">
        <v>459759685</v>
      </c>
      <c r="P7" s="58">
        <v>4000000</v>
      </c>
      <c r="Q7" s="60">
        <v>1521069115</v>
      </c>
      <c r="R7" s="59">
        <v>976943100</v>
      </c>
      <c r="S7" s="58">
        <v>0</v>
      </c>
      <c r="T7" s="58">
        <v>544126015</v>
      </c>
      <c r="U7" s="57">
        <v>0</v>
      </c>
      <c r="V7" s="58">
        <v>0</v>
      </c>
      <c r="W7" s="61">
        <v>1521069115</v>
      </c>
    </row>
    <row r="8" spans="1:23" s="7" customFormat="1" ht="12.75">
      <c r="A8" s="24" t="s">
        <v>607</v>
      </c>
      <c r="B8" s="79" t="s">
        <v>58</v>
      </c>
      <c r="C8" s="55" t="s">
        <v>59</v>
      </c>
      <c r="D8" s="56">
        <v>58710000</v>
      </c>
      <c r="E8" s="57">
        <v>357604386</v>
      </c>
      <c r="F8" s="57">
        <v>189750000</v>
      </c>
      <c r="G8" s="57">
        <v>0</v>
      </c>
      <c r="H8" s="57">
        <v>211147719</v>
      </c>
      <c r="I8" s="57">
        <v>341600000</v>
      </c>
      <c r="J8" s="57">
        <v>249287368</v>
      </c>
      <c r="K8" s="57">
        <v>8000000</v>
      </c>
      <c r="L8" s="57">
        <v>6000000</v>
      </c>
      <c r="M8" s="57">
        <v>12000000</v>
      </c>
      <c r="N8" s="58">
        <v>73253318</v>
      </c>
      <c r="O8" s="59">
        <v>124729960</v>
      </c>
      <c r="P8" s="58">
        <v>12800000</v>
      </c>
      <c r="Q8" s="60">
        <v>1644882751</v>
      </c>
      <c r="R8" s="59">
        <v>1061512471</v>
      </c>
      <c r="S8" s="58">
        <v>0</v>
      </c>
      <c r="T8" s="58">
        <v>530370280</v>
      </c>
      <c r="U8" s="57">
        <v>53000000</v>
      </c>
      <c r="V8" s="58">
        <v>0</v>
      </c>
      <c r="W8" s="61">
        <v>1644882751</v>
      </c>
    </row>
    <row r="9" spans="1:23" s="34" customFormat="1" ht="12.75">
      <c r="A9" s="45"/>
      <c r="B9" s="80" t="s">
        <v>608</v>
      </c>
      <c r="C9" s="81"/>
      <c r="D9" s="65">
        <f aca="true" t="shared" si="0" ref="D9:W9">SUM(D7:D8)</f>
        <v>169399000</v>
      </c>
      <c r="E9" s="66">
        <f t="shared" si="0"/>
        <v>582504386</v>
      </c>
      <c r="F9" s="66">
        <f t="shared" si="0"/>
        <v>280750000</v>
      </c>
      <c r="G9" s="66">
        <f t="shared" si="0"/>
        <v>132672000</v>
      </c>
      <c r="H9" s="66">
        <f t="shared" si="0"/>
        <v>322647719</v>
      </c>
      <c r="I9" s="66">
        <f t="shared" si="0"/>
        <v>341600000</v>
      </c>
      <c r="J9" s="66">
        <f t="shared" si="0"/>
        <v>249287368</v>
      </c>
      <c r="K9" s="66">
        <f t="shared" si="0"/>
        <v>8000000</v>
      </c>
      <c r="L9" s="66">
        <f t="shared" si="0"/>
        <v>7000000</v>
      </c>
      <c r="M9" s="66">
        <f t="shared" si="0"/>
        <v>335298430</v>
      </c>
      <c r="N9" s="82">
        <f t="shared" si="0"/>
        <v>135503318</v>
      </c>
      <c r="O9" s="83">
        <f t="shared" si="0"/>
        <v>584489645</v>
      </c>
      <c r="P9" s="82">
        <f t="shared" si="0"/>
        <v>16800000</v>
      </c>
      <c r="Q9" s="69">
        <f t="shared" si="0"/>
        <v>3165951866</v>
      </c>
      <c r="R9" s="83">
        <f t="shared" si="0"/>
        <v>2038455571</v>
      </c>
      <c r="S9" s="82">
        <f t="shared" si="0"/>
        <v>0</v>
      </c>
      <c r="T9" s="82">
        <f t="shared" si="0"/>
        <v>1074496295</v>
      </c>
      <c r="U9" s="66">
        <f t="shared" si="0"/>
        <v>53000000</v>
      </c>
      <c r="V9" s="82">
        <f t="shared" si="0"/>
        <v>0</v>
      </c>
      <c r="W9" s="94">
        <f t="shared" si="0"/>
        <v>3165951866</v>
      </c>
    </row>
    <row r="10" spans="1:23" s="7" customFormat="1" ht="12.75">
      <c r="A10" s="24" t="s">
        <v>609</v>
      </c>
      <c r="B10" s="79" t="s">
        <v>103</v>
      </c>
      <c r="C10" s="55" t="s">
        <v>104</v>
      </c>
      <c r="D10" s="56">
        <v>4062541</v>
      </c>
      <c r="E10" s="57">
        <v>4042148</v>
      </c>
      <c r="F10" s="57">
        <v>17752749</v>
      </c>
      <c r="G10" s="57">
        <v>0</v>
      </c>
      <c r="H10" s="57">
        <v>772439</v>
      </c>
      <c r="I10" s="57">
        <v>14182470</v>
      </c>
      <c r="J10" s="57">
        <v>0</v>
      </c>
      <c r="K10" s="57">
        <v>2554392</v>
      </c>
      <c r="L10" s="57">
        <v>0</v>
      </c>
      <c r="M10" s="57">
        <v>2916080</v>
      </c>
      <c r="N10" s="58">
        <v>1157546</v>
      </c>
      <c r="O10" s="59">
        <v>3804369</v>
      </c>
      <c r="P10" s="58">
        <v>0</v>
      </c>
      <c r="Q10" s="60">
        <v>51244734</v>
      </c>
      <c r="R10" s="59">
        <v>39099403</v>
      </c>
      <c r="S10" s="58">
        <v>0</v>
      </c>
      <c r="T10" s="58">
        <v>0</v>
      </c>
      <c r="U10" s="57">
        <v>0</v>
      </c>
      <c r="V10" s="58">
        <v>12145329</v>
      </c>
      <c r="W10" s="61">
        <v>51244732</v>
      </c>
    </row>
    <row r="11" spans="1:23" s="7" customFormat="1" ht="12.75">
      <c r="A11" s="24" t="s">
        <v>609</v>
      </c>
      <c r="B11" s="79" t="s">
        <v>105</v>
      </c>
      <c r="C11" s="55" t="s">
        <v>106</v>
      </c>
      <c r="D11" s="56">
        <v>1130000</v>
      </c>
      <c r="E11" s="57">
        <v>2000000</v>
      </c>
      <c r="F11" s="57">
        <v>350000</v>
      </c>
      <c r="G11" s="57">
        <v>0</v>
      </c>
      <c r="H11" s="57">
        <v>150000</v>
      </c>
      <c r="I11" s="57">
        <v>12202500</v>
      </c>
      <c r="J11" s="57">
        <v>0</v>
      </c>
      <c r="K11" s="57">
        <v>0</v>
      </c>
      <c r="L11" s="57">
        <v>0</v>
      </c>
      <c r="M11" s="57">
        <v>100000</v>
      </c>
      <c r="N11" s="58">
        <v>430000</v>
      </c>
      <c r="O11" s="59">
        <v>2720000</v>
      </c>
      <c r="P11" s="58">
        <v>0</v>
      </c>
      <c r="Q11" s="60">
        <v>19082500</v>
      </c>
      <c r="R11" s="59">
        <v>14202500</v>
      </c>
      <c r="S11" s="58">
        <v>0</v>
      </c>
      <c r="T11" s="58">
        <v>0</v>
      </c>
      <c r="U11" s="57">
        <v>0</v>
      </c>
      <c r="V11" s="58">
        <v>4880000</v>
      </c>
      <c r="W11" s="61">
        <v>19082500</v>
      </c>
    </row>
    <row r="12" spans="1:23" s="7" customFormat="1" ht="12.75">
      <c r="A12" s="24" t="s">
        <v>609</v>
      </c>
      <c r="B12" s="79" t="s">
        <v>107</v>
      </c>
      <c r="C12" s="55" t="s">
        <v>108</v>
      </c>
      <c r="D12" s="56">
        <v>0</v>
      </c>
      <c r="E12" s="57">
        <v>6103500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8">
        <v>1343112</v>
      </c>
      <c r="O12" s="59">
        <v>65000</v>
      </c>
      <c r="P12" s="58">
        <v>0</v>
      </c>
      <c r="Q12" s="60">
        <v>7511612</v>
      </c>
      <c r="R12" s="59">
        <v>7511612</v>
      </c>
      <c r="S12" s="58">
        <v>0</v>
      </c>
      <c r="T12" s="58">
        <v>0</v>
      </c>
      <c r="U12" s="57">
        <v>0</v>
      </c>
      <c r="V12" s="58">
        <v>0</v>
      </c>
      <c r="W12" s="61">
        <v>7511612</v>
      </c>
    </row>
    <row r="13" spans="1:23" s="7" customFormat="1" ht="12.75">
      <c r="A13" s="24" t="s">
        <v>609</v>
      </c>
      <c r="B13" s="79" t="s">
        <v>109</v>
      </c>
      <c r="C13" s="55" t="s">
        <v>110</v>
      </c>
      <c r="D13" s="56">
        <v>0</v>
      </c>
      <c r="E13" s="57">
        <v>0</v>
      </c>
      <c r="F13" s="57">
        <v>0</v>
      </c>
      <c r="G13" s="57">
        <v>0</v>
      </c>
      <c r="H13" s="57">
        <v>4929000</v>
      </c>
      <c r="I13" s="57">
        <v>70000000</v>
      </c>
      <c r="J13" s="57">
        <v>0</v>
      </c>
      <c r="K13" s="57">
        <v>0</v>
      </c>
      <c r="L13" s="57">
        <v>0</v>
      </c>
      <c r="M13" s="57">
        <v>0</v>
      </c>
      <c r="N13" s="58">
        <v>0</v>
      </c>
      <c r="O13" s="59">
        <v>0</v>
      </c>
      <c r="P13" s="58">
        <v>0</v>
      </c>
      <c r="Q13" s="60">
        <v>74929000</v>
      </c>
      <c r="R13" s="59">
        <v>74929000</v>
      </c>
      <c r="S13" s="58">
        <v>0</v>
      </c>
      <c r="T13" s="58">
        <v>0</v>
      </c>
      <c r="U13" s="57">
        <v>0</v>
      </c>
      <c r="V13" s="58">
        <v>0</v>
      </c>
      <c r="W13" s="61">
        <v>74929000</v>
      </c>
    </row>
    <row r="14" spans="1:23" s="7" customFormat="1" ht="12.75">
      <c r="A14" s="24" t="s">
        <v>609</v>
      </c>
      <c r="B14" s="79" t="s">
        <v>111</v>
      </c>
      <c r="C14" s="55" t="s">
        <v>112</v>
      </c>
      <c r="D14" s="56">
        <v>0</v>
      </c>
      <c r="E14" s="57">
        <v>8150500</v>
      </c>
      <c r="F14" s="57">
        <v>2586000</v>
      </c>
      <c r="G14" s="57">
        <v>0</v>
      </c>
      <c r="H14" s="57">
        <v>4136200</v>
      </c>
      <c r="I14" s="57">
        <v>13259230</v>
      </c>
      <c r="J14" s="57">
        <v>0</v>
      </c>
      <c r="K14" s="57">
        <v>0</v>
      </c>
      <c r="L14" s="57">
        <v>0</v>
      </c>
      <c r="M14" s="57">
        <v>400000</v>
      </c>
      <c r="N14" s="58">
        <v>9959570</v>
      </c>
      <c r="O14" s="59">
        <v>3942200</v>
      </c>
      <c r="P14" s="58">
        <v>0</v>
      </c>
      <c r="Q14" s="60">
        <v>42433700</v>
      </c>
      <c r="R14" s="59">
        <v>27378800</v>
      </c>
      <c r="S14" s="58">
        <v>0</v>
      </c>
      <c r="T14" s="58">
        <v>0</v>
      </c>
      <c r="U14" s="57">
        <v>0</v>
      </c>
      <c r="V14" s="58">
        <v>15054900</v>
      </c>
      <c r="W14" s="61">
        <v>42433700</v>
      </c>
    </row>
    <row r="15" spans="1:23" s="7" customFormat="1" ht="12.75">
      <c r="A15" s="24" t="s">
        <v>609</v>
      </c>
      <c r="B15" s="79" t="s">
        <v>113</v>
      </c>
      <c r="C15" s="55" t="s">
        <v>114</v>
      </c>
      <c r="D15" s="56">
        <v>0</v>
      </c>
      <c r="E15" s="57">
        <v>17110954</v>
      </c>
      <c r="F15" s="57">
        <v>0</v>
      </c>
      <c r="G15" s="57">
        <v>0</v>
      </c>
      <c r="H15" s="57">
        <v>447343</v>
      </c>
      <c r="I15" s="57">
        <v>3483225</v>
      </c>
      <c r="J15" s="57">
        <v>0</v>
      </c>
      <c r="K15" s="57">
        <v>0</v>
      </c>
      <c r="L15" s="57">
        <v>0</v>
      </c>
      <c r="M15" s="57">
        <v>0</v>
      </c>
      <c r="N15" s="58">
        <v>4613228</v>
      </c>
      <c r="O15" s="59">
        <v>0</v>
      </c>
      <c r="P15" s="58">
        <v>0</v>
      </c>
      <c r="Q15" s="60">
        <v>25654750</v>
      </c>
      <c r="R15" s="59">
        <v>25654750</v>
      </c>
      <c r="S15" s="58">
        <v>0</v>
      </c>
      <c r="T15" s="58">
        <v>0</v>
      </c>
      <c r="U15" s="57">
        <v>0</v>
      </c>
      <c r="V15" s="58">
        <v>0</v>
      </c>
      <c r="W15" s="61">
        <v>25654750</v>
      </c>
    </row>
    <row r="16" spans="1:23" s="7" customFormat="1" ht="12.75">
      <c r="A16" s="24" t="s">
        <v>609</v>
      </c>
      <c r="B16" s="79" t="s">
        <v>115</v>
      </c>
      <c r="C16" s="55" t="s">
        <v>116</v>
      </c>
      <c r="D16" s="56">
        <v>0</v>
      </c>
      <c r="E16" s="57">
        <v>0</v>
      </c>
      <c r="F16" s="57">
        <v>3055000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3055000</v>
      </c>
      <c r="M16" s="57">
        <v>0</v>
      </c>
      <c r="N16" s="58">
        <v>1629000</v>
      </c>
      <c r="O16" s="59">
        <v>0</v>
      </c>
      <c r="P16" s="58">
        <v>0</v>
      </c>
      <c r="Q16" s="60">
        <v>7739000</v>
      </c>
      <c r="R16" s="59">
        <v>7739000</v>
      </c>
      <c r="S16" s="58">
        <v>0</v>
      </c>
      <c r="T16" s="58">
        <v>0</v>
      </c>
      <c r="U16" s="57">
        <v>0</v>
      </c>
      <c r="V16" s="58">
        <v>0</v>
      </c>
      <c r="W16" s="61">
        <v>7739000</v>
      </c>
    </row>
    <row r="17" spans="1:23" s="7" customFormat="1" ht="12.75">
      <c r="A17" s="24" t="s">
        <v>609</v>
      </c>
      <c r="B17" s="79" t="s">
        <v>117</v>
      </c>
      <c r="C17" s="55" t="s">
        <v>118</v>
      </c>
      <c r="D17" s="56">
        <v>0</v>
      </c>
      <c r="E17" s="57">
        <v>0</v>
      </c>
      <c r="F17" s="57">
        <v>0</v>
      </c>
      <c r="G17" s="57">
        <v>0</v>
      </c>
      <c r="H17" s="57">
        <v>11220242</v>
      </c>
      <c r="I17" s="57">
        <v>36113625</v>
      </c>
      <c r="J17" s="57">
        <v>0</v>
      </c>
      <c r="K17" s="57">
        <v>0</v>
      </c>
      <c r="L17" s="57">
        <v>0</v>
      </c>
      <c r="M17" s="57">
        <v>0</v>
      </c>
      <c r="N17" s="58">
        <v>21715006</v>
      </c>
      <c r="O17" s="59">
        <v>1571945</v>
      </c>
      <c r="P17" s="58">
        <v>0</v>
      </c>
      <c r="Q17" s="60">
        <v>70620818</v>
      </c>
      <c r="R17" s="59">
        <v>37060125</v>
      </c>
      <c r="S17" s="58">
        <v>0</v>
      </c>
      <c r="T17" s="58">
        <v>0</v>
      </c>
      <c r="U17" s="57">
        <v>0</v>
      </c>
      <c r="V17" s="58">
        <v>33560693</v>
      </c>
      <c r="W17" s="61">
        <v>70620818</v>
      </c>
    </row>
    <row r="18" spans="1:23" s="7" customFormat="1" ht="12.75">
      <c r="A18" s="24" t="s">
        <v>609</v>
      </c>
      <c r="B18" s="79" t="s">
        <v>119</v>
      </c>
      <c r="C18" s="55" t="s">
        <v>120</v>
      </c>
      <c r="D18" s="56">
        <v>0</v>
      </c>
      <c r="E18" s="57">
        <v>3595520</v>
      </c>
      <c r="F18" s="57">
        <v>6256205</v>
      </c>
      <c r="G18" s="57">
        <v>0</v>
      </c>
      <c r="H18" s="57">
        <v>2247200</v>
      </c>
      <c r="I18" s="57">
        <v>3292148</v>
      </c>
      <c r="J18" s="57">
        <v>0</v>
      </c>
      <c r="K18" s="57">
        <v>0</v>
      </c>
      <c r="L18" s="57">
        <v>0</v>
      </c>
      <c r="M18" s="57">
        <v>0</v>
      </c>
      <c r="N18" s="58">
        <v>6179800</v>
      </c>
      <c r="O18" s="59">
        <v>0</v>
      </c>
      <c r="P18" s="58">
        <v>0</v>
      </c>
      <c r="Q18" s="60">
        <v>21570873</v>
      </c>
      <c r="R18" s="59">
        <v>21570873</v>
      </c>
      <c r="S18" s="58">
        <v>0</v>
      </c>
      <c r="T18" s="58">
        <v>0</v>
      </c>
      <c r="U18" s="57">
        <v>0</v>
      </c>
      <c r="V18" s="58">
        <v>0</v>
      </c>
      <c r="W18" s="61">
        <v>21570873</v>
      </c>
    </row>
    <row r="19" spans="1:23" s="7" customFormat="1" ht="12.75">
      <c r="A19" s="24" t="s">
        <v>610</v>
      </c>
      <c r="B19" s="79" t="s">
        <v>520</v>
      </c>
      <c r="C19" s="55" t="s">
        <v>521</v>
      </c>
      <c r="D19" s="56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8">
        <v>0</v>
      </c>
      <c r="O19" s="59">
        <v>0</v>
      </c>
      <c r="P19" s="58">
        <v>0</v>
      </c>
      <c r="Q19" s="60">
        <v>0</v>
      </c>
      <c r="R19" s="59">
        <v>0</v>
      </c>
      <c r="S19" s="58">
        <v>0</v>
      </c>
      <c r="T19" s="58">
        <v>0</v>
      </c>
      <c r="U19" s="57">
        <v>0</v>
      </c>
      <c r="V19" s="58">
        <v>0</v>
      </c>
      <c r="W19" s="61">
        <v>0</v>
      </c>
    </row>
    <row r="20" spans="1:23" s="34" customFormat="1" ht="12.75">
      <c r="A20" s="45"/>
      <c r="B20" s="80" t="s">
        <v>611</v>
      </c>
      <c r="C20" s="81"/>
      <c r="D20" s="65">
        <f aca="true" t="shared" si="1" ref="D20:W20">SUM(D10:D19)</f>
        <v>5192541</v>
      </c>
      <c r="E20" s="66">
        <f t="shared" si="1"/>
        <v>41002622</v>
      </c>
      <c r="F20" s="66">
        <f t="shared" si="1"/>
        <v>29999954</v>
      </c>
      <c r="G20" s="66">
        <f t="shared" si="1"/>
        <v>0</v>
      </c>
      <c r="H20" s="66">
        <f t="shared" si="1"/>
        <v>23902424</v>
      </c>
      <c r="I20" s="66">
        <f t="shared" si="1"/>
        <v>152533198</v>
      </c>
      <c r="J20" s="66">
        <f t="shared" si="1"/>
        <v>0</v>
      </c>
      <c r="K20" s="66">
        <f t="shared" si="1"/>
        <v>2554392</v>
      </c>
      <c r="L20" s="66">
        <f t="shared" si="1"/>
        <v>3055000</v>
      </c>
      <c r="M20" s="66">
        <f t="shared" si="1"/>
        <v>3416080</v>
      </c>
      <c r="N20" s="82">
        <f t="shared" si="1"/>
        <v>47027262</v>
      </c>
      <c r="O20" s="83">
        <f t="shared" si="1"/>
        <v>12103514</v>
      </c>
      <c r="P20" s="82">
        <f t="shared" si="1"/>
        <v>0</v>
      </c>
      <c r="Q20" s="69">
        <f t="shared" si="1"/>
        <v>320786987</v>
      </c>
      <c r="R20" s="83">
        <f t="shared" si="1"/>
        <v>255146063</v>
      </c>
      <c r="S20" s="82">
        <f t="shared" si="1"/>
        <v>0</v>
      </c>
      <c r="T20" s="82">
        <f t="shared" si="1"/>
        <v>0</v>
      </c>
      <c r="U20" s="66">
        <f t="shared" si="1"/>
        <v>0</v>
      </c>
      <c r="V20" s="82">
        <f t="shared" si="1"/>
        <v>65640922</v>
      </c>
      <c r="W20" s="94">
        <f t="shared" si="1"/>
        <v>320786985</v>
      </c>
    </row>
    <row r="21" spans="1:23" s="7" customFormat="1" ht="12.75">
      <c r="A21" s="24" t="s">
        <v>609</v>
      </c>
      <c r="B21" s="79" t="s">
        <v>121</v>
      </c>
      <c r="C21" s="55" t="s">
        <v>122</v>
      </c>
      <c r="D21" s="56">
        <v>0</v>
      </c>
      <c r="E21" s="57">
        <v>58342467</v>
      </c>
      <c r="F21" s="57">
        <v>0</v>
      </c>
      <c r="G21" s="57">
        <v>0</v>
      </c>
      <c r="H21" s="57">
        <v>30000000</v>
      </c>
      <c r="I21" s="57">
        <v>0</v>
      </c>
      <c r="J21" s="57">
        <v>0</v>
      </c>
      <c r="K21" s="57">
        <v>1999649</v>
      </c>
      <c r="L21" s="57">
        <v>0</v>
      </c>
      <c r="M21" s="57">
        <v>0</v>
      </c>
      <c r="N21" s="58">
        <v>0</v>
      </c>
      <c r="O21" s="59">
        <v>43131711</v>
      </c>
      <c r="P21" s="58">
        <v>0</v>
      </c>
      <c r="Q21" s="60">
        <v>133473827</v>
      </c>
      <c r="R21" s="59">
        <v>133473827</v>
      </c>
      <c r="S21" s="58">
        <v>0</v>
      </c>
      <c r="T21" s="58">
        <v>0</v>
      </c>
      <c r="U21" s="57">
        <v>0</v>
      </c>
      <c r="V21" s="58">
        <v>0</v>
      </c>
      <c r="W21" s="61">
        <v>133473827</v>
      </c>
    </row>
    <row r="22" spans="1:23" s="7" customFormat="1" ht="12.75">
      <c r="A22" s="24" t="s">
        <v>609</v>
      </c>
      <c r="B22" s="79" t="s">
        <v>123</v>
      </c>
      <c r="C22" s="55" t="s">
        <v>124</v>
      </c>
      <c r="D22" s="56">
        <v>0</v>
      </c>
      <c r="E22" s="57">
        <v>82552081</v>
      </c>
      <c r="F22" s="57">
        <v>0</v>
      </c>
      <c r="G22" s="57">
        <v>0</v>
      </c>
      <c r="H22" s="57">
        <v>17341383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8">
        <v>5887850</v>
      </c>
      <c r="O22" s="59">
        <v>13983087</v>
      </c>
      <c r="P22" s="58">
        <v>0</v>
      </c>
      <c r="Q22" s="60">
        <v>119764401</v>
      </c>
      <c r="R22" s="59">
        <v>119764400</v>
      </c>
      <c r="S22" s="58">
        <v>0</v>
      </c>
      <c r="T22" s="58">
        <v>0</v>
      </c>
      <c r="U22" s="57">
        <v>0</v>
      </c>
      <c r="V22" s="58">
        <v>0</v>
      </c>
      <c r="W22" s="61">
        <v>119764400</v>
      </c>
    </row>
    <row r="23" spans="1:23" s="7" customFormat="1" ht="12.75">
      <c r="A23" s="24" t="s">
        <v>609</v>
      </c>
      <c r="B23" s="79" t="s">
        <v>125</v>
      </c>
      <c r="C23" s="55" t="s">
        <v>126</v>
      </c>
      <c r="D23" s="56">
        <v>0</v>
      </c>
      <c r="E23" s="57">
        <v>14537773</v>
      </c>
      <c r="F23" s="57">
        <v>0</v>
      </c>
      <c r="G23" s="57">
        <v>0</v>
      </c>
      <c r="H23" s="57">
        <v>2000000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8">
        <v>505143</v>
      </c>
      <c r="O23" s="59">
        <v>4047318</v>
      </c>
      <c r="P23" s="58">
        <v>0</v>
      </c>
      <c r="Q23" s="60">
        <v>21090234</v>
      </c>
      <c r="R23" s="59">
        <v>12105233</v>
      </c>
      <c r="S23" s="58">
        <v>0</v>
      </c>
      <c r="T23" s="58">
        <v>8985002</v>
      </c>
      <c r="U23" s="57">
        <v>0</v>
      </c>
      <c r="V23" s="58">
        <v>0</v>
      </c>
      <c r="W23" s="61">
        <v>21090235</v>
      </c>
    </row>
    <row r="24" spans="1:23" s="7" customFormat="1" ht="12.75">
      <c r="A24" s="24" t="s">
        <v>609</v>
      </c>
      <c r="B24" s="79" t="s">
        <v>127</v>
      </c>
      <c r="C24" s="55" t="s">
        <v>128</v>
      </c>
      <c r="D24" s="56">
        <v>0</v>
      </c>
      <c r="E24" s="57">
        <v>38540782</v>
      </c>
      <c r="F24" s="57">
        <v>0</v>
      </c>
      <c r="G24" s="57">
        <v>0</v>
      </c>
      <c r="H24" s="57">
        <v>6888512</v>
      </c>
      <c r="I24" s="57">
        <v>0</v>
      </c>
      <c r="J24" s="57">
        <v>0</v>
      </c>
      <c r="K24" s="57">
        <v>0</v>
      </c>
      <c r="L24" s="57">
        <v>0</v>
      </c>
      <c r="M24" s="57">
        <v>1344999</v>
      </c>
      <c r="N24" s="58">
        <v>14875298</v>
      </c>
      <c r="O24" s="59">
        <v>16970173</v>
      </c>
      <c r="P24" s="58">
        <v>0</v>
      </c>
      <c r="Q24" s="60">
        <v>78619764</v>
      </c>
      <c r="R24" s="59">
        <v>33499850</v>
      </c>
      <c r="S24" s="58">
        <v>0</v>
      </c>
      <c r="T24" s="58">
        <v>0</v>
      </c>
      <c r="U24" s="57">
        <v>0</v>
      </c>
      <c r="V24" s="58">
        <v>45119916</v>
      </c>
      <c r="W24" s="61">
        <v>78619766</v>
      </c>
    </row>
    <row r="25" spans="1:23" s="7" customFormat="1" ht="12.75">
      <c r="A25" s="24" t="s">
        <v>609</v>
      </c>
      <c r="B25" s="79" t="s">
        <v>129</v>
      </c>
      <c r="C25" s="55" t="s">
        <v>130</v>
      </c>
      <c r="D25" s="56">
        <v>1248102</v>
      </c>
      <c r="E25" s="57">
        <v>24949140</v>
      </c>
      <c r="F25" s="57">
        <v>0</v>
      </c>
      <c r="G25" s="57">
        <v>0</v>
      </c>
      <c r="H25" s="57">
        <v>558832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8">
        <v>1747000</v>
      </c>
      <c r="O25" s="59">
        <v>5012231</v>
      </c>
      <c r="P25" s="58">
        <v>2226767</v>
      </c>
      <c r="Q25" s="60">
        <v>35742072</v>
      </c>
      <c r="R25" s="59">
        <v>26067724</v>
      </c>
      <c r="S25" s="58">
        <v>0</v>
      </c>
      <c r="T25" s="58">
        <v>0</v>
      </c>
      <c r="U25" s="57">
        <v>0</v>
      </c>
      <c r="V25" s="58">
        <v>9674348</v>
      </c>
      <c r="W25" s="61">
        <v>35742072</v>
      </c>
    </row>
    <row r="26" spans="1:23" s="7" customFormat="1" ht="12.75">
      <c r="A26" s="24" t="s">
        <v>609</v>
      </c>
      <c r="B26" s="79" t="s">
        <v>131</v>
      </c>
      <c r="C26" s="55" t="s">
        <v>132</v>
      </c>
      <c r="D26" s="56">
        <v>4473216</v>
      </c>
      <c r="E26" s="57">
        <v>0</v>
      </c>
      <c r="F26" s="57">
        <v>0</v>
      </c>
      <c r="G26" s="57">
        <v>0</v>
      </c>
      <c r="H26" s="57">
        <v>15000000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8">
        <v>34667400</v>
      </c>
      <c r="O26" s="59">
        <v>15369969</v>
      </c>
      <c r="P26" s="58">
        <v>0</v>
      </c>
      <c r="Q26" s="60">
        <v>69510585</v>
      </c>
      <c r="R26" s="59">
        <v>49667400</v>
      </c>
      <c r="S26" s="58">
        <v>0</v>
      </c>
      <c r="T26" s="58">
        <v>0</v>
      </c>
      <c r="U26" s="57">
        <v>0</v>
      </c>
      <c r="V26" s="58">
        <v>19843185</v>
      </c>
      <c r="W26" s="61">
        <v>69510585</v>
      </c>
    </row>
    <row r="27" spans="1:23" s="7" customFormat="1" ht="12.75">
      <c r="A27" s="24" t="s">
        <v>609</v>
      </c>
      <c r="B27" s="79" t="s">
        <v>133</v>
      </c>
      <c r="C27" s="55" t="s">
        <v>134</v>
      </c>
      <c r="D27" s="56">
        <v>0</v>
      </c>
      <c r="E27" s="57">
        <v>9413573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8">
        <v>0</v>
      </c>
      <c r="O27" s="59">
        <v>31680</v>
      </c>
      <c r="P27" s="58">
        <v>0</v>
      </c>
      <c r="Q27" s="60">
        <v>9445253</v>
      </c>
      <c r="R27" s="59">
        <v>9445253</v>
      </c>
      <c r="S27" s="58">
        <v>0</v>
      </c>
      <c r="T27" s="58">
        <v>0</v>
      </c>
      <c r="U27" s="57">
        <v>0</v>
      </c>
      <c r="V27" s="58">
        <v>0</v>
      </c>
      <c r="W27" s="61">
        <v>9445253</v>
      </c>
    </row>
    <row r="28" spans="1:23" s="7" customFormat="1" ht="12.75">
      <c r="A28" s="24" t="s">
        <v>610</v>
      </c>
      <c r="B28" s="79" t="s">
        <v>522</v>
      </c>
      <c r="C28" s="55" t="s">
        <v>523</v>
      </c>
      <c r="D28" s="56">
        <v>0</v>
      </c>
      <c r="E28" s="57">
        <v>0</v>
      </c>
      <c r="F28" s="57">
        <v>383570175</v>
      </c>
      <c r="G28" s="57">
        <v>0</v>
      </c>
      <c r="H28" s="57">
        <v>0</v>
      </c>
      <c r="I28" s="57">
        <v>165087719</v>
      </c>
      <c r="J28" s="57">
        <v>0</v>
      </c>
      <c r="K28" s="57">
        <v>0</v>
      </c>
      <c r="L28" s="57">
        <v>0</v>
      </c>
      <c r="M28" s="57">
        <v>21052632</v>
      </c>
      <c r="N28" s="58">
        <v>0</v>
      </c>
      <c r="O28" s="59">
        <v>41000000</v>
      </c>
      <c r="P28" s="58">
        <v>0</v>
      </c>
      <c r="Q28" s="60">
        <v>610710526</v>
      </c>
      <c r="R28" s="59">
        <v>569710526</v>
      </c>
      <c r="S28" s="58">
        <v>0</v>
      </c>
      <c r="T28" s="58">
        <v>41000000</v>
      </c>
      <c r="U28" s="57">
        <v>0</v>
      </c>
      <c r="V28" s="58">
        <v>0</v>
      </c>
      <c r="W28" s="61">
        <v>610710526</v>
      </c>
    </row>
    <row r="29" spans="1:23" s="34" customFormat="1" ht="12.75">
      <c r="A29" s="45"/>
      <c r="B29" s="80" t="s">
        <v>612</v>
      </c>
      <c r="C29" s="81"/>
      <c r="D29" s="65">
        <f aca="true" t="shared" si="2" ref="D29:W29">SUM(D21:D28)</f>
        <v>5721318</v>
      </c>
      <c r="E29" s="66">
        <f t="shared" si="2"/>
        <v>228335816</v>
      </c>
      <c r="F29" s="66">
        <f t="shared" si="2"/>
        <v>383570175</v>
      </c>
      <c r="G29" s="66">
        <f t="shared" si="2"/>
        <v>0</v>
      </c>
      <c r="H29" s="66">
        <f t="shared" si="2"/>
        <v>71788727</v>
      </c>
      <c r="I29" s="66">
        <f t="shared" si="2"/>
        <v>165087719</v>
      </c>
      <c r="J29" s="66">
        <f t="shared" si="2"/>
        <v>0</v>
      </c>
      <c r="K29" s="66">
        <f t="shared" si="2"/>
        <v>1999649</v>
      </c>
      <c r="L29" s="66">
        <f t="shared" si="2"/>
        <v>0</v>
      </c>
      <c r="M29" s="66">
        <f t="shared" si="2"/>
        <v>22397631</v>
      </c>
      <c r="N29" s="82">
        <f t="shared" si="2"/>
        <v>57682691</v>
      </c>
      <c r="O29" s="83">
        <f t="shared" si="2"/>
        <v>139546169</v>
      </c>
      <c r="P29" s="82">
        <f t="shared" si="2"/>
        <v>2226767</v>
      </c>
      <c r="Q29" s="69">
        <f t="shared" si="2"/>
        <v>1078356662</v>
      </c>
      <c r="R29" s="83">
        <f t="shared" si="2"/>
        <v>953734213</v>
      </c>
      <c r="S29" s="82">
        <f t="shared" si="2"/>
        <v>0</v>
      </c>
      <c r="T29" s="82">
        <f t="shared" si="2"/>
        <v>49985002</v>
      </c>
      <c r="U29" s="66">
        <f t="shared" si="2"/>
        <v>0</v>
      </c>
      <c r="V29" s="82">
        <f t="shared" si="2"/>
        <v>74637449</v>
      </c>
      <c r="W29" s="94">
        <f t="shared" si="2"/>
        <v>1078356664</v>
      </c>
    </row>
    <row r="30" spans="1:23" s="7" customFormat="1" ht="12.75">
      <c r="A30" s="24" t="s">
        <v>609</v>
      </c>
      <c r="B30" s="79" t="s">
        <v>135</v>
      </c>
      <c r="C30" s="55" t="s">
        <v>136</v>
      </c>
      <c r="D30" s="56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8">
        <v>0</v>
      </c>
      <c r="O30" s="59">
        <v>0</v>
      </c>
      <c r="P30" s="58">
        <v>0</v>
      </c>
      <c r="Q30" s="60">
        <v>0</v>
      </c>
      <c r="R30" s="59">
        <v>0</v>
      </c>
      <c r="S30" s="58">
        <v>0</v>
      </c>
      <c r="T30" s="58">
        <v>0</v>
      </c>
      <c r="U30" s="57">
        <v>0</v>
      </c>
      <c r="V30" s="58">
        <v>0</v>
      </c>
      <c r="W30" s="61">
        <v>0</v>
      </c>
    </row>
    <row r="31" spans="1:23" s="7" customFormat="1" ht="12.75">
      <c r="A31" s="24" t="s">
        <v>609</v>
      </c>
      <c r="B31" s="79" t="s">
        <v>137</v>
      </c>
      <c r="C31" s="55" t="s">
        <v>138</v>
      </c>
      <c r="D31" s="56">
        <v>12846850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8">
        <v>0</v>
      </c>
      <c r="O31" s="59">
        <v>162710</v>
      </c>
      <c r="P31" s="58">
        <v>0</v>
      </c>
      <c r="Q31" s="60">
        <v>13009560</v>
      </c>
      <c r="R31" s="59">
        <v>12846850</v>
      </c>
      <c r="S31" s="58">
        <v>0</v>
      </c>
      <c r="T31" s="58">
        <v>0</v>
      </c>
      <c r="U31" s="57">
        <v>0</v>
      </c>
      <c r="V31" s="58">
        <v>162710</v>
      </c>
      <c r="W31" s="61">
        <v>13009560</v>
      </c>
    </row>
    <row r="32" spans="1:23" s="7" customFormat="1" ht="12.75">
      <c r="A32" s="24" t="s">
        <v>609</v>
      </c>
      <c r="B32" s="79" t="s">
        <v>139</v>
      </c>
      <c r="C32" s="55" t="s">
        <v>140</v>
      </c>
      <c r="D32" s="56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8">
        <v>0</v>
      </c>
      <c r="O32" s="59">
        <v>0</v>
      </c>
      <c r="P32" s="58">
        <v>0</v>
      </c>
      <c r="Q32" s="60">
        <v>0</v>
      </c>
      <c r="R32" s="59">
        <v>0</v>
      </c>
      <c r="S32" s="58">
        <v>0</v>
      </c>
      <c r="T32" s="58">
        <v>0</v>
      </c>
      <c r="U32" s="57">
        <v>0</v>
      </c>
      <c r="V32" s="58">
        <v>0</v>
      </c>
      <c r="W32" s="61">
        <v>0</v>
      </c>
    </row>
    <row r="33" spans="1:23" s="7" customFormat="1" ht="12.75">
      <c r="A33" s="24" t="s">
        <v>609</v>
      </c>
      <c r="B33" s="79" t="s">
        <v>141</v>
      </c>
      <c r="C33" s="55" t="s">
        <v>142</v>
      </c>
      <c r="D33" s="56">
        <v>0</v>
      </c>
      <c r="E33" s="57">
        <v>12500000</v>
      </c>
      <c r="F33" s="57">
        <v>0</v>
      </c>
      <c r="G33" s="57">
        <v>0</v>
      </c>
      <c r="H33" s="57">
        <v>21414320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8">
        <v>33203250</v>
      </c>
      <c r="O33" s="59">
        <v>1500000</v>
      </c>
      <c r="P33" s="58">
        <v>0</v>
      </c>
      <c r="Q33" s="60">
        <v>68617570</v>
      </c>
      <c r="R33" s="59">
        <v>45635000</v>
      </c>
      <c r="S33" s="58">
        <v>0</v>
      </c>
      <c r="T33" s="58">
        <v>0</v>
      </c>
      <c r="U33" s="57">
        <v>0</v>
      </c>
      <c r="V33" s="58">
        <v>22982570</v>
      </c>
      <c r="W33" s="61">
        <v>68617570</v>
      </c>
    </row>
    <row r="34" spans="1:23" s="7" customFormat="1" ht="12.75">
      <c r="A34" s="24" t="s">
        <v>609</v>
      </c>
      <c r="B34" s="79" t="s">
        <v>143</v>
      </c>
      <c r="C34" s="55" t="s">
        <v>144</v>
      </c>
      <c r="D34" s="56">
        <v>0</v>
      </c>
      <c r="E34" s="57">
        <v>14393786</v>
      </c>
      <c r="F34" s="57">
        <v>0</v>
      </c>
      <c r="G34" s="57">
        <v>0</v>
      </c>
      <c r="H34" s="57">
        <v>22366080</v>
      </c>
      <c r="I34" s="57">
        <v>0</v>
      </c>
      <c r="J34" s="57">
        <v>0</v>
      </c>
      <c r="K34" s="57">
        <v>14365664</v>
      </c>
      <c r="L34" s="57">
        <v>1255520</v>
      </c>
      <c r="M34" s="57">
        <v>1901117</v>
      </c>
      <c r="N34" s="58">
        <v>2256737</v>
      </c>
      <c r="O34" s="59">
        <v>23519796</v>
      </c>
      <c r="P34" s="58">
        <v>0</v>
      </c>
      <c r="Q34" s="60">
        <v>80058700</v>
      </c>
      <c r="R34" s="59">
        <v>80058700</v>
      </c>
      <c r="S34" s="58">
        <v>0</v>
      </c>
      <c r="T34" s="58">
        <v>0</v>
      </c>
      <c r="U34" s="57">
        <v>0</v>
      </c>
      <c r="V34" s="58">
        <v>0</v>
      </c>
      <c r="W34" s="61">
        <v>80058700</v>
      </c>
    </row>
    <row r="35" spans="1:23" s="7" customFormat="1" ht="12.75">
      <c r="A35" s="24" t="s">
        <v>609</v>
      </c>
      <c r="B35" s="79" t="s">
        <v>145</v>
      </c>
      <c r="C35" s="55" t="s">
        <v>146</v>
      </c>
      <c r="D35" s="56">
        <v>0</v>
      </c>
      <c r="E35" s="57">
        <v>21491000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9055000</v>
      </c>
      <c r="L35" s="57">
        <v>0</v>
      </c>
      <c r="M35" s="57">
        <v>0</v>
      </c>
      <c r="N35" s="58">
        <v>2858000</v>
      </c>
      <c r="O35" s="59">
        <v>2185000</v>
      </c>
      <c r="P35" s="58">
        <v>0</v>
      </c>
      <c r="Q35" s="60">
        <v>35589000</v>
      </c>
      <c r="R35" s="59">
        <v>24349000</v>
      </c>
      <c r="S35" s="58">
        <v>0</v>
      </c>
      <c r="T35" s="58">
        <v>0</v>
      </c>
      <c r="U35" s="57">
        <v>0</v>
      </c>
      <c r="V35" s="58">
        <v>11240000</v>
      </c>
      <c r="W35" s="61">
        <v>35589000</v>
      </c>
    </row>
    <row r="36" spans="1:23" s="7" customFormat="1" ht="12.75">
      <c r="A36" s="24" t="s">
        <v>609</v>
      </c>
      <c r="B36" s="79" t="s">
        <v>147</v>
      </c>
      <c r="C36" s="55" t="s">
        <v>148</v>
      </c>
      <c r="D36" s="56">
        <v>2033219</v>
      </c>
      <c r="E36" s="57">
        <v>40788000</v>
      </c>
      <c r="F36" s="57">
        <v>0</v>
      </c>
      <c r="G36" s="57">
        <v>0</v>
      </c>
      <c r="H36" s="57">
        <v>20000000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8">
        <v>0</v>
      </c>
      <c r="O36" s="59">
        <v>27329042</v>
      </c>
      <c r="P36" s="58">
        <v>0</v>
      </c>
      <c r="Q36" s="60">
        <v>90150261</v>
      </c>
      <c r="R36" s="59">
        <v>61400000</v>
      </c>
      <c r="S36" s="58">
        <v>0</v>
      </c>
      <c r="T36" s="58">
        <v>26245953</v>
      </c>
      <c r="U36" s="57">
        <v>0</v>
      </c>
      <c r="V36" s="58">
        <v>2504306</v>
      </c>
      <c r="W36" s="61">
        <v>90150259</v>
      </c>
    </row>
    <row r="37" spans="1:23" s="7" customFormat="1" ht="12.75">
      <c r="A37" s="24" t="s">
        <v>609</v>
      </c>
      <c r="B37" s="79" t="s">
        <v>149</v>
      </c>
      <c r="C37" s="55" t="s">
        <v>150</v>
      </c>
      <c r="D37" s="56">
        <v>0</v>
      </c>
      <c r="E37" s="57">
        <v>17819150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8">
        <v>0</v>
      </c>
      <c r="O37" s="59">
        <v>1232616</v>
      </c>
      <c r="P37" s="58">
        <v>0</v>
      </c>
      <c r="Q37" s="60">
        <v>19051766</v>
      </c>
      <c r="R37" s="59">
        <v>18474090</v>
      </c>
      <c r="S37" s="58">
        <v>0</v>
      </c>
      <c r="T37" s="58">
        <v>0</v>
      </c>
      <c r="U37" s="57">
        <v>0</v>
      </c>
      <c r="V37" s="58">
        <v>577676</v>
      </c>
      <c r="W37" s="61">
        <v>19051766</v>
      </c>
    </row>
    <row r="38" spans="1:23" s="7" customFormat="1" ht="12.75">
      <c r="A38" s="24" t="s">
        <v>610</v>
      </c>
      <c r="B38" s="79" t="s">
        <v>524</v>
      </c>
      <c r="C38" s="55" t="s">
        <v>525</v>
      </c>
      <c r="D38" s="56">
        <v>0</v>
      </c>
      <c r="E38" s="57">
        <v>0</v>
      </c>
      <c r="F38" s="57">
        <v>370592092</v>
      </c>
      <c r="G38" s="57">
        <v>0</v>
      </c>
      <c r="H38" s="57">
        <v>0</v>
      </c>
      <c r="I38" s="57">
        <v>73082521</v>
      </c>
      <c r="J38" s="57">
        <v>0</v>
      </c>
      <c r="K38" s="57">
        <v>0</v>
      </c>
      <c r="L38" s="57">
        <v>0</v>
      </c>
      <c r="M38" s="57">
        <v>0</v>
      </c>
      <c r="N38" s="58">
        <v>0</v>
      </c>
      <c r="O38" s="59">
        <v>115260238</v>
      </c>
      <c r="P38" s="58">
        <v>0</v>
      </c>
      <c r="Q38" s="60">
        <v>558934851</v>
      </c>
      <c r="R38" s="59">
        <v>443674613</v>
      </c>
      <c r="S38" s="58">
        <v>0</v>
      </c>
      <c r="T38" s="58">
        <v>115260238</v>
      </c>
      <c r="U38" s="57">
        <v>0</v>
      </c>
      <c r="V38" s="58">
        <v>0</v>
      </c>
      <c r="W38" s="61">
        <v>558934851</v>
      </c>
    </row>
    <row r="39" spans="1:23" s="34" customFormat="1" ht="12.75">
      <c r="A39" s="45"/>
      <c r="B39" s="80" t="s">
        <v>613</v>
      </c>
      <c r="C39" s="81"/>
      <c r="D39" s="65">
        <f aca="true" t="shared" si="3" ref="D39:W39">SUM(D30:D38)</f>
        <v>14880069</v>
      </c>
      <c r="E39" s="66">
        <f t="shared" si="3"/>
        <v>106991936</v>
      </c>
      <c r="F39" s="66">
        <f t="shared" si="3"/>
        <v>370592092</v>
      </c>
      <c r="G39" s="66">
        <f t="shared" si="3"/>
        <v>0</v>
      </c>
      <c r="H39" s="66">
        <f t="shared" si="3"/>
        <v>63780400</v>
      </c>
      <c r="I39" s="66">
        <f t="shared" si="3"/>
        <v>73082521</v>
      </c>
      <c r="J39" s="66">
        <f t="shared" si="3"/>
        <v>0</v>
      </c>
      <c r="K39" s="66">
        <f t="shared" si="3"/>
        <v>23420664</v>
      </c>
      <c r="L39" s="66">
        <f t="shared" si="3"/>
        <v>1255520</v>
      </c>
      <c r="M39" s="66">
        <f t="shared" si="3"/>
        <v>1901117</v>
      </c>
      <c r="N39" s="82">
        <f t="shared" si="3"/>
        <v>38317987</v>
      </c>
      <c r="O39" s="83">
        <f t="shared" si="3"/>
        <v>171189402</v>
      </c>
      <c r="P39" s="82">
        <f t="shared" si="3"/>
        <v>0</v>
      </c>
      <c r="Q39" s="69">
        <f t="shared" si="3"/>
        <v>865411708</v>
      </c>
      <c r="R39" s="83">
        <f t="shared" si="3"/>
        <v>686438253</v>
      </c>
      <c r="S39" s="82">
        <f t="shared" si="3"/>
        <v>0</v>
      </c>
      <c r="T39" s="82">
        <f t="shared" si="3"/>
        <v>141506191</v>
      </c>
      <c r="U39" s="66">
        <f t="shared" si="3"/>
        <v>0</v>
      </c>
      <c r="V39" s="82">
        <f t="shared" si="3"/>
        <v>37467262</v>
      </c>
      <c r="W39" s="94">
        <f t="shared" si="3"/>
        <v>865411706</v>
      </c>
    </row>
    <row r="40" spans="1:23" s="7" customFormat="1" ht="12.75">
      <c r="A40" s="24" t="s">
        <v>609</v>
      </c>
      <c r="B40" s="79" t="s">
        <v>151</v>
      </c>
      <c r="C40" s="55" t="s">
        <v>152</v>
      </c>
      <c r="D40" s="56">
        <v>1565626</v>
      </c>
      <c r="E40" s="57">
        <v>45120324</v>
      </c>
      <c r="F40" s="57">
        <v>0</v>
      </c>
      <c r="G40" s="57">
        <v>0</v>
      </c>
      <c r="H40" s="57">
        <v>2677779</v>
      </c>
      <c r="I40" s="57">
        <v>0</v>
      </c>
      <c r="J40" s="57">
        <v>0</v>
      </c>
      <c r="K40" s="57">
        <v>1341965</v>
      </c>
      <c r="L40" s="57">
        <v>2292523</v>
      </c>
      <c r="M40" s="57">
        <v>0</v>
      </c>
      <c r="N40" s="58">
        <v>0</v>
      </c>
      <c r="O40" s="59">
        <v>7049866</v>
      </c>
      <c r="P40" s="58">
        <v>0</v>
      </c>
      <c r="Q40" s="60">
        <v>60048083</v>
      </c>
      <c r="R40" s="59">
        <v>41550500</v>
      </c>
      <c r="S40" s="58">
        <v>0</v>
      </c>
      <c r="T40" s="58">
        <v>0</v>
      </c>
      <c r="U40" s="57">
        <v>0</v>
      </c>
      <c r="V40" s="58">
        <v>18497583</v>
      </c>
      <c r="W40" s="61">
        <v>60048083</v>
      </c>
    </row>
    <row r="41" spans="1:23" s="7" customFormat="1" ht="12.75">
      <c r="A41" s="24" t="s">
        <v>609</v>
      </c>
      <c r="B41" s="79" t="s">
        <v>153</v>
      </c>
      <c r="C41" s="55" t="s">
        <v>154</v>
      </c>
      <c r="D41" s="56">
        <v>0</v>
      </c>
      <c r="E41" s="57">
        <v>28634980</v>
      </c>
      <c r="F41" s="57">
        <v>0</v>
      </c>
      <c r="G41" s="57">
        <v>0</v>
      </c>
      <c r="H41" s="57">
        <v>1850000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8">
        <v>10481919</v>
      </c>
      <c r="O41" s="59">
        <v>4958490</v>
      </c>
      <c r="P41" s="58">
        <v>0</v>
      </c>
      <c r="Q41" s="60">
        <v>45925389</v>
      </c>
      <c r="R41" s="59">
        <v>38703950</v>
      </c>
      <c r="S41" s="58">
        <v>0</v>
      </c>
      <c r="T41" s="58">
        <v>7221439</v>
      </c>
      <c r="U41" s="57">
        <v>0</v>
      </c>
      <c r="V41" s="58">
        <v>0</v>
      </c>
      <c r="W41" s="61">
        <v>45925389</v>
      </c>
    </row>
    <row r="42" spans="1:23" s="7" customFormat="1" ht="12.75">
      <c r="A42" s="24" t="s">
        <v>609</v>
      </c>
      <c r="B42" s="79" t="s">
        <v>155</v>
      </c>
      <c r="C42" s="55" t="s">
        <v>156</v>
      </c>
      <c r="D42" s="56">
        <v>550000</v>
      </c>
      <c r="E42" s="57">
        <v>10820000</v>
      </c>
      <c r="F42" s="57">
        <v>0</v>
      </c>
      <c r="G42" s="57">
        <v>0</v>
      </c>
      <c r="H42" s="57">
        <v>5263200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8">
        <v>0</v>
      </c>
      <c r="O42" s="59">
        <v>420000</v>
      </c>
      <c r="P42" s="58">
        <v>0</v>
      </c>
      <c r="Q42" s="60">
        <v>17053200</v>
      </c>
      <c r="R42" s="59">
        <v>16633200</v>
      </c>
      <c r="S42" s="58">
        <v>0</v>
      </c>
      <c r="T42" s="58">
        <v>0</v>
      </c>
      <c r="U42" s="57">
        <v>0</v>
      </c>
      <c r="V42" s="58">
        <v>420000</v>
      </c>
      <c r="W42" s="61">
        <v>17053200</v>
      </c>
    </row>
    <row r="43" spans="1:23" s="7" customFormat="1" ht="12.75">
      <c r="A43" s="24" t="s">
        <v>609</v>
      </c>
      <c r="B43" s="79" t="s">
        <v>157</v>
      </c>
      <c r="C43" s="55" t="s">
        <v>158</v>
      </c>
      <c r="D43" s="56">
        <v>0</v>
      </c>
      <c r="E43" s="57">
        <v>11263000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8">
        <v>0</v>
      </c>
      <c r="O43" s="59">
        <v>0</v>
      </c>
      <c r="P43" s="58">
        <v>0</v>
      </c>
      <c r="Q43" s="60">
        <v>11263000</v>
      </c>
      <c r="R43" s="59">
        <v>11263000</v>
      </c>
      <c r="S43" s="58">
        <v>0</v>
      </c>
      <c r="T43" s="58">
        <v>0</v>
      </c>
      <c r="U43" s="57">
        <v>0</v>
      </c>
      <c r="V43" s="58">
        <v>0</v>
      </c>
      <c r="W43" s="61">
        <v>11263000</v>
      </c>
    </row>
    <row r="44" spans="1:23" s="7" customFormat="1" ht="12.75">
      <c r="A44" s="24" t="s">
        <v>610</v>
      </c>
      <c r="B44" s="79" t="s">
        <v>526</v>
      </c>
      <c r="C44" s="55" t="s">
        <v>527</v>
      </c>
      <c r="D44" s="56">
        <v>0</v>
      </c>
      <c r="E44" s="57">
        <v>0</v>
      </c>
      <c r="F44" s="57">
        <v>123945615</v>
      </c>
      <c r="G44" s="57">
        <v>0</v>
      </c>
      <c r="H44" s="57">
        <v>0</v>
      </c>
      <c r="I44" s="57">
        <v>60526317</v>
      </c>
      <c r="J44" s="57">
        <v>0</v>
      </c>
      <c r="K44" s="57">
        <v>0</v>
      </c>
      <c r="L44" s="57">
        <v>0</v>
      </c>
      <c r="M44" s="57">
        <v>0</v>
      </c>
      <c r="N44" s="58">
        <v>0</v>
      </c>
      <c r="O44" s="59">
        <v>2700000</v>
      </c>
      <c r="P44" s="58">
        <v>0</v>
      </c>
      <c r="Q44" s="60">
        <v>187171932</v>
      </c>
      <c r="R44" s="59">
        <v>179471932</v>
      </c>
      <c r="S44" s="58">
        <v>0</v>
      </c>
      <c r="T44" s="58">
        <v>0</v>
      </c>
      <c r="U44" s="57">
        <v>0</v>
      </c>
      <c r="V44" s="58">
        <v>7700000</v>
      </c>
      <c r="W44" s="61">
        <v>187171932</v>
      </c>
    </row>
    <row r="45" spans="1:23" s="34" customFormat="1" ht="12.75">
      <c r="A45" s="45"/>
      <c r="B45" s="80" t="s">
        <v>614</v>
      </c>
      <c r="C45" s="81"/>
      <c r="D45" s="65">
        <f aca="true" t="shared" si="4" ref="D45:W45">SUM(D40:D44)</f>
        <v>2115626</v>
      </c>
      <c r="E45" s="66">
        <f t="shared" si="4"/>
        <v>95838304</v>
      </c>
      <c r="F45" s="66">
        <f t="shared" si="4"/>
        <v>123945615</v>
      </c>
      <c r="G45" s="66">
        <f t="shared" si="4"/>
        <v>0</v>
      </c>
      <c r="H45" s="66">
        <f t="shared" si="4"/>
        <v>9790979</v>
      </c>
      <c r="I45" s="66">
        <f t="shared" si="4"/>
        <v>60526317</v>
      </c>
      <c r="J45" s="66">
        <f t="shared" si="4"/>
        <v>0</v>
      </c>
      <c r="K45" s="66">
        <f t="shared" si="4"/>
        <v>1341965</v>
      </c>
      <c r="L45" s="66">
        <f t="shared" si="4"/>
        <v>2292523</v>
      </c>
      <c r="M45" s="66">
        <f t="shared" si="4"/>
        <v>0</v>
      </c>
      <c r="N45" s="82">
        <f t="shared" si="4"/>
        <v>10481919</v>
      </c>
      <c r="O45" s="83">
        <f t="shared" si="4"/>
        <v>15128356</v>
      </c>
      <c r="P45" s="82">
        <f t="shared" si="4"/>
        <v>0</v>
      </c>
      <c r="Q45" s="69">
        <f t="shared" si="4"/>
        <v>321461604</v>
      </c>
      <c r="R45" s="83">
        <f t="shared" si="4"/>
        <v>287622582</v>
      </c>
      <c r="S45" s="82">
        <f t="shared" si="4"/>
        <v>0</v>
      </c>
      <c r="T45" s="82">
        <f t="shared" si="4"/>
        <v>7221439</v>
      </c>
      <c r="U45" s="66">
        <f t="shared" si="4"/>
        <v>0</v>
      </c>
      <c r="V45" s="82">
        <f t="shared" si="4"/>
        <v>26617583</v>
      </c>
      <c r="W45" s="94">
        <f t="shared" si="4"/>
        <v>321461604</v>
      </c>
    </row>
    <row r="46" spans="1:23" s="7" customFormat="1" ht="12.75">
      <c r="A46" s="24" t="s">
        <v>609</v>
      </c>
      <c r="B46" s="79" t="s">
        <v>159</v>
      </c>
      <c r="C46" s="55" t="s">
        <v>160</v>
      </c>
      <c r="D46" s="56">
        <v>0</v>
      </c>
      <c r="E46" s="57">
        <v>47801278</v>
      </c>
      <c r="F46" s="57">
        <v>0</v>
      </c>
      <c r="G46" s="57">
        <v>0</v>
      </c>
      <c r="H46" s="57">
        <v>20148534</v>
      </c>
      <c r="I46" s="57">
        <v>0</v>
      </c>
      <c r="J46" s="57">
        <v>0</v>
      </c>
      <c r="K46" s="57">
        <v>0</v>
      </c>
      <c r="L46" s="57">
        <v>0</v>
      </c>
      <c r="M46" s="57">
        <v>49040682</v>
      </c>
      <c r="N46" s="58">
        <v>0</v>
      </c>
      <c r="O46" s="59">
        <v>27157068</v>
      </c>
      <c r="P46" s="58">
        <v>0</v>
      </c>
      <c r="Q46" s="60">
        <v>144147562</v>
      </c>
      <c r="R46" s="59">
        <v>144147562</v>
      </c>
      <c r="S46" s="58">
        <v>0</v>
      </c>
      <c r="T46" s="58">
        <v>0</v>
      </c>
      <c r="U46" s="57">
        <v>0</v>
      </c>
      <c r="V46" s="58">
        <v>0</v>
      </c>
      <c r="W46" s="61">
        <v>144147562</v>
      </c>
    </row>
    <row r="47" spans="1:23" s="7" customFormat="1" ht="12.75">
      <c r="A47" s="24" t="s">
        <v>609</v>
      </c>
      <c r="B47" s="79" t="s">
        <v>161</v>
      </c>
      <c r="C47" s="55" t="s">
        <v>162</v>
      </c>
      <c r="D47" s="56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8">
        <v>0</v>
      </c>
      <c r="O47" s="59">
        <v>0</v>
      </c>
      <c r="P47" s="58">
        <v>0</v>
      </c>
      <c r="Q47" s="60">
        <v>0</v>
      </c>
      <c r="R47" s="59">
        <v>0</v>
      </c>
      <c r="S47" s="58">
        <v>0</v>
      </c>
      <c r="T47" s="58">
        <v>0</v>
      </c>
      <c r="U47" s="57">
        <v>0</v>
      </c>
      <c r="V47" s="58">
        <v>0</v>
      </c>
      <c r="W47" s="61">
        <v>0</v>
      </c>
    </row>
    <row r="48" spans="1:23" s="7" customFormat="1" ht="12.75">
      <c r="A48" s="24" t="s">
        <v>609</v>
      </c>
      <c r="B48" s="79" t="s">
        <v>163</v>
      </c>
      <c r="C48" s="55" t="s">
        <v>164</v>
      </c>
      <c r="D48" s="56">
        <v>0</v>
      </c>
      <c r="E48" s="57">
        <v>63190466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263110</v>
      </c>
      <c r="N48" s="58">
        <v>0</v>
      </c>
      <c r="O48" s="59">
        <v>1858652</v>
      </c>
      <c r="P48" s="58">
        <v>0</v>
      </c>
      <c r="Q48" s="60">
        <v>65312228</v>
      </c>
      <c r="R48" s="59">
        <v>65312228</v>
      </c>
      <c r="S48" s="58">
        <v>0</v>
      </c>
      <c r="T48" s="58">
        <v>0</v>
      </c>
      <c r="U48" s="57">
        <v>0</v>
      </c>
      <c r="V48" s="58">
        <v>0</v>
      </c>
      <c r="W48" s="61">
        <v>65312228</v>
      </c>
    </row>
    <row r="49" spans="1:23" s="7" customFormat="1" ht="12.75">
      <c r="A49" s="24" t="s">
        <v>609</v>
      </c>
      <c r="B49" s="79" t="s">
        <v>165</v>
      </c>
      <c r="C49" s="55" t="s">
        <v>166</v>
      </c>
      <c r="D49" s="56">
        <v>721391</v>
      </c>
      <c r="E49" s="57">
        <v>40915311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8">
        <v>2996546</v>
      </c>
      <c r="O49" s="59">
        <v>3012731</v>
      </c>
      <c r="P49" s="58">
        <v>2441630</v>
      </c>
      <c r="Q49" s="60">
        <v>50087609</v>
      </c>
      <c r="R49" s="59">
        <v>50087611</v>
      </c>
      <c r="S49" s="58">
        <v>0</v>
      </c>
      <c r="T49" s="58">
        <v>0</v>
      </c>
      <c r="U49" s="57">
        <v>0</v>
      </c>
      <c r="V49" s="58">
        <v>0</v>
      </c>
      <c r="W49" s="61">
        <v>50087611</v>
      </c>
    </row>
    <row r="50" spans="1:23" s="7" customFormat="1" ht="12.75">
      <c r="A50" s="24" t="s">
        <v>609</v>
      </c>
      <c r="B50" s="79" t="s">
        <v>167</v>
      </c>
      <c r="C50" s="55" t="s">
        <v>168</v>
      </c>
      <c r="D50" s="56">
        <v>373000</v>
      </c>
      <c r="E50" s="57">
        <v>87540600</v>
      </c>
      <c r="F50" s="57">
        <v>0</v>
      </c>
      <c r="G50" s="57">
        <v>0</v>
      </c>
      <c r="H50" s="57">
        <v>364114000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8">
        <v>0</v>
      </c>
      <c r="O50" s="59">
        <v>30974604</v>
      </c>
      <c r="P50" s="58">
        <v>0</v>
      </c>
      <c r="Q50" s="60">
        <v>483002204</v>
      </c>
      <c r="R50" s="59">
        <v>467540600</v>
      </c>
      <c r="S50" s="58">
        <v>0</v>
      </c>
      <c r="T50" s="58">
        <v>0</v>
      </c>
      <c r="U50" s="57">
        <v>0</v>
      </c>
      <c r="V50" s="58">
        <v>15461604</v>
      </c>
      <c r="W50" s="61">
        <v>483002204</v>
      </c>
    </row>
    <row r="51" spans="1:23" s="7" customFormat="1" ht="12.75">
      <c r="A51" s="24" t="s">
        <v>610</v>
      </c>
      <c r="B51" s="79" t="s">
        <v>528</v>
      </c>
      <c r="C51" s="55" t="s">
        <v>529</v>
      </c>
      <c r="D51" s="56">
        <v>1110916</v>
      </c>
      <c r="E51" s="57">
        <v>2946000</v>
      </c>
      <c r="F51" s="57">
        <v>926649063</v>
      </c>
      <c r="G51" s="57">
        <v>0</v>
      </c>
      <c r="H51" s="57">
        <v>0</v>
      </c>
      <c r="I51" s="57">
        <v>11497981</v>
      </c>
      <c r="J51" s="57">
        <v>0</v>
      </c>
      <c r="K51" s="57">
        <v>0</v>
      </c>
      <c r="L51" s="57">
        <v>0</v>
      </c>
      <c r="M51" s="57">
        <v>0</v>
      </c>
      <c r="N51" s="58">
        <v>22382958</v>
      </c>
      <c r="O51" s="59">
        <v>21712853</v>
      </c>
      <c r="P51" s="58">
        <v>0</v>
      </c>
      <c r="Q51" s="60">
        <v>986299771</v>
      </c>
      <c r="R51" s="59">
        <v>862106916</v>
      </c>
      <c r="S51" s="58">
        <v>0</v>
      </c>
      <c r="T51" s="58">
        <v>0</v>
      </c>
      <c r="U51" s="57">
        <v>0</v>
      </c>
      <c r="V51" s="58">
        <v>124192855</v>
      </c>
      <c r="W51" s="61">
        <v>986299771</v>
      </c>
    </row>
    <row r="52" spans="1:23" s="34" customFormat="1" ht="12.75">
      <c r="A52" s="45"/>
      <c r="B52" s="80" t="s">
        <v>615</v>
      </c>
      <c r="C52" s="81"/>
      <c r="D52" s="65">
        <f aca="true" t="shared" si="5" ref="D52:W52">SUM(D46:D51)</f>
        <v>2205307</v>
      </c>
      <c r="E52" s="66">
        <f t="shared" si="5"/>
        <v>242393655</v>
      </c>
      <c r="F52" s="66">
        <f t="shared" si="5"/>
        <v>926649063</v>
      </c>
      <c r="G52" s="66">
        <f t="shared" si="5"/>
        <v>0</v>
      </c>
      <c r="H52" s="66">
        <f t="shared" si="5"/>
        <v>384262534</v>
      </c>
      <c r="I52" s="66">
        <f t="shared" si="5"/>
        <v>11497981</v>
      </c>
      <c r="J52" s="66">
        <f t="shared" si="5"/>
        <v>0</v>
      </c>
      <c r="K52" s="66">
        <f t="shared" si="5"/>
        <v>0</v>
      </c>
      <c r="L52" s="66">
        <f t="shared" si="5"/>
        <v>0</v>
      </c>
      <c r="M52" s="66">
        <f t="shared" si="5"/>
        <v>49303792</v>
      </c>
      <c r="N52" s="82">
        <f t="shared" si="5"/>
        <v>25379504</v>
      </c>
      <c r="O52" s="83">
        <f t="shared" si="5"/>
        <v>84715908</v>
      </c>
      <c r="P52" s="82">
        <f t="shared" si="5"/>
        <v>2441630</v>
      </c>
      <c r="Q52" s="69">
        <f t="shared" si="5"/>
        <v>1728849374</v>
      </c>
      <c r="R52" s="83">
        <f t="shared" si="5"/>
        <v>1589194917</v>
      </c>
      <c r="S52" s="82">
        <f t="shared" si="5"/>
        <v>0</v>
      </c>
      <c r="T52" s="82">
        <f t="shared" si="5"/>
        <v>0</v>
      </c>
      <c r="U52" s="66">
        <f t="shared" si="5"/>
        <v>0</v>
      </c>
      <c r="V52" s="82">
        <f t="shared" si="5"/>
        <v>139654459</v>
      </c>
      <c r="W52" s="94">
        <f t="shared" si="5"/>
        <v>1728849376</v>
      </c>
    </row>
    <row r="53" spans="1:23" s="7" customFormat="1" ht="12.75">
      <c r="A53" s="24" t="s">
        <v>609</v>
      </c>
      <c r="B53" s="79" t="s">
        <v>169</v>
      </c>
      <c r="C53" s="55" t="s">
        <v>170</v>
      </c>
      <c r="D53" s="56">
        <v>5660000</v>
      </c>
      <c r="E53" s="57">
        <v>38387605</v>
      </c>
      <c r="F53" s="57">
        <v>0</v>
      </c>
      <c r="G53" s="57">
        <v>0</v>
      </c>
      <c r="H53" s="57">
        <v>860000</v>
      </c>
      <c r="I53" s="57">
        <v>0</v>
      </c>
      <c r="J53" s="57">
        <v>0</v>
      </c>
      <c r="K53" s="57">
        <v>15120000</v>
      </c>
      <c r="L53" s="57">
        <v>0</v>
      </c>
      <c r="M53" s="57">
        <v>0</v>
      </c>
      <c r="N53" s="58">
        <v>2460000</v>
      </c>
      <c r="O53" s="59">
        <v>35367395</v>
      </c>
      <c r="P53" s="58">
        <v>5000000</v>
      </c>
      <c r="Q53" s="60">
        <v>102855000</v>
      </c>
      <c r="R53" s="59">
        <v>75725000</v>
      </c>
      <c r="S53" s="58">
        <v>0</v>
      </c>
      <c r="T53" s="58">
        <v>27130000</v>
      </c>
      <c r="U53" s="57">
        <v>0</v>
      </c>
      <c r="V53" s="58">
        <v>0</v>
      </c>
      <c r="W53" s="61">
        <v>102855000</v>
      </c>
    </row>
    <row r="54" spans="1:23" s="7" customFormat="1" ht="12.75">
      <c r="A54" s="24" t="s">
        <v>609</v>
      </c>
      <c r="B54" s="79" t="s">
        <v>171</v>
      </c>
      <c r="C54" s="55" t="s">
        <v>172</v>
      </c>
      <c r="D54" s="56">
        <v>0</v>
      </c>
      <c r="E54" s="57">
        <v>74976593</v>
      </c>
      <c r="F54" s="57">
        <v>0</v>
      </c>
      <c r="G54" s="57">
        <v>0</v>
      </c>
      <c r="H54" s="57">
        <v>8904200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8">
        <v>0</v>
      </c>
      <c r="O54" s="59">
        <v>11731099</v>
      </c>
      <c r="P54" s="58">
        <v>0</v>
      </c>
      <c r="Q54" s="60">
        <v>95611892</v>
      </c>
      <c r="R54" s="59">
        <v>59298633</v>
      </c>
      <c r="S54" s="58">
        <v>0</v>
      </c>
      <c r="T54" s="58">
        <v>0</v>
      </c>
      <c r="U54" s="57">
        <v>0</v>
      </c>
      <c r="V54" s="58">
        <v>36313259</v>
      </c>
      <c r="W54" s="61">
        <v>95611892</v>
      </c>
    </row>
    <row r="55" spans="1:23" s="7" customFormat="1" ht="12.75">
      <c r="A55" s="24" t="s">
        <v>609</v>
      </c>
      <c r="B55" s="79" t="s">
        <v>173</v>
      </c>
      <c r="C55" s="55" t="s">
        <v>174</v>
      </c>
      <c r="D55" s="56">
        <v>0</v>
      </c>
      <c r="E55" s="57">
        <v>50397284</v>
      </c>
      <c r="F55" s="57">
        <v>0</v>
      </c>
      <c r="G55" s="57">
        <v>0</v>
      </c>
      <c r="H55" s="57">
        <v>30000000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8">
        <v>2101851</v>
      </c>
      <c r="O55" s="59">
        <v>2881708</v>
      </c>
      <c r="P55" s="58">
        <v>0</v>
      </c>
      <c r="Q55" s="60">
        <v>85380843</v>
      </c>
      <c r="R55" s="59">
        <v>78724550</v>
      </c>
      <c r="S55" s="58">
        <v>0</v>
      </c>
      <c r="T55" s="58">
        <v>0</v>
      </c>
      <c r="U55" s="57">
        <v>0</v>
      </c>
      <c r="V55" s="58">
        <v>6656293</v>
      </c>
      <c r="W55" s="61">
        <v>85380843</v>
      </c>
    </row>
    <row r="56" spans="1:23" s="7" customFormat="1" ht="12.75">
      <c r="A56" s="24" t="s">
        <v>609</v>
      </c>
      <c r="B56" s="79" t="s">
        <v>175</v>
      </c>
      <c r="C56" s="55" t="s">
        <v>176</v>
      </c>
      <c r="D56" s="56">
        <v>0</v>
      </c>
      <c r="E56" s="57">
        <v>27266900</v>
      </c>
      <c r="F56" s="57">
        <v>0</v>
      </c>
      <c r="G56" s="57">
        <v>0</v>
      </c>
      <c r="H56" s="57">
        <v>30000000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8">
        <v>0</v>
      </c>
      <c r="O56" s="59">
        <v>1231300</v>
      </c>
      <c r="P56" s="58">
        <v>0</v>
      </c>
      <c r="Q56" s="60">
        <v>58498200</v>
      </c>
      <c r="R56" s="59">
        <v>58498200</v>
      </c>
      <c r="S56" s="58">
        <v>0</v>
      </c>
      <c r="T56" s="58">
        <v>0</v>
      </c>
      <c r="U56" s="57">
        <v>0</v>
      </c>
      <c r="V56" s="58">
        <v>0</v>
      </c>
      <c r="W56" s="61">
        <v>58498200</v>
      </c>
    </row>
    <row r="57" spans="1:23" s="7" customFormat="1" ht="12.75">
      <c r="A57" s="24" t="s">
        <v>610</v>
      </c>
      <c r="B57" s="79" t="s">
        <v>588</v>
      </c>
      <c r="C57" s="55" t="s">
        <v>589</v>
      </c>
      <c r="D57" s="56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787220072</v>
      </c>
      <c r="N57" s="58">
        <v>0</v>
      </c>
      <c r="O57" s="59">
        <v>11629826</v>
      </c>
      <c r="P57" s="58">
        <v>0</v>
      </c>
      <c r="Q57" s="60">
        <v>798849898</v>
      </c>
      <c r="R57" s="59">
        <v>673237780</v>
      </c>
      <c r="S57" s="58">
        <v>88254055</v>
      </c>
      <c r="T57" s="58">
        <v>0</v>
      </c>
      <c r="U57" s="57">
        <v>0</v>
      </c>
      <c r="V57" s="58">
        <v>37358063</v>
      </c>
      <c r="W57" s="61">
        <v>798849898</v>
      </c>
    </row>
    <row r="58" spans="1:23" s="34" customFormat="1" ht="12.75">
      <c r="A58" s="45"/>
      <c r="B58" s="80" t="s">
        <v>616</v>
      </c>
      <c r="C58" s="81"/>
      <c r="D58" s="65">
        <f aca="true" t="shared" si="6" ref="D58:W58">SUM(D53:D57)</f>
        <v>5660000</v>
      </c>
      <c r="E58" s="66">
        <f t="shared" si="6"/>
        <v>191028382</v>
      </c>
      <c r="F58" s="66">
        <f t="shared" si="6"/>
        <v>0</v>
      </c>
      <c r="G58" s="66">
        <f t="shared" si="6"/>
        <v>0</v>
      </c>
      <c r="H58" s="66">
        <f t="shared" si="6"/>
        <v>69764200</v>
      </c>
      <c r="I58" s="66">
        <f t="shared" si="6"/>
        <v>0</v>
      </c>
      <c r="J58" s="66">
        <f t="shared" si="6"/>
        <v>0</v>
      </c>
      <c r="K58" s="66">
        <f t="shared" si="6"/>
        <v>15120000</v>
      </c>
      <c r="L58" s="66">
        <f t="shared" si="6"/>
        <v>0</v>
      </c>
      <c r="M58" s="66">
        <f t="shared" si="6"/>
        <v>787220072</v>
      </c>
      <c r="N58" s="82">
        <f t="shared" si="6"/>
        <v>4561851</v>
      </c>
      <c r="O58" s="83">
        <f t="shared" si="6"/>
        <v>62841328</v>
      </c>
      <c r="P58" s="82">
        <f t="shared" si="6"/>
        <v>5000000</v>
      </c>
      <c r="Q58" s="69">
        <f t="shared" si="6"/>
        <v>1141195833</v>
      </c>
      <c r="R58" s="83">
        <f t="shared" si="6"/>
        <v>945484163</v>
      </c>
      <c r="S58" s="82">
        <f t="shared" si="6"/>
        <v>88254055</v>
      </c>
      <c r="T58" s="82">
        <f t="shared" si="6"/>
        <v>27130000</v>
      </c>
      <c r="U58" s="66">
        <f t="shared" si="6"/>
        <v>0</v>
      </c>
      <c r="V58" s="82">
        <f t="shared" si="6"/>
        <v>80327615</v>
      </c>
      <c r="W58" s="94">
        <f t="shared" si="6"/>
        <v>1141195833</v>
      </c>
    </row>
    <row r="59" spans="1:23" s="34" customFormat="1" ht="12.75">
      <c r="A59" s="45"/>
      <c r="B59" s="80" t="s">
        <v>617</v>
      </c>
      <c r="C59" s="81"/>
      <c r="D59" s="65">
        <f aca="true" t="shared" si="7" ref="D59:W59">SUM(D7:D8,D10:D19,D21:D28,D30:D38,D40:D44,D46:D51,D53:D57)</f>
        <v>205173861</v>
      </c>
      <c r="E59" s="66">
        <f t="shared" si="7"/>
        <v>1488095101</v>
      </c>
      <c r="F59" s="66">
        <f t="shared" si="7"/>
        <v>2115506899</v>
      </c>
      <c r="G59" s="66">
        <f t="shared" si="7"/>
        <v>132672000</v>
      </c>
      <c r="H59" s="66">
        <f t="shared" si="7"/>
        <v>945936983</v>
      </c>
      <c r="I59" s="66">
        <f t="shared" si="7"/>
        <v>804327736</v>
      </c>
      <c r="J59" s="66">
        <f t="shared" si="7"/>
        <v>249287368</v>
      </c>
      <c r="K59" s="66">
        <f t="shared" si="7"/>
        <v>52436670</v>
      </c>
      <c r="L59" s="66">
        <f t="shared" si="7"/>
        <v>13603043</v>
      </c>
      <c r="M59" s="66">
        <f t="shared" si="7"/>
        <v>1199537122</v>
      </c>
      <c r="N59" s="82">
        <f t="shared" si="7"/>
        <v>318954532</v>
      </c>
      <c r="O59" s="83">
        <f t="shared" si="7"/>
        <v>1070014322</v>
      </c>
      <c r="P59" s="82">
        <f t="shared" si="7"/>
        <v>26468397</v>
      </c>
      <c r="Q59" s="69">
        <f t="shared" si="7"/>
        <v>8622014034</v>
      </c>
      <c r="R59" s="83">
        <f t="shared" si="7"/>
        <v>6756075762</v>
      </c>
      <c r="S59" s="82">
        <f t="shared" si="7"/>
        <v>88254055</v>
      </c>
      <c r="T59" s="82">
        <f t="shared" si="7"/>
        <v>1300338927</v>
      </c>
      <c r="U59" s="66">
        <f t="shared" si="7"/>
        <v>53000000</v>
      </c>
      <c r="V59" s="82">
        <f t="shared" si="7"/>
        <v>424345290</v>
      </c>
      <c r="W59" s="94">
        <f t="shared" si="7"/>
        <v>8622014034</v>
      </c>
    </row>
    <row r="60" spans="1:23" s="7" customFormat="1" ht="12.75">
      <c r="A60" s="46"/>
      <c r="B60" s="84"/>
      <c r="C60" s="85"/>
      <c r="D60" s="86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8"/>
      <c r="P60" s="87"/>
      <c r="Q60" s="89"/>
      <c r="R60" s="88"/>
      <c r="S60" s="87"/>
      <c r="T60" s="87"/>
      <c r="U60" s="87"/>
      <c r="V60" s="87"/>
      <c r="W60" s="89"/>
    </row>
    <row r="61" spans="1:23" s="7" customFormat="1" ht="12.75" customHeight="1">
      <c r="A61" s="29"/>
      <c r="B61" s="120" t="s">
        <v>43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</row>
    <row r="62" spans="1:23" ht="12.75" customHeight="1">
      <c r="A62" s="1"/>
      <c r="B62" s="96"/>
      <c r="C62" s="96"/>
      <c r="D62" s="96"/>
      <c r="E62" s="96"/>
      <c r="F62" s="96"/>
      <c r="G62" s="96"/>
      <c r="H62" s="96"/>
      <c r="I62" s="96"/>
      <c r="J62" s="96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1"/>
      <c r="B63" s="9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ht="12.7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61:W6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3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35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40" t="s">
        <v>618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12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2"/>
      <c r="R6" s="21"/>
      <c r="S6" s="20"/>
      <c r="T6" s="20"/>
      <c r="U6" s="20"/>
      <c r="V6" s="20"/>
      <c r="W6" s="22"/>
    </row>
    <row r="7" spans="1:23" s="7" customFormat="1" ht="12.75">
      <c r="A7" s="24" t="s">
        <v>607</v>
      </c>
      <c r="B7" s="79" t="s">
        <v>56</v>
      </c>
      <c r="C7" s="55" t="s">
        <v>57</v>
      </c>
      <c r="D7" s="56">
        <v>144725483</v>
      </c>
      <c r="E7" s="57">
        <v>352764248</v>
      </c>
      <c r="F7" s="57">
        <v>554750000</v>
      </c>
      <c r="G7" s="57">
        <v>0</v>
      </c>
      <c r="H7" s="57">
        <v>338002091</v>
      </c>
      <c r="I7" s="57">
        <v>621800000</v>
      </c>
      <c r="J7" s="57">
        <v>0</v>
      </c>
      <c r="K7" s="57">
        <v>0</v>
      </c>
      <c r="L7" s="57">
        <v>16315575</v>
      </c>
      <c r="M7" s="57">
        <v>100000</v>
      </c>
      <c r="N7" s="58">
        <v>68218000</v>
      </c>
      <c r="O7" s="58">
        <v>90580750</v>
      </c>
      <c r="P7" s="58">
        <v>0</v>
      </c>
      <c r="Q7" s="60">
        <v>2187256147</v>
      </c>
      <c r="R7" s="59">
        <v>846415000</v>
      </c>
      <c r="S7" s="58">
        <v>896101323</v>
      </c>
      <c r="T7" s="58">
        <v>420630814</v>
      </c>
      <c r="U7" s="57">
        <v>24109010</v>
      </c>
      <c r="V7" s="58">
        <v>0</v>
      </c>
      <c r="W7" s="61">
        <v>2187256147</v>
      </c>
    </row>
    <row r="8" spans="1:23" s="34" customFormat="1" ht="12.75">
      <c r="A8" s="45"/>
      <c r="B8" s="80" t="s">
        <v>608</v>
      </c>
      <c r="C8" s="81"/>
      <c r="D8" s="65">
        <f aca="true" t="shared" si="0" ref="D8:W8">D7</f>
        <v>144725483</v>
      </c>
      <c r="E8" s="66">
        <f t="shared" si="0"/>
        <v>352764248</v>
      </c>
      <c r="F8" s="66">
        <f t="shared" si="0"/>
        <v>554750000</v>
      </c>
      <c r="G8" s="66">
        <f t="shared" si="0"/>
        <v>0</v>
      </c>
      <c r="H8" s="66">
        <f t="shared" si="0"/>
        <v>338002091</v>
      </c>
      <c r="I8" s="66">
        <f t="shared" si="0"/>
        <v>621800000</v>
      </c>
      <c r="J8" s="66">
        <f t="shared" si="0"/>
        <v>0</v>
      </c>
      <c r="K8" s="66">
        <f t="shared" si="0"/>
        <v>0</v>
      </c>
      <c r="L8" s="66">
        <f t="shared" si="0"/>
        <v>16315575</v>
      </c>
      <c r="M8" s="66">
        <f t="shared" si="0"/>
        <v>100000</v>
      </c>
      <c r="N8" s="82">
        <f t="shared" si="0"/>
        <v>68218000</v>
      </c>
      <c r="O8" s="82">
        <f t="shared" si="0"/>
        <v>90580750</v>
      </c>
      <c r="P8" s="82">
        <f t="shared" si="0"/>
        <v>0</v>
      </c>
      <c r="Q8" s="69">
        <f t="shared" si="0"/>
        <v>2187256147</v>
      </c>
      <c r="R8" s="83">
        <f t="shared" si="0"/>
        <v>846415000</v>
      </c>
      <c r="S8" s="82">
        <f t="shared" si="0"/>
        <v>896101323</v>
      </c>
      <c r="T8" s="82">
        <f t="shared" si="0"/>
        <v>420630814</v>
      </c>
      <c r="U8" s="66">
        <f t="shared" si="0"/>
        <v>24109010</v>
      </c>
      <c r="V8" s="82">
        <f t="shared" si="0"/>
        <v>0</v>
      </c>
      <c r="W8" s="94">
        <f t="shared" si="0"/>
        <v>2187256147</v>
      </c>
    </row>
    <row r="9" spans="1:23" s="7" customFormat="1" ht="12.75">
      <c r="A9" s="24" t="s">
        <v>609</v>
      </c>
      <c r="B9" s="79" t="s">
        <v>177</v>
      </c>
      <c r="C9" s="55" t="s">
        <v>178</v>
      </c>
      <c r="D9" s="56">
        <v>0</v>
      </c>
      <c r="E9" s="57">
        <v>1177000</v>
      </c>
      <c r="F9" s="57">
        <v>666549</v>
      </c>
      <c r="G9" s="57">
        <v>0</v>
      </c>
      <c r="H9" s="57">
        <v>1694238</v>
      </c>
      <c r="I9" s="57">
        <v>157581000</v>
      </c>
      <c r="J9" s="57">
        <v>0</v>
      </c>
      <c r="K9" s="57">
        <v>9690762</v>
      </c>
      <c r="L9" s="57">
        <v>1173059</v>
      </c>
      <c r="M9" s="57">
        <v>0</v>
      </c>
      <c r="N9" s="58">
        <v>9984195</v>
      </c>
      <c r="O9" s="58">
        <v>835972</v>
      </c>
      <c r="P9" s="58">
        <v>0</v>
      </c>
      <c r="Q9" s="60">
        <v>182802775</v>
      </c>
      <c r="R9" s="59">
        <v>169502132</v>
      </c>
      <c r="S9" s="58">
        <v>0</v>
      </c>
      <c r="T9" s="58">
        <v>0</v>
      </c>
      <c r="U9" s="57">
        <v>0</v>
      </c>
      <c r="V9" s="58">
        <v>13300643</v>
      </c>
      <c r="W9" s="61">
        <v>182802775</v>
      </c>
    </row>
    <row r="10" spans="1:23" s="7" customFormat="1" ht="12.75">
      <c r="A10" s="24" t="s">
        <v>609</v>
      </c>
      <c r="B10" s="79" t="s">
        <v>179</v>
      </c>
      <c r="C10" s="55" t="s">
        <v>180</v>
      </c>
      <c r="D10" s="56">
        <v>0</v>
      </c>
      <c r="E10" s="57">
        <v>22007000</v>
      </c>
      <c r="F10" s="57">
        <v>90456000</v>
      </c>
      <c r="G10" s="57">
        <v>0</v>
      </c>
      <c r="H10" s="57">
        <v>5000000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8">
        <v>0</v>
      </c>
      <c r="O10" s="58">
        <v>0</v>
      </c>
      <c r="P10" s="58">
        <v>0</v>
      </c>
      <c r="Q10" s="60">
        <v>117463000</v>
      </c>
      <c r="R10" s="59">
        <v>117463000</v>
      </c>
      <c r="S10" s="58">
        <v>0</v>
      </c>
      <c r="T10" s="58">
        <v>0</v>
      </c>
      <c r="U10" s="57">
        <v>0</v>
      </c>
      <c r="V10" s="58">
        <v>0</v>
      </c>
      <c r="W10" s="61">
        <v>117463000</v>
      </c>
    </row>
    <row r="11" spans="1:23" s="7" customFormat="1" ht="12.75">
      <c r="A11" s="24" t="s">
        <v>609</v>
      </c>
      <c r="B11" s="79" t="s">
        <v>181</v>
      </c>
      <c r="C11" s="55" t="s">
        <v>182</v>
      </c>
      <c r="D11" s="56">
        <v>0</v>
      </c>
      <c r="E11" s="57">
        <v>12996642</v>
      </c>
      <c r="F11" s="57">
        <v>8500000</v>
      </c>
      <c r="G11" s="57">
        <v>0</v>
      </c>
      <c r="H11" s="57">
        <v>6499265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8">
        <v>3704193</v>
      </c>
      <c r="O11" s="58">
        <v>2378481</v>
      </c>
      <c r="P11" s="58">
        <v>0</v>
      </c>
      <c r="Q11" s="60">
        <v>34078581</v>
      </c>
      <c r="R11" s="59">
        <v>31700100</v>
      </c>
      <c r="S11" s="58">
        <v>0</v>
      </c>
      <c r="T11" s="58">
        <v>0</v>
      </c>
      <c r="U11" s="57">
        <v>0</v>
      </c>
      <c r="V11" s="58">
        <v>2378481</v>
      </c>
      <c r="W11" s="61">
        <v>34078581</v>
      </c>
    </row>
    <row r="12" spans="1:23" s="7" customFormat="1" ht="12.75">
      <c r="A12" s="24" t="s">
        <v>609</v>
      </c>
      <c r="B12" s="79" t="s">
        <v>183</v>
      </c>
      <c r="C12" s="55" t="s">
        <v>184</v>
      </c>
      <c r="D12" s="56">
        <v>0</v>
      </c>
      <c r="E12" s="57">
        <v>4456000</v>
      </c>
      <c r="F12" s="57">
        <v>0</v>
      </c>
      <c r="G12" s="57">
        <v>0</v>
      </c>
      <c r="H12" s="57">
        <v>5000000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8">
        <v>8650000</v>
      </c>
      <c r="O12" s="58">
        <v>590000</v>
      </c>
      <c r="P12" s="58">
        <v>0</v>
      </c>
      <c r="Q12" s="60">
        <v>18696000</v>
      </c>
      <c r="R12" s="59">
        <v>18336000</v>
      </c>
      <c r="S12" s="58">
        <v>0</v>
      </c>
      <c r="T12" s="58">
        <v>0</v>
      </c>
      <c r="U12" s="57">
        <v>0</v>
      </c>
      <c r="V12" s="58">
        <v>360000</v>
      </c>
      <c r="W12" s="61">
        <v>18696000</v>
      </c>
    </row>
    <row r="13" spans="1:23" s="7" customFormat="1" ht="12.75">
      <c r="A13" s="24" t="s">
        <v>610</v>
      </c>
      <c r="B13" s="79" t="s">
        <v>530</v>
      </c>
      <c r="C13" s="55" t="s">
        <v>531</v>
      </c>
      <c r="D13" s="5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8">
        <v>0</v>
      </c>
      <c r="O13" s="58">
        <v>368448</v>
      </c>
      <c r="P13" s="58">
        <v>0</v>
      </c>
      <c r="Q13" s="60">
        <v>368448</v>
      </c>
      <c r="R13" s="59">
        <v>368448</v>
      </c>
      <c r="S13" s="58">
        <v>0</v>
      </c>
      <c r="T13" s="58">
        <v>0</v>
      </c>
      <c r="U13" s="57">
        <v>0</v>
      </c>
      <c r="V13" s="58">
        <v>0</v>
      </c>
      <c r="W13" s="61">
        <v>368448</v>
      </c>
    </row>
    <row r="14" spans="1:23" s="34" customFormat="1" ht="12.75">
      <c r="A14" s="45"/>
      <c r="B14" s="80" t="s">
        <v>619</v>
      </c>
      <c r="C14" s="81"/>
      <c r="D14" s="65">
        <f aca="true" t="shared" si="1" ref="D14:W14">SUM(D9:D13)</f>
        <v>0</v>
      </c>
      <c r="E14" s="66">
        <f t="shared" si="1"/>
        <v>40636642</v>
      </c>
      <c r="F14" s="66">
        <f t="shared" si="1"/>
        <v>99622549</v>
      </c>
      <c r="G14" s="66">
        <f t="shared" si="1"/>
        <v>0</v>
      </c>
      <c r="H14" s="66">
        <f t="shared" si="1"/>
        <v>18193503</v>
      </c>
      <c r="I14" s="66">
        <f t="shared" si="1"/>
        <v>157581000</v>
      </c>
      <c r="J14" s="66">
        <f t="shared" si="1"/>
        <v>0</v>
      </c>
      <c r="K14" s="66">
        <f t="shared" si="1"/>
        <v>9690762</v>
      </c>
      <c r="L14" s="66">
        <f t="shared" si="1"/>
        <v>1173059</v>
      </c>
      <c r="M14" s="66">
        <f t="shared" si="1"/>
        <v>0</v>
      </c>
      <c r="N14" s="82">
        <f t="shared" si="1"/>
        <v>22338388</v>
      </c>
      <c r="O14" s="82">
        <f t="shared" si="1"/>
        <v>4172901</v>
      </c>
      <c r="P14" s="82">
        <f t="shared" si="1"/>
        <v>0</v>
      </c>
      <c r="Q14" s="69">
        <f t="shared" si="1"/>
        <v>353408804</v>
      </c>
      <c r="R14" s="83">
        <f t="shared" si="1"/>
        <v>337369680</v>
      </c>
      <c r="S14" s="82">
        <f t="shared" si="1"/>
        <v>0</v>
      </c>
      <c r="T14" s="82">
        <f t="shared" si="1"/>
        <v>0</v>
      </c>
      <c r="U14" s="66">
        <f t="shared" si="1"/>
        <v>0</v>
      </c>
      <c r="V14" s="82">
        <f t="shared" si="1"/>
        <v>16039124</v>
      </c>
      <c r="W14" s="94">
        <f t="shared" si="1"/>
        <v>353408804</v>
      </c>
    </row>
    <row r="15" spans="1:23" s="7" customFormat="1" ht="12.75">
      <c r="A15" s="24" t="s">
        <v>609</v>
      </c>
      <c r="B15" s="79" t="s">
        <v>185</v>
      </c>
      <c r="C15" s="55" t="s">
        <v>186</v>
      </c>
      <c r="D15" s="56">
        <v>0</v>
      </c>
      <c r="E15" s="57">
        <v>9782183</v>
      </c>
      <c r="F15" s="57">
        <v>3081000</v>
      </c>
      <c r="G15" s="57">
        <v>0</v>
      </c>
      <c r="H15" s="57">
        <v>0</v>
      </c>
      <c r="I15" s="57">
        <v>944579</v>
      </c>
      <c r="J15" s="57">
        <v>0</v>
      </c>
      <c r="K15" s="57">
        <v>0</v>
      </c>
      <c r="L15" s="57">
        <v>8548491</v>
      </c>
      <c r="M15" s="57">
        <v>0</v>
      </c>
      <c r="N15" s="58">
        <v>6916358</v>
      </c>
      <c r="O15" s="58">
        <v>8269579</v>
      </c>
      <c r="P15" s="58">
        <v>0</v>
      </c>
      <c r="Q15" s="60">
        <v>37542190</v>
      </c>
      <c r="R15" s="59">
        <v>25750190</v>
      </c>
      <c r="S15" s="58">
        <v>0</v>
      </c>
      <c r="T15" s="58">
        <v>0</v>
      </c>
      <c r="U15" s="57">
        <v>0</v>
      </c>
      <c r="V15" s="58">
        <v>11792000</v>
      </c>
      <c r="W15" s="61">
        <v>37542190</v>
      </c>
    </row>
    <row r="16" spans="1:23" s="7" customFormat="1" ht="12.75">
      <c r="A16" s="24" t="s">
        <v>609</v>
      </c>
      <c r="B16" s="79" t="s">
        <v>187</v>
      </c>
      <c r="C16" s="55" t="s">
        <v>188</v>
      </c>
      <c r="D16" s="56">
        <v>0</v>
      </c>
      <c r="E16" s="57">
        <v>2500000</v>
      </c>
      <c r="F16" s="57">
        <v>50000000</v>
      </c>
      <c r="G16" s="57">
        <v>0</v>
      </c>
      <c r="H16" s="57">
        <v>0</v>
      </c>
      <c r="I16" s="57">
        <v>2500000</v>
      </c>
      <c r="J16" s="57">
        <v>0</v>
      </c>
      <c r="K16" s="57">
        <v>4000000</v>
      </c>
      <c r="L16" s="57">
        <v>0</v>
      </c>
      <c r="M16" s="57">
        <v>1000000</v>
      </c>
      <c r="N16" s="58">
        <v>10467300</v>
      </c>
      <c r="O16" s="58">
        <v>0</v>
      </c>
      <c r="P16" s="58">
        <v>0</v>
      </c>
      <c r="Q16" s="60">
        <v>70467300</v>
      </c>
      <c r="R16" s="59">
        <v>70467300</v>
      </c>
      <c r="S16" s="58">
        <v>0</v>
      </c>
      <c r="T16" s="58">
        <v>0</v>
      </c>
      <c r="U16" s="57">
        <v>0</v>
      </c>
      <c r="V16" s="58">
        <v>0</v>
      </c>
      <c r="W16" s="61">
        <v>70467300</v>
      </c>
    </row>
    <row r="17" spans="1:23" s="7" customFormat="1" ht="12.75">
      <c r="A17" s="24" t="s">
        <v>609</v>
      </c>
      <c r="B17" s="79" t="s">
        <v>189</v>
      </c>
      <c r="C17" s="55" t="s">
        <v>190</v>
      </c>
      <c r="D17" s="56">
        <v>0</v>
      </c>
      <c r="E17" s="57">
        <v>8500000</v>
      </c>
      <c r="F17" s="57">
        <v>0</v>
      </c>
      <c r="G17" s="57">
        <v>0</v>
      </c>
      <c r="H17" s="57">
        <v>0</v>
      </c>
      <c r="I17" s="57">
        <v>6015000</v>
      </c>
      <c r="J17" s="57">
        <v>0</v>
      </c>
      <c r="K17" s="57">
        <v>0</v>
      </c>
      <c r="L17" s="57">
        <v>0</v>
      </c>
      <c r="M17" s="57">
        <v>0</v>
      </c>
      <c r="N17" s="58">
        <v>2750000</v>
      </c>
      <c r="O17" s="58">
        <v>0</v>
      </c>
      <c r="P17" s="58">
        <v>0</v>
      </c>
      <c r="Q17" s="60">
        <v>17265000</v>
      </c>
      <c r="R17" s="59">
        <v>17265000</v>
      </c>
      <c r="S17" s="58">
        <v>0</v>
      </c>
      <c r="T17" s="58">
        <v>0</v>
      </c>
      <c r="U17" s="57">
        <v>0</v>
      </c>
      <c r="V17" s="58">
        <v>0</v>
      </c>
      <c r="W17" s="61">
        <v>17265000</v>
      </c>
    </row>
    <row r="18" spans="1:23" s="7" customFormat="1" ht="12.75">
      <c r="A18" s="24" t="s">
        <v>609</v>
      </c>
      <c r="B18" s="79" t="s">
        <v>63</v>
      </c>
      <c r="C18" s="55" t="s">
        <v>64</v>
      </c>
      <c r="D18" s="56">
        <v>0</v>
      </c>
      <c r="E18" s="57">
        <v>7110000</v>
      </c>
      <c r="F18" s="57">
        <v>0</v>
      </c>
      <c r="G18" s="57">
        <v>16869577</v>
      </c>
      <c r="H18" s="57">
        <v>3000000</v>
      </c>
      <c r="I18" s="57">
        <v>51514898</v>
      </c>
      <c r="J18" s="57">
        <v>0</v>
      </c>
      <c r="K18" s="57">
        <v>0</v>
      </c>
      <c r="L18" s="57">
        <v>0</v>
      </c>
      <c r="M18" s="57">
        <v>0</v>
      </c>
      <c r="N18" s="58">
        <v>46148000</v>
      </c>
      <c r="O18" s="58">
        <v>4833634</v>
      </c>
      <c r="P18" s="58">
        <v>0</v>
      </c>
      <c r="Q18" s="60">
        <v>129476109</v>
      </c>
      <c r="R18" s="59">
        <v>129476109</v>
      </c>
      <c r="S18" s="58">
        <v>0</v>
      </c>
      <c r="T18" s="58">
        <v>0</v>
      </c>
      <c r="U18" s="57">
        <v>0</v>
      </c>
      <c r="V18" s="58">
        <v>0</v>
      </c>
      <c r="W18" s="61">
        <v>129476109</v>
      </c>
    </row>
    <row r="19" spans="1:23" s="7" customFormat="1" ht="12.75">
      <c r="A19" s="24" t="s">
        <v>609</v>
      </c>
      <c r="B19" s="79" t="s">
        <v>191</v>
      </c>
      <c r="C19" s="55" t="s">
        <v>192</v>
      </c>
      <c r="D19" s="56">
        <v>0</v>
      </c>
      <c r="E19" s="57">
        <v>31315000</v>
      </c>
      <c r="F19" s="57">
        <v>0</v>
      </c>
      <c r="G19" s="57">
        <v>0</v>
      </c>
      <c r="H19" s="57">
        <v>2000000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8">
        <v>0</v>
      </c>
      <c r="O19" s="58">
        <v>1000000</v>
      </c>
      <c r="P19" s="58">
        <v>0</v>
      </c>
      <c r="Q19" s="60">
        <v>34315000</v>
      </c>
      <c r="R19" s="59">
        <v>33315000</v>
      </c>
      <c r="S19" s="58">
        <v>0</v>
      </c>
      <c r="T19" s="58">
        <v>0</v>
      </c>
      <c r="U19" s="57">
        <v>0</v>
      </c>
      <c r="V19" s="58">
        <v>1000000</v>
      </c>
      <c r="W19" s="61">
        <v>34315000</v>
      </c>
    </row>
    <row r="20" spans="1:23" s="7" customFormat="1" ht="12.75">
      <c r="A20" s="24" t="s">
        <v>610</v>
      </c>
      <c r="B20" s="79" t="s">
        <v>532</v>
      </c>
      <c r="C20" s="55" t="s">
        <v>533</v>
      </c>
      <c r="D20" s="56">
        <v>53200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8">
        <v>0</v>
      </c>
      <c r="O20" s="58">
        <v>891871</v>
      </c>
      <c r="P20" s="58">
        <v>0</v>
      </c>
      <c r="Q20" s="60">
        <v>945071</v>
      </c>
      <c r="R20" s="59">
        <v>0</v>
      </c>
      <c r="S20" s="58">
        <v>0</v>
      </c>
      <c r="T20" s="58">
        <v>0</v>
      </c>
      <c r="U20" s="57">
        <v>0</v>
      </c>
      <c r="V20" s="58">
        <v>945071</v>
      </c>
      <c r="W20" s="61">
        <v>945071</v>
      </c>
    </row>
    <row r="21" spans="1:23" s="34" customFormat="1" ht="12.75">
      <c r="A21" s="45"/>
      <c r="B21" s="80" t="s">
        <v>620</v>
      </c>
      <c r="C21" s="81"/>
      <c r="D21" s="65">
        <f aca="true" t="shared" si="2" ref="D21:W21">SUM(D15:D20)</f>
        <v>53200</v>
      </c>
      <c r="E21" s="66">
        <f t="shared" si="2"/>
        <v>59207183</v>
      </c>
      <c r="F21" s="66">
        <f t="shared" si="2"/>
        <v>53081000</v>
      </c>
      <c r="G21" s="66">
        <f t="shared" si="2"/>
        <v>16869577</v>
      </c>
      <c r="H21" s="66">
        <f t="shared" si="2"/>
        <v>5000000</v>
      </c>
      <c r="I21" s="66">
        <f t="shared" si="2"/>
        <v>60974477</v>
      </c>
      <c r="J21" s="66">
        <f t="shared" si="2"/>
        <v>0</v>
      </c>
      <c r="K21" s="66">
        <f t="shared" si="2"/>
        <v>4000000</v>
      </c>
      <c r="L21" s="66">
        <f t="shared" si="2"/>
        <v>8548491</v>
      </c>
      <c r="M21" s="66">
        <f t="shared" si="2"/>
        <v>1000000</v>
      </c>
      <c r="N21" s="82">
        <f t="shared" si="2"/>
        <v>66281658</v>
      </c>
      <c r="O21" s="82">
        <f t="shared" si="2"/>
        <v>14995084</v>
      </c>
      <c r="P21" s="82">
        <f t="shared" si="2"/>
        <v>0</v>
      </c>
      <c r="Q21" s="69">
        <f t="shared" si="2"/>
        <v>290010670</v>
      </c>
      <c r="R21" s="83">
        <f t="shared" si="2"/>
        <v>276273599</v>
      </c>
      <c r="S21" s="82">
        <f t="shared" si="2"/>
        <v>0</v>
      </c>
      <c r="T21" s="82">
        <f t="shared" si="2"/>
        <v>0</v>
      </c>
      <c r="U21" s="66">
        <f t="shared" si="2"/>
        <v>0</v>
      </c>
      <c r="V21" s="82">
        <f t="shared" si="2"/>
        <v>13737071</v>
      </c>
      <c r="W21" s="94">
        <f t="shared" si="2"/>
        <v>290010670</v>
      </c>
    </row>
    <row r="22" spans="1:23" s="7" customFormat="1" ht="12.75">
      <c r="A22" s="24" t="s">
        <v>609</v>
      </c>
      <c r="B22" s="79" t="s">
        <v>193</v>
      </c>
      <c r="C22" s="55" t="s">
        <v>194</v>
      </c>
      <c r="D22" s="56">
        <v>0</v>
      </c>
      <c r="E22" s="57">
        <v>45432589</v>
      </c>
      <c r="F22" s="57">
        <v>0</v>
      </c>
      <c r="G22" s="57">
        <v>0</v>
      </c>
      <c r="H22" s="57">
        <v>0</v>
      </c>
      <c r="I22" s="57">
        <v>464394</v>
      </c>
      <c r="J22" s="57">
        <v>0</v>
      </c>
      <c r="K22" s="57">
        <v>456000</v>
      </c>
      <c r="L22" s="57">
        <v>787878</v>
      </c>
      <c r="M22" s="57">
        <v>0</v>
      </c>
      <c r="N22" s="58">
        <v>710640</v>
      </c>
      <c r="O22" s="58">
        <v>0</v>
      </c>
      <c r="P22" s="58">
        <v>0</v>
      </c>
      <c r="Q22" s="60">
        <v>47851501</v>
      </c>
      <c r="R22" s="59">
        <v>47851501</v>
      </c>
      <c r="S22" s="58">
        <v>0</v>
      </c>
      <c r="T22" s="58">
        <v>0</v>
      </c>
      <c r="U22" s="57">
        <v>0</v>
      </c>
      <c r="V22" s="58">
        <v>0</v>
      </c>
      <c r="W22" s="61">
        <v>47851501</v>
      </c>
    </row>
    <row r="23" spans="1:23" s="7" customFormat="1" ht="12.75">
      <c r="A23" s="24" t="s">
        <v>609</v>
      </c>
      <c r="B23" s="79" t="s">
        <v>195</v>
      </c>
      <c r="C23" s="55" t="s">
        <v>196</v>
      </c>
      <c r="D23" s="56">
        <v>0</v>
      </c>
      <c r="E23" s="57">
        <v>8500356</v>
      </c>
      <c r="F23" s="57">
        <v>46590096</v>
      </c>
      <c r="G23" s="57">
        <v>0</v>
      </c>
      <c r="H23" s="57">
        <v>0</v>
      </c>
      <c r="I23" s="57">
        <v>6225828</v>
      </c>
      <c r="J23" s="57">
        <v>0</v>
      </c>
      <c r="K23" s="57">
        <v>2854000</v>
      </c>
      <c r="L23" s="57">
        <v>0</v>
      </c>
      <c r="M23" s="57">
        <v>2597500</v>
      </c>
      <c r="N23" s="58">
        <v>6708471</v>
      </c>
      <c r="O23" s="58">
        <v>0</v>
      </c>
      <c r="P23" s="58">
        <v>0</v>
      </c>
      <c r="Q23" s="60">
        <v>73476251</v>
      </c>
      <c r="R23" s="59">
        <v>72925001</v>
      </c>
      <c r="S23" s="58">
        <v>0</v>
      </c>
      <c r="T23" s="58">
        <v>0</v>
      </c>
      <c r="U23" s="57">
        <v>0</v>
      </c>
      <c r="V23" s="58">
        <v>551250</v>
      </c>
      <c r="W23" s="61">
        <v>73476251</v>
      </c>
    </row>
    <row r="24" spans="1:23" s="7" customFormat="1" ht="12.75">
      <c r="A24" s="24" t="s">
        <v>609</v>
      </c>
      <c r="B24" s="79" t="s">
        <v>197</v>
      </c>
      <c r="C24" s="55" t="s">
        <v>198</v>
      </c>
      <c r="D24" s="56">
        <v>0</v>
      </c>
      <c r="E24" s="57">
        <v>4311087</v>
      </c>
      <c r="F24" s="57">
        <v>46518554</v>
      </c>
      <c r="G24" s="57">
        <v>0</v>
      </c>
      <c r="H24" s="57">
        <v>7392998</v>
      </c>
      <c r="I24" s="57">
        <v>9049312</v>
      </c>
      <c r="J24" s="57">
        <v>0</v>
      </c>
      <c r="K24" s="57">
        <v>0</v>
      </c>
      <c r="L24" s="57">
        <v>6095102</v>
      </c>
      <c r="M24" s="57">
        <v>0</v>
      </c>
      <c r="N24" s="58">
        <v>11842056</v>
      </c>
      <c r="O24" s="58">
        <v>1600000</v>
      </c>
      <c r="P24" s="58">
        <v>0</v>
      </c>
      <c r="Q24" s="60">
        <v>86809109</v>
      </c>
      <c r="R24" s="59">
        <v>76750000</v>
      </c>
      <c r="S24" s="58">
        <v>0</v>
      </c>
      <c r="T24" s="58">
        <v>10059109</v>
      </c>
      <c r="U24" s="57">
        <v>0</v>
      </c>
      <c r="V24" s="58">
        <v>0</v>
      </c>
      <c r="W24" s="61">
        <v>86809109</v>
      </c>
    </row>
    <row r="25" spans="1:23" s="7" customFormat="1" ht="12.75">
      <c r="A25" s="24" t="s">
        <v>609</v>
      </c>
      <c r="B25" s="79" t="s">
        <v>199</v>
      </c>
      <c r="C25" s="55" t="s">
        <v>200</v>
      </c>
      <c r="D25" s="56">
        <v>0</v>
      </c>
      <c r="E25" s="57">
        <v>48500000</v>
      </c>
      <c r="F25" s="57">
        <v>96504000</v>
      </c>
      <c r="G25" s="57">
        <v>0</v>
      </c>
      <c r="H25" s="57">
        <v>54000000</v>
      </c>
      <c r="I25" s="57">
        <v>24500000</v>
      </c>
      <c r="J25" s="57">
        <v>0</v>
      </c>
      <c r="K25" s="57">
        <v>4000000</v>
      </c>
      <c r="L25" s="57">
        <v>0</v>
      </c>
      <c r="M25" s="57">
        <v>5600000</v>
      </c>
      <c r="N25" s="58">
        <v>33000000</v>
      </c>
      <c r="O25" s="58">
        <v>78843000</v>
      </c>
      <c r="P25" s="58">
        <v>0</v>
      </c>
      <c r="Q25" s="60">
        <v>344947000</v>
      </c>
      <c r="R25" s="59">
        <v>282447000</v>
      </c>
      <c r="S25" s="58">
        <v>0</v>
      </c>
      <c r="T25" s="58">
        <v>0</v>
      </c>
      <c r="U25" s="57">
        <v>0</v>
      </c>
      <c r="V25" s="58">
        <v>62500000</v>
      </c>
      <c r="W25" s="61">
        <v>344947000</v>
      </c>
    </row>
    <row r="26" spans="1:23" s="7" customFormat="1" ht="12.75">
      <c r="A26" s="24" t="s">
        <v>609</v>
      </c>
      <c r="B26" s="79" t="s">
        <v>201</v>
      </c>
      <c r="C26" s="55" t="s">
        <v>202</v>
      </c>
      <c r="D26" s="56">
        <v>0</v>
      </c>
      <c r="E26" s="57">
        <v>1901105</v>
      </c>
      <c r="F26" s="57">
        <v>39222095</v>
      </c>
      <c r="G26" s="57">
        <v>0</v>
      </c>
      <c r="H26" s="57">
        <v>10000000</v>
      </c>
      <c r="I26" s="57">
        <v>0</v>
      </c>
      <c r="J26" s="57">
        <v>0</v>
      </c>
      <c r="K26" s="57">
        <v>0</v>
      </c>
      <c r="L26" s="57">
        <v>0</v>
      </c>
      <c r="M26" s="57">
        <v>5200000</v>
      </c>
      <c r="N26" s="58">
        <v>3320100</v>
      </c>
      <c r="O26" s="58">
        <v>1106700</v>
      </c>
      <c r="P26" s="58">
        <v>0</v>
      </c>
      <c r="Q26" s="60">
        <v>60750000</v>
      </c>
      <c r="R26" s="59">
        <v>60750000</v>
      </c>
      <c r="S26" s="58">
        <v>0</v>
      </c>
      <c r="T26" s="58">
        <v>0</v>
      </c>
      <c r="U26" s="57">
        <v>0</v>
      </c>
      <c r="V26" s="58">
        <v>0</v>
      </c>
      <c r="W26" s="61">
        <v>60750000</v>
      </c>
    </row>
    <row r="27" spans="1:23" s="7" customFormat="1" ht="12.75">
      <c r="A27" s="24" t="s">
        <v>609</v>
      </c>
      <c r="B27" s="79" t="s">
        <v>203</v>
      </c>
      <c r="C27" s="55" t="s">
        <v>204</v>
      </c>
      <c r="D27" s="56">
        <v>0</v>
      </c>
      <c r="E27" s="57">
        <v>15000000</v>
      </c>
      <c r="F27" s="57">
        <v>4934800</v>
      </c>
      <c r="G27" s="57">
        <v>0</v>
      </c>
      <c r="H27" s="57">
        <v>2000000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8">
        <v>0</v>
      </c>
      <c r="O27" s="58">
        <v>3410000</v>
      </c>
      <c r="P27" s="58">
        <v>0</v>
      </c>
      <c r="Q27" s="60">
        <v>25344800</v>
      </c>
      <c r="R27" s="59">
        <v>21934800</v>
      </c>
      <c r="S27" s="58">
        <v>0</v>
      </c>
      <c r="T27" s="58">
        <v>0</v>
      </c>
      <c r="U27" s="57">
        <v>0</v>
      </c>
      <c r="V27" s="58">
        <v>3410000</v>
      </c>
      <c r="W27" s="61">
        <v>25344800</v>
      </c>
    </row>
    <row r="28" spans="1:23" s="7" customFormat="1" ht="12.75">
      <c r="A28" s="24" t="s">
        <v>610</v>
      </c>
      <c r="B28" s="79" t="s">
        <v>534</v>
      </c>
      <c r="C28" s="55" t="s">
        <v>535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8">
        <v>0</v>
      </c>
      <c r="O28" s="58">
        <v>980750</v>
      </c>
      <c r="P28" s="58">
        <v>0</v>
      </c>
      <c r="Q28" s="60">
        <v>980750</v>
      </c>
      <c r="R28" s="59">
        <v>0</v>
      </c>
      <c r="S28" s="58">
        <v>0</v>
      </c>
      <c r="T28" s="58">
        <v>0</v>
      </c>
      <c r="U28" s="57">
        <v>0</v>
      </c>
      <c r="V28" s="58">
        <v>980750</v>
      </c>
      <c r="W28" s="61">
        <v>980750</v>
      </c>
    </row>
    <row r="29" spans="1:23" s="34" customFormat="1" ht="12.75">
      <c r="A29" s="45"/>
      <c r="B29" s="80" t="s">
        <v>621</v>
      </c>
      <c r="C29" s="81"/>
      <c r="D29" s="65">
        <f aca="true" t="shared" si="3" ref="D29:W29">SUM(D22:D28)</f>
        <v>0</v>
      </c>
      <c r="E29" s="66">
        <f t="shared" si="3"/>
        <v>123645137</v>
      </c>
      <c r="F29" s="66">
        <f t="shared" si="3"/>
        <v>233769545</v>
      </c>
      <c r="G29" s="66">
        <f t="shared" si="3"/>
        <v>0</v>
      </c>
      <c r="H29" s="66">
        <f t="shared" si="3"/>
        <v>73392998</v>
      </c>
      <c r="I29" s="66">
        <f t="shared" si="3"/>
        <v>40239534</v>
      </c>
      <c r="J29" s="66">
        <f t="shared" si="3"/>
        <v>0</v>
      </c>
      <c r="K29" s="66">
        <f t="shared" si="3"/>
        <v>7310000</v>
      </c>
      <c r="L29" s="66">
        <f t="shared" si="3"/>
        <v>6882980</v>
      </c>
      <c r="M29" s="66">
        <f t="shared" si="3"/>
        <v>13397500</v>
      </c>
      <c r="N29" s="82">
        <f t="shared" si="3"/>
        <v>55581267</v>
      </c>
      <c r="O29" s="82">
        <f t="shared" si="3"/>
        <v>85940450</v>
      </c>
      <c r="P29" s="82">
        <f t="shared" si="3"/>
        <v>0</v>
      </c>
      <c r="Q29" s="69">
        <f t="shared" si="3"/>
        <v>640159411</v>
      </c>
      <c r="R29" s="83">
        <f t="shared" si="3"/>
        <v>562658302</v>
      </c>
      <c r="S29" s="82">
        <f t="shared" si="3"/>
        <v>0</v>
      </c>
      <c r="T29" s="82">
        <f t="shared" si="3"/>
        <v>10059109</v>
      </c>
      <c r="U29" s="66">
        <f t="shared" si="3"/>
        <v>0</v>
      </c>
      <c r="V29" s="82">
        <f t="shared" si="3"/>
        <v>67442000</v>
      </c>
      <c r="W29" s="94">
        <f t="shared" si="3"/>
        <v>640159411</v>
      </c>
    </row>
    <row r="30" spans="1:23" s="7" customFormat="1" ht="12.75">
      <c r="A30" s="24" t="s">
        <v>609</v>
      </c>
      <c r="B30" s="79" t="s">
        <v>205</v>
      </c>
      <c r="C30" s="55" t="s">
        <v>206</v>
      </c>
      <c r="D30" s="56">
        <v>0</v>
      </c>
      <c r="E30" s="57">
        <v>27379000</v>
      </c>
      <c r="F30" s="57">
        <v>7951000</v>
      </c>
      <c r="G30" s="57">
        <v>0</v>
      </c>
      <c r="H30" s="57">
        <v>20536000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8">
        <v>0</v>
      </c>
      <c r="O30" s="58">
        <v>0</v>
      </c>
      <c r="P30" s="58">
        <v>0</v>
      </c>
      <c r="Q30" s="60">
        <v>55866000</v>
      </c>
      <c r="R30" s="59">
        <v>55866000</v>
      </c>
      <c r="S30" s="58">
        <v>0</v>
      </c>
      <c r="T30" s="58">
        <v>0</v>
      </c>
      <c r="U30" s="57">
        <v>0</v>
      </c>
      <c r="V30" s="58">
        <v>0</v>
      </c>
      <c r="W30" s="61">
        <v>55866000</v>
      </c>
    </row>
    <row r="31" spans="1:23" s="7" customFormat="1" ht="12.75">
      <c r="A31" s="24" t="s">
        <v>609</v>
      </c>
      <c r="B31" s="79" t="s">
        <v>207</v>
      </c>
      <c r="C31" s="55" t="s">
        <v>208</v>
      </c>
      <c r="D31" s="56">
        <v>0</v>
      </c>
      <c r="E31" s="57">
        <v>800000</v>
      </c>
      <c r="F31" s="57">
        <v>0</v>
      </c>
      <c r="G31" s="57">
        <v>0</v>
      </c>
      <c r="H31" s="57">
        <v>4000000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8">
        <v>33172000</v>
      </c>
      <c r="O31" s="58">
        <v>10508000</v>
      </c>
      <c r="P31" s="58">
        <v>0</v>
      </c>
      <c r="Q31" s="60">
        <v>48480000</v>
      </c>
      <c r="R31" s="59">
        <v>48480000</v>
      </c>
      <c r="S31" s="58">
        <v>0</v>
      </c>
      <c r="T31" s="58">
        <v>0</v>
      </c>
      <c r="U31" s="57">
        <v>0</v>
      </c>
      <c r="V31" s="58">
        <v>0</v>
      </c>
      <c r="W31" s="61">
        <v>48480000</v>
      </c>
    </row>
    <row r="32" spans="1:23" s="7" customFormat="1" ht="12.75">
      <c r="A32" s="24" t="s">
        <v>609</v>
      </c>
      <c r="B32" s="79" t="s">
        <v>209</v>
      </c>
      <c r="C32" s="55" t="s">
        <v>210</v>
      </c>
      <c r="D32" s="56">
        <v>130000</v>
      </c>
      <c r="E32" s="57">
        <v>45320400</v>
      </c>
      <c r="F32" s="57">
        <v>145000</v>
      </c>
      <c r="G32" s="57">
        <v>0</v>
      </c>
      <c r="H32" s="57">
        <v>27390000</v>
      </c>
      <c r="I32" s="57">
        <v>345000</v>
      </c>
      <c r="J32" s="57">
        <v>0</v>
      </c>
      <c r="K32" s="57">
        <v>0</v>
      </c>
      <c r="L32" s="57">
        <v>0</v>
      </c>
      <c r="M32" s="57">
        <v>0</v>
      </c>
      <c r="N32" s="58">
        <v>1974000</v>
      </c>
      <c r="O32" s="58">
        <v>6357960</v>
      </c>
      <c r="P32" s="58">
        <v>1500000</v>
      </c>
      <c r="Q32" s="60">
        <v>83162360</v>
      </c>
      <c r="R32" s="59">
        <v>58060400</v>
      </c>
      <c r="S32" s="58">
        <v>0</v>
      </c>
      <c r="T32" s="58">
        <v>25101960</v>
      </c>
      <c r="U32" s="57">
        <v>0</v>
      </c>
      <c r="V32" s="58">
        <v>0</v>
      </c>
      <c r="W32" s="61">
        <v>83162360</v>
      </c>
    </row>
    <row r="33" spans="1:23" s="7" customFormat="1" ht="12.75">
      <c r="A33" s="24" t="s">
        <v>609</v>
      </c>
      <c r="B33" s="79" t="s">
        <v>211</v>
      </c>
      <c r="C33" s="55" t="s">
        <v>212</v>
      </c>
      <c r="D33" s="56">
        <v>0</v>
      </c>
      <c r="E33" s="57">
        <v>10566000</v>
      </c>
      <c r="F33" s="57">
        <v>8349319</v>
      </c>
      <c r="G33" s="57">
        <v>0</v>
      </c>
      <c r="H33" s="57">
        <v>7000000</v>
      </c>
      <c r="I33" s="57">
        <v>0</v>
      </c>
      <c r="J33" s="57">
        <v>0</v>
      </c>
      <c r="K33" s="57">
        <v>0</v>
      </c>
      <c r="L33" s="57">
        <v>0</v>
      </c>
      <c r="M33" s="57">
        <v>1722965</v>
      </c>
      <c r="N33" s="58">
        <v>200000</v>
      </c>
      <c r="O33" s="58">
        <v>6747175</v>
      </c>
      <c r="P33" s="58">
        <v>0</v>
      </c>
      <c r="Q33" s="60">
        <v>34585459</v>
      </c>
      <c r="R33" s="59">
        <v>30624000</v>
      </c>
      <c r="S33" s="58">
        <v>0</v>
      </c>
      <c r="T33" s="58">
        <v>0</v>
      </c>
      <c r="U33" s="57">
        <v>0</v>
      </c>
      <c r="V33" s="58">
        <v>3961459</v>
      </c>
      <c r="W33" s="61">
        <v>34585459</v>
      </c>
    </row>
    <row r="34" spans="1:23" s="7" customFormat="1" ht="12.75">
      <c r="A34" s="24" t="s">
        <v>610</v>
      </c>
      <c r="B34" s="79" t="s">
        <v>538</v>
      </c>
      <c r="C34" s="55" t="s">
        <v>539</v>
      </c>
      <c r="D34" s="56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8">
        <v>0</v>
      </c>
      <c r="O34" s="58">
        <v>0</v>
      </c>
      <c r="P34" s="58">
        <v>0</v>
      </c>
      <c r="Q34" s="60">
        <v>0</v>
      </c>
      <c r="R34" s="59">
        <v>0</v>
      </c>
      <c r="S34" s="58">
        <v>0</v>
      </c>
      <c r="T34" s="58">
        <v>0</v>
      </c>
      <c r="U34" s="57">
        <v>0</v>
      </c>
      <c r="V34" s="58">
        <v>0</v>
      </c>
      <c r="W34" s="61">
        <v>0</v>
      </c>
    </row>
    <row r="35" spans="1:23" s="34" customFormat="1" ht="12.75">
      <c r="A35" s="45"/>
      <c r="B35" s="80" t="s">
        <v>622</v>
      </c>
      <c r="C35" s="81"/>
      <c r="D35" s="65">
        <f aca="true" t="shared" si="4" ref="D35:W35">SUM(D30:D34)</f>
        <v>130000</v>
      </c>
      <c r="E35" s="66">
        <f t="shared" si="4"/>
        <v>84065400</v>
      </c>
      <c r="F35" s="66">
        <f t="shared" si="4"/>
        <v>16445319</v>
      </c>
      <c r="G35" s="66">
        <f t="shared" si="4"/>
        <v>0</v>
      </c>
      <c r="H35" s="66">
        <f t="shared" si="4"/>
        <v>58926000</v>
      </c>
      <c r="I35" s="66">
        <f t="shared" si="4"/>
        <v>345000</v>
      </c>
      <c r="J35" s="66">
        <f t="shared" si="4"/>
        <v>0</v>
      </c>
      <c r="K35" s="66">
        <f t="shared" si="4"/>
        <v>0</v>
      </c>
      <c r="L35" s="66">
        <f t="shared" si="4"/>
        <v>0</v>
      </c>
      <c r="M35" s="66">
        <f t="shared" si="4"/>
        <v>1722965</v>
      </c>
      <c r="N35" s="82">
        <f t="shared" si="4"/>
        <v>35346000</v>
      </c>
      <c r="O35" s="82">
        <f t="shared" si="4"/>
        <v>23613135</v>
      </c>
      <c r="P35" s="82">
        <f t="shared" si="4"/>
        <v>1500000</v>
      </c>
      <c r="Q35" s="69">
        <f t="shared" si="4"/>
        <v>222093819</v>
      </c>
      <c r="R35" s="83">
        <f t="shared" si="4"/>
        <v>193030400</v>
      </c>
      <c r="S35" s="82">
        <f t="shared" si="4"/>
        <v>0</v>
      </c>
      <c r="T35" s="82">
        <f t="shared" si="4"/>
        <v>25101960</v>
      </c>
      <c r="U35" s="66">
        <f t="shared" si="4"/>
        <v>0</v>
      </c>
      <c r="V35" s="82">
        <f t="shared" si="4"/>
        <v>3961459</v>
      </c>
      <c r="W35" s="94">
        <f t="shared" si="4"/>
        <v>222093819</v>
      </c>
    </row>
    <row r="36" spans="1:23" s="34" customFormat="1" ht="12.75">
      <c r="A36" s="45"/>
      <c r="B36" s="80" t="s">
        <v>623</v>
      </c>
      <c r="C36" s="81"/>
      <c r="D36" s="65">
        <f aca="true" t="shared" si="5" ref="D36:W36">SUM(D7,D9:D13,D15:D20,D22:D28,D30:D34)</f>
        <v>144908683</v>
      </c>
      <c r="E36" s="66">
        <f t="shared" si="5"/>
        <v>660318610</v>
      </c>
      <c r="F36" s="66">
        <f t="shared" si="5"/>
        <v>957668413</v>
      </c>
      <c r="G36" s="66">
        <f t="shared" si="5"/>
        <v>16869577</v>
      </c>
      <c r="H36" s="66">
        <f t="shared" si="5"/>
        <v>493514592</v>
      </c>
      <c r="I36" s="66">
        <f t="shared" si="5"/>
        <v>880940011</v>
      </c>
      <c r="J36" s="66">
        <f t="shared" si="5"/>
        <v>0</v>
      </c>
      <c r="K36" s="66">
        <f t="shared" si="5"/>
        <v>21000762</v>
      </c>
      <c r="L36" s="66">
        <f t="shared" si="5"/>
        <v>32920105</v>
      </c>
      <c r="M36" s="66">
        <f t="shared" si="5"/>
        <v>16220465</v>
      </c>
      <c r="N36" s="82">
        <f t="shared" si="5"/>
        <v>247765313</v>
      </c>
      <c r="O36" s="82">
        <f t="shared" si="5"/>
        <v>219302320</v>
      </c>
      <c r="P36" s="82">
        <f t="shared" si="5"/>
        <v>1500000</v>
      </c>
      <c r="Q36" s="69">
        <f t="shared" si="5"/>
        <v>3692928851</v>
      </c>
      <c r="R36" s="83">
        <f t="shared" si="5"/>
        <v>2215746981</v>
      </c>
      <c r="S36" s="82">
        <f t="shared" si="5"/>
        <v>896101323</v>
      </c>
      <c r="T36" s="82">
        <f t="shared" si="5"/>
        <v>455791883</v>
      </c>
      <c r="U36" s="66">
        <f t="shared" si="5"/>
        <v>24109010</v>
      </c>
      <c r="V36" s="82">
        <f t="shared" si="5"/>
        <v>101179654</v>
      </c>
      <c r="W36" s="94">
        <f t="shared" si="5"/>
        <v>3692928851</v>
      </c>
    </row>
    <row r="37" spans="1:23" s="7" customFormat="1" ht="12.75">
      <c r="A37" s="46"/>
      <c r="B37" s="84"/>
      <c r="C37" s="85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9"/>
      <c r="R37" s="88"/>
      <c r="S37" s="87"/>
      <c r="T37" s="87"/>
      <c r="U37" s="87"/>
      <c r="V37" s="87"/>
      <c r="W37" s="89"/>
    </row>
    <row r="38" spans="1:23" s="7" customFormat="1" ht="12.75">
      <c r="A38" s="29"/>
      <c r="B38" s="120" t="s">
        <v>43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</row>
    <row r="39" spans="1:23" ht="12.75">
      <c r="A39" s="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</row>
    <row r="40" spans="1:23" ht="12.75">
      <c r="A40" s="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</row>
    <row r="41" spans="1:23" ht="12.75">
      <c r="A41" s="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ht="12.75">
      <c r="A42" s="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ht="12.75">
      <c r="A43" s="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ht="12.75">
      <c r="A44" s="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ht="12.7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ht="12.7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12.75">
      <c r="A47" s="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ht="12.75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12.75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ht="12.75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</row>
    <row r="51" spans="1:23" ht="12.75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</row>
    <row r="52" spans="1:23" ht="12.75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 ht="12.75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 ht="12.75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1:23" ht="12.75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1:23" ht="12.75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3" ht="12.75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1:23" ht="12.75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12.75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ht="12.75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2.75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ht="12.75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ht="12.7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38:W38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3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35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40" t="s">
        <v>624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12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2"/>
    </row>
    <row r="7" spans="1:23" s="7" customFormat="1" ht="12.75">
      <c r="A7" s="24" t="s">
        <v>607</v>
      </c>
      <c r="B7" s="79" t="s">
        <v>50</v>
      </c>
      <c r="C7" s="55" t="s">
        <v>51</v>
      </c>
      <c r="D7" s="56">
        <v>878800000</v>
      </c>
      <c r="E7" s="57">
        <v>1387544000</v>
      </c>
      <c r="F7" s="57">
        <v>360000000</v>
      </c>
      <c r="G7" s="57">
        <v>79000000</v>
      </c>
      <c r="H7" s="57">
        <v>636000000</v>
      </c>
      <c r="I7" s="57">
        <v>155000000</v>
      </c>
      <c r="J7" s="57">
        <v>0</v>
      </c>
      <c r="K7" s="57">
        <v>63000000</v>
      </c>
      <c r="L7" s="57">
        <v>137500000</v>
      </c>
      <c r="M7" s="57">
        <v>360417170</v>
      </c>
      <c r="N7" s="58">
        <v>337500000</v>
      </c>
      <c r="O7" s="59">
        <v>669684100</v>
      </c>
      <c r="P7" s="58">
        <v>118000000</v>
      </c>
      <c r="Q7" s="60">
        <v>5182445270</v>
      </c>
      <c r="R7" s="59">
        <v>2365934000</v>
      </c>
      <c r="S7" s="58">
        <v>1711600000</v>
      </c>
      <c r="T7" s="58">
        <v>0</v>
      </c>
      <c r="U7" s="57">
        <v>0</v>
      </c>
      <c r="V7" s="58">
        <v>1104911270</v>
      </c>
      <c r="W7" s="61">
        <v>5182445270</v>
      </c>
    </row>
    <row r="8" spans="1:23" s="7" customFormat="1" ht="12.75">
      <c r="A8" s="24" t="s">
        <v>607</v>
      </c>
      <c r="B8" s="79" t="s">
        <v>54</v>
      </c>
      <c r="C8" s="55" t="s">
        <v>55</v>
      </c>
      <c r="D8" s="56">
        <v>0</v>
      </c>
      <c r="E8" s="57">
        <v>1277295000</v>
      </c>
      <c r="F8" s="57">
        <v>846452400</v>
      </c>
      <c r="G8" s="57">
        <v>0</v>
      </c>
      <c r="H8" s="57">
        <v>1424870000</v>
      </c>
      <c r="I8" s="57">
        <v>482957600</v>
      </c>
      <c r="J8" s="57">
        <v>0</v>
      </c>
      <c r="K8" s="57">
        <v>0</v>
      </c>
      <c r="L8" s="57">
        <v>97100000</v>
      </c>
      <c r="M8" s="57">
        <v>0</v>
      </c>
      <c r="N8" s="58">
        <v>1267712001</v>
      </c>
      <c r="O8" s="59">
        <v>3914907999</v>
      </c>
      <c r="P8" s="58">
        <v>0</v>
      </c>
      <c r="Q8" s="60">
        <v>9311295000</v>
      </c>
      <c r="R8" s="59">
        <v>3092789000</v>
      </c>
      <c r="S8" s="58">
        <v>3000000000</v>
      </c>
      <c r="T8" s="58">
        <v>2931276000</v>
      </c>
      <c r="U8" s="57">
        <v>287230000</v>
      </c>
      <c r="V8" s="58">
        <v>0</v>
      </c>
      <c r="W8" s="61">
        <v>9311295000</v>
      </c>
    </row>
    <row r="9" spans="1:23" s="7" customFormat="1" ht="12.75">
      <c r="A9" s="24" t="s">
        <v>607</v>
      </c>
      <c r="B9" s="79" t="s">
        <v>60</v>
      </c>
      <c r="C9" s="55" t="s">
        <v>61</v>
      </c>
      <c r="D9" s="56">
        <v>20000000</v>
      </c>
      <c r="E9" s="57">
        <v>1525368350</v>
      </c>
      <c r="F9" s="57">
        <v>230900000</v>
      </c>
      <c r="G9" s="57">
        <v>0</v>
      </c>
      <c r="H9" s="57">
        <v>547812146</v>
      </c>
      <c r="I9" s="57">
        <v>104787854</v>
      </c>
      <c r="J9" s="57">
        <v>0</v>
      </c>
      <c r="K9" s="57">
        <v>112000000</v>
      </c>
      <c r="L9" s="57">
        <v>0</v>
      </c>
      <c r="M9" s="57">
        <v>292500000</v>
      </c>
      <c r="N9" s="58">
        <v>326000000</v>
      </c>
      <c r="O9" s="59">
        <v>1002757650</v>
      </c>
      <c r="P9" s="58">
        <v>0</v>
      </c>
      <c r="Q9" s="60">
        <v>4162126000</v>
      </c>
      <c r="R9" s="59">
        <v>2632126000</v>
      </c>
      <c r="S9" s="58">
        <v>1200000000</v>
      </c>
      <c r="T9" s="58">
        <v>0</v>
      </c>
      <c r="U9" s="57">
        <v>130000000</v>
      </c>
      <c r="V9" s="58">
        <v>200000000</v>
      </c>
      <c r="W9" s="61">
        <v>4162126000</v>
      </c>
    </row>
    <row r="10" spans="1:23" s="34" customFormat="1" ht="12.75">
      <c r="A10" s="45"/>
      <c r="B10" s="80" t="s">
        <v>608</v>
      </c>
      <c r="C10" s="81"/>
      <c r="D10" s="65">
        <f aca="true" t="shared" si="0" ref="D10:W10">SUM(D7:D9)</f>
        <v>898800000</v>
      </c>
      <c r="E10" s="66">
        <f t="shared" si="0"/>
        <v>4190207350</v>
      </c>
      <c r="F10" s="66">
        <f t="shared" si="0"/>
        <v>1437352400</v>
      </c>
      <c r="G10" s="66">
        <f t="shared" si="0"/>
        <v>79000000</v>
      </c>
      <c r="H10" s="66">
        <f t="shared" si="0"/>
        <v>2608682146</v>
      </c>
      <c r="I10" s="66">
        <f t="shared" si="0"/>
        <v>742745454</v>
      </c>
      <c r="J10" s="66">
        <f t="shared" si="0"/>
        <v>0</v>
      </c>
      <c r="K10" s="66">
        <f t="shared" si="0"/>
        <v>175000000</v>
      </c>
      <c r="L10" s="66">
        <f t="shared" si="0"/>
        <v>234600000</v>
      </c>
      <c r="M10" s="66">
        <f t="shared" si="0"/>
        <v>652917170</v>
      </c>
      <c r="N10" s="82">
        <f t="shared" si="0"/>
        <v>1931212001</v>
      </c>
      <c r="O10" s="83">
        <f t="shared" si="0"/>
        <v>5587349749</v>
      </c>
      <c r="P10" s="82">
        <f t="shared" si="0"/>
        <v>118000000</v>
      </c>
      <c r="Q10" s="69">
        <f t="shared" si="0"/>
        <v>18655866270</v>
      </c>
      <c r="R10" s="83">
        <f t="shared" si="0"/>
        <v>8090849000</v>
      </c>
      <c r="S10" s="82">
        <f t="shared" si="0"/>
        <v>5911600000</v>
      </c>
      <c r="T10" s="82">
        <f t="shared" si="0"/>
        <v>2931276000</v>
      </c>
      <c r="U10" s="66">
        <f t="shared" si="0"/>
        <v>417230000</v>
      </c>
      <c r="V10" s="82">
        <f t="shared" si="0"/>
        <v>1304911270</v>
      </c>
      <c r="W10" s="94">
        <f t="shared" si="0"/>
        <v>18655866270</v>
      </c>
    </row>
    <row r="11" spans="1:23" s="7" customFormat="1" ht="12.75">
      <c r="A11" s="24" t="s">
        <v>609</v>
      </c>
      <c r="B11" s="79" t="s">
        <v>65</v>
      </c>
      <c r="C11" s="55" t="s">
        <v>66</v>
      </c>
      <c r="D11" s="56">
        <v>0</v>
      </c>
      <c r="E11" s="57">
        <v>25500000</v>
      </c>
      <c r="F11" s="57">
        <v>40400000</v>
      </c>
      <c r="G11" s="57">
        <v>0</v>
      </c>
      <c r="H11" s="57">
        <v>216750000</v>
      </c>
      <c r="I11" s="57">
        <v>262040000</v>
      </c>
      <c r="J11" s="57">
        <v>0</v>
      </c>
      <c r="K11" s="57">
        <v>0</v>
      </c>
      <c r="L11" s="57">
        <v>6500000</v>
      </c>
      <c r="M11" s="57">
        <v>0</v>
      </c>
      <c r="N11" s="58">
        <v>54160000</v>
      </c>
      <c r="O11" s="59">
        <v>31400000</v>
      </c>
      <c r="P11" s="58">
        <v>0</v>
      </c>
      <c r="Q11" s="60">
        <v>636750000</v>
      </c>
      <c r="R11" s="59">
        <v>373100000</v>
      </c>
      <c r="S11" s="58">
        <v>0</v>
      </c>
      <c r="T11" s="58">
        <v>209650000</v>
      </c>
      <c r="U11" s="57">
        <v>0</v>
      </c>
      <c r="V11" s="58">
        <v>54000000</v>
      </c>
      <c r="W11" s="61">
        <v>636750000</v>
      </c>
    </row>
    <row r="12" spans="1:23" s="7" customFormat="1" ht="12.75">
      <c r="A12" s="24" t="s">
        <v>609</v>
      </c>
      <c r="B12" s="79" t="s">
        <v>213</v>
      </c>
      <c r="C12" s="55" t="s">
        <v>214</v>
      </c>
      <c r="D12" s="56">
        <v>8500000</v>
      </c>
      <c r="E12" s="57">
        <v>4350000</v>
      </c>
      <c r="F12" s="57">
        <v>16300000</v>
      </c>
      <c r="G12" s="57">
        <v>0</v>
      </c>
      <c r="H12" s="57">
        <v>14750000</v>
      </c>
      <c r="I12" s="57">
        <v>900000</v>
      </c>
      <c r="J12" s="57">
        <v>0</v>
      </c>
      <c r="K12" s="57">
        <v>500000</v>
      </c>
      <c r="L12" s="57">
        <v>0</v>
      </c>
      <c r="M12" s="57">
        <v>500000</v>
      </c>
      <c r="N12" s="58">
        <v>5500000</v>
      </c>
      <c r="O12" s="59">
        <v>13610000</v>
      </c>
      <c r="P12" s="58">
        <v>0</v>
      </c>
      <c r="Q12" s="60">
        <v>64910000</v>
      </c>
      <c r="R12" s="59">
        <v>42200000</v>
      </c>
      <c r="S12" s="58">
        <v>0</v>
      </c>
      <c r="T12" s="58">
        <v>0</v>
      </c>
      <c r="U12" s="57">
        <v>12565000</v>
      </c>
      <c r="V12" s="58">
        <v>10145000</v>
      </c>
      <c r="W12" s="61">
        <v>64910000</v>
      </c>
    </row>
    <row r="13" spans="1:23" s="7" customFormat="1" ht="12.75">
      <c r="A13" s="24" t="s">
        <v>609</v>
      </c>
      <c r="B13" s="79" t="s">
        <v>215</v>
      </c>
      <c r="C13" s="55" t="s">
        <v>216</v>
      </c>
      <c r="D13" s="56">
        <v>0</v>
      </c>
      <c r="E13" s="57">
        <v>37854000</v>
      </c>
      <c r="F13" s="57">
        <v>9500000</v>
      </c>
      <c r="G13" s="57">
        <v>0</v>
      </c>
      <c r="H13" s="57">
        <v>15000000</v>
      </c>
      <c r="I13" s="57">
        <v>0</v>
      </c>
      <c r="J13" s="57">
        <v>0</v>
      </c>
      <c r="K13" s="57">
        <v>1123600</v>
      </c>
      <c r="L13" s="57">
        <v>0</v>
      </c>
      <c r="M13" s="57">
        <v>0</v>
      </c>
      <c r="N13" s="58">
        <v>1350000</v>
      </c>
      <c r="O13" s="59">
        <v>2747200</v>
      </c>
      <c r="P13" s="58">
        <v>2950000</v>
      </c>
      <c r="Q13" s="60">
        <v>70524800</v>
      </c>
      <c r="R13" s="59">
        <v>42854000</v>
      </c>
      <c r="S13" s="58">
        <v>0</v>
      </c>
      <c r="T13" s="58">
        <v>0</v>
      </c>
      <c r="U13" s="57">
        <v>0</v>
      </c>
      <c r="V13" s="58">
        <v>27670800</v>
      </c>
      <c r="W13" s="61">
        <v>70524800</v>
      </c>
    </row>
    <row r="14" spans="1:23" s="7" customFormat="1" ht="12.75">
      <c r="A14" s="24" t="s">
        <v>610</v>
      </c>
      <c r="B14" s="79" t="s">
        <v>584</v>
      </c>
      <c r="C14" s="55" t="s">
        <v>585</v>
      </c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8">
        <v>0</v>
      </c>
      <c r="O14" s="59">
        <v>2529600</v>
      </c>
      <c r="P14" s="58">
        <v>0</v>
      </c>
      <c r="Q14" s="60">
        <v>2529600</v>
      </c>
      <c r="R14" s="59">
        <v>0</v>
      </c>
      <c r="S14" s="58">
        <v>0</v>
      </c>
      <c r="T14" s="58">
        <v>0</v>
      </c>
      <c r="U14" s="57">
        <v>0</v>
      </c>
      <c r="V14" s="58">
        <v>2529600</v>
      </c>
      <c r="W14" s="61">
        <v>2529600</v>
      </c>
    </row>
    <row r="15" spans="1:23" s="34" customFormat="1" ht="12.75">
      <c r="A15" s="45"/>
      <c r="B15" s="80" t="s">
        <v>625</v>
      </c>
      <c r="C15" s="81"/>
      <c r="D15" s="65">
        <f aca="true" t="shared" si="1" ref="D15:W15">SUM(D11:D14)</f>
        <v>8500000</v>
      </c>
      <c r="E15" s="66">
        <f t="shared" si="1"/>
        <v>67704000</v>
      </c>
      <c r="F15" s="66">
        <f t="shared" si="1"/>
        <v>66200000</v>
      </c>
      <c r="G15" s="66">
        <f t="shared" si="1"/>
        <v>0</v>
      </c>
      <c r="H15" s="66">
        <f t="shared" si="1"/>
        <v>246500000</v>
      </c>
      <c r="I15" s="66">
        <f t="shared" si="1"/>
        <v>262940000</v>
      </c>
      <c r="J15" s="66">
        <f t="shared" si="1"/>
        <v>0</v>
      </c>
      <c r="K15" s="66">
        <f t="shared" si="1"/>
        <v>1623600</v>
      </c>
      <c r="L15" s="66">
        <f t="shared" si="1"/>
        <v>6500000</v>
      </c>
      <c r="M15" s="66">
        <f t="shared" si="1"/>
        <v>500000</v>
      </c>
      <c r="N15" s="82">
        <f t="shared" si="1"/>
        <v>61010000</v>
      </c>
      <c r="O15" s="83">
        <f t="shared" si="1"/>
        <v>50286800</v>
      </c>
      <c r="P15" s="82">
        <f t="shared" si="1"/>
        <v>2950000</v>
      </c>
      <c r="Q15" s="69">
        <f t="shared" si="1"/>
        <v>774714400</v>
      </c>
      <c r="R15" s="83">
        <f t="shared" si="1"/>
        <v>458154000</v>
      </c>
      <c r="S15" s="82">
        <f t="shared" si="1"/>
        <v>0</v>
      </c>
      <c r="T15" s="82">
        <f t="shared" si="1"/>
        <v>209650000</v>
      </c>
      <c r="U15" s="66">
        <f t="shared" si="1"/>
        <v>12565000</v>
      </c>
      <c r="V15" s="82">
        <f t="shared" si="1"/>
        <v>94345400</v>
      </c>
      <c r="W15" s="94">
        <f t="shared" si="1"/>
        <v>774714400</v>
      </c>
    </row>
    <row r="16" spans="1:23" s="7" customFormat="1" ht="12.75">
      <c r="A16" s="24" t="s">
        <v>609</v>
      </c>
      <c r="B16" s="79" t="s">
        <v>67</v>
      </c>
      <c r="C16" s="55" t="s">
        <v>68</v>
      </c>
      <c r="D16" s="56">
        <v>50750000</v>
      </c>
      <c r="E16" s="57">
        <v>46784971</v>
      </c>
      <c r="F16" s="57">
        <v>11026620</v>
      </c>
      <c r="G16" s="57">
        <v>0</v>
      </c>
      <c r="H16" s="57">
        <v>25647421</v>
      </c>
      <c r="I16" s="57">
        <v>25723490</v>
      </c>
      <c r="J16" s="57">
        <v>0</v>
      </c>
      <c r="K16" s="57">
        <v>0</v>
      </c>
      <c r="L16" s="57">
        <v>0</v>
      </c>
      <c r="M16" s="57">
        <v>10726530</v>
      </c>
      <c r="N16" s="58">
        <v>39979710</v>
      </c>
      <c r="O16" s="59">
        <v>5714241</v>
      </c>
      <c r="P16" s="58">
        <v>0</v>
      </c>
      <c r="Q16" s="60">
        <v>216352983</v>
      </c>
      <c r="R16" s="59">
        <v>168682160</v>
      </c>
      <c r="S16" s="58">
        <v>0</v>
      </c>
      <c r="T16" s="58">
        <v>0</v>
      </c>
      <c r="U16" s="57">
        <v>0</v>
      </c>
      <c r="V16" s="58">
        <v>47670823</v>
      </c>
      <c r="W16" s="61">
        <v>216352983</v>
      </c>
    </row>
    <row r="17" spans="1:23" s="7" customFormat="1" ht="12.75">
      <c r="A17" s="24" t="s">
        <v>609</v>
      </c>
      <c r="B17" s="79" t="s">
        <v>217</v>
      </c>
      <c r="C17" s="55" t="s">
        <v>218</v>
      </c>
      <c r="D17" s="56">
        <v>943000</v>
      </c>
      <c r="E17" s="57">
        <v>38370000</v>
      </c>
      <c r="F17" s="57">
        <v>4336000</v>
      </c>
      <c r="G17" s="57">
        <v>0</v>
      </c>
      <c r="H17" s="57">
        <v>22526000</v>
      </c>
      <c r="I17" s="57">
        <v>500000</v>
      </c>
      <c r="J17" s="57">
        <v>0</v>
      </c>
      <c r="K17" s="57">
        <v>0</v>
      </c>
      <c r="L17" s="57">
        <v>0</v>
      </c>
      <c r="M17" s="57">
        <v>0</v>
      </c>
      <c r="N17" s="58">
        <v>8883000</v>
      </c>
      <c r="O17" s="59">
        <v>13310000</v>
      </c>
      <c r="P17" s="58">
        <v>0</v>
      </c>
      <c r="Q17" s="60">
        <v>88868000</v>
      </c>
      <c r="R17" s="59">
        <v>56859000</v>
      </c>
      <c r="S17" s="58">
        <v>0</v>
      </c>
      <c r="T17" s="58">
        <v>0</v>
      </c>
      <c r="U17" s="57">
        <v>0</v>
      </c>
      <c r="V17" s="58">
        <v>32009000</v>
      </c>
      <c r="W17" s="61">
        <v>88868000</v>
      </c>
    </row>
    <row r="18" spans="1:23" s="7" customFormat="1" ht="12.75">
      <c r="A18" s="24" t="s">
        <v>609</v>
      </c>
      <c r="B18" s="79" t="s">
        <v>219</v>
      </c>
      <c r="C18" s="55" t="s">
        <v>220</v>
      </c>
      <c r="D18" s="56">
        <v>0</v>
      </c>
      <c r="E18" s="57">
        <v>18958000</v>
      </c>
      <c r="F18" s="57">
        <v>2000000</v>
      </c>
      <c r="G18" s="57">
        <v>0</v>
      </c>
      <c r="H18" s="57">
        <v>7000000</v>
      </c>
      <c r="I18" s="57">
        <v>0</v>
      </c>
      <c r="J18" s="57">
        <v>0</v>
      </c>
      <c r="K18" s="57">
        <v>0</v>
      </c>
      <c r="L18" s="57">
        <v>0</v>
      </c>
      <c r="M18" s="57">
        <v>5000000</v>
      </c>
      <c r="N18" s="58">
        <v>22332000</v>
      </c>
      <c r="O18" s="59">
        <v>0</v>
      </c>
      <c r="P18" s="58">
        <v>0</v>
      </c>
      <c r="Q18" s="60">
        <v>55290000</v>
      </c>
      <c r="R18" s="59">
        <v>55290000</v>
      </c>
      <c r="S18" s="58">
        <v>0</v>
      </c>
      <c r="T18" s="58">
        <v>0</v>
      </c>
      <c r="U18" s="57">
        <v>0</v>
      </c>
      <c r="V18" s="58">
        <v>0</v>
      </c>
      <c r="W18" s="61">
        <v>55290000</v>
      </c>
    </row>
    <row r="19" spans="1:23" s="7" customFormat="1" ht="12.75">
      <c r="A19" s="24" t="s">
        <v>609</v>
      </c>
      <c r="B19" s="79" t="s">
        <v>221</v>
      </c>
      <c r="C19" s="55" t="s">
        <v>222</v>
      </c>
      <c r="D19" s="56">
        <v>0</v>
      </c>
      <c r="E19" s="57">
        <v>34724000</v>
      </c>
      <c r="F19" s="57">
        <v>32568566</v>
      </c>
      <c r="G19" s="57">
        <v>0</v>
      </c>
      <c r="H19" s="57">
        <v>22215576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8">
        <v>3000000</v>
      </c>
      <c r="O19" s="59">
        <v>0</v>
      </c>
      <c r="P19" s="58">
        <v>0</v>
      </c>
      <c r="Q19" s="60">
        <v>92508142</v>
      </c>
      <c r="R19" s="59">
        <v>92508142</v>
      </c>
      <c r="S19" s="58">
        <v>0</v>
      </c>
      <c r="T19" s="58">
        <v>0</v>
      </c>
      <c r="U19" s="57">
        <v>0</v>
      </c>
      <c r="V19" s="58">
        <v>0</v>
      </c>
      <c r="W19" s="61">
        <v>92508142</v>
      </c>
    </row>
    <row r="20" spans="1:23" s="7" customFormat="1" ht="12.75">
      <c r="A20" s="24" t="s">
        <v>610</v>
      </c>
      <c r="B20" s="79" t="s">
        <v>594</v>
      </c>
      <c r="C20" s="55" t="s">
        <v>595</v>
      </c>
      <c r="D20" s="56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8">
        <v>0</v>
      </c>
      <c r="O20" s="59">
        <v>5911302</v>
      </c>
      <c r="P20" s="58">
        <v>0</v>
      </c>
      <c r="Q20" s="60">
        <v>5911302</v>
      </c>
      <c r="R20" s="59">
        <v>0</v>
      </c>
      <c r="S20" s="58">
        <v>0</v>
      </c>
      <c r="T20" s="58">
        <v>0</v>
      </c>
      <c r="U20" s="57">
        <v>0</v>
      </c>
      <c r="V20" s="58">
        <v>5911302</v>
      </c>
      <c r="W20" s="61">
        <v>5911302</v>
      </c>
    </row>
    <row r="21" spans="1:23" s="34" customFormat="1" ht="12.75">
      <c r="A21" s="45"/>
      <c r="B21" s="80" t="s">
        <v>626</v>
      </c>
      <c r="C21" s="81"/>
      <c r="D21" s="65">
        <f aca="true" t="shared" si="2" ref="D21:W21">SUM(D16:D20)</f>
        <v>51693000</v>
      </c>
      <c r="E21" s="66">
        <f t="shared" si="2"/>
        <v>138836971</v>
      </c>
      <c r="F21" s="66">
        <f t="shared" si="2"/>
        <v>49931186</v>
      </c>
      <c r="G21" s="66">
        <f t="shared" si="2"/>
        <v>0</v>
      </c>
      <c r="H21" s="66">
        <f t="shared" si="2"/>
        <v>77388997</v>
      </c>
      <c r="I21" s="66">
        <f t="shared" si="2"/>
        <v>26223490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15726530</v>
      </c>
      <c r="N21" s="82">
        <f t="shared" si="2"/>
        <v>74194710</v>
      </c>
      <c r="O21" s="83">
        <f t="shared" si="2"/>
        <v>24935543</v>
      </c>
      <c r="P21" s="82">
        <f t="shared" si="2"/>
        <v>0</v>
      </c>
      <c r="Q21" s="69">
        <f t="shared" si="2"/>
        <v>458930427</v>
      </c>
      <c r="R21" s="83">
        <f t="shared" si="2"/>
        <v>373339302</v>
      </c>
      <c r="S21" s="82">
        <f t="shared" si="2"/>
        <v>0</v>
      </c>
      <c r="T21" s="82">
        <f t="shared" si="2"/>
        <v>0</v>
      </c>
      <c r="U21" s="66">
        <f t="shared" si="2"/>
        <v>0</v>
      </c>
      <c r="V21" s="82">
        <f t="shared" si="2"/>
        <v>85591125</v>
      </c>
      <c r="W21" s="94">
        <f t="shared" si="2"/>
        <v>458930427</v>
      </c>
    </row>
    <row r="22" spans="1:23" s="34" customFormat="1" ht="12.75">
      <c r="A22" s="45"/>
      <c r="B22" s="80" t="s">
        <v>627</v>
      </c>
      <c r="C22" s="81"/>
      <c r="D22" s="65">
        <f aca="true" t="shared" si="3" ref="D22:W22">SUM(D7:D9,D11:D14,D16:D20)</f>
        <v>958993000</v>
      </c>
      <c r="E22" s="66">
        <f t="shared" si="3"/>
        <v>4396748321</v>
      </c>
      <c r="F22" s="66">
        <f t="shared" si="3"/>
        <v>1553483586</v>
      </c>
      <c r="G22" s="66">
        <f t="shared" si="3"/>
        <v>79000000</v>
      </c>
      <c r="H22" s="66">
        <f t="shared" si="3"/>
        <v>2932571143</v>
      </c>
      <c r="I22" s="66">
        <f t="shared" si="3"/>
        <v>1031908944</v>
      </c>
      <c r="J22" s="66">
        <f t="shared" si="3"/>
        <v>0</v>
      </c>
      <c r="K22" s="66">
        <f t="shared" si="3"/>
        <v>176623600</v>
      </c>
      <c r="L22" s="66">
        <f t="shared" si="3"/>
        <v>241100000</v>
      </c>
      <c r="M22" s="66">
        <f t="shared" si="3"/>
        <v>669143700</v>
      </c>
      <c r="N22" s="82">
        <f t="shared" si="3"/>
        <v>2066416711</v>
      </c>
      <c r="O22" s="83">
        <f t="shared" si="3"/>
        <v>5662572092</v>
      </c>
      <c r="P22" s="82">
        <f t="shared" si="3"/>
        <v>120950000</v>
      </c>
      <c r="Q22" s="69">
        <f t="shared" si="3"/>
        <v>19889511097</v>
      </c>
      <c r="R22" s="83">
        <f t="shared" si="3"/>
        <v>8922342302</v>
      </c>
      <c r="S22" s="82">
        <f t="shared" si="3"/>
        <v>5911600000</v>
      </c>
      <c r="T22" s="82">
        <f t="shared" si="3"/>
        <v>3140926000</v>
      </c>
      <c r="U22" s="66">
        <f t="shared" si="3"/>
        <v>429795000</v>
      </c>
      <c r="V22" s="82">
        <f t="shared" si="3"/>
        <v>1484847795</v>
      </c>
      <c r="W22" s="94">
        <f t="shared" si="3"/>
        <v>19889511097</v>
      </c>
    </row>
    <row r="23" spans="1:23" s="7" customFormat="1" ht="12.75">
      <c r="A23" s="46"/>
      <c r="B23" s="84"/>
      <c r="C23" s="85"/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  <c r="P23" s="87"/>
      <c r="Q23" s="89"/>
      <c r="R23" s="88"/>
      <c r="S23" s="87"/>
      <c r="T23" s="87"/>
      <c r="U23" s="87"/>
      <c r="V23" s="87"/>
      <c r="W23" s="89"/>
    </row>
    <row r="24" spans="1:23" s="7" customFormat="1" ht="12.75">
      <c r="A24" s="29"/>
      <c r="B24" s="120" t="s">
        <v>43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</row>
    <row r="25" spans="1:23" ht="12.75">
      <c r="A25" s="1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</row>
    <row r="26" spans="1:23" ht="12.75">
      <c r="A26" s="1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</row>
    <row r="27" spans="1:23" ht="12.75">
      <c r="A27" s="1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</row>
    <row r="28" spans="1:23" ht="12.75">
      <c r="A28" s="1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</row>
    <row r="29" spans="1:23" ht="12.75">
      <c r="A29" s="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</row>
    <row r="30" spans="1:23" ht="12.75">
      <c r="A30" s="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</row>
    <row r="31" spans="1:23" ht="12.75">
      <c r="A31" s="1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</row>
    <row r="32" spans="1:23" ht="12.75">
      <c r="A32" s="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</row>
    <row r="33" spans="1:23" ht="12.75">
      <c r="A33" s="1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</row>
    <row r="34" spans="1:23" ht="12.75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ht="12.75">
      <c r="A35" s="1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</row>
    <row r="36" spans="1:23" ht="12.75">
      <c r="A36" s="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12.75">
      <c r="A37" s="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</row>
    <row r="38" spans="1:23" ht="12.75">
      <c r="A38" s="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</row>
    <row r="39" spans="1:23" ht="12.75">
      <c r="A39" s="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</row>
    <row r="40" spans="1:23" ht="12.75">
      <c r="A40" s="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</row>
    <row r="41" spans="1:23" ht="12.75">
      <c r="A41" s="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ht="12.75">
      <c r="A42" s="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ht="12.75">
      <c r="A43" s="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ht="12.75">
      <c r="A44" s="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ht="12.7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ht="12.7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12.75">
      <c r="A47" s="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ht="12.75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12.75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ht="12.75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</row>
    <row r="51" spans="1:23" ht="12.75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</row>
    <row r="52" spans="1:23" ht="12.75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 ht="12.75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 ht="12.75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1:23" ht="12.75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1:23" ht="12.75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3" ht="12.75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1:23" ht="12.75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12.75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ht="12.75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2.75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ht="12.75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ht="12.75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ht="12.75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ht="12.75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ht="12.75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12.75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ht="12.75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1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ht="12.7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24:W24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7.14062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3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35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40" t="s">
        <v>628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12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2"/>
    </row>
    <row r="7" spans="1:23" s="7" customFormat="1" ht="12.75" customHeight="1">
      <c r="A7" s="24" t="s">
        <v>607</v>
      </c>
      <c r="B7" s="79" t="s">
        <v>52</v>
      </c>
      <c r="C7" s="55" t="s">
        <v>53</v>
      </c>
      <c r="D7" s="56">
        <v>89906000</v>
      </c>
      <c r="E7" s="57">
        <v>570388000</v>
      </c>
      <c r="F7" s="57">
        <v>809209542</v>
      </c>
      <c r="G7" s="57">
        <v>0</v>
      </c>
      <c r="H7" s="57">
        <v>673850000</v>
      </c>
      <c r="I7" s="57">
        <v>691301400</v>
      </c>
      <c r="J7" s="57">
        <v>1134685700</v>
      </c>
      <c r="K7" s="57">
        <v>2200000</v>
      </c>
      <c r="L7" s="57">
        <v>95526900</v>
      </c>
      <c r="M7" s="57">
        <v>1157915400</v>
      </c>
      <c r="N7" s="58">
        <v>573441881</v>
      </c>
      <c r="O7" s="59">
        <v>1032824178</v>
      </c>
      <c r="P7" s="58">
        <v>105851300</v>
      </c>
      <c r="Q7" s="60">
        <v>6937100301</v>
      </c>
      <c r="R7" s="59">
        <v>3891048301</v>
      </c>
      <c r="S7" s="58">
        <v>1000000000</v>
      </c>
      <c r="T7" s="58">
        <v>2046052000</v>
      </c>
      <c r="U7" s="57">
        <v>0</v>
      </c>
      <c r="V7" s="58">
        <v>0</v>
      </c>
      <c r="W7" s="61">
        <v>6937100301</v>
      </c>
    </row>
    <row r="8" spans="1:23" s="34" customFormat="1" ht="12.75" customHeight="1">
      <c r="A8" s="45"/>
      <c r="B8" s="80" t="s">
        <v>608</v>
      </c>
      <c r="C8" s="81"/>
      <c r="D8" s="65">
        <f aca="true" t="shared" si="0" ref="D8:W8">D7</f>
        <v>89906000</v>
      </c>
      <c r="E8" s="66">
        <f t="shared" si="0"/>
        <v>570388000</v>
      </c>
      <c r="F8" s="66">
        <f t="shared" si="0"/>
        <v>809209542</v>
      </c>
      <c r="G8" s="66">
        <f t="shared" si="0"/>
        <v>0</v>
      </c>
      <c r="H8" s="66">
        <f t="shared" si="0"/>
        <v>673850000</v>
      </c>
      <c r="I8" s="66">
        <f t="shared" si="0"/>
        <v>691301400</v>
      </c>
      <c r="J8" s="66">
        <f t="shared" si="0"/>
        <v>1134685700</v>
      </c>
      <c r="K8" s="66">
        <f t="shared" si="0"/>
        <v>2200000</v>
      </c>
      <c r="L8" s="66">
        <f t="shared" si="0"/>
        <v>95526900</v>
      </c>
      <c r="M8" s="66">
        <f t="shared" si="0"/>
        <v>1157915400</v>
      </c>
      <c r="N8" s="82">
        <f t="shared" si="0"/>
        <v>573441881</v>
      </c>
      <c r="O8" s="83">
        <f t="shared" si="0"/>
        <v>1032824178</v>
      </c>
      <c r="P8" s="82">
        <f t="shared" si="0"/>
        <v>105851300</v>
      </c>
      <c r="Q8" s="69">
        <f t="shared" si="0"/>
        <v>6937100301</v>
      </c>
      <c r="R8" s="83">
        <f t="shared" si="0"/>
        <v>3891048301</v>
      </c>
      <c r="S8" s="82">
        <f t="shared" si="0"/>
        <v>1000000000</v>
      </c>
      <c r="T8" s="82">
        <f t="shared" si="0"/>
        <v>2046052000</v>
      </c>
      <c r="U8" s="66">
        <f t="shared" si="0"/>
        <v>0</v>
      </c>
      <c r="V8" s="82">
        <f t="shared" si="0"/>
        <v>0</v>
      </c>
      <c r="W8" s="94">
        <f t="shared" si="0"/>
        <v>6937100301</v>
      </c>
    </row>
    <row r="9" spans="1:23" s="7" customFormat="1" ht="12.75" customHeight="1">
      <c r="A9" s="24" t="s">
        <v>609</v>
      </c>
      <c r="B9" s="79" t="s">
        <v>223</v>
      </c>
      <c r="C9" s="55" t="s">
        <v>224</v>
      </c>
      <c r="D9" s="56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20022000</v>
      </c>
      <c r="O9" s="59">
        <v>0</v>
      </c>
      <c r="P9" s="58">
        <v>0</v>
      </c>
      <c r="Q9" s="60">
        <v>20022000</v>
      </c>
      <c r="R9" s="59">
        <v>20022000</v>
      </c>
      <c r="S9" s="58">
        <v>0</v>
      </c>
      <c r="T9" s="58">
        <v>0</v>
      </c>
      <c r="U9" s="57">
        <v>0</v>
      </c>
      <c r="V9" s="58">
        <v>0</v>
      </c>
      <c r="W9" s="61">
        <v>20022000</v>
      </c>
    </row>
    <row r="10" spans="1:23" s="7" customFormat="1" ht="12.75" customHeight="1">
      <c r="A10" s="24" t="s">
        <v>609</v>
      </c>
      <c r="B10" s="79" t="s">
        <v>225</v>
      </c>
      <c r="C10" s="55" t="s">
        <v>226</v>
      </c>
      <c r="D10" s="56">
        <v>0</v>
      </c>
      <c r="E10" s="57">
        <v>35599800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500000</v>
      </c>
      <c r="L10" s="57">
        <v>0</v>
      </c>
      <c r="M10" s="57">
        <v>0</v>
      </c>
      <c r="N10" s="58">
        <v>1620000</v>
      </c>
      <c r="O10" s="59">
        <v>0</v>
      </c>
      <c r="P10" s="58">
        <v>0</v>
      </c>
      <c r="Q10" s="60">
        <v>37719800</v>
      </c>
      <c r="R10" s="59">
        <v>20599800</v>
      </c>
      <c r="S10" s="58">
        <v>0</v>
      </c>
      <c r="T10" s="58">
        <v>0</v>
      </c>
      <c r="U10" s="57">
        <v>0</v>
      </c>
      <c r="V10" s="58">
        <v>17120000</v>
      </c>
      <c r="W10" s="61">
        <v>37719800</v>
      </c>
    </row>
    <row r="11" spans="1:23" s="7" customFormat="1" ht="12.75" customHeight="1">
      <c r="A11" s="24" t="s">
        <v>609</v>
      </c>
      <c r="B11" s="79" t="s">
        <v>227</v>
      </c>
      <c r="C11" s="55" t="s">
        <v>228</v>
      </c>
      <c r="D11" s="56">
        <v>7332046</v>
      </c>
      <c r="E11" s="57">
        <v>20645298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8">
        <v>23815782</v>
      </c>
      <c r="O11" s="59">
        <v>10570366</v>
      </c>
      <c r="P11" s="58">
        <v>0</v>
      </c>
      <c r="Q11" s="60">
        <v>62363492</v>
      </c>
      <c r="R11" s="59">
        <v>62363492</v>
      </c>
      <c r="S11" s="58">
        <v>0</v>
      </c>
      <c r="T11" s="58">
        <v>0</v>
      </c>
      <c r="U11" s="57">
        <v>0</v>
      </c>
      <c r="V11" s="58">
        <v>0</v>
      </c>
      <c r="W11" s="61">
        <v>62363492</v>
      </c>
    </row>
    <row r="12" spans="1:23" s="7" customFormat="1" ht="12.75" customHeight="1">
      <c r="A12" s="24" t="s">
        <v>609</v>
      </c>
      <c r="B12" s="79" t="s">
        <v>229</v>
      </c>
      <c r="C12" s="55" t="s">
        <v>230</v>
      </c>
      <c r="D12" s="56">
        <v>0</v>
      </c>
      <c r="E12" s="57">
        <v>23349100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8">
        <v>0</v>
      </c>
      <c r="O12" s="59">
        <v>0</v>
      </c>
      <c r="P12" s="58">
        <v>0</v>
      </c>
      <c r="Q12" s="60">
        <v>23349100</v>
      </c>
      <c r="R12" s="59">
        <v>23349100</v>
      </c>
      <c r="S12" s="58">
        <v>0</v>
      </c>
      <c r="T12" s="58">
        <v>0</v>
      </c>
      <c r="U12" s="57">
        <v>0</v>
      </c>
      <c r="V12" s="58">
        <v>0</v>
      </c>
      <c r="W12" s="61">
        <v>23349100</v>
      </c>
    </row>
    <row r="13" spans="1:23" s="7" customFormat="1" ht="12.75" customHeight="1">
      <c r="A13" s="24" t="s">
        <v>609</v>
      </c>
      <c r="B13" s="79" t="s">
        <v>231</v>
      </c>
      <c r="C13" s="55" t="s">
        <v>232</v>
      </c>
      <c r="D13" s="56">
        <v>0</v>
      </c>
      <c r="E13" s="57">
        <v>15377000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8">
        <v>0</v>
      </c>
      <c r="O13" s="59">
        <v>0</v>
      </c>
      <c r="P13" s="58">
        <v>0</v>
      </c>
      <c r="Q13" s="60">
        <v>15377000</v>
      </c>
      <c r="R13" s="59">
        <v>15377000</v>
      </c>
      <c r="S13" s="58">
        <v>0</v>
      </c>
      <c r="T13" s="58">
        <v>0</v>
      </c>
      <c r="U13" s="57">
        <v>0</v>
      </c>
      <c r="V13" s="58">
        <v>0</v>
      </c>
      <c r="W13" s="61">
        <v>15377000</v>
      </c>
    </row>
    <row r="14" spans="1:23" s="7" customFormat="1" ht="12.75" customHeight="1">
      <c r="A14" s="24" t="s">
        <v>609</v>
      </c>
      <c r="B14" s="79" t="s">
        <v>233</v>
      </c>
      <c r="C14" s="55" t="s">
        <v>234</v>
      </c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8">
        <v>0</v>
      </c>
      <c r="O14" s="59">
        <v>0</v>
      </c>
      <c r="P14" s="58">
        <v>0</v>
      </c>
      <c r="Q14" s="60">
        <v>0</v>
      </c>
      <c r="R14" s="59">
        <v>0</v>
      </c>
      <c r="S14" s="58">
        <v>0</v>
      </c>
      <c r="T14" s="58">
        <v>0</v>
      </c>
      <c r="U14" s="57">
        <v>0</v>
      </c>
      <c r="V14" s="58">
        <v>0</v>
      </c>
      <c r="W14" s="61">
        <v>0</v>
      </c>
    </row>
    <row r="15" spans="1:23" s="7" customFormat="1" ht="12.75" customHeight="1">
      <c r="A15" s="24" t="s">
        <v>610</v>
      </c>
      <c r="B15" s="79" t="s">
        <v>540</v>
      </c>
      <c r="C15" s="55" t="s">
        <v>541</v>
      </c>
      <c r="D15" s="56">
        <v>17088750</v>
      </c>
      <c r="E15" s="57">
        <v>0</v>
      </c>
      <c r="F15" s="57">
        <v>334309973</v>
      </c>
      <c r="G15" s="57">
        <v>0</v>
      </c>
      <c r="H15" s="57">
        <v>0</v>
      </c>
      <c r="I15" s="57">
        <v>62588286</v>
      </c>
      <c r="J15" s="57">
        <v>0</v>
      </c>
      <c r="K15" s="57">
        <v>0</v>
      </c>
      <c r="L15" s="57">
        <v>0</v>
      </c>
      <c r="M15" s="57">
        <v>0</v>
      </c>
      <c r="N15" s="58">
        <v>0</v>
      </c>
      <c r="O15" s="59">
        <v>23322836</v>
      </c>
      <c r="P15" s="58">
        <v>0</v>
      </c>
      <c r="Q15" s="60">
        <v>437309845</v>
      </c>
      <c r="R15" s="59">
        <v>391385759</v>
      </c>
      <c r="S15" s="58">
        <v>0</v>
      </c>
      <c r="T15" s="58">
        <v>45924086</v>
      </c>
      <c r="U15" s="57">
        <v>0</v>
      </c>
      <c r="V15" s="58">
        <v>0</v>
      </c>
      <c r="W15" s="61">
        <v>437309845</v>
      </c>
    </row>
    <row r="16" spans="1:23" s="34" customFormat="1" ht="12.75" customHeight="1">
      <c r="A16" s="45"/>
      <c r="B16" s="80" t="s">
        <v>629</v>
      </c>
      <c r="C16" s="81"/>
      <c r="D16" s="65">
        <f aca="true" t="shared" si="1" ref="D16:W16">SUM(D9:D15)</f>
        <v>24420796</v>
      </c>
      <c r="E16" s="66">
        <f t="shared" si="1"/>
        <v>94971198</v>
      </c>
      <c r="F16" s="66">
        <f t="shared" si="1"/>
        <v>334309973</v>
      </c>
      <c r="G16" s="66">
        <f t="shared" si="1"/>
        <v>0</v>
      </c>
      <c r="H16" s="66">
        <f t="shared" si="1"/>
        <v>0</v>
      </c>
      <c r="I16" s="66">
        <f t="shared" si="1"/>
        <v>62588286</v>
      </c>
      <c r="J16" s="66">
        <f t="shared" si="1"/>
        <v>0</v>
      </c>
      <c r="K16" s="66">
        <f t="shared" si="1"/>
        <v>500000</v>
      </c>
      <c r="L16" s="66">
        <f t="shared" si="1"/>
        <v>0</v>
      </c>
      <c r="M16" s="66">
        <f t="shared" si="1"/>
        <v>0</v>
      </c>
      <c r="N16" s="82">
        <f t="shared" si="1"/>
        <v>45457782</v>
      </c>
      <c r="O16" s="83">
        <f t="shared" si="1"/>
        <v>33893202</v>
      </c>
      <c r="P16" s="82">
        <f t="shared" si="1"/>
        <v>0</v>
      </c>
      <c r="Q16" s="69">
        <f t="shared" si="1"/>
        <v>596141237</v>
      </c>
      <c r="R16" s="83">
        <f t="shared" si="1"/>
        <v>533097151</v>
      </c>
      <c r="S16" s="82">
        <f t="shared" si="1"/>
        <v>0</v>
      </c>
      <c r="T16" s="82">
        <f t="shared" si="1"/>
        <v>45924086</v>
      </c>
      <c r="U16" s="66">
        <f t="shared" si="1"/>
        <v>0</v>
      </c>
      <c r="V16" s="82">
        <f t="shared" si="1"/>
        <v>17120000</v>
      </c>
      <c r="W16" s="94">
        <f t="shared" si="1"/>
        <v>596141237</v>
      </c>
    </row>
    <row r="17" spans="1:23" s="7" customFormat="1" ht="12.75" customHeight="1">
      <c r="A17" s="24" t="s">
        <v>609</v>
      </c>
      <c r="B17" s="79" t="s">
        <v>235</v>
      </c>
      <c r="C17" s="55" t="s">
        <v>236</v>
      </c>
      <c r="D17" s="56">
        <v>0</v>
      </c>
      <c r="E17" s="57">
        <v>20153769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8">
        <v>8957231</v>
      </c>
      <c r="O17" s="59">
        <v>0</v>
      </c>
      <c r="P17" s="58">
        <v>0</v>
      </c>
      <c r="Q17" s="60">
        <v>29111000</v>
      </c>
      <c r="R17" s="59">
        <v>29111000</v>
      </c>
      <c r="S17" s="58">
        <v>0</v>
      </c>
      <c r="T17" s="58">
        <v>0</v>
      </c>
      <c r="U17" s="57">
        <v>0</v>
      </c>
      <c r="V17" s="58">
        <v>0</v>
      </c>
      <c r="W17" s="61">
        <v>29111000</v>
      </c>
    </row>
    <row r="18" spans="1:23" s="7" customFormat="1" ht="12.75" customHeight="1">
      <c r="A18" s="24" t="s">
        <v>609</v>
      </c>
      <c r="B18" s="79" t="s">
        <v>237</v>
      </c>
      <c r="C18" s="55" t="s">
        <v>238</v>
      </c>
      <c r="D18" s="56">
        <v>0</v>
      </c>
      <c r="E18" s="57">
        <v>24109000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8">
        <v>0</v>
      </c>
      <c r="O18" s="59">
        <v>0</v>
      </c>
      <c r="P18" s="58">
        <v>0</v>
      </c>
      <c r="Q18" s="60">
        <v>24109000</v>
      </c>
      <c r="R18" s="59">
        <v>24109000</v>
      </c>
      <c r="S18" s="58">
        <v>0</v>
      </c>
      <c r="T18" s="58">
        <v>0</v>
      </c>
      <c r="U18" s="57">
        <v>0</v>
      </c>
      <c r="V18" s="58">
        <v>0</v>
      </c>
      <c r="W18" s="61">
        <v>24109000</v>
      </c>
    </row>
    <row r="19" spans="1:23" s="7" customFormat="1" ht="12.75" customHeight="1">
      <c r="A19" s="24" t="s">
        <v>609</v>
      </c>
      <c r="B19" s="79" t="s">
        <v>239</v>
      </c>
      <c r="C19" s="55" t="s">
        <v>240</v>
      </c>
      <c r="D19" s="56">
        <v>0</v>
      </c>
      <c r="E19" s="57">
        <v>13082000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8">
        <v>0</v>
      </c>
      <c r="O19" s="59">
        <v>0</v>
      </c>
      <c r="P19" s="58">
        <v>0</v>
      </c>
      <c r="Q19" s="60">
        <v>13082000</v>
      </c>
      <c r="R19" s="59">
        <v>13082000</v>
      </c>
      <c r="S19" s="58">
        <v>0</v>
      </c>
      <c r="T19" s="58">
        <v>0</v>
      </c>
      <c r="U19" s="57">
        <v>0</v>
      </c>
      <c r="V19" s="58">
        <v>0</v>
      </c>
      <c r="W19" s="61">
        <v>13082000</v>
      </c>
    </row>
    <row r="20" spans="1:23" s="7" customFormat="1" ht="12.75" customHeight="1">
      <c r="A20" s="24" t="s">
        <v>609</v>
      </c>
      <c r="B20" s="79" t="s">
        <v>241</v>
      </c>
      <c r="C20" s="55" t="s">
        <v>242</v>
      </c>
      <c r="D20" s="56">
        <v>0</v>
      </c>
      <c r="E20" s="57">
        <v>6413000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8">
        <v>6413000</v>
      </c>
      <c r="O20" s="59">
        <v>4771216</v>
      </c>
      <c r="P20" s="58">
        <v>0</v>
      </c>
      <c r="Q20" s="60">
        <v>17597216</v>
      </c>
      <c r="R20" s="59">
        <v>12825216</v>
      </c>
      <c r="S20" s="58">
        <v>0</v>
      </c>
      <c r="T20" s="58">
        <v>4772000</v>
      </c>
      <c r="U20" s="57">
        <v>0</v>
      </c>
      <c r="V20" s="58">
        <v>0</v>
      </c>
      <c r="W20" s="61">
        <v>17597216</v>
      </c>
    </row>
    <row r="21" spans="1:23" s="7" customFormat="1" ht="12.75" customHeight="1">
      <c r="A21" s="24" t="s">
        <v>609</v>
      </c>
      <c r="B21" s="79" t="s">
        <v>69</v>
      </c>
      <c r="C21" s="55" t="s">
        <v>70</v>
      </c>
      <c r="D21" s="56">
        <v>0</v>
      </c>
      <c r="E21" s="57">
        <v>177057000</v>
      </c>
      <c r="F21" s="57">
        <v>86996350</v>
      </c>
      <c r="G21" s="57">
        <v>201458000</v>
      </c>
      <c r="H21" s="57">
        <v>38000000</v>
      </c>
      <c r="I21" s="57">
        <v>48000000</v>
      </c>
      <c r="J21" s="57">
        <v>0</v>
      </c>
      <c r="K21" s="57">
        <v>0</v>
      </c>
      <c r="L21" s="57">
        <v>9365650</v>
      </c>
      <c r="M21" s="57">
        <v>10175000</v>
      </c>
      <c r="N21" s="58">
        <v>12000000</v>
      </c>
      <c r="O21" s="59">
        <v>17768000</v>
      </c>
      <c r="P21" s="58">
        <v>0</v>
      </c>
      <c r="Q21" s="60">
        <v>600820000</v>
      </c>
      <c r="R21" s="59">
        <v>480820000</v>
      </c>
      <c r="S21" s="58">
        <v>0</v>
      </c>
      <c r="T21" s="58">
        <v>120000000</v>
      </c>
      <c r="U21" s="57">
        <v>0</v>
      </c>
      <c r="V21" s="58">
        <v>0</v>
      </c>
      <c r="W21" s="61">
        <v>600820000</v>
      </c>
    </row>
    <row r="22" spans="1:23" s="7" customFormat="1" ht="12.75" customHeight="1">
      <c r="A22" s="24" t="s">
        <v>609</v>
      </c>
      <c r="B22" s="79" t="s">
        <v>243</v>
      </c>
      <c r="C22" s="55" t="s">
        <v>244</v>
      </c>
      <c r="D22" s="56">
        <v>0</v>
      </c>
      <c r="E22" s="57">
        <v>16529000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8">
        <v>0</v>
      </c>
      <c r="O22" s="59">
        <v>3200000</v>
      </c>
      <c r="P22" s="58">
        <v>0</v>
      </c>
      <c r="Q22" s="60">
        <v>19729000</v>
      </c>
      <c r="R22" s="59">
        <v>18129000</v>
      </c>
      <c r="S22" s="58">
        <v>0</v>
      </c>
      <c r="T22" s="58">
        <v>1600000</v>
      </c>
      <c r="U22" s="57">
        <v>0</v>
      </c>
      <c r="V22" s="58">
        <v>0</v>
      </c>
      <c r="W22" s="61">
        <v>19729000</v>
      </c>
    </row>
    <row r="23" spans="1:23" s="7" customFormat="1" ht="12.75" customHeight="1">
      <c r="A23" s="24" t="s">
        <v>609</v>
      </c>
      <c r="B23" s="79" t="s">
        <v>245</v>
      </c>
      <c r="C23" s="55" t="s">
        <v>246</v>
      </c>
      <c r="D23" s="56">
        <v>0</v>
      </c>
      <c r="E23" s="57">
        <v>18450000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8">
        <v>0</v>
      </c>
      <c r="O23" s="59">
        <v>0</v>
      </c>
      <c r="P23" s="58">
        <v>0</v>
      </c>
      <c r="Q23" s="60">
        <v>18450000</v>
      </c>
      <c r="R23" s="59">
        <v>18450000</v>
      </c>
      <c r="S23" s="58">
        <v>0</v>
      </c>
      <c r="T23" s="58">
        <v>0</v>
      </c>
      <c r="U23" s="57">
        <v>0</v>
      </c>
      <c r="V23" s="58">
        <v>0</v>
      </c>
      <c r="W23" s="61">
        <v>18450000</v>
      </c>
    </row>
    <row r="24" spans="1:23" s="7" customFormat="1" ht="12.75" customHeight="1">
      <c r="A24" s="24" t="s">
        <v>610</v>
      </c>
      <c r="B24" s="79" t="s">
        <v>542</v>
      </c>
      <c r="C24" s="55" t="s">
        <v>543</v>
      </c>
      <c r="D24" s="56">
        <v>0</v>
      </c>
      <c r="E24" s="57">
        <v>0</v>
      </c>
      <c r="F24" s="57">
        <v>169947000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8">
        <v>0</v>
      </c>
      <c r="O24" s="59">
        <v>0</v>
      </c>
      <c r="P24" s="58">
        <v>0</v>
      </c>
      <c r="Q24" s="60">
        <v>169947000</v>
      </c>
      <c r="R24" s="59">
        <v>169947000</v>
      </c>
      <c r="S24" s="58">
        <v>0</v>
      </c>
      <c r="T24" s="58">
        <v>0</v>
      </c>
      <c r="U24" s="57">
        <v>0</v>
      </c>
      <c r="V24" s="58">
        <v>0</v>
      </c>
      <c r="W24" s="61">
        <v>169947000</v>
      </c>
    </row>
    <row r="25" spans="1:23" s="34" customFormat="1" ht="12.75" customHeight="1">
      <c r="A25" s="45"/>
      <c r="B25" s="80" t="s">
        <v>630</v>
      </c>
      <c r="C25" s="81"/>
      <c r="D25" s="65">
        <f aca="true" t="shared" si="2" ref="D25:W25">SUM(D17:D24)</f>
        <v>0</v>
      </c>
      <c r="E25" s="66">
        <f t="shared" si="2"/>
        <v>275793769</v>
      </c>
      <c r="F25" s="66">
        <f t="shared" si="2"/>
        <v>256943350</v>
      </c>
      <c r="G25" s="66">
        <f t="shared" si="2"/>
        <v>201458000</v>
      </c>
      <c r="H25" s="66">
        <f t="shared" si="2"/>
        <v>38000000</v>
      </c>
      <c r="I25" s="66">
        <f t="shared" si="2"/>
        <v>48000000</v>
      </c>
      <c r="J25" s="66">
        <f t="shared" si="2"/>
        <v>0</v>
      </c>
      <c r="K25" s="66">
        <f t="shared" si="2"/>
        <v>0</v>
      </c>
      <c r="L25" s="66">
        <f t="shared" si="2"/>
        <v>9365650</v>
      </c>
      <c r="M25" s="66">
        <f t="shared" si="2"/>
        <v>10175000</v>
      </c>
      <c r="N25" s="82">
        <f t="shared" si="2"/>
        <v>27370231</v>
      </c>
      <c r="O25" s="83">
        <f t="shared" si="2"/>
        <v>25739216</v>
      </c>
      <c r="P25" s="82">
        <f t="shared" si="2"/>
        <v>0</v>
      </c>
      <c r="Q25" s="69">
        <f t="shared" si="2"/>
        <v>892845216</v>
      </c>
      <c r="R25" s="83">
        <f t="shared" si="2"/>
        <v>766473216</v>
      </c>
      <c r="S25" s="82">
        <f t="shared" si="2"/>
        <v>0</v>
      </c>
      <c r="T25" s="82">
        <f t="shared" si="2"/>
        <v>126372000</v>
      </c>
      <c r="U25" s="66">
        <f t="shared" si="2"/>
        <v>0</v>
      </c>
      <c r="V25" s="82">
        <f t="shared" si="2"/>
        <v>0</v>
      </c>
      <c r="W25" s="94">
        <f t="shared" si="2"/>
        <v>892845216</v>
      </c>
    </row>
    <row r="26" spans="1:23" s="7" customFormat="1" ht="12.75" customHeight="1">
      <c r="A26" s="24" t="s">
        <v>609</v>
      </c>
      <c r="B26" s="79" t="s">
        <v>247</v>
      </c>
      <c r="C26" s="55" t="s">
        <v>248</v>
      </c>
      <c r="D26" s="56">
        <v>0</v>
      </c>
      <c r="E26" s="57">
        <v>64707000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8">
        <v>0</v>
      </c>
      <c r="O26" s="59">
        <v>0</v>
      </c>
      <c r="P26" s="58">
        <v>0</v>
      </c>
      <c r="Q26" s="60">
        <v>64707000</v>
      </c>
      <c r="R26" s="59">
        <v>64707000</v>
      </c>
      <c r="S26" s="58">
        <v>0</v>
      </c>
      <c r="T26" s="58">
        <v>0</v>
      </c>
      <c r="U26" s="57">
        <v>0</v>
      </c>
      <c r="V26" s="58">
        <v>0</v>
      </c>
      <c r="W26" s="61">
        <v>64707000</v>
      </c>
    </row>
    <row r="27" spans="1:23" s="7" customFormat="1" ht="12.75" customHeight="1">
      <c r="A27" s="24" t="s">
        <v>609</v>
      </c>
      <c r="B27" s="79" t="s">
        <v>249</v>
      </c>
      <c r="C27" s="55" t="s">
        <v>250</v>
      </c>
      <c r="D27" s="56">
        <v>0</v>
      </c>
      <c r="E27" s="57">
        <v>27690000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7000000</v>
      </c>
      <c r="L27" s="57">
        <v>0</v>
      </c>
      <c r="M27" s="57">
        <v>0</v>
      </c>
      <c r="N27" s="58">
        <v>7693886</v>
      </c>
      <c r="O27" s="59">
        <v>1348387</v>
      </c>
      <c r="P27" s="58">
        <v>0</v>
      </c>
      <c r="Q27" s="60">
        <v>43732273</v>
      </c>
      <c r="R27" s="59">
        <v>30890000</v>
      </c>
      <c r="S27" s="58">
        <v>0</v>
      </c>
      <c r="T27" s="58">
        <v>0</v>
      </c>
      <c r="U27" s="57">
        <v>0</v>
      </c>
      <c r="V27" s="58">
        <v>12842273</v>
      </c>
      <c r="W27" s="61">
        <v>43732273</v>
      </c>
    </row>
    <row r="28" spans="1:23" s="7" customFormat="1" ht="12.75" customHeight="1">
      <c r="A28" s="24" t="s">
        <v>609</v>
      </c>
      <c r="B28" s="79" t="s">
        <v>251</v>
      </c>
      <c r="C28" s="55" t="s">
        <v>252</v>
      </c>
      <c r="D28" s="56">
        <v>0</v>
      </c>
      <c r="E28" s="57">
        <v>19352000</v>
      </c>
      <c r="F28" s="57">
        <v>0</v>
      </c>
      <c r="G28" s="57">
        <v>0</v>
      </c>
      <c r="H28" s="57">
        <v>15000000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8">
        <v>0</v>
      </c>
      <c r="O28" s="59">
        <v>0</v>
      </c>
      <c r="P28" s="58">
        <v>0</v>
      </c>
      <c r="Q28" s="60">
        <v>34352000</v>
      </c>
      <c r="R28" s="59">
        <v>34352000</v>
      </c>
      <c r="S28" s="58">
        <v>0</v>
      </c>
      <c r="T28" s="58">
        <v>0</v>
      </c>
      <c r="U28" s="57">
        <v>0</v>
      </c>
      <c r="V28" s="58">
        <v>0</v>
      </c>
      <c r="W28" s="61">
        <v>34352000</v>
      </c>
    </row>
    <row r="29" spans="1:23" s="7" customFormat="1" ht="12.75" customHeight="1">
      <c r="A29" s="24" t="s">
        <v>609</v>
      </c>
      <c r="B29" s="79" t="s">
        <v>253</v>
      </c>
      <c r="C29" s="55" t="s">
        <v>254</v>
      </c>
      <c r="D29" s="56">
        <v>0</v>
      </c>
      <c r="E29" s="57">
        <v>0</v>
      </c>
      <c r="F29" s="57">
        <v>0</v>
      </c>
      <c r="G29" s="57">
        <v>0</v>
      </c>
      <c r="H29" s="57">
        <v>10000000</v>
      </c>
      <c r="I29" s="57">
        <v>0</v>
      </c>
      <c r="J29" s="57">
        <v>0</v>
      </c>
      <c r="K29" s="57">
        <v>0</v>
      </c>
      <c r="L29" s="57">
        <v>0</v>
      </c>
      <c r="M29" s="57">
        <v>29877000</v>
      </c>
      <c r="N29" s="58">
        <v>0</v>
      </c>
      <c r="O29" s="59">
        <v>85000</v>
      </c>
      <c r="P29" s="58">
        <v>0</v>
      </c>
      <c r="Q29" s="60">
        <v>39962000</v>
      </c>
      <c r="R29" s="59">
        <v>39877000</v>
      </c>
      <c r="S29" s="58">
        <v>0</v>
      </c>
      <c r="T29" s="58">
        <v>85000</v>
      </c>
      <c r="U29" s="57">
        <v>0</v>
      </c>
      <c r="V29" s="58">
        <v>0</v>
      </c>
      <c r="W29" s="61">
        <v>39962000</v>
      </c>
    </row>
    <row r="30" spans="1:23" s="7" customFormat="1" ht="12.75" customHeight="1">
      <c r="A30" s="24" t="s">
        <v>609</v>
      </c>
      <c r="B30" s="79" t="s">
        <v>255</v>
      </c>
      <c r="C30" s="55" t="s">
        <v>256</v>
      </c>
      <c r="D30" s="56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8">
        <v>0</v>
      </c>
      <c r="O30" s="59">
        <v>0</v>
      </c>
      <c r="P30" s="58">
        <v>0</v>
      </c>
      <c r="Q30" s="60">
        <v>0</v>
      </c>
      <c r="R30" s="59">
        <v>0</v>
      </c>
      <c r="S30" s="58">
        <v>0</v>
      </c>
      <c r="T30" s="58">
        <v>0</v>
      </c>
      <c r="U30" s="57">
        <v>0</v>
      </c>
      <c r="V30" s="58">
        <v>0</v>
      </c>
      <c r="W30" s="61">
        <v>0</v>
      </c>
    </row>
    <row r="31" spans="1:23" s="7" customFormat="1" ht="12.75" customHeight="1">
      <c r="A31" s="24" t="s">
        <v>610</v>
      </c>
      <c r="B31" s="79" t="s">
        <v>544</v>
      </c>
      <c r="C31" s="55" t="s">
        <v>545</v>
      </c>
      <c r="D31" s="56">
        <v>0</v>
      </c>
      <c r="E31" s="57">
        <v>2531000</v>
      </c>
      <c r="F31" s="57">
        <v>208602662</v>
      </c>
      <c r="G31" s="57">
        <v>0</v>
      </c>
      <c r="H31" s="57">
        <v>0</v>
      </c>
      <c r="I31" s="57">
        <v>80101000</v>
      </c>
      <c r="J31" s="57">
        <v>0</v>
      </c>
      <c r="K31" s="57">
        <v>0</v>
      </c>
      <c r="L31" s="57">
        <v>0</v>
      </c>
      <c r="M31" s="57">
        <v>5000000</v>
      </c>
      <c r="N31" s="58">
        <v>0</v>
      </c>
      <c r="O31" s="59">
        <v>1430000</v>
      </c>
      <c r="P31" s="58">
        <v>0</v>
      </c>
      <c r="Q31" s="60">
        <v>297664662</v>
      </c>
      <c r="R31" s="59">
        <v>290836000</v>
      </c>
      <c r="S31" s="58">
        <v>0</v>
      </c>
      <c r="T31" s="58">
        <v>0</v>
      </c>
      <c r="U31" s="57">
        <v>0</v>
      </c>
      <c r="V31" s="58">
        <v>6828662</v>
      </c>
      <c r="W31" s="61">
        <v>297664662</v>
      </c>
    </row>
    <row r="32" spans="1:23" s="34" customFormat="1" ht="12.75" customHeight="1">
      <c r="A32" s="45"/>
      <c r="B32" s="80" t="s">
        <v>631</v>
      </c>
      <c r="C32" s="81"/>
      <c r="D32" s="65">
        <f aca="true" t="shared" si="3" ref="D32:W32">SUM(D26:D31)</f>
        <v>0</v>
      </c>
      <c r="E32" s="66">
        <f t="shared" si="3"/>
        <v>114280000</v>
      </c>
      <c r="F32" s="66">
        <f t="shared" si="3"/>
        <v>208602662</v>
      </c>
      <c r="G32" s="66">
        <f t="shared" si="3"/>
        <v>0</v>
      </c>
      <c r="H32" s="66">
        <f t="shared" si="3"/>
        <v>25000000</v>
      </c>
      <c r="I32" s="66">
        <f t="shared" si="3"/>
        <v>80101000</v>
      </c>
      <c r="J32" s="66">
        <f t="shared" si="3"/>
        <v>0</v>
      </c>
      <c r="K32" s="66">
        <f t="shared" si="3"/>
        <v>7000000</v>
      </c>
      <c r="L32" s="66">
        <f t="shared" si="3"/>
        <v>0</v>
      </c>
      <c r="M32" s="66">
        <f t="shared" si="3"/>
        <v>34877000</v>
      </c>
      <c r="N32" s="82">
        <f t="shared" si="3"/>
        <v>7693886</v>
      </c>
      <c r="O32" s="83">
        <f t="shared" si="3"/>
        <v>2863387</v>
      </c>
      <c r="P32" s="82">
        <f t="shared" si="3"/>
        <v>0</v>
      </c>
      <c r="Q32" s="69">
        <f t="shared" si="3"/>
        <v>480417935</v>
      </c>
      <c r="R32" s="83">
        <f t="shared" si="3"/>
        <v>460662000</v>
      </c>
      <c r="S32" s="82">
        <f t="shared" si="3"/>
        <v>0</v>
      </c>
      <c r="T32" s="82">
        <f t="shared" si="3"/>
        <v>85000</v>
      </c>
      <c r="U32" s="66">
        <f t="shared" si="3"/>
        <v>0</v>
      </c>
      <c r="V32" s="82">
        <f t="shared" si="3"/>
        <v>19670935</v>
      </c>
      <c r="W32" s="94">
        <f t="shared" si="3"/>
        <v>480417935</v>
      </c>
    </row>
    <row r="33" spans="1:23" s="7" customFormat="1" ht="12.75" customHeight="1">
      <c r="A33" s="24" t="s">
        <v>609</v>
      </c>
      <c r="B33" s="79" t="s">
        <v>257</v>
      </c>
      <c r="C33" s="55" t="s">
        <v>258</v>
      </c>
      <c r="D33" s="56">
        <v>300000</v>
      </c>
      <c r="E33" s="57">
        <v>15902000</v>
      </c>
      <c r="F33" s="57">
        <v>0</v>
      </c>
      <c r="G33" s="57">
        <v>0</v>
      </c>
      <c r="H33" s="57">
        <v>16030000</v>
      </c>
      <c r="I33" s="57">
        <v>0</v>
      </c>
      <c r="J33" s="57">
        <v>0</v>
      </c>
      <c r="K33" s="57">
        <v>0</v>
      </c>
      <c r="L33" s="57">
        <v>0</v>
      </c>
      <c r="M33" s="57">
        <v>140000</v>
      </c>
      <c r="N33" s="58">
        <v>430000</v>
      </c>
      <c r="O33" s="59">
        <v>2993965</v>
      </c>
      <c r="P33" s="58">
        <v>0</v>
      </c>
      <c r="Q33" s="60">
        <v>35795965</v>
      </c>
      <c r="R33" s="59">
        <v>27902000</v>
      </c>
      <c r="S33" s="58">
        <v>0</v>
      </c>
      <c r="T33" s="58">
        <v>0</v>
      </c>
      <c r="U33" s="57">
        <v>0</v>
      </c>
      <c r="V33" s="58">
        <v>7893965</v>
      </c>
      <c r="W33" s="61">
        <v>35795965</v>
      </c>
    </row>
    <row r="34" spans="1:23" s="7" customFormat="1" ht="12.75" customHeight="1">
      <c r="A34" s="24" t="s">
        <v>609</v>
      </c>
      <c r="B34" s="79" t="s">
        <v>259</v>
      </c>
      <c r="C34" s="55" t="s">
        <v>260</v>
      </c>
      <c r="D34" s="56">
        <v>0</v>
      </c>
      <c r="E34" s="57">
        <v>45173000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6330000</v>
      </c>
      <c r="N34" s="58">
        <v>1270000</v>
      </c>
      <c r="O34" s="59">
        <v>605000</v>
      </c>
      <c r="P34" s="58">
        <v>0</v>
      </c>
      <c r="Q34" s="60">
        <v>53378000</v>
      </c>
      <c r="R34" s="59">
        <v>55968000</v>
      </c>
      <c r="S34" s="58">
        <v>0</v>
      </c>
      <c r="T34" s="58">
        <v>0</v>
      </c>
      <c r="U34" s="57">
        <v>0</v>
      </c>
      <c r="V34" s="58">
        <v>-2590000</v>
      </c>
      <c r="W34" s="61">
        <v>53378000</v>
      </c>
    </row>
    <row r="35" spans="1:23" s="7" customFormat="1" ht="12.75" customHeight="1">
      <c r="A35" s="24" t="s">
        <v>609</v>
      </c>
      <c r="B35" s="79" t="s">
        <v>261</v>
      </c>
      <c r="C35" s="55" t="s">
        <v>262</v>
      </c>
      <c r="D35" s="56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8">
        <v>0</v>
      </c>
      <c r="O35" s="59">
        <v>0</v>
      </c>
      <c r="P35" s="58">
        <v>0</v>
      </c>
      <c r="Q35" s="60">
        <v>0</v>
      </c>
      <c r="R35" s="59">
        <v>0</v>
      </c>
      <c r="S35" s="58">
        <v>0</v>
      </c>
      <c r="T35" s="58">
        <v>0</v>
      </c>
      <c r="U35" s="57">
        <v>0</v>
      </c>
      <c r="V35" s="58">
        <v>0</v>
      </c>
      <c r="W35" s="61">
        <v>0</v>
      </c>
    </row>
    <row r="36" spans="1:23" s="7" customFormat="1" ht="12.75" customHeight="1">
      <c r="A36" s="24" t="s">
        <v>609</v>
      </c>
      <c r="B36" s="79" t="s">
        <v>263</v>
      </c>
      <c r="C36" s="55" t="s">
        <v>264</v>
      </c>
      <c r="D36" s="56">
        <v>5000000</v>
      </c>
      <c r="E36" s="57">
        <v>28896000</v>
      </c>
      <c r="F36" s="57">
        <v>0</v>
      </c>
      <c r="G36" s="57">
        <v>0</v>
      </c>
      <c r="H36" s="57">
        <v>12000000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8">
        <v>4500000</v>
      </c>
      <c r="O36" s="59">
        <v>500000</v>
      </c>
      <c r="P36" s="58">
        <v>0</v>
      </c>
      <c r="Q36" s="60">
        <v>50896000</v>
      </c>
      <c r="R36" s="59">
        <v>40896000</v>
      </c>
      <c r="S36" s="58">
        <v>0</v>
      </c>
      <c r="T36" s="58">
        <v>0</v>
      </c>
      <c r="U36" s="57">
        <v>0</v>
      </c>
      <c r="V36" s="58">
        <v>10000000</v>
      </c>
      <c r="W36" s="61">
        <v>50896000</v>
      </c>
    </row>
    <row r="37" spans="1:23" s="7" customFormat="1" ht="12.75" customHeight="1">
      <c r="A37" s="24" t="s">
        <v>610</v>
      </c>
      <c r="B37" s="79" t="s">
        <v>546</v>
      </c>
      <c r="C37" s="55" t="s">
        <v>547</v>
      </c>
      <c r="D37" s="56">
        <v>6195404</v>
      </c>
      <c r="E37" s="57">
        <v>2326000</v>
      </c>
      <c r="F37" s="57">
        <v>314701000</v>
      </c>
      <c r="G37" s="57">
        <v>0</v>
      </c>
      <c r="H37" s="57">
        <v>0</v>
      </c>
      <c r="I37" s="57">
        <v>95012000</v>
      </c>
      <c r="J37" s="57">
        <v>0</v>
      </c>
      <c r="K37" s="57">
        <v>0</v>
      </c>
      <c r="L37" s="57">
        <v>0</v>
      </c>
      <c r="M37" s="57">
        <v>5000000</v>
      </c>
      <c r="N37" s="58">
        <v>0</v>
      </c>
      <c r="O37" s="59">
        <v>196822</v>
      </c>
      <c r="P37" s="58">
        <v>0</v>
      </c>
      <c r="Q37" s="60">
        <v>423431226</v>
      </c>
      <c r="R37" s="59">
        <v>417039000</v>
      </c>
      <c r="S37" s="58">
        <v>0</v>
      </c>
      <c r="T37" s="58">
        <v>6392226</v>
      </c>
      <c r="U37" s="57">
        <v>0</v>
      </c>
      <c r="V37" s="58">
        <v>0</v>
      </c>
      <c r="W37" s="61">
        <v>423431226</v>
      </c>
    </row>
    <row r="38" spans="1:23" s="34" customFormat="1" ht="12.75" customHeight="1">
      <c r="A38" s="45"/>
      <c r="B38" s="80" t="s">
        <v>632</v>
      </c>
      <c r="C38" s="81"/>
      <c r="D38" s="65">
        <f aca="true" t="shared" si="4" ref="D38:W38">SUM(D33:D37)</f>
        <v>11495404</v>
      </c>
      <c r="E38" s="66">
        <f t="shared" si="4"/>
        <v>92297000</v>
      </c>
      <c r="F38" s="66">
        <f t="shared" si="4"/>
        <v>314701000</v>
      </c>
      <c r="G38" s="66">
        <f t="shared" si="4"/>
        <v>0</v>
      </c>
      <c r="H38" s="66">
        <f t="shared" si="4"/>
        <v>28030000</v>
      </c>
      <c r="I38" s="66">
        <f t="shared" si="4"/>
        <v>95012000</v>
      </c>
      <c r="J38" s="66">
        <f t="shared" si="4"/>
        <v>0</v>
      </c>
      <c r="K38" s="66">
        <f t="shared" si="4"/>
        <v>0</v>
      </c>
      <c r="L38" s="66">
        <f t="shared" si="4"/>
        <v>0</v>
      </c>
      <c r="M38" s="66">
        <f t="shared" si="4"/>
        <v>11470000</v>
      </c>
      <c r="N38" s="82">
        <f t="shared" si="4"/>
        <v>6200000</v>
      </c>
      <c r="O38" s="83">
        <f t="shared" si="4"/>
        <v>4295787</v>
      </c>
      <c r="P38" s="82">
        <f t="shared" si="4"/>
        <v>0</v>
      </c>
      <c r="Q38" s="69">
        <f t="shared" si="4"/>
        <v>563501191</v>
      </c>
      <c r="R38" s="83">
        <f t="shared" si="4"/>
        <v>541805000</v>
      </c>
      <c r="S38" s="82">
        <f t="shared" si="4"/>
        <v>0</v>
      </c>
      <c r="T38" s="82">
        <f t="shared" si="4"/>
        <v>6392226</v>
      </c>
      <c r="U38" s="66">
        <f t="shared" si="4"/>
        <v>0</v>
      </c>
      <c r="V38" s="82">
        <f t="shared" si="4"/>
        <v>15303965</v>
      </c>
      <c r="W38" s="94">
        <f t="shared" si="4"/>
        <v>563501191</v>
      </c>
    </row>
    <row r="39" spans="1:23" s="7" customFormat="1" ht="12.75" customHeight="1">
      <c r="A39" s="24" t="s">
        <v>609</v>
      </c>
      <c r="B39" s="79" t="s">
        <v>71</v>
      </c>
      <c r="C39" s="55" t="s">
        <v>72</v>
      </c>
      <c r="D39" s="56">
        <v>0</v>
      </c>
      <c r="E39" s="57">
        <v>37600000</v>
      </c>
      <c r="F39" s="57">
        <v>87100000</v>
      </c>
      <c r="G39" s="57">
        <v>0</v>
      </c>
      <c r="H39" s="57">
        <v>41550000</v>
      </c>
      <c r="I39" s="57">
        <v>14800000</v>
      </c>
      <c r="J39" s="57">
        <v>0</v>
      </c>
      <c r="K39" s="57">
        <v>0</v>
      </c>
      <c r="L39" s="57">
        <v>0</v>
      </c>
      <c r="M39" s="57">
        <v>0</v>
      </c>
      <c r="N39" s="58">
        <v>0</v>
      </c>
      <c r="O39" s="59">
        <v>30050000</v>
      </c>
      <c r="P39" s="58">
        <v>0</v>
      </c>
      <c r="Q39" s="60">
        <v>211100000</v>
      </c>
      <c r="R39" s="59">
        <v>196355000</v>
      </c>
      <c r="S39" s="58">
        <v>0</v>
      </c>
      <c r="T39" s="58">
        <v>14745000</v>
      </c>
      <c r="U39" s="57">
        <v>0</v>
      </c>
      <c r="V39" s="58">
        <v>0</v>
      </c>
      <c r="W39" s="61">
        <v>211100000</v>
      </c>
    </row>
    <row r="40" spans="1:23" s="7" customFormat="1" ht="12.75" customHeight="1">
      <c r="A40" s="24" t="s">
        <v>609</v>
      </c>
      <c r="B40" s="79" t="s">
        <v>265</v>
      </c>
      <c r="C40" s="55" t="s">
        <v>266</v>
      </c>
      <c r="D40" s="56">
        <v>0</v>
      </c>
      <c r="E40" s="57">
        <v>9397760</v>
      </c>
      <c r="F40" s="57">
        <v>0</v>
      </c>
      <c r="G40" s="57">
        <v>0</v>
      </c>
      <c r="H40" s="57">
        <v>18000000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8">
        <v>0</v>
      </c>
      <c r="O40" s="59">
        <v>0</v>
      </c>
      <c r="P40" s="58">
        <v>0</v>
      </c>
      <c r="Q40" s="60">
        <v>27397760</v>
      </c>
      <c r="R40" s="59">
        <v>27397760</v>
      </c>
      <c r="S40" s="58">
        <v>0</v>
      </c>
      <c r="T40" s="58">
        <v>0</v>
      </c>
      <c r="U40" s="57">
        <v>0</v>
      </c>
      <c r="V40" s="58">
        <v>0</v>
      </c>
      <c r="W40" s="61">
        <v>27397760</v>
      </c>
    </row>
    <row r="41" spans="1:23" s="7" customFormat="1" ht="12.75" customHeight="1">
      <c r="A41" s="24" t="s">
        <v>609</v>
      </c>
      <c r="B41" s="79" t="s">
        <v>267</v>
      </c>
      <c r="C41" s="55" t="s">
        <v>268</v>
      </c>
      <c r="D41" s="56">
        <v>0</v>
      </c>
      <c r="E41" s="57">
        <v>24192000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8">
        <v>0</v>
      </c>
      <c r="O41" s="59">
        <v>2885000</v>
      </c>
      <c r="P41" s="58">
        <v>0</v>
      </c>
      <c r="Q41" s="60">
        <v>27077000</v>
      </c>
      <c r="R41" s="59">
        <v>22807000</v>
      </c>
      <c r="S41" s="58">
        <v>0</v>
      </c>
      <c r="T41" s="58">
        <v>0</v>
      </c>
      <c r="U41" s="57">
        <v>0</v>
      </c>
      <c r="V41" s="58">
        <v>4270000</v>
      </c>
      <c r="W41" s="61">
        <v>27077000</v>
      </c>
    </row>
    <row r="42" spans="1:23" s="7" customFormat="1" ht="12.75" customHeight="1">
      <c r="A42" s="24" t="s">
        <v>610</v>
      </c>
      <c r="B42" s="79" t="s">
        <v>548</v>
      </c>
      <c r="C42" s="55" t="s">
        <v>549</v>
      </c>
      <c r="D42" s="56">
        <v>0</v>
      </c>
      <c r="E42" s="57">
        <v>0</v>
      </c>
      <c r="F42" s="57">
        <v>38965000</v>
      </c>
      <c r="G42" s="57">
        <v>0</v>
      </c>
      <c r="H42" s="57">
        <v>0</v>
      </c>
      <c r="I42" s="57">
        <v>8916305</v>
      </c>
      <c r="J42" s="57">
        <v>0</v>
      </c>
      <c r="K42" s="57">
        <v>0</v>
      </c>
      <c r="L42" s="57">
        <v>0</v>
      </c>
      <c r="M42" s="57">
        <v>4500000</v>
      </c>
      <c r="N42" s="58">
        <v>11989695</v>
      </c>
      <c r="O42" s="59">
        <v>20000</v>
      </c>
      <c r="P42" s="58">
        <v>0</v>
      </c>
      <c r="Q42" s="60">
        <v>64391000</v>
      </c>
      <c r="R42" s="59">
        <v>64371000</v>
      </c>
      <c r="S42" s="58">
        <v>0</v>
      </c>
      <c r="T42" s="58">
        <v>0</v>
      </c>
      <c r="U42" s="57">
        <v>0</v>
      </c>
      <c r="V42" s="58">
        <v>20000</v>
      </c>
      <c r="W42" s="61">
        <v>64391000</v>
      </c>
    </row>
    <row r="43" spans="1:23" s="34" customFormat="1" ht="12.75" customHeight="1">
      <c r="A43" s="45"/>
      <c r="B43" s="80" t="s">
        <v>633</v>
      </c>
      <c r="C43" s="81"/>
      <c r="D43" s="65">
        <f aca="true" t="shared" si="5" ref="D43:W43">SUM(D39:D42)</f>
        <v>0</v>
      </c>
      <c r="E43" s="66">
        <f t="shared" si="5"/>
        <v>71189760</v>
      </c>
      <c r="F43" s="66">
        <f t="shared" si="5"/>
        <v>126065000</v>
      </c>
      <c r="G43" s="66">
        <f t="shared" si="5"/>
        <v>0</v>
      </c>
      <c r="H43" s="66">
        <f t="shared" si="5"/>
        <v>59550000</v>
      </c>
      <c r="I43" s="66">
        <f t="shared" si="5"/>
        <v>23716305</v>
      </c>
      <c r="J43" s="66">
        <f t="shared" si="5"/>
        <v>0</v>
      </c>
      <c r="K43" s="66">
        <f t="shared" si="5"/>
        <v>0</v>
      </c>
      <c r="L43" s="66">
        <f t="shared" si="5"/>
        <v>0</v>
      </c>
      <c r="M43" s="66">
        <f t="shared" si="5"/>
        <v>4500000</v>
      </c>
      <c r="N43" s="82">
        <f t="shared" si="5"/>
        <v>11989695</v>
      </c>
      <c r="O43" s="83">
        <f t="shared" si="5"/>
        <v>32955000</v>
      </c>
      <c r="P43" s="82">
        <f t="shared" si="5"/>
        <v>0</v>
      </c>
      <c r="Q43" s="69">
        <f t="shared" si="5"/>
        <v>329965760</v>
      </c>
      <c r="R43" s="83">
        <f t="shared" si="5"/>
        <v>310930760</v>
      </c>
      <c r="S43" s="82">
        <f t="shared" si="5"/>
        <v>0</v>
      </c>
      <c r="T43" s="82">
        <f t="shared" si="5"/>
        <v>14745000</v>
      </c>
      <c r="U43" s="66">
        <f t="shared" si="5"/>
        <v>0</v>
      </c>
      <c r="V43" s="82">
        <f t="shared" si="5"/>
        <v>4290000</v>
      </c>
      <c r="W43" s="94">
        <f t="shared" si="5"/>
        <v>329965760</v>
      </c>
    </row>
    <row r="44" spans="1:23" s="7" customFormat="1" ht="12.75" customHeight="1">
      <c r="A44" s="24" t="s">
        <v>609</v>
      </c>
      <c r="B44" s="79" t="s">
        <v>269</v>
      </c>
      <c r="C44" s="55" t="s">
        <v>270</v>
      </c>
      <c r="D44" s="56">
        <v>0</v>
      </c>
      <c r="E44" s="57">
        <v>18313000</v>
      </c>
      <c r="F44" s="57">
        <v>0</v>
      </c>
      <c r="G44" s="57">
        <v>0</v>
      </c>
      <c r="H44" s="57">
        <v>10000000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8">
        <v>0</v>
      </c>
      <c r="O44" s="59">
        <v>0</v>
      </c>
      <c r="P44" s="58">
        <v>0</v>
      </c>
      <c r="Q44" s="60">
        <v>28313000</v>
      </c>
      <c r="R44" s="59">
        <v>28313000</v>
      </c>
      <c r="S44" s="58">
        <v>0</v>
      </c>
      <c r="T44" s="58">
        <v>0</v>
      </c>
      <c r="U44" s="57">
        <v>0</v>
      </c>
      <c r="V44" s="58">
        <v>0</v>
      </c>
      <c r="W44" s="61">
        <v>28313000</v>
      </c>
    </row>
    <row r="45" spans="1:23" s="7" customFormat="1" ht="12.75" customHeight="1">
      <c r="A45" s="24" t="s">
        <v>609</v>
      </c>
      <c r="B45" s="79" t="s">
        <v>271</v>
      </c>
      <c r="C45" s="55" t="s">
        <v>272</v>
      </c>
      <c r="D45" s="56">
        <v>0</v>
      </c>
      <c r="E45" s="57">
        <v>18116000</v>
      </c>
      <c r="F45" s="57">
        <v>0</v>
      </c>
      <c r="G45" s="57">
        <v>0</v>
      </c>
      <c r="H45" s="57">
        <v>15000000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8">
        <v>10685150</v>
      </c>
      <c r="O45" s="59">
        <v>1100150</v>
      </c>
      <c r="P45" s="58">
        <v>0</v>
      </c>
      <c r="Q45" s="60">
        <v>44901300</v>
      </c>
      <c r="R45" s="59">
        <v>43801300</v>
      </c>
      <c r="S45" s="58">
        <v>0</v>
      </c>
      <c r="T45" s="58">
        <v>0</v>
      </c>
      <c r="U45" s="57">
        <v>0</v>
      </c>
      <c r="V45" s="58">
        <v>1100000</v>
      </c>
      <c r="W45" s="61">
        <v>44901300</v>
      </c>
    </row>
    <row r="46" spans="1:23" s="7" customFormat="1" ht="12.75" customHeight="1">
      <c r="A46" s="24" t="s">
        <v>609</v>
      </c>
      <c r="B46" s="79" t="s">
        <v>273</v>
      </c>
      <c r="C46" s="55" t="s">
        <v>274</v>
      </c>
      <c r="D46" s="56">
        <v>0</v>
      </c>
      <c r="E46" s="57">
        <v>38861000</v>
      </c>
      <c r="F46" s="57">
        <v>2253880</v>
      </c>
      <c r="G46" s="57">
        <v>0</v>
      </c>
      <c r="H46" s="57">
        <v>24652460</v>
      </c>
      <c r="I46" s="57">
        <v>1725000</v>
      </c>
      <c r="J46" s="57">
        <v>0</v>
      </c>
      <c r="K46" s="57">
        <v>0</v>
      </c>
      <c r="L46" s="57">
        <v>356170</v>
      </c>
      <c r="M46" s="57">
        <v>0</v>
      </c>
      <c r="N46" s="58">
        <v>1855250</v>
      </c>
      <c r="O46" s="59">
        <v>1946460</v>
      </c>
      <c r="P46" s="58">
        <v>0</v>
      </c>
      <c r="Q46" s="60">
        <v>71650220</v>
      </c>
      <c r="R46" s="59">
        <v>58861220</v>
      </c>
      <c r="S46" s="58">
        <v>0</v>
      </c>
      <c r="T46" s="58">
        <v>0</v>
      </c>
      <c r="U46" s="57">
        <v>0</v>
      </c>
      <c r="V46" s="58">
        <v>12789000</v>
      </c>
      <c r="W46" s="61">
        <v>71650220</v>
      </c>
    </row>
    <row r="47" spans="1:23" s="7" customFormat="1" ht="12.75" customHeight="1">
      <c r="A47" s="24" t="s">
        <v>609</v>
      </c>
      <c r="B47" s="79" t="s">
        <v>275</v>
      </c>
      <c r="C47" s="55" t="s">
        <v>276</v>
      </c>
      <c r="D47" s="56">
        <v>0</v>
      </c>
      <c r="E47" s="57">
        <v>48173000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1000000</v>
      </c>
      <c r="M47" s="57">
        <v>0</v>
      </c>
      <c r="N47" s="58">
        <v>0</v>
      </c>
      <c r="O47" s="59">
        <v>500000</v>
      </c>
      <c r="P47" s="58">
        <v>0</v>
      </c>
      <c r="Q47" s="60">
        <v>49673000</v>
      </c>
      <c r="R47" s="59">
        <v>48173000</v>
      </c>
      <c r="S47" s="58">
        <v>0</v>
      </c>
      <c r="T47" s="58">
        <v>0</v>
      </c>
      <c r="U47" s="57">
        <v>0</v>
      </c>
      <c r="V47" s="58">
        <v>1500000</v>
      </c>
      <c r="W47" s="61">
        <v>49673000</v>
      </c>
    </row>
    <row r="48" spans="1:23" s="7" customFormat="1" ht="12.75" customHeight="1">
      <c r="A48" s="24" t="s">
        <v>609</v>
      </c>
      <c r="B48" s="79" t="s">
        <v>277</v>
      </c>
      <c r="C48" s="55" t="s">
        <v>278</v>
      </c>
      <c r="D48" s="56">
        <v>0</v>
      </c>
      <c r="E48" s="57">
        <v>0</v>
      </c>
      <c r="F48" s="57">
        <v>0</v>
      </c>
      <c r="G48" s="57">
        <v>0</v>
      </c>
      <c r="H48" s="57">
        <v>10000000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8">
        <v>0</v>
      </c>
      <c r="O48" s="59">
        <v>56000</v>
      </c>
      <c r="P48" s="58">
        <v>0</v>
      </c>
      <c r="Q48" s="60">
        <v>10056000</v>
      </c>
      <c r="R48" s="59">
        <v>10000000</v>
      </c>
      <c r="S48" s="58">
        <v>0</v>
      </c>
      <c r="T48" s="58">
        <v>0</v>
      </c>
      <c r="U48" s="57">
        <v>0</v>
      </c>
      <c r="V48" s="58">
        <v>56000</v>
      </c>
      <c r="W48" s="61">
        <v>10056000</v>
      </c>
    </row>
    <row r="49" spans="1:23" s="7" customFormat="1" ht="12.75" customHeight="1">
      <c r="A49" s="24" t="s">
        <v>610</v>
      </c>
      <c r="B49" s="79" t="s">
        <v>550</v>
      </c>
      <c r="C49" s="55" t="s">
        <v>551</v>
      </c>
      <c r="D49" s="56">
        <v>0</v>
      </c>
      <c r="E49" s="57">
        <v>2375000</v>
      </c>
      <c r="F49" s="57">
        <v>362324000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8">
        <v>0</v>
      </c>
      <c r="O49" s="59">
        <v>0</v>
      </c>
      <c r="P49" s="58">
        <v>0</v>
      </c>
      <c r="Q49" s="60">
        <v>364699000</v>
      </c>
      <c r="R49" s="59">
        <v>364699000</v>
      </c>
      <c r="S49" s="58">
        <v>0</v>
      </c>
      <c r="T49" s="58">
        <v>0</v>
      </c>
      <c r="U49" s="57">
        <v>0</v>
      </c>
      <c r="V49" s="58">
        <v>0</v>
      </c>
      <c r="W49" s="61">
        <v>364699000</v>
      </c>
    </row>
    <row r="50" spans="1:23" s="34" customFormat="1" ht="12.75" customHeight="1">
      <c r="A50" s="45"/>
      <c r="B50" s="80" t="s">
        <v>634</v>
      </c>
      <c r="C50" s="81"/>
      <c r="D50" s="65">
        <f aca="true" t="shared" si="6" ref="D50:W50">SUM(D44:D49)</f>
        <v>0</v>
      </c>
      <c r="E50" s="66">
        <f t="shared" si="6"/>
        <v>125838000</v>
      </c>
      <c r="F50" s="66">
        <f t="shared" si="6"/>
        <v>364577880</v>
      </c>
      <c r="G50" s="66">
        <f t="shared" si="6"/>
        <v>0</v>
      </c>
      <c r="H50" s="66">
        <f t="shared" si="6"/>
        <v>59652460</v>
      </c>
      <c r="I50" s="66">
        <f t="shared" si="6"/>
        <v>1725000</v>
      </c>
      <c r="J50" s="66">
        <f t="shared" si="6"/>
        <v>0</v>
      </c>
      <c r="K50" s="66">
        <f t="shared" si="6"/>
        <v>0</v>
      </c>
      <c r="L50" s="66">
        <f t="shared" si="6"/>
        <v>1356170</v>
      </c>
      <c r="M50" s="66">
        <f t="shared" si="6"/>
        <v>0</v>
      </c>
      <c r="N50" s="82">
        <f t="shared" si="6"/>
        <v>12540400</v>
      </c>
      <c r="O50" s="83">
        <f t="shared" si="6"/>
        <v>3602610</v>
      </c>
      <c r="P50" s="82">
        <f t="shared" si="6"/>
        <v>0</v>
      </c>
      <c r="Q50" s="69">
        <f t="shared" si="6"/>
        <v>569292520</v>
      </c>
      <c r="R50" s="83">
        <f t="shared" si="6"/>
        <v>553847520</v>
      </c>
      <c r="S50" s="82">
        <f t="shared" si="6"/>
        <v>0</v>
      </c>
      <c r="T50" s="82">
        <f t="shared" si="6"/>
        <v>0</v>
      </c>
      <c r="U50" s="66">
        <f t="shared" si="6"/>
        <v>0</v>
      </c>
      <c r="V50" s="82">
        <f t="shared" si="6"/>
        <v>15445000</v>
      </c>
      <c r="W50" s="94">
        <f t="shared" si="6"/>
        <v>569292520</v>
      </c>
    </row>
    <row r="51" spans="1:23" s="7" customFormat="1" ht="12.75" customHeight="1">
      <c r="A51" s="24" t="s">
        <v>609</v>
      </c>
      <c r="B51" s="79" t="s">
        <v>279</v>
      </c>
      <c r="C51" s="55" t="s">
        <v>280</v>
      </c>
      <c r="D51" s="56">
        <v>0</v>
      </c>
      <c r="E51" s="57">
        <v>0</v>
      </c>
      <c r="F51" s="57">
        <v>0</v>
      </c>
      <c r="G51" s="57">
        <v>0</v>
      </c>
      <c r="H51" s="57">
        <v>18000000</v>
      </c>
      <c r="I51" s="57">
        <v>0</v>
      </c>
      <c r="J51" s="57">
        <v>0</v>
      </c>
      <c r="K51" s="57">
        <v>0</v>
      </c>
      <c r="L51" s="57">
        <v>0</v>
      </c>
      <c r="M51" s="57">
        <v>24635000</v>
      </c>
      <c r="N51" s="58">
        <v>12300000</v>
      </c>
      <c r="O51" s="59">
        <v>0</v>
      </c>
      <c r="P51" s="58">
        <v>0</v>
      </c>
      <c r="Q51" s="60">
        <v>54935000</v>
      </c>
      <c r="R51" s="59">
        <v>54935000</v>
      </c>
      <c r="S51" s="58">
        <v>0</v>
      </c>
      <c r="T51" s="58">
        <v>0</v>
      </c>
      <c r="U51" s="57">
        <v>0</v>
      </c>
      <c r="V51" s="58">
        <v>0</v>
      </c>
      <c r="W51" s="61">
        <v>54935000</v>
      </c>
    </row>
    <row r="52" spans="1:23" s="7" customFormat="1" ht="12.75" customHeight="1">
      <c r="A52" s="24" t="s">
        <v>609</v>
      </c>
      <c r="B52" s="79" t="s">
        <v>281</v>
      </c>
      <c r="C52" s="55" t="s">
        <v>282</v>
      </c>
      <c r="D52" s="56">
        <v>615066</v>
      </c>
      <c r="E52" s="57">
        <v>0</v>
      </c>
      <c r="F52" s="57">
        <v>0</v>
      </c>
      <c r="G52" s="57">
        <v>0</v>
      </c>
      <c r="H52" s="57">
        <v>18000000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8">
        <v>39927827</v>
      </c>
      <c r="O52" s="59">
        <v>1013966</v>
      </c>
      <c r="P52" s="58">
        <v>0</v>
      </c>
      <c r="Q52" s="60">
        <v>59556859</v>
      </c>
      <c r="R52" s="59">
        <v>57579000</v>
      </c>
      <c r="S52" s="58">
        <v>0</v>
      </c>
      <c r="T52" s="58">
        <v>0</v>
      </c>
      <c r="U52" s="57">
        <v>0</v>
      </c>
      <c r="V52" s="58">
        <v>1977859</v>
      </c>
      <c r="W52" s="61">
        <v>59556859</v>
      </c>
    </row>
    <row r="53" spans="1:23" s="7" customFormat="1" ht="12.75" customHeight="1">
      <c r="A53" s="24" t="s">
        <v>609</v>
      </c>
      <c r="B53" s="79" t="s">
        <v>283</v>
      </c>
      <c r="C53" s="55" t="s">
        <v>284</v>
      </c>
      <c r="D53" s="56">
        <v>0</v>
      </c>
      <c r="E53" s="57">
        <v>12111000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8">
        <v>0</v>
      </c>
      <c r="O53" s="59">
        <v>300000</v>
      </c>
      <c r="P53" s="58">
        <v>0</v>
      </c>
      <c r="Q53" s="60">
        <v>12411000</v>
      </c>
      <c r="R53" s="59">
        <v>12111000</v>
      </c>
      <c r="S53" s="58">
        <v>0</v>
      </c>
      <c r="T53" s="58">
        <v>0</v>
      </c>
      <c r="U53" s="57">
        <v>0</v>
      </c>
      <c r="V53" s="58">
        <v>300000</v>
      </c>
      <c r="W53" s="61">
        <v>12411000</v>
      </c>
    </row>
    <row r="54" spans="1:23" s="7" customFormat="1" ht="12.75" customHeight="1">
      <c r="A54" s="24" t="s">
        <v>609</v>
      </c>
      <c r="B54" s="79" t="s">
        <v>285</v>
      </c>
      <c r="C54" s="55" t="s">
        <v>286</v>
      </c>
      <c r="D54" s="56">
        <v>0</v>
      </c>
      <c r="E54" s="57">
        <v>3838000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8">
        <v>11514000</v>
      </c>
      <c r="O54" s="59">
        <v>2005667</v>
      </c>
      <c r="P54" s="58">
        <v>0</v>
      </c>
      <c r="Q54" s="60">
        <v>17357667</v>
      </c>
      <c r="R54" s="59">
        <v>15352000</v>
      </c>
      <c r="S54" s="58">
        <v>0</v>
      </c>
      <c r="T54" s="58">
        <v>0</v>
      </c>
      <c r="U54" s="57">
        <v>0</v>
      </c>
      <c r="V54" s="58">
        <v>2005667</v>
      </c>
      <c r="W54" s="61">
        <v>17357667</v>
      </c>
    </row>
    <row r="55" spans="1:23" s="7" customFormat="1" ht="12.75" customHeight="1">
      <c r="A55" s="24" t="s">
        <v>609</v>
      </c>
      <c r="B55" s="79" t="s">
        <v>287</v>
      </c>
      <c r="C55" s="55" t="s">
        <v>288</v>
      </c>
      <c r="D55" s="56">
        <v>12000000</v>
      </c>
      <c r="E55" s="57">
        <v>20000000</v>
      </c>
      <c r="F55" s="57">
        <v>0</v>
      </c>
      <c r="G55" s="57">
        <v>0</v>
      </c>
      <c r="H55" s="57">
        <v>10000000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8">
        <v>5024752</v>
      </c>
      <c r="O55" s="59">
        <v>1573574</v>
      </c>
      <c r="P55" s="58">
        <v>0</v>
      </c>
      <c r="Q55" s="60">
        <v>48598326</v>
      </c>
      <c r="R55" s="59">
        <v>41877250</v>
      </c>
      <c r="S55" s="58">
        <v>0</v>
      </c>
      <c r="T55" s="58">
        <v>6721076</v>
      </c>
      <c r="U55" s="57">
        <v>0</v>
      </c>
      <c r="V55" s="58">
        <v>0</v>
      </c>
      <c r="W55" s="61">
        <v>48598326</v>
      </c>
    </row>
    <row r="56" spans="1:23" s="7" customFormat="1" ht="12.75" customHeight="1">
      <c r="A56" s="24" t="s">
        <v>610</v>
      </c>
      <c r="B56" s="79" t="s">
        <v>552</v>
      </c>
      <c r="C56" s="55" t="s">
        <v>553</v>
      </c>
      <c r="D56" s="56">
        <v>0</v>
      </c>
      <c r="E56" s="57">
        <v>0</v>
      </c>
      <c r="F56" s="57">
        <v>158315000</v>
      </c>
      <c r="G56" s="57">
        <v>0</v>
      </c>
      <c r="H56" s="57">
        <v>0</v>
      </c>
      <c r="I56" s="57">
        <v>62627000</v>
      </c>
      <c r="J56" s="57">
        <v>0</v>
      </c>
      <c r="K56" s="57">
        <v>0</v>
      </c>
      <c r="L56" s="57">
        <v>0</v>
      </c>
      <c r="M56" s="57">
        <v>7676000</v>
      </c>
      <c r="N56" s="58">
        <v>47001000</v>
      </c>
      <c r="O56" s="59">
        <v>0</v>
      </c>
      <c r="P56" s="58">
        <v>0</v>
      </c>
      <c r="Q56" s="60">
        <v>275619000</v>
      </c>
      <c r="R56" s="59">
        <v>275619000</v>
      </c>
      <c r="S56" s="58">
        <v>0</v>
      </c>
      <c r="T56" s="58">
        <v>0</v>
      </c>
      <c r="U56" s="57">
        <v>0</v>
      </c>
      <c r="V56" s="58">
        <v>0</v>
      </c>
      <c r="W56" s="61">
        <v>275619000</v>
      </c>
    </row>
    <row r="57" spans="1:23" s="34" customFormat="1" ht="12.75" customHeight="1">
      <c r="A57" s="45"/>
      <c r="B57" s="80" t="s">
        <v>635</v>
      </c>
      <c r="C57" s="81"/>
      <c r="D57" s="65">
        <f aca="true" t="shared" si="7" ref="D57:W57">SUM(D51:D56)</f>
        <v>12615066</v>
      </c>
      <c r="E57" s="66">
        <f t="shared" si="7"/>
        <v>35949000</v>
      </c>
      <c r="F57" s="66">
        <f t="shared" si="7"/>
        <v>158315000</v>
      </c>
      <c r="G57" s="66">
        <f t="shared" si="7"/>
        <v>0</v>
      </c>
      <c r="H57" s="66">
        <f t="shared" si="7"/>
        <v>46000000</v>
      </c>
      <c r="I57" s="66">
        <f t="shared" si="7"/>
        <v>62627000</v>
      </c>
      <c r="J57" s="66">
        <f t="shared" si="7"/>
        <v>0</v>
      </c>
      <c r="K57" s="66">
        <f t="shared" si="7"/>
        <v>0</v>
      </c>
      <c r="L57" s="66">
        <f t="shared" si="7"/>
        <v>0</v>
      </c>
      <c r="M57" s="66">
        <f t="shared" si="7"/>
        <v>32311000</v>
      </c>
      <c r="N57" s="82">
        <f t="shared" si="7"/>
        <v>115767579</v>
      </c>
      <c r="O57" s="83">
        <f t="shared" si="7"/>
        <v>4893207</v>
      </c>
      <c r="P57" s="82">
        <f t="shared" si="7"/>
        <v>0</v>
      </c>
      <c r="Q57" s="69">
        <f t="shared" si="7"/>
        <v>468477852</v>
      </c>
      <c r="R57" s="83">
        <f t="shared" si="7"/>
        <v>457473250</v>
      </c>
      <c r="S57" s="82">
        <f t="shared" si="7"/>
        <v>0</v>
      </c>
      <c r="T57" s="82">
        <f t="shared" si="7"/>
        <v>6721076</v>
      </c>
      <c r="U57" s="66">
        <f t="shared" si="7"/>
        <v>0</v>
      </c>
      <c r="V57" s="82">
        <f t="shared" si="7"/>
        <v>4283526</v>
      </c>
      <c r="W57" s="94">
        <f t="shared" si="7"/>
        <v>468477852</v>
      </c>
    </row>
    <row r="58" spans="1:23" s="7" customFormat="1" ht="12.75" customHeight="1">
      <c r="A58" s="24" t="s">
        <v>609</v>
      </c>
      <c r="B58" s="79" t="s">
        <v>289</v>
      </c>
      <c r="C58" s="55" t="s">
        <v>290</v>
      </c>
      <c r="D58" s="56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43372000</v>
      </c>
      <c r="N58" s="58">
        <v>0</v>
      </c>
      <c r="O58" s="59">
        <v>0</v>
      </c>
      <c r="P58" s="58">
        <v>0</v>
      </c>
      <c r="Q58" s="60">
        <v>43372000</v>
      </c>
      <c r="R58" s="59">
        <v>37472000</v>
      </c>
      <c r="S58" s="58">
        <v>0</v>
      </c>
      <c r="T58" s="58">
        <v>0</v>
      </c>
      <c r="U58" s="57">
        <v>0</v>
      </c>
      <c r="V58" s="58">
        <v>5900000</v>
      </c>
      <c r="W58" s="61">
        <v>43372000</v>
      </c>
    </row>
    <row r="59" spans="1:23" s="7" customFormat="1" ht="12.75" customHeight="1">
      <c r="A59" s="24" t="s">
        <v>609</v>
      </c>
      <c r="B59" s="79" t="s">
        <v>73</v>
      </c>
      <c r="C59" s="55" t="s">
        <v>74</v>
      </c>
      <c r="D59" s="56">
        <v>25830900</v>
      </c>
      <c r="E59" s="57">
        <v>38289000</v>
      </c>
      <c r="F59" s="57">
        <v>80909500</v>
      </c>
      <c r="G59" s="57">
        <v>0</v>
      </c>
      <c r="H59" s="57">
        <v>6000000</v>
      </c>
      <c r="I59" s="57">
        <v>84487600</v>
      </c>
      <c r="J59" s="57">
        <v>0</v>
      </c>
      <c r="K59" s="57">
        <v>3270000</v>
      </c>
      <c r="L59" s="57">
        <v>0</v>
      </c>
      <c r="M59" s="57">
        <v>0</v>
      </c>
      <c r="N59" s="58">
        <v>27199000</v>
      </c>
      <c r="O59" s="59">
        <v>34398000</v>
      </c>
      <c r="P59" s="58">
        <v>0</v>
      </c>
      <c r="Q59" s="60">
        <v>300384000</v>
      </c>
      <c r="R59" s="59">
        <v>127384000</v>
      </c>
      <c r="S59" s="58">
        <v>100000000</v>
      </c>
      <c r="T59" s="58">
        <v>73000000</v>
      </c>
      <c r="U59" s="57">
        <v>0</v>
      </c>
      <c r="V59" s="58">
        <v>0</v>
      </c>
      <c r="W59" s="61">
        <v>300384000</v>
      </c>
    </row>
    <row r="60" spans="1:23" s="7" customFormat="1" ht="12.75" customHeight="1">
      <c r="A60" s="24" t="s">
        <v>609</v>
      </c>
      <c r="B60" s="79" t="s">
        <v>291</v>
      </c>
      <c r="C60" s="55" t="s">
        <v>292</v>
      </c>
      <c r="D60" s="56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8">
        <v>16159000</v>
      </c>
      <c r="O60" s="59">
        <v>336416</v>
      </c>
      <c r="P60" s="58">
        <v>0</v>
      </c>
      <c r="Q60" s="60">
        <v>16495416</v>
      </c>
      <c r="R60" s="59">
        <v>16159000</v>
      </c>
      <c r="S60" s="58">
        <v>0</v>
      </c>
      <c r="T60" s="58">
        <v>0</v>
      </c>
      <c r="U60" s="57">
        <v>0</v>
      </c>
      <c r="V60" s="58">
        <v>336416</v>
      </c>
      <c r="W60" s="61">
        <v>16495416</v>
      </c>
    </row>
    <row r="61" spans="1:23" s="7" customFormat="1" ht="12.75" customHeight="1">
      <c r="A61" s="24" t="s">
        <v>609</v>
      </c>
      <c r="B61" s="79" t="s">
        <v>293</v>
      </c>
      <c r="C61" s="55" t="s">
        <v>294</v>
      </c>
      <c r="D61" s="56">
        <v>1555000</v>
      </c>
      <c r="E61" s="57">
        <v>29893820</v>
      </c>
      <c r="F61" s="57">
        <v>0</v>
      </c>
      <c r="G61" s="57">
        <v>0</v>
      </c>
      <c r="H61" s="57">
        <v>1495000</v>
      </c>
      <c r="I61" s="57">
        <v>0</v>
      </c>
      <c r="J61" s="57">
        <v>0</v>
      </c>
      <c r="K61" s="57">
        <v>0</v>
      </c>
      <c r="L61" s="57">
        <v>0</v>
      </c>
      <c r="M61" s="57">
        <v>11093420</v>
      </c>
      <c r="N61" s="58">
        <v>12928760</v>
      </c>
      <c r="O61" s="59">
        <v>4282280</v>
      </c>
      <c r="P61" s="58">
        <v>0</v>
      </c>
      <c r="Q61" s="60">
        <v>61248280</v>
      </c>
      <c r="R61" s="59">
        <v>55848280</v>
      </c>
      <c r="S61" s="58">
        <v>0</v>
      </c>
      <c r="T61" s="58">
        <v>0</v>
      </c>
      <c r="U61" s="57">
        <v>0</v>
      </c>
      <c r="V61" s="58">
        <v>5400000</v>
      </c>
      <c r="W61" s="61">
        <v>61248280</v>
      </c>
    </row>
    <row r="62" spans="1:23" s="7" customFormat="1" ht="12.75" customHeight="1">
      <c r="A62" s="24" t="s">
        <v>609</v>
      </c>
      <c r="B62" s="79" t="s">
        <v>295</v>
      </c>
      <c r="C62" s="55" t="s">
        <v>296</v>
      </c>
      <c r="D62" s="56">
        <v>0</v>
      </c>
      <c r="E62" s="57">
        <v>4345250</v>
      </c>
      <c r="F62" s="57">
        <v>0</v>
      </c>
      <c r="G62" s="57">
        <v>0</v>
      </c>
      <c r="H62" s="57">
        <v>15850762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8">
        <v>10016685</v>
      </c>
      <c r="O62" s="59">
        <v>2016000</v>
      </c>
      <c r="P62" s="58">
        <v>0</v>
      </c>
      <c r="Q62" s="60">
        <v>32228697</v>
      </c>
      <c r="R62" s="59">
        <v>21754697</v>
      </c>
      <c r="S62" s="58">
        <v>0</v>
      </c>
      <c r="T62" s="58">
        <v>0</v>
      </c>
      <c r="U62" s="57">
        <v>0</v>
      </c>
      <c r="V62" s="58">
        <v>10474000</v>
      </c>
      <c r="W62" s="61">
        <v>32228697</v>
      </c>
    </row>
    <row r="63" spans="1:23" s="7" customFormat="1" ht="12.75" customHeight="1">
      <c r="A63" s="24" t="s">
        <v>609</v>
      </c>
      <c r="B63" s="79" t="s">
        <v>297</v>
      </c>
      <c r="C63" s="55" t="s">
        <v>298</v>
      </c>
      <c r="D63" s="56">
        <v>0</v>
      </c>
      <c r="E63" s="57">
        <v>24041000</v>
      </c>
      <c r="F63" s="57">
        <v>0</v>
      </c>
      <c r="G63" s="57">
        <v>0</v>
      </c>
      <c r="H63" s="57">
        <v>20000000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8">
        <v>0</v>
      </c>
      <c r="O63" s="59">
        <v>3377000</v>
      </c>
      <c r="P63" s="58">
        <v>0</v>
      </c>
      <c r="Q63" s="60">
        <v>47418000</v>
      </c>
      <c r="R63" s="59">
        <v>44041000</v>
      </c>
      <c r="S63" s="58">
        <v>0</v>
      </c>
      <c r="T63" s="58">
        <v>0</v>
      </c>
      <c r="U63" s="57">
        <v>0</v>
      </c>
      <c r="V63" s="58">
        <v>3377000</v>
      </c>
      <c r="W63" s="61">
        <v>47418000</v>
      </c>
    </row>
    <row r="64" spans="1:23" s="7" customFormat="1" ht="12.75" customHeight="1">
      <c r="A64" s="24" t="s">
        <v>610</v>
      </c>
      <c r="B64" s="79" t="s">
        <v>554</v>
      </c>
      <c r="C64" s="55" t="s">
        <v>555</v>
      </c>
      <c r="D64" s="56">
        <v>0</v>
      </c>
      <c r="E64" s="57">
        <v>0</v>
      </c>
      <c r="F64" s="57">
        <v>453633148</v>
      </c>
      <c r="G64" s="57">
        <v>0</v>
      </c>
      <c r="H64" s="57">
        <v>0</v>
      </c>
      <c r="I64" s="57">
        <v>4550000</v>
      </c>
      <c r="J64" s="57">
        <v>0</v>
      </c>
      <c r="K64" s="57">
        <v>0</v>
      </c>
      <c r="L64" s="57">
        <v>0</v>
      </c>
      <c r="M64" s="57">
        <v>0</v>
      </c>
      <c r="N64" s="58">
        <v>0</v>
      </c>
      <c r="O64" s="59">
        <v>2670000</v>
      </c>
      <c r="P64" s="58">
        <v>0</v>
      </c>
      <c r="Q64" s="60">
        <v>460853148</v>
      </c>
      <c r="R64" s="59">
        <v>448833148</v>
      </c>
      <c r="S64" s="58">
        <v>0</v>
      </c>
      <c r="T64" s="58">
        <v>0</v>
      </c>
      <c r="U64" s="57">
        <v>0</v>
      </c>
      <c r="V64" s="58">
        <v>12020000</v>
      </c>
      <c r="W64" s="61">
        <v>460853148</v>
      </c>
    </row>
    <row r="65" spans="1:23" s="34" customFormat="1" ht="12.75" customHeight="1">
      <c r="A65" s="45"/>
      <c r="B65" s="80" t="s">
        <v>636</v>
      </c>
      <c r="C65" s="81"/>
      <c r="D65" s="65">
        <f aca="true" t="shared" si="8" ref="D65:W65">SUM(D58:D64)</f>
        <v>27385900</v>
      </c>
      <c r="E65" s="66">
        <f t="shared" si="8"/>
        <v>96569070</v>
      </c>
      <c r="F65" s="66">
        <f t="shared" si="8"/>
        <v>534542648</v>
      </c>
      <c r="G65" s="66">
        <f t="shared" si="8"/>
        <v>0</v>
      </c>
      <c r="H65" s="66">
        <f t="shared" si="8"/>
        <v>43345762</v>
      </c>
      <c r="I65" s="66">
        <f t="shared" si="8"/>
        <v>89037600</v>
      </c>
      <c r="J65" s="66">
        <f t="shared" si="8"/>
        <v>0</v>
      </c>
      <c r="K65" s="66">
        <f t="shared" si="8"/>
        <v>3270000</v>
      </c>
      <c r="L65" s="66">
        <f t="shared" si="8"/>
        <v>0</v>
      </c>
      <c r="M65" s="66">
        <f t="shared" si="8"/>
        <v>54465420</v>
      </c>
      <c r="N65" s="82">
        <f t="shared" si="8"/>
        <v>66303445</v>
      </c>
      <c r="O65" s="83">
        <f t="shared" si="8"/>
        <v>47079696</v>
      </c>
      <c r="P65" s="82">
        <f t="shared" si="8"/>
        <v>0</v>
      </c>
      <c r="Q65" s="69">
        <f t="shared" si="8"/>
        <v>961999541</v>
      </c>
      <c r="R65" s="83">
        <f t="shared" si="8"/>
        <v>751492125</v>
      </c>
      <c r="S65" s="82">
        <f t="shared" si="8"/>
        <v>100000000</v>
      </c>
      <c r="T65" s="82">
        <f t="shared" si="8"/>
        <v>73000000</v>
      </c>
      <c r="U65" s="66">
        <f t="shared" si="8"/>
        <v>0</v>
      </c>
      <c r="V65" s="82">
        <f t="shared" si="8"/>
        <v>37507416</v>
      </c>
      <c r="W65" s="94">
        <f t="shared" si="8"/>
        <v>961999541</v>
      </c>
    </row>
    <row r="66" spans="1:23" s="7" customFormat="1" ht="12.75" customHeight="1">
      <c r="A66" s="24" t="s">
        <v>609</v>
      </c>
      <c r="B66" s="79" t="s">
        <v>299</v>
      </c>
      <c r="C66" s="55" t="s">
        <v>300</v>
      </c>
      <c r="D66" s="56">
        <v>0</v>
      </c>
      <c r="E66" s="57">
        <v>53363000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8">
        <v>2105400</v>
      </c>
      <c r="O66" s="59">
        <v>6665</v>
      </c>
      <c r="P66" s="58">
        <v>0</v>
      </c>
      <c r="Q66" s="60">
        <v>55475065</v>
      </c>
      <c r="R66" s="59">
        <v>41363000</v>
      </c>
      <c r="S66" s="58">
        <v>0</v>
      </c>
      <c r="T66" s="58">
        <v>14112065</v>
      </c>
      <c r="U66" s="57">
        <v>0</v>
      </c>
      <c r="V66" s="58">
        <v>0</v>
      </c>
      <c r="W66" s="61">
        <v>55475065</v>
      </c>
    </row>
    <row r="67" spans="1:23" s="7" customFormat="1" ht="12.75" customHeight="1">
      <c r="A67" s="24" t="s">
        <v>609</v>
      </c>
      <c r="B67" s="79" t="s">
        <v>301</v>
      </c>
      <c r="C67" s="55" t="s">
        <v>302</v>
      </c>
      <c r="D67" s="56">
        <v>740000</v>
      </c>
      <c r="E67" s="57">
        <v>54892300</v>
      </c>
      <c r="F67" s="57">
        <v>0</v>
      </c>
      <c r="G67" s="57">
        <v>0</v>
      </c>
      <c r="H67" s="57">
        <v>52998000</v>
      </c>
      <c r="I67" s="57">
        <v>0</v>
      </c>
      <c r="J67" s="57">
        <v>0</v>
      </c>
      <c r="K67" s="57">
        <v>3144640</v>
      </c>
      <c r="L67" s="57">
        <v>700000</v>
      </c>
      <c r="M67" s="57">
        <v>0</v>
      </c>
      <c r="N67" s="58">
        <v>34260000</v>
      </c>
      <c r="O67" s="59">
        <v>4862623</v>
      </c>
      <c r="P67" s="58">
        <v>0</v>
      </c>
      <c r="Q67" s="60">
        <v>151597563</v>
      </c>
      <c r="R67" s="59">
        <v>62252300</v>
      </c>
      <c r="S67" s="58">
        <v>0</v>
      </c>
      <c r="T67" s="58">
        <v>0</v>
      </c>
      <c r="U67" s="57">
        <v>0</v>
      </c>
      <c r="V67" s="58">
        <v>89345263</v>
      </c>
      <c r="W67" s="61">
        <v>151597563</v>
      </c>
    </row>
    <row r="68" spans="1:23" s="7" customFormat="1" ht="12.75" customHeight="1">
      <c r="A68" s="24" t="s">
        <v>609</v>
      </c>
      <c r="B68" s="79" t="s">
        <v>303</v>
      </c>
      <c r="C68" s="55" t="s">
        <v>304</v>
      </c>
      <c r="D68" s="56">
        <v>0</v>
      </c>
      <c r="E68" s="57">
        <v>34278000</v>
      </c>
      <c r="F68" s="57">
        <v>0</v>
      </c>
      <c r="G68" s="57">
        <v>0</v>
      </c>
      <c r="H68" s="57">
        <v>12000000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8">
        <v>894000</v>
      </c>
      <c r="O68" s="59">
        <v>1071792</v>
      </c>
      <c r="P68" s="58">
        <v>0</v>
      </c>
      <c r="Q68" s="60">
        <v>48243792</v>
      </c>
      <c r="R68" s="59">
        <v>43485000</v>
      </c>
      <c r="S68" s="58">
        <v>0</v>
      </c>
      <c r="T68" s="58">
        <v>0</v>
      </c>
      <c r="U68" s="57">
        <v>0</v>
      </c>
      <c r="V68" s="58">
        <v>4758792</v>
      </c>
      <c r="W68" s="61">
        <v>48243792</v>
      </c>
    </row>
    <row r="69" spans="1:23" s="7" customFormat="1" ht="12.75" customHeight="1">
      <c r="A69" s="24" t="s">
        <v>609</v>
      </c>
      <c r="B69" s="79" t="s">
        <v>305</v>
      </c>
      <c r="C69" s="55" t="s">
        <v>306</v>
      </c>
      <c r="D69" s="56">
        <v>0</v>
      </c>
      <c r="E69" s="57">
        <v>23489000</v>
      </c>
      <c r="F69" s="57">
        <v>0</v>
      </c>
      <c r="G69" s="57">
        <v>0</v>
      </c>
      <c r="H69" s="57">
        <v>0</v>
      </c>
      <c r="I69" s="57">
        <v>0</v>
      </c>
      <c r="J69" s="57">
        <v>45000</v>
      </c>
      <c r="K69" s="57">
        <v>0</v>
      </c>
      <c r="L69" s="57">
        <v>0</v>
      </c>
      <c r="M69" s="57">
        <v>0</v>
      </c>
      <c r="N69" s="58">
        <v>0</v>
      </c>
      <c r="O69" s="59">
        <v>4183000</v>
      </c>
      <c r="P69" s="58">
        <v>0</v>
      </c>
      <c r="Q69" s="60">
        <v>27717000</v>
      </c>
      <c r="R69" s="59">
        <v>23489000</v>
      </c>
      <c r="S69" s="58">
        <v>0</v>
      </c>
      <c r="T69" s="58">
        <v>0</v>
      </c>
      <c r="U69" s="57">
        <v>0</v>
      </c>
      <c r="V69" s="58">
        <v>4228000</v>
      </c>
      <c r="W69" s="61">
        <v>27717000</v>
      </c>
    </row>
    <row r="70" spans="1:23" s="7" customFormat="1" ht="12.75" customHeight="1">
      <c r="A70" s="24" t="s">
        <v>610</v>
      </c>
      <c r="B70" s="79" t="s">
        <v>556</v>
      </c>
      <c r="C70" s="55" t="s">
        <v>557</v>
      </c>
      <c r="D70" s="56">
        <v>0</v>
      </c>
      <c r="E70" s="57">
        <v>0</v>
      </c>
      <c r="F70" s="57">
        <v>297927675</v>
      </c>
      <c r="G70" s="57">
        <v>0</v>
      </c>
      <c r="H70" s="57">
        <v>0</v>
      </c>
      <c r="I70" s="57">
        <v>42597511</v>
      </c>
      <c r="J70" s="57">
        <v>0</v>
      </c>
      <c r="K70" s="57">
        <v>0</v>
      </c>
      <c r="L70" s="57">
        <v>0</v>
      </c>
      <c r="M70" s="57">
        <v>2032456</v>
      </c>
      <c r="N70" s="58">
        <v>0</v>
      </c>
      <c r="O70" s="59">
        <v>1276928</v>
      </c>
      <c r="P70" s="58">
        <v>0</v>
      </c>
      <c r="Q70" s="60">
        <v>343834570</v>
      </c>
      <c r="R70" s="59">
        <v>229428695</v>
      </c>
      <c r="S70" s="58">
        <v>0</v>
      </c>
      <c r="T70" s="58">
        <v>0</v>
      </c>
      <c r="U70" s="57">
        <v>114035087</v>
      </c>
      <c r="V70" s="58">
        <v>370788</v>
      </c>
      <c r="W70" s="61">
        <v>343834570</v>
      </c>
    </row>
    <row r="71" spans="1:23" s="34" customFormat="1" ht="12.75" customHeight="1">
      <c r="A71" s="45"/>
      <c r="B71" s="80" t="s">
        <v>637</v>
      </c>
      <c r="C71" s="81"/>
      <c r="D71" s="65">
        <f aca="true" t="shared" si="9" ref="D71:W71">SUM(D66:D70)</f>
        <v>740000</v>
      </c>
      <c r="E71" s="66">
        <f t="shared" si="9"/>
        <v>166022300</v>
      </c>
      <c r="F71" s="66">
        <f t="shared" si="9"/>
        <v>297927675</v>
      </c>
      <c r="G71" s="66">
        <f t="shared" si="9"/>
        <v>0</v>
      </c>
      <c r="H71" s="66">
        <f t="shared" si="9"/>
        <v>64998000</v>
      </c>
      <c r="I71" s="66">
        <f t="shared" si="9"/>
        <v>42597511</v>
      </c>
      <c r="J71" s="66">
        <f t="shared" si="9"/>
        <v>45000</v>
      </c>
      <c r="K71" s="66">
        <f t="shared" si="9"/>
        <v>3144640</v>
      </c>
      <c r="L71" s="66">
        <f t="shared" si="9"/>
        <v>700000</v>
      </c>
      <c r="M71" s="66">
        <f t="shared" si="9"/>
        <v>2032456</v>
      </c>
      <c r="N71" s="82">
        <f t="shared" si="9"/>
        <v>37259400</v>
      </c>
      <c r="O71" s="83">
        <f t="shared" si="9"/>
        <v>11401008</v>
      </c>
      <c r="P71" s="82">
        <f t="shared" si="9"/>
        <v>0</v>
      </c>
      <c r="Q71" s="69">
        <f t="shared" si="9"/>
        <v>626867990</v>
      </c>
      <c r="R71" s="83">
        <f t="shared" si="9"/>
        <v>400017995</v>
      </c>
      <c r="S71" s="82">
        <f t="shared" si="9"/>
        <v>0</v>
      </c>
      <c r="T71" s="82">
        <f t="shared" si="9"/>
        <v>14112065</v>
      </c>
      <c r="U71" s="66">
        <f t="shared" si="9"/>
        <v>114035087</v>
      </c>
      <c r="V71" s="82">
        <f t="shared" si="9"/>
        <v>98702843</v>
      </c>
      <c r="W71" s="94">
        <f t="shared" si="9"/>
        <v>626867990</v>
      </c>
    </row>
    <row r="72" spans="1:23" s="7" customFormat="1" ht="12.75" customHeight="1">
      <c r="A72" s="24" t="s">
        <v>609</v>
      </c>
      <c r="B72" s="79" t="s">
        <v>307</v>
      </c>
      <c r="C72" s="55" t="s">
        <v>308</v>
      </c>
      <c r="D72" s="56">
        <v>430524</v>
      </c>
      <c r="E72" s="57">
        <v>16663725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8">
        <v>0</v>
      </c>
      <c r="O72" s="59">
        <v>4803333</v>
      </c>
      <c r="P72" s="58">
        <v>0</v>
      </c>
      <c r="Q72" s="60">
        <v>21897582</v>
      </c>
      <c r="R72" s="59">
        <v>16663725</v>
      </c>
      <c r="S72" s="58">
        <v>0</v>
      </c>
      <c r="T72" s="58">
        <v>0</v>
      </c>
      <c r="U72" s="57">
        <v>0</v>
      </c>
      <c r="V72" s="58">
        <v>5233857</v>
      </c>
      <c r="W72" s="61">
        <v>21897582</v>
      </c>
    </row>
    <row r="73" spans="1:23" s="7" customFormat="1" ht="12.75" customHeight="1">
      <c r="A73" s="24" t="s">
        <v>609</v>
      </c>
      <c r="B73" s="79" t="s">
        <v>309</v>
      </c>
      <c r="C73" s="55" t="s">
        <v>310</v>
      </c>
      <c r="D73" s="56">
        <v>0</v>
      </c>
      <c r="E73" s="57">
        <v>15606000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8">
        <v>0</v>
      </c>
      <c r="O73" s="59">
        <v>0</v>
      </c>
      <c r="P73" s="58">
        <v>0</v>
      </c>
      <c r="Q73" s="60">
        <v>15606000</v>
      </c>
      <c r="R73" s="59">
        <v>15606000</v>
      </c>
      <c r="S73" s="58">
        <v>0</v>
      </c>
      <c r="T73" s="58">
        <v>0</v>
      </c>
      <c r="U73" s="57">
        <v>0</v>
      </c>
      <c r="V73" s="58">
        <v>0</v>
      </c>
      <c r="W73" s="61">
        <v>15606000</v>
      </c>
    </row>
    <row r="74" spans="1:23" s="7" customFormat="1" ht="12.75" customHeight="1">
      <c r="A74" s="24" t="s">
        <v>609</v>
      </c>
      <c r="B74" s="79" t="s">
        <v>311</v>
      </c>
      <c r="C74" s="55" t="s">
        <v>312</v>
      </c>
      <c r="D74" s="56">
        <v>561800</v>
      </c>
      <c r="E74" s="57">
        <v>22647000</v>
      </c>
      <c r="F74" s="57">
        <v>0</v>
      </c>
      <c r="G74" s="57">
        <v>0</v>
      </c>
      <c r="H74" s="57">
        <v>16300000</v>
      </c>
      <c r="I74" s="57">
        <v>0</v>
      </c>
      <c r="J74" s="57">
        <v>0</v>
      </c>
      <c r="K74" s="57">
        <v>0</v>
      </c>
      <c r="L74" s="57">
        <v>0</v>
      </c>
      <c r="M74" s="57">
        <v>6000000</v>
      </c>
      <c r="N74" s="58">
        <v>0</v>
      </c>
      <c r="O74" s="59">
        <v>0</v>
      </c>
      <c r="P74" s="58">
        <v>0</v>
      </c>
      <c r="Q74" s="60">
        <v>45508800</v>
      </c>
      <c r="R74" s="59">
        <v>29647000</v>
      </c>
      <c r="S74" s="58">
        <v>0</v>
      </c>
      <c r="T74" s="58">
        <v>0</v>
      </c>
      <c r="U74" s="57">
        <v>0</v>
      </c>
      <c r="V74" s="58">
        <v>15861800</v>
      </c>
      <c r="W74" s="61">
        <v>45508800</v>
      </c>
    </row>
    <row r="75" spans="1:23" s="7" customFormat="1" ht="12.75" customHeight="1">
      <c r="A75" s="24" t="s">
        <v>609</v>
      </c>
      <c r="B75" s="79" t="s">
        <v>313</v>
      </c>
      <c r="C75" s="55" t="s">
        <v>314</v>
      </c>
      <c r="D75" s="56">
        <v>0</v>
      </c>
      <c r="E75" s="57">
        <v>15311000</v>
      </c>
      <c r="F75" s="57">
        <v>0</v>
      </c>
      <c r="G75" s="57">
        <v>0</v>
      </c>
      <c r="H75" s="57">
        <v>44051000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8">
        <v>27391000</v>
      </c>
      <c r="O75" s="59">
        <v>10474000</v>
      </c>
      <c r="P75" s="58">
        <v>0</v>
      </c>
      <c r="Q75" s="60">
        <v>97227000</v>
      </c>
      <c r="R75" s="59">
        <v>71103000</v>
      </c>
      <c r="S75" s="58">
        <v>0</v>
      </c>
      <c r="T75" s="58">
        <v>26124000</v>
      </c>
      <c r="U75" s="57">
        <v>0</v>
      </c>
      <c r="V75" s="58">
        <v>0</v>
      </c>
      <c r="W75" s="61">
        <v>97227000</v>
      </c>
    </row>
    <row r="76" spans="1:23" s="7" customFormat="1" ht="12.75" customHeight="1">
      <c r="A76" s="24" t="s">
        <v>609</v>
      </c>
      <c r="B76" s="79" t="s">
        <v>315</v>
      </c>
      <c r="C76" s="55" t="s">
        <v>316</v>
      </c>
      <c r="D76" s="56">
        <v>0</v>
      </c>
      <c r="E76" s="57">
        <v>27419400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559000</v>
      </c>
      <c r="N76" s="58">
        <v>5412000</v>
      </c>
      <c r="O76" s="59">
        <v>10736000</v>
      </c>
      <c r="P76" s="58">
        <v>0</v>
      </c>
      <c r="Q76" s="60">
        <v>44126400</v>
      </c>
      <c r="R76" s="59">
        <v>44126400</v>
      </c>
      <c r="S76" s="58">
        <v>0</v>
      </c>
      <c r="T76" s="58">
        <v>0</v>
      </c>
      <c r="U76" s="57">
        <v>0</v>
      </c>
      <c r="V76" s="58">
        <v>0</v>
      </c>
      <c r="W76" s="61">
        <v>44126400</v>
      </c>
    </row>
    <row r="77" spans="1:23" s="7" customFormat="1" ht="12.75" customHeight="1">
      <c r="A77" s="24" t="s">
        <v>610</v>
      </c>
      <c r="B77" s="79" t="s">
        <v>586</v>
      </c>
      <c r="C77" s="55" t="s">
        <v>587</v>
      </c>
      <c r="D77" s="56">
        <v>666549</v>
      </c>
      <c r="E77" s="57">
        <v>0</v>
      </c>
      <c r="F77" s="57">
        <v>395417110</v>
      </c>
      <c r="G77" s="57">
        <v>0</v>
      </c>
      <c r="H77" s="57">
        <v>0</v>
      </c>
      <c r="I77" s="57">
        <v>28700000</v>
      </c>
      <c r="J77" s="57">
        <v>0</v>
      </c>
      <c r="K77" s="57">
        <v>0</v>
      </c>
      <c r="L77" s="57">
        <v>0</v>
      </c>
      <c r="M77" s="57">
        <v>0</v>
      </c>
      <c r="N77" s="58">
        <v>888732</v>
      </c>
      <c r="O77" s="59">
        <v>7054312</v>
      </c>
      <c r="P77" s="58">
        <v>0</v>
      </c>
      <c r="Q77" s="60">
        <v>432726703</v>
      </c>
      <c r="R77" s="59">
        <v>424117110</v>
      </c>
      <c r="S77" s="58">
        <v>0</v>
      </c>
      <c r="T77" s="58">
        <v>0</v>
      </c>
      <c r="U77" s="57">
        <v>0</v>
      </c>
      <c r="V77" s="58">
        <v>8609592</v>
      </c>
      <c r="W77" s="61">
        <v>432726702</v>
      </c>
    </row>
    <row r="78" spans="1:23" s="34" customFormat="1" ht="12.75" customHeight="1">
      <c r="A78" s="45"/>
      <c r="B78" s="80" t="s">
        <v>638</v>
      </c>
      <c r="C78" s="81"/>
      <c r="D78" s="65">
        <f aca="true" t="shared" si="10" ref="D78:W78">SUM(D72:D77)</f>
        <v>1658873</v>
      </c>
      <c r="E78" s="66">
        <f t="shared" si="10"/>
        <v>97647125</v>
      </c>
      <c r="F78" s="66">
        <f t="shared" si="10"/>
        <v>395417110</v>
      </c>
      <c r="G78" s="66">
        <f t="shared" si="10"/>
        <v>0</v>
      </c>
      <c r="H78" s="66">
        <f t="shared" si="10"/>
        <v>60351000</v>
      </c>
      <c r="I78" s="66">
        <f t="shared" si="10"/>
        <v>28700000</v>
      </c>
      <c r="J78" s="66">
        <f t="shared" si="10"/>
        <v>0</v>
      </c>
      <c r="K78" s="66">
        <f t="shared" si="10"/>
        <v>0</v>
      </c>
      <c r="L78" s="66">
        <f t="shared" si="10"/>
        <v>0</v>
      </c>
      <c r="M78" s="66">
        <f t="shared" si="10"/>
        <v>6559000</v>
      </c>
      <c r="N78" s="82">
        <f t="shared" si="10"/>
        <v>33691732</v>
      </c>
      <c r="O78" s="83">
        <f t="shared" si="10"/>
        <v>33067645</v>
      </c>
      <c r="P78" s="82">
        <f t="shared" si="10"/>
        <v>0</v>
      </c>
      <c r="Q78" s="69">
        <f t="shared" si="10"/>
        <v>657092485</v>
      </c>
      <c r="R78" s="83">
        <f t="shared" si="10"/>
        <v>601263235</v>
      </c>
      <c r="S78" s="82">
        <f t="shared" si="10"/>
        <v>0</v>
      </c>
      <c r="T78" s="82">
        <f t="shared" si="10"/>
        <v>26124000</v>
      </c>
      <c r="U78" s="66">
        <f t="shared" si="10"/>
        <v>0</v>
      </c>
      <c r="V78" s="82">
        <f t="shared" si="10"/>
        <v>29705249</v>
      </c>
      <c r="W78" s="94">
        <f t="shared" si="10"/>
        <v>657092484</v>
      </c>
    </row>
    <row r="79" spans="1:23" s="34" customFormat="1" ht="12.75" customHeight="1">
      <c r="A79" s="45"/>
      <c r="B79" s="80" t="s">
        <v>639</v>
      </c>
      <c r="C79" s="81"/>
      <c r="D79" s="65">
        <f aca="true" t="shared" si="11" ref="D79:W79">SUM(D7,D9:D15,D17:D24,D26:D31,D33:D37,D39:D42,D44:D49,D51:D56,D58:D64,D66:D70,D72:D77)</f>
        <v>168222039</v>
      </c>
      <c r="E79" s="66">
        <f t="shared" si="11"/>
        <v>1740945222</v>
      </c>
      <c r="F79" s="66">
        <f t="shared" si="11"/>
        <v>3800611840</v>
      </c>
      <c r="G79" s="66">
        <f t="shared" si="11"/>
        <v>201458000</v>
      </c>
      <c r="H79" s="66">
        <f t="shared" si="11"/>
        <v>1098777222</v>
      </c>
      <c r="I79" s="66">
        <f t="shared" si="11"/>
        <v>1225406102</v>
      </c>
      <c r="J79" s="66">
        <f t="shared" si="11"/>
        <v>1134730700</v>
      </c>
      <c r="K79" s="66">
        <f t="shared" si="11"/>
        <v>16114640</v>
      </c>
      <c r="L79" s="66">
        <f t="shared" si="11"/>
        <v>106948720</v>
      </c>
      <c r="M79" s="66">
        <f t="shared" si="11"/>
        <v>1314305276</v>
      </c>
      <c r="N79" s="82">
        <f t="shared" si="11"/>
        <v>937716031</v>
      </c>
      <c r="O79" s="83">
        <f t="shared" si="11"/>
        <v>1232614936</v>
      </c>
      <c r="P79" s="82">
        <f t="shared" si="11"/>
        <v>105851300</v>
      </c>
      <c r="Q79" s="69">
        <f t="shared" si="11"/>
        <v>13083702028</v>
      </c>
      <c r="R79" s="83">
        <f t="shared" si="11"/>
        <v>9268110553</v>
      </c>
      <c r="S79" s="82">
        <f t="shared" si="11"/>
        <v>1100000000</v>
      </c>
      <c r="T79" s="82">
        <f t="shared" si="11"/>
        <v>2359527453</v>
      </c>
      <c r="U79" s="66">
        <f t="shared" si="11"/>
        <v>114035087</v>
      </c>
      <c r="V79" s="82">
        <f t="shared" si="11"/>
        <v>242028934</v>
      </c>
      <c r="W79" s="94">
        <f t="shared" si="11"/>
        <v>13083702027</v>
      </c>
    </row>
    <row r="80" spans="1:23" s="7" customFormat="1" ht="12.75" customHeight="1">
      <c r="A80" s="46"/>
      <c r="B80" s="84"/>
      <c r="C80" s="85"/>
      <c r="D80" s="86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8"/>
      <c r="P80" s="87"/>
      <c r="Q80" s="89"/>
      <c r="R80" s="88"/>
      <c r="S80" s="87"/>
      <c r="T80" s="87"/>
      <c r="U80" s="87"/>
      <c r="V80" s="87"/>
      <c r="W80" s="89"/>
    </row>
    <row r="81" spans="1:23" s="7" customFormat="1" ht="12.75" customHeight="1">
      <c r="A81" s="29"/>
      <c r="B81" s="120" t="s">
        <v>43</v>
      </c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</row>
    <row r="82" spans="2:23" s="7" customFormat="1" ht="12.75" customHeight="1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2:2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81:W8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23" width="10.7109375" style="2" customWidth="1"/>
    <col min="24" max="16384" width="9.140625" style="2" customWidth="1"/>
  </cols>
  <sheetData>
    <row r="1" spans="1:23" ht="15.75" customHeight="1">
      <c r="A1" s="3"/>
      <c r="B1" s="112" t="s">
        <v>676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s="7" customFormat="1" ht="16.5" customHeight="1">
      <c r="A2" s="4"/>
      <c r="B2" s="5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44</v>
      </c>
      <c r="S2" s="118"/>
      <c r="T2" s="118"/>
      <c r="U2" s="118"/>
      <c r="V2" s="118"/>
      <c r="W2" s="119"/>
    </row>
    <row r="3" spans="1:23" s="7" customFormat="1" ht="81.75" customHeight="1">
      <c r="A3" s="8"/>
      <c r="B3" s="9" t="s">
        <v>2</v>
      </c>
      <c r="C3" s="10" t="s">
        <v>3</v>
      </c>
      <c r="D3" s="30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2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2" t="s">
        <v>23</v>
      </c>
    </row>
    <row r="4" spans="1:23" s="7" customFormat="1" ht="12.75">
      <c r="A4" s="4"/>
      <c r="B4" s="35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6"/>
      <c r="R4" s="15"/>
      <c r="S4" s="14"/>
      <c r="T4" s="14"/>
      <c r="U4" s="14"/>
      <c r="V4" s="14"/>
      <c r="W4" s="16"/>
    </row>
    <row r="5" spans="1:23" s="7" customFormat="1" ht="12.75">
      <c r="A5" s="17"/>
      <c r="B5" s="40" t="s">
        <v>640</v>
      </c>
      <c r="C5" s="12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2"/>
      <c r="R5" s="21"/>
      <c r="S5" s="20"/>
      <c r="T5" s="20"/>
      <c r="U5" s="20"/>
      <c r="V5" s="20"/>
      <c r="W5" s="22"/>
    </row>
    <row r="6" spans="1:23" s="7" customFormat="1" ht="12.75">
      <c r="A6" s="17"/>
      <c r="B6" s="12"/>
      <c r="C6" s="12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2"/>
      <c r="R6" s="21"/>
      <c r="S6" s="20"/>
      <c r="T6" s="20"/>
      <c r="U6" s="20"/>
      <c r="V6" s="20"/>
      <c r="W6" s="22"/>
    </row>
    <row r="7" spans="1:23" s="7" customFormat="1" ht="12.75">
      <c r="A7" s="24" t="s">
        <v>609</v>
      </c>
      <c r="B7" s="79" t="s">
        <v>317</v>
      </c>
      <c r="C7" s="55" t="s">
        <v>318</v>
      </c>
      <c r="D7" s="56">
        <v>5000000</v>
      </c>
      <c r="E7" s="57">
        <v>69000000</v>
      </c>
      <c r="F7" s="57">
        <v>0</v>
      </c>
      <c r="G7" s="57">
        <v>0</v>
      </c>
      <c r="H7" s="57">
        <v>10000000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8">
        <v>17223700</v>
      </c>
      <c r="O7" s="59">
        <v>20107000</v>
      </c>
      <c r="P7" s="58">
        <v>0</v>
      </c>
      <c r="Q7" s="60">
        <v>121330700</v>
      </c>
      <c r="R7" s="59">
        <v>74446000</v>
      </c>
      <c r="S7" s="58">
        <v>0</v>
      </c>
      <c r="T7" s="58">
        <v>0</v>
      </c>
      <c r="U7" s="57">
        <v>0</v>
      </c>
      <c r="V7" s="58">
        <v>46884700</v>
      </c>
      <c r="W7" s="61">
        <v>121330700</v>
      </c>
    </row>
    <row r="8" spans="1:23" s="7" customFormat="1" ht="12.75">
      <c r="A8" s="24" t="s">
        <v>609</v>
      </c>
      <c r="B8" s="79" t="s">
        <v>319</v>
      </c>
      <c r="C8" s="55" t="s">
        <v>320</v>
      </c>
      <c r="D8" s="56">
        <v>0</v>
      </c>
      <c r="E8" s="57">
        <v>54134770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17000000</v>
      </c>
      <c r="L8" s="57">
        <v>0</v>
      </c>
      <c r="M8" s="57">
        <v>0</v>
      </c>
      <c r="N8" s="58">
        <v>57524230</v>
      </c>
      <c r="O8" s="59">
        <v>1005467</v>
      </c>
      <c r="P8" s="58">
        <v>0</v>
      </c>
      <c r="Q8" s="60">
        <v>129664467</v>
      </c>
      <c r="R8" s="59">
        <v>61159000</v>
      </c>
      <c r="S8" s="58">
        <v>0</v>
      </c>
      <c r="T8" s="58">
        <v>0</v>
      </c>
      <c r="U8" s="57">
        <v>0</v>
      </c>
      <c r="V8" s="58">
        <v>68505467</v>
      </c>
      <c r="W8" s="61">
        <v>129664467</v>
      </c>
    </row>
    <row r="9" spans="1:23" s="7" customFormat="1" ht="12.75">
      <c r="A9" s="24" t="s">
        <v>609</v>
      </c>
      <c r="B9" s="79" t="s">
        <v>321</v>
      </c>
      <c r="C9" s="55" t="s">
        <v>322</v>
      </c>
      <c r="D9" s="56">
        <v>0</v>
      </c>
      <c r="E9" s="57">
        <v>111443404</v>
      </c>
      <c r="F9" s="57">
        <v>0</v>
      </c>
      <c r="G9" s="57">
        <v>0</v>
      </c>
      <c r="H9" s="57">
        <v>26263452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5281748</v>
      </c>
      <c r="O9" s="59">
        <v>4005000</v>
      </c>
      <c r="P9" s="58">
        <v>0</v>
      </c>
      <c r="Q9" s="60">
        <v>146993604</v>
      </c>
      <c r="R9" s="59">
        <v>100461700</v>
      </c>
      <c r="S9" s="58">
        <v>0</v>
      </c>
      <c r="T9" s="58">
        <v>0</v>
      </c>
      <c r="U9" s="57">
        <v>0</v>
      </c>
      <c r="V9" s="58">
        <v>46531904</v>
      </c>
      <c r="W9" s="61">
        <v>146993604</v>
      </c>
    </row>
    <row r="10" spans="1:23" s="7" customFormat="1" ht="12.75">
      <c r="A10" s="24" t="s">
        <v>609</v>
      </c>
      <c r="B10" s="79" t="s">
        <v>323</v>
      </c>
      <c r="C10" s="55" t="s">
        <v>324</v>
      </c>
      <c r="D10" s="56">
        <v>2700000</v>
      </c>
      <c r="E10" s="57">
        <v>26659000</v>
      </c>
      <c r="F10" s="57">
        <v>0</v>
      </c>
      <c r="G10" s="57">
        <v>0</v>
      </c>
      <c r="H10" s="57">
        <v>15600000</v>
      </c>
      <c r="I10" s="57">
        <v>0</v>
      </c>
      <c r="J10" s="57">
        <v>0</v>
      </c>
      <c r="K10" s="57">
        <v>0</v>
      </c>
      <c r="L10" s="57">
        <v>0</v>
      </c>
      <c r="M10" s="57">
        <v>10000000</v>
      </c>
      <c r="N10" s="58">
        <v>0</v>
      </c>
      <c r="O10" s="59">
        <v>4500000</v>
      </c>
      <c r="P10" s="58">
        <v>0</v>
      </c>
      <c r="Q10" s="60">
        <v>59459000</v>
      </c>
      <c r="R10" s="59">
        <v>42159000</v>
      </c>
      <c r="S10" s="58">
        <v>0</v>
      </c>
      <c r="T10" s="58">
        <v>0</v>
      </c>
      <c r="U10" s="57">
        <v>0</v>
      </c>
      <c r="V10" s="58">
        <v>17300000</v>
      </c>
      <c r="W10" s="61">
        <v>59459000</v>
      </c>
    </row>
    <row r="11" spans="1:23" s="7" customFormat="1" ht="12.75">
      <c r="A11" s="24" t="s">
        <v>609</v>
      </c>
      <c r="B11" s="79" t="s">
        <v>325</v>
      </c>
      <c r="C11" s="55" t="s">
        <v>326</v>
      </c>
      <c r="D11" s="56">
        <v>1200000</v>
      </c>
      <c r="E11" s="57">
        <v>7711377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206886</v>
      </c>
      <c r="L11" s="57">
        <v>0</v>
      </c>
      <c r="M11" s="57">
        <v>0</v>
      </c>
      <c r="N11" s="58">
        <v>11010407</v>
      </c>
      <c r="O11" s="59">
        <v>24581062</v>
      </c>
      <c r="P11" s="58">
        <v>0</v>
      </c>
      <c r="Q11" s="60">
        <v>44709732</v>
      </c>
      <c r="R11" s="59">
        <v>44709732</v>
      </c>
      <c r="S11" s="58">
        <v>0</v>
      </c>
      <c r="T11" s="58">
        <v>0</v>
      </c>
      <c r="U11" s="57">
        <v>0</v>
      </c>
      <c r="V11" s="58">
        <v>0</v>
      </c>
      <c r="W11" s="61">
        <v>44709732</v>
      </c>
    </row>
    <row r="12" spans="1:23" s="7" customFormat="1" ht="12.75">
      <c r="A12" s="24" t="s">
        <v>610</v>
      </c>
      <c r="B12" s="79" t="s">
        <v>566</v>
      </c>
      <c r="C12" s="55" t="s">
        <v>567</v>
      </c>
      <c r="D12" s="56">
        <v>6500000</v>
      </c>
      <c r="E12" s="57">
        <v>0</v>
      </c>
      <c r="F12" s="57">
        <v>8350000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8">
        <v>0</v>
      </c>
      <c r="O12" s="59">
        <v>5211025</v>
      </c>
      <c r="P12" s="58">
        <v>8000000</v>
      </c>
      <c r="Q12" s="60">
        <v>28061025</v>
      </c>
      <c r="R12" s="59">
        <v>8350000</v>
      </c>
      <c r="S12" s="58">
        <v>0</v>
      </c>
      <c r="T12" s="58">
        <v>0</v>
      </c>
      <c r="U12" s="57">
        <v>0</v>
      </c>
      <c r="V12" s="58">
        <v>19711025</v>
      </c>
      <c r="W12" s="61">
        <v>28061025</v>
      </c>
    </row>
    <row r="13" spans="1:23" s="34" customFormat="1" ht="12.75">
      <c r="A13" s="45"/>
      <c r="B13" s="80" t="s">
        <v>641</v>
      </c>
      <c r="C13" s="81"/>
      <c r="D13" s="65">
        <f aca="true" t="shared" si="0" ref="D13:W13">SUM(D7:D12)</f>
        <v>15400000</v>
      </c>
      <c r="E13" s="66">
        <f t="shared" si="0"/>
        <v>268948551</v>
      </c>
      <c r="F13" s="66">
        <f t="shared" si="0"/>
        <v>8350000</v>
      </c>
      <c r="G13" s="66">
        <f t="shared" si="0"/>
        <v>0</v>
      </c>
      <c r="H13" s="66">
        <f t="shared" si="0"/>
        <v>51863452</v>
      </c>
      <c r="I13" s="66">
        <f t="shared" si="0"/>
        <v>0</v>
      </c>
      <c r="J13" s="66">
        <f t="shared" si="0"/>
        <v>0</v>
      </c>
      <c r="K13" s="66">
        <f t="shared" si="0"/>
        <v>17206886</v>
      </c>
      <c r="L13" s="66">
        <f t="shared" si="0"/>
        <v>0</v>
      </c>
      <c r="M13" s="66">
        <f t="shared" si="0"/>
        <v>10000000</v>
      </c>
      <c r="N13" s="82">
        <f t="shared" si="0"/>
        <v>91040085</v>
      </c>
      <c r="O13" s="83">
        <f t="shared" si="0"/>
        <v>59409554</v>
      </c>
      <c r="P13" s="82">
        <f t="shared" si="0"/>
        <v>8000000</v>
      </c>
      <c r="Q13" s="69">
        <f t="shared" si="0"/>
        <v>530218528</v>
      </c>
      <c r="R13" s="83">
        <f t="shared" si="0"/>
        <v>331285432</v>
      </c>
      <c r="S13" s="82">
        <f t="shared" si="0"/>
        <v>0</v>
      </c>
      <c r="T13" s="82">
        <f t="shared" si="0"/>
        <v>0</v>
      </c>
      <c r="U13" s="66">
        <f t="shared" si="0"/>
        <v>0</v>
      </c>
      <c r="V13" s="82">
        <f t="shared" si="0"/>
        <v>198933096</v>
      </c>
      <c r="W13" s="94">
        <f t="shared" si="0"/>
        <v>530218528</v>
      </c>
    </row>
    <row r="14" spans="1:23" s="7" customFormat="1" ht="12.75">
      <c r="A14" s="24" t="s">
        <v>609</v>
      </c>
      <c r="B14" s="79" t="s">
        <v>327</v>
      </c>
      <c r="C14" s="55" t="s">
        <v>328</v>
      </c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8839000</v>
      </c>
      <c r="N14" s="58">
        <v>2765000</v>
      </c>
      <c r="O14" s="59">
        <v>9632000</v>
      </c>
      <c r="P14" s="58">
        <v>0</v>
      </c>
      <c r="Q14" s="60">
        <v>21236000</v>
      </c>
      <c r="R14" s="59">
        <v>21236000</v>
      </c>
      <c r="S14" s="58">
        <v>0</v>
      </c>
      <c r="T14" s="58">
        <v>0</v>
      </c>
      <c r="U14" s="57">
        <v>0</v>
      </c>
      <c r="V14" s="58">
        <v>0</v>
      </c>
      <c r="W14" s="61">
        <v>21236000</v>
      </c>
    </row>
    <row r="15" spans="1:23" s="7" customFormat="1" ht="12.75">
      <c r="A15" s="24" t="s">
        <v>609</v>
      </c>
      <c r="B15" s="79" t="s">
        <v>329</v>
      </c>
      <c r="C15" s="55" t="s">
        <v>330</v>
      </c>
      <c r="D15" s="56">
        <v>7000000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8">
        <v>24629700</v>
      </c>
      <c r="O15" s="59">
        <v>5400000</v>
      </c>
      <c r="P15" s="58">
        <v>0</v>
      </c>
      <c r="Q15" s="60">
        <v>37029700</v>
      </c>
      <c r="R15" s="59">
        <v>24629700</v>
      </c>
      <c r="S15" s="58">
        <v>0</v>
      </c>
      <c r="T15" s="58">
        <v>0</v>
      </c>
      <c r="U15" s="57">
        <v>0</v>
      </c>
      <c r="V15" s="58">
        <v>12400000</v>
      </c>
      <c r="W15" s="61">
        <v>37029700</v>
      </c>
    </row>
    <row r="16" spans="1:23" s="7" customFormat="1" ht="12.75">
      <c r="A16" s="24" t="s">
        <v>609</v>
      </c>
      <c r="B16" s="79" t="s">
        <v>331</v>
      </c>
      <c r="C16" s="55" t="s">
        <v>332</v>
      </c>
      <c r="D16" s="56">
        <v>0</v>
      </c>
      <c r="E16" s="57">
        <v>205000000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5000000</v>
      </c>
      <c r="L16" s="57">
        <v>0</v>
      </c>
      <c r="M16" s="57">
        <v>0</v>
      </c>
      <c r="N16" s="58">
        <v>40300000</v>
      </c>
      <c r="O16" s="59">
        <v>124257245</v>
      </c>
      <c r="P16" s="58">
        <v>0</v>
      </c>
      <c r="Q16" s="60">
        <v>374557245</v>
      </c>
      <c r="R16" s="59">
        <v>146604000</v>
      </c>
      <c r="S16" s="58">
        <v>0</v>
      </c>
      <c r="T16" s="58">
        <v>0</v>
      </c>
      <c r="U16" s="57">
        <v>0</v>
      </c>
      <c r="V16" s="58">
        <v>227953245</v>
      </c>
      <c r="W16" s="61">
        <v>374557245</v>
      </c>
    </row>
    <row r="17" spans="1:23" s="7" customFormat="1" ht="12.75">
      <c r="A17" s="24" t="s">
        <v>609</v>
      </c>
      <c r="B17" s="79" t="s">
        <v>333</v>
      </c>
      <c r="C17" s="55" t="s">
        <v>334</v>
      </c>
      <c r="D17" s="56">
        <v>0</v>
      </c>
      <c r="E17" s="57">
        <v>108892000</v>
      </c>
      <c r="F17" s="57">
        <v>0</v>
      </c>
      <c r="G17" s="57">
        <v>0</v>
      </c>
      <c r="H17" s="57">
        <v>70490000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8">
        <v>0</v>
      </c>
      <c r="O17" s="59">
        <v>12819000</v>
      </c>
      <c r="P17" s="58">
        <v>0</v>
      </c>
      <c r="Q17" s="60">
        <v>192201000</v>
      </c>
      <c r="R17" s="59">
        <v>153831000</v>
      </c>
      <c r="S17" s="58">
        <v>0</v>
      </c>
      <c r="T17" s="58">
        <v>0</v>
      </c>
      <c r="U17" s="57">
        <v>0</v>
      </c>
      <c r="V17" s="58">
        <v>38370000</v>
      </c>
      <c r="W17" s="61">
        <v>192201000</v>
      </c>
    </row>
    <row r="18" spans="1:23" s="7" customFormat="1" ht="12.75">
      <c r="A18" s="24" t="s">
        <v>610</v>
      </c>
      <c r="B18" s="79" t="s">
        <v>568</v>
      </c>
      <c r="C18" s="55" t="s">
        <v>569</v>
      </c>
      <c r="D18" s="56">
        <v>0</v>
      </c>
      <c r="E18" s="57">
        <v>0</v>
      </c>
      <c r="F18" s="57">
        <v>778357314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8">
        <v>10422497</v>
      </c>
      <c r="O18" s="59">
        <v>23156984</v>
      </c>
      <c r="P18" s="58">
        <v>0</v>
      </c>
      <c r="Q18" s="60">
        <v>811936795</v>
      </c>
      <c r="R18" s="59">
        <v>811936795</v>
      </c>
      <c r="S18" s="58">
        <v>0</v>
      </c>
      <c r="T18" s="58">
        <v>0</v>
      </c>
      <c r="U18" s="57">
        <v>0</v>
      </c>
      <c r="V18" s="58">
        <v>0</v>
      </c>
      <c r="W18" s="61">
        <v>811936795</v>
      </c>
    </row>
    <row r="19" spans="1:23" s="34" customFormat="1" ht="12.75">
      <c r="A19" s="45"/>
      <c r="B19" s="80" t="s">
        <v>642</v>
      </c>
      <c r="C19" s="81"/>
      <c r="D19" s="65">
        <f aca="true" t="shared" si="1" ref="D19:W19">SUM(D14:D18)</f>
        <v>7000000</v>
      </c>
      <c r="E19" s="66">
        <f t="shared" si="1"/>
        <v>313892000</v>
      </c>
      <c r="F19" s="66">
        <f t="shared" si="1"/>
        <v>778357314</v>
      </c>
      <c r="G19" s="66">
        <f t="shared" si="1"/>
        <v>0</v>
      </c>
      <c r="H19" s="66">
        <f t="shared" si="1"/>
        <v>70490000</v>
      </c>
      <c r="I19" s="66">
        <f t="shared" si="1"/>
        <v>0</v>
      </c>
      <c r="J19" s="66">
        <f t="shared" si="1"/>
        <v>0</v>
      </c>
      <c r="K19" s="66">
        <f t="shared" si="1"/>
        <v>5000000</v>
      </c>
      <c r="L19" s="66">
        <f t="shared" si="1"/>
        <v>0</v>
      </c>
      <c r="M19" s="66">
        <f t="shared" si="1"/>
        <v>8839000</v>
      </c>
      <c r="N19" s="82">
        <f t="shared" si="1"/>
        <v>78117197</v>
      </c>
      <c r="O19" s="83">
        <f t="shared" si="1"/>
        <v>175265229</v>
      </c>
      <c r="P19" s="82">
        <f t="shared" si="1"/>
        <v>0</v>
      </c>
      <c r="Q19" s="69">
        <f t="shared" si="1"/>
        <v>1436960740</v>
      </c>
      <c r="R19" s="83">
        <f t="shared" si="1"/>
        <v>1158237495</v>
      </c>
      <c r="S19" s="82">
        <f t="shared" si="1"/>
        <v>0</v>
      </c>
      <c r="T19" s="82">
        <f t="shared" si="1"/>
        <v>0</v>
      </c>
      <c r="U19" s="66">
        <f t="shared" si="1"/>
        <v>0</v>
      </c>
      <c r="V19" s="82">
        <f t="shared" si="1"/>
        <v>278723245</v>
      </c>
      <c r="W19" s="94">
        <f t="shared" si="1"/>
        <v>1436960740</v>
      </c>
    </row>
    <row r="20" spans="1:23" s="7" customFormat="1" ht="12.75">
      <c r="A20" s="24" t="s">
        <v>609</v>
      </c>
      <c r="B20" s="79" t="s">
        <v>335</v>
      </c>
      <c r="C20" s="55" t="s">
        <v>336</v>
      </c>
      <c r="D20" s="56">
        <v>0</v>
      </c>
      <c r="E20" s="57">
        <v>41483650</v>
      </c>
      <c r="F20" s="57">
        <v>0</v>
      </c>
      <c r="G20" s="57">
        <v>0</v>
      </c>
      <c r="H20" s="57">
        <v>11123600</v>
      </c>
      <c r="I20" s="57">
        <v>0</v>
      </c>
      <c r="J20" s="57">
        <v>0</v>
      </c>
      <c r="K20" s="57">
        <v>0</v>
      </c>
      <c r="L20" s="57">
        <v>0</v>
      </c>
      <c r="M20" s="57">
        <v>37874</v>
      </c>
      <c r="N20" s="58">
        <v>0</v>
      </c>
      <c r="O20" s="59">
        <v>11339328</v>
      </c>
      <c r="P20" s="58">
        <v>0</v>
      </c>
      <c r="Q20" s="60">
        <v>63984452</v>
      </c>
      <c r="R20" s="59">
        <v>51483650</v>
      </c>
      <c r="S20" s="58">
        <v>0</v>
      </c>
      <c r="T20" s="58">
        <v>0</v>
      </c>
      <c r="U20" s="57">
        <v>0</v>
      </c>
      <c r="V20" s="58">
        <v>12500802</v>
      </c>
      <c r="W20" s="61">
        <v>63984452</v>
      </c>
    </row>
    <row r="21" spans="1:23" s="7" customFormat="1" ht="12.75">
      <c r="A21" s="24" t="s">
        <v>609</v>
      </c>
      <c r="B21" s="79" t="s">
        <v>337</v>
      </c>
      <c r="C21" s="55" t="s">
        <v>338</v>
      </c>
      <c r="D21" s="56">
        <v>0</v>
      </c>
      <c r="E21" s="57">
        <v>25500000</v>
      </c>
      <c r="F21" s="57">
        <v>0</v>
      </c>
      <c r="G21" s="57">
        <v>0</v>
      </c>
      <c r="H21" s="57">
        <v>11250000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8">
        <v>15708500</v>
      </c>
      <c r="O21" s="59">
        <v>6567200</v>
      </c>
      <c r="P21" s="58">
        <v>0</v>
      </c>
      <c r="Q21" s="60">
        <v>59025700</v>
      </c>
      <c r="R21" s="59">
        <v>41504010</v>
      </c>
      <c r="S21" s="58">
        <v>0</v>
      </c>
      <c r="T21" s="58">
        <v>0</v>
      </c>
      <c r="U21" s="57">
        <v>0</v>
      </c>
      <c r="V21" s="58">
        <v>17521690</v>
      </c>
      <c r="W21" s="61">
        <v>59025700</v>
      </c>
    </row>
    <row r="22" spans="1:23" s="7" customFormat="1" ht="12.75">
      <c r="A22" s="24" t="s">
        <v>609</v>
      </c>
      <c r="B22" s="79" t="s">
        <v>339</v>
      </c>
      <c r="C22" s="55" t="s">
        <v>340</v>
      </c>
      <c r="D22" s="56">
        <v>0</v>
      </c>
      <c r="E22" s="57">
        <v>30072000</v>
      </c>
      <c r="F22" s="57">
        <v>0</v>
      </c>
      <c r="G22" s="57">
        <v>0</v>
      </c>
      <c r="H22" s="57">
        <v>4300000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8">
        <v>6407250</v>
      </c>
      <c r="O22" s="59">
        <v>4970000</v>
      </c>
      <c r="P22" s="58">
        <v>0</v>
      </c>
      <c r="Q22" s="60">
        <v>45749250</v>
      </c>
      <c r="R22" s="59">
        <v>31149250</v>
      </c>
      <c r="S22" s="58">
        <v>0</v>
      </c>
      <c r="T22" s="58">
        <v>0</v>
      </c>
      <c r="U22" s="57">
        <v>0</v>
      </c>
      <c r="V22" s="58">
        <v>14600000</v>
      </c>
      <c r="W22" s="61">
        <v>45749250</v>
      </c>
    </row>
    <row r="23" spans="1:23" s="7" customFormat="1" ht="12.75">
      <c r="A23" s="24" t="s">
        <v>609</v>
      </c>
      <c r="B23" s="79" t="s">
        <v>75</v>
      </c>
      <c r="C23" s="55" t="s">
        <v>76</v>
      </c>
      <c r="D23" s="56">
        <v>16000000</v>
      </c>
      <c r="E23" s="57">
        <v>146978000</v>
      </c>
      <c r="F23" s="57">
        <v>152682000</v>
      </c>
      <c r="G23" s="57">
        <v>0</v>
      </c>
      <c r="H23" s="57">
        <v>68700000</v>
      </c>
      <c r="I23" s="57">
        <v>2750000</v>
      </c>
      <c r="J23" s="57">
        <v>0</v>
      </c>
      <c r="K23" s="57">
        <v>0</v>
      </c>
      <c r="L23" s="57">
        <v>0</v>
      </c>
      <c r="M23" s="57">
        <v>156325950</v>
      </c>
      <c r="N23" s="58">
        <v>63660000</v>
      </c>
      <c r="O23" s="59">
        <v>30600000</v>
      </c>
      <c r="P23" s="58">
        <v>0</v>
      </c>
      <c r="Q23" s="60">
        <v>637695950</v>
      </c>
      <c r="R23" s="59">
        <v>437607950</v>
      </c>
      <c r="S23" s="58">
        <v>0</v>
      </c>
      <c r="T23" s="58">
        <v>200088000</v>
      </c>
      <c r="U23" s="57">
        <v>0</v>
      </c>
      <c r="V23" s="58">
        <v>0</v>
      </c>
      <c r="W23" s="61">
        <v>637695950</v>
      </c>
    </row>
    <row r="24" spans="1:23" s="7" customFormat="1" ht="12.75">
      <c r="A24" s="24" t="s">
        <v>609</v>
      </c>
      <c r="B24" s="79" t="s">
        <v>341</v>
      </c>
      <c r="C24" s="55" t="s">
        <v>342</v>
      </c>
      <c r="D24" s="56">
        <v>1760046</v>
      </c>
      <c r="E24" s="57">
        <v>90696000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8">
        <v>19500000</v>
      </c>
      <c r="O24" s="59">
        <v>6400000</v>
      </c>
      <c r="P24" s="58">
        <v>0</v>
      </c>
      <c r="Q24" s="60">
        <v>118356046</v>
      </c>
      <c r="R24" s="59">
        <v>53496000</v>
      </c>
      <c r="S24" s="58">
        <v>0</v>
      </c>
      <c r="T24" s="58">
        <v>0</v>
      </c>
      <c r="U24" s="57">
        <v>0</v>
      </c>
      <c r="V24" s="58">
        <v>64860046</v>
      </c>
      <c r="W24" s="61">
        <v>118356046</v>
      </c>
    </row>
    <row r="25" spans="1:23" s="7" customFormat="1" ht="12.75">
      <c r="A25" s="24" t="s">
        <v>610</v>
      </c>
      <c r="B25" s="79" t="s">
        <v>570</v>
      </c>
      <c r="C25" s="55" t="s">
        <v>571</v>
      </c>
      <c r="D25" s="56">
        <v>0</v>
      </c>
      <c r="E25" s="57">
        <v>0</v>
      </c>
      <c r="F25" s="57">
        <v>331147000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8">
        <v>9929000</v>
      </c>
      <c r="O25" s="59">
        <v>13700000</v>
      </c>
      <c r="P25" s="58">
        <v>0</v>
      </c>
      <c r="Q25" s="60">
        <v>354776000</v>
      </c>
      <c r="R25" s="59">
        <v>354776000</v>
      </c>
      <c r="S25" s="58">
        <v>0</v>
      </c>
      <c r="T25" s="58">
        <v>0</v>
      </c>
      <c r="U25" s="57">
        <v>0</v>
      </c>
      <c r="V25" s="58">
        <v>0</v>
      </c>
      <c r="W25" s="61">
        <v>354776000</v>
      </c>
    </row>
    <row r="26" spans="1:23" s="34" customFormat="1" ht="12.75">
      <c r="A26" s="45"/>
      <c r="B26" s="80" t="s">
        <v>643</v>
      </c>
      <c r="C26" s="81"/>
      <c r="D26" s="65">
        <f aca="true" t="shared" si="2" ref="D26:W26">SUM(D20:D25)</f>
        <v>17760046</v>
      </c>
      <c r="E26" s="66">
        <f t="shared" si="2"/>
        <v>334729650</v>
      </c>
      <c r="F26" s="66">
        <f t="shared" si="2"/>
        <v>483829000</v>
      </c>
      <c r="G26" s="66">
        <f t="shared" si="2"/>
        <v>0</v>
      </c>
      <c r="H26" s="66">
        <f t="shared" si="2"/>
        <v>95373600</v>
      </c>
      <c r="I26" s="66">
        <f t="shared" si="2"/>
        <v>2750000</v>
      </c>
      <c r="J26" s="66">
        <f t="shared" si="2"/>
        <v>0</v>
      </c>
      <c r="K26" s="66">
        <f t="shared" si="2"/>
        <v>0</v>
      </c>
      <c r="L26" s="66">
        <f t="shared" si="2"/>
        <v>0</v>
      </c>
      <c r="M26" s="66">
        <f t="shared" si="2"/>
        <v>156363824</v>
      </c>
      <c r="N26" s="82">
        <f t="shared" si="2"/>
        <v>115204750</v>
      </c>
      <c r="O26" s="83">
        <f t="shared" si="2"/>
        <v>73576528</v>
      </c>
      <c r="P26" s="82">
        <f t="shared" si="2"/>
        <v>0</v>
      </c>
      <c r="Q26" s="69">
        <f t="shared" si="2"/>
        <v>1279587398</v>
      </c>
      <c r="R26" s="83">
        <f t="shared" si="2"/>
        <v>970016860</v>
      </c>
      <c r="S26" s="82">
        <f t="shared" si="2"/>
        <v>0</v>
      </c>
      <c r="T26" s="82">
        <f t="shared" si="2"/>
        <v>200088000</v>
      </c>
      <c r="U26" s="66">
        <f t="shared" si="2"/>
        <v>0</v>
      </c>
      <c r="V26" s="82">
        <f t="shared" si="2"/>
        <v>109482538</v>
      </c>
      <c r="W26" s="94">
        <f t="shared" si="2"/>
        <v>1279587398</v>
      </c>
    </row>
    <row r="27" spans="1:23" s="7" customFormat="1" ht="12.75">
      <c r="A27" s="24" t="s">
        <v>609</v>
      </c>
      <c r="B27" s="79" t="s">
        <v>343</v>
      </c>
      <c r="C27" s="55" t="s">
        <v>344</v>
      </c>
      <c r="D27" s="56">
        <v>0</v>
      </c>
      <c r="E27" s="57">
        <v>10000000</v>
      </c>
      <c r="F27" s="57">
        <v>26000000</v>
      </c>
      <c r="G27" s="57">
        <v>0</v>
      </c>
      <c r="H27" s="57">
        <v>4800000</v>
      </c>
      <c r="I27" s="57">
        <v>5200000</v>
      </c>
      <c r="J27" s="57">
        <v>0</v>
      </c>
      <c r="K27" s="57">
        <v>0</v>
      </c>
      <c r="L27" s="57">
        <v>0</v>
      </c>
      <c r="M27" s="57">
        <v>0</v>
      </c>
      <c r="N27" s="58">
        <v>1250000</v>
      </c>
      <c r="O27" s="59">
        <v>12032250</v>
      </c>
      <c r="P27" s="58">
        <v>0</v>
      </c>
      <c r="Q27" s="60">
        <v>59282250</v>
      </c>
      <c r="R27" s="59">
        <v>10000000</v>
      </c>
      <c r="S27" s="58">
        <v>0</v>
      </c>
      <c r="T27" s="58">
        <v>0</v>
      </c>
      <c r="U27" s="57">
        <v>0</v>
      </c>
      <c r="V27" s="58">
        <v>49282250</v>
      </c>
      <c r="W27" s="61">
        <v>59282250</v>
      </c>
    </row>
    <row r="28" spans="1:23" s="7" customFormat="1" ht="12.75">
      <c r="A28" s="24" t="s">
        <v>609</v>
      </c>
      <c r="B28" s="79" t="s">
        <v>345</v>
      </c>
      <c r="C28" s="55" t="s">
        <v>346</v>
      </c>
      <c r="D28" s="56">
        <v>0</v>
      </c>
      <c r="E28" s="57">
        <v>20174000</v>
      </c>
      <c r="F28" s="57">
        <v>117251000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8">
        <v>0</v>
      </c>
      <c r="O28" s="59">
        <v>1033000</v>
      </c>
      <c r="P28" s="58">
        <v>0</v>
      </c>
      <c r="Q28" s="60">
        <v>138458000</v>
      </c>
      <c r="R28" s="59">
        <v>138458000</v>
      </c>
      <c r="S28" s="58">
        <v>0</v>
      </c>
      <c r="T28" s="58">
        <v>0</v>
      </c>
      <c r="U28" s="57">
        <v>0</v>
      </c>
      <c r="V28" s="58">
        <v>0</v>
      </c>
      <c r="W28" s="61">
        <v>138458000</v>
      </c>
    </row>
    <row r="29" spans="1:23" s="7" customFormat="1" ht="12.75">
      <c r="A29" s="24" t="s">
        <v>609</v>
      </c>
      <c r="B29" s="79" t="s">
        <v>347</v>
      </c>
      <c r="C29" s="55" t="s">
        <v>348</v>
      </c>
      <c r="D29" s="56">
        <v>0</v>
      </c>
      <c r="E29" s="57">
        <v>2600000</v>
      </c>
      <c r="F29" s="57">
        <v>10000000</v>
      </c>
      <c r="G29" s="57">
        <v>0</v>
      </c>
      <c r="H29" s="57">
        <v>0</v>
      </c>
      <c r="I29" s="57">
        <v>2959000</v>
      </c>
      <c r="J29" s="57">
        <v>0</v>
      </c>
      <c r="K29" s="57">
        <v>0</v>
      </c>
      <c r="L29" s="57">
        <v>0</v>
      </c>
      <c r="M29" s="57">
        <v>0</v>
      </c>
      <c r="N29" s="58">
        <v>0</v>
      </c>
      <c r="O29" s="59">
        <v>1800000</v>
      </c>
      <c r="P29" s="58">
        <v>0</v>
      </c>
      <c r="Q29" s="60">
        <v>17359000</v>
      </c>
      <c r="R29" s="59">
        <v>17359000</v>
      </c>
      <c r="S29" s="58">
        <v>0</v>
      </c>
      <c r="T29" s="58">
        <v>0</v>
      </c>
      <c r="U29" s="57">
        <v>0</v>
      </c>
      <c r="V29" s="58">
        <v>0</v>
      </c>
      <c r="W29" s="61">
        <v>17359000</v>
      </c>
    </row>
    <row r="30" spans="1:23" s="7" customFormat="1" ht="12.75">
      <c r="A30" s="24" t="s">
        <v>609</v>
      </c>
      <c r="B30" s="79" t="s">
        <v>349</v>
      </c>
      <c r="C30" s="55" t="s">
        <v>350</v>
      </c>
      <c r="D30" s="56">
        <v>0</v>
      </c>
      <c r="E30" s="57">
        <v>21561900</v>
      </c>
      <c r="F30" s="57">
        <v>0</v>
      </c>
      <c r="G30" s="57">
        <v>0</v>
      </c>
      <c r="H30" s="57">
        <v>15000000</v>
      </c>
      <c r="I30" s="57">
        <v>2000000</v>
      </c>
      <c r="J30" s="57">
        <v>0</v>
      </c>
      <c r="K30" s="57">
        <v>0</v>
      </c>
      <c r="L30" s="57">
        <v>0</v>
      </c>
      <c r="M30" s="57">
        <v>0</v>
      </c>
      <c r="N30" s="58">
        <v>0</v>
      </c>
      <c r="O30" s="59">
        <v>0</v>
      </c>
      <c r="P30" s="58">
        <v>0</v>
      </c>
      <c r="Q30" s="60">
        <v>38561900</v>
      </c>
      <c r="R30" s="59">
        <v>38561900</v>
      </c>
      <c r="S30" s="58">
        <v>0</v>
      </c>
      <c r="T30" s="58">
        <v>0</v>
      </c>
      <c r="U30" s="57">
        <v>0</v>
      </c>
      <c r="V30" s="58">
        <v>0</v>
      </c>
      <c r="W30" s="61">
        <v>38561900</v>
      </c>
    </row>
    <row r="31" spans="1:23" s="7" customFormat="1" ht="12.75">
      <c r="A31" s="24" t="s">
        <v>609</v>
      </c>
      <c r="B31" s="79" t="s">
        <v>351</v>
      </c>
      <c r="C31" s="55" t="s">
        <v>352</v>
      </c>
      <c r="D31" s="56">
        <v>0</v>
      </c>
      <c r="E31" s="57">
        <v>35000000</v>
      </c>
      <c r="F31" s="57">
        <v>15000000</v>
      </c>
      <c r="G31" s="57">
        <v>0</v>
      </c>
      <c r="H31" s="57">
        <v>30000000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8">
        <v>5000000</v>
      </c>
      <c r="O31" s="59">
        <v>200000</v>
      </c>
      <c r="P31" s="58">
        <v>0</v>
      </c>
      <c r="Q31" s="60">
        <v>85200000</v>
      </c>
      <c r="R31" s="59">
        <v>55000000</v>
      </c>
      <c r="S31" s="58">
        <v>0</v>
      </c>
      <c r="T31" s="58">
        <v>0</v>
      </c>
      <c r="U31" s="57">
        <v>0</v>
      </c>
      <c r="V31" s="58">
        <v>30200000</v>
      </c>
      <c r="W31" s="61">
        <v>85200000</v>
      </c>
    </row>
    <row r="32" spans="1:23" s="7" customFormat="1" ht="12.75">
      <c r="A32" s="24" t="s">
        <v>609</v>
      </c>
      <c r="B32" s="79" t="s">
        <v>353</v>
      </c>
      <c r="C32" s="55" t="s">
        <v>354</v>
      </c>
      <c r="D32" s="56">
        <v>8360000</v>
      </c>
      <c r="E32" s="57">
        <v>35549970</v>
      </c>
      <c r="F32" s="57">
        <v>266161500</v>
      </c>
      <c r="G32" s="57">
        <v>0</v>
      </c>
      <c r="H32" s="57">
        <v>29158500</v>
      </c>
      <c r="I32" s="57">
        <v>13700000</v>
      </c>
      <c r="J32" s="57">
        <v>0</v>
      </c>
      <c r="K32" s="57">
        <v>0</v>
      </c>
      <c r="L32" s="57">
        <v>0</v>
      </c>
      <c r="M32" s="57">
        <v>0</v>
      </c>
      <c r="N32" s="58">
        <v>23688500</v>
      </c>
      <c r="O32" s="59">
        <v>15010935</v>
      </c>
      <c r="P32" s="58">
        <v>0</v>
      </c>
      <c r="Q32" s="60">
        <v>391629405</v>
      </c>
      <c r="R32" s="59">
        <v>336178000</v>
      </c>
      <c r="S32" s="58">
        <v>0</v>
      </c>
      <c r="T32" s="58">
        <v>55451405</v>
      </c>
      <c r="U32" s="57">
        <v>0</v>
      </c>
      <c r="V32" s="58">
        <v>0</v>
      </c>
      <c r="W32" s="61">
        <v>391629405</v>
      </c>
    </row>
    <row r="33" spans="1:23" s="7" customFormat="1" ht="12.75">
      <c r="A33" s="24" t="s">
        <v>610</v>
      </c>
      <c r="B33" s="79" t="s">
        <v>572</v>
      </c>
      <c r="C33" s="55" t="s">
        <v>573</v>
      </c>
      <c r="D33" s="56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8">
        <v>0</v>
      </c>
      <c r="O33" s="59">
        <v>0</v>
      </c>
      <c r="P33" s="58">
        <v>0</v>
      </c>
      <c r="Q33" s="60">
        <v>0</v>
      </c>
      <c r="R33" s="59">
        <v>0</v>
      </c>
      <c r="S33" s="58">
        <v>0</v>
      </c>
      <c r="T33" s="58">
        <v>0</v>
      </c>
      <c r="U33" s="57">
        <v>0</v>
      </c>
      <c r="V33" s="58">
        <v>0</v>
      </c>
      <c r="W33" s="61">
        <v>0</v>
      </c>
    </row>
    <row r="34" spans="1:23" s="34" customFormat="1" ht="12.75">
      <c r="A34" s="45"/>
      <c r="B34" s="80" t="s">
        <v>644</v>
      </c>
      <c r="C34" s="81"/>
      <c r="D34" s="65">
        <f aca="true" t="shared" si="3" ref="D34:W34">SUM(D27:D33)</f>
        <v>8360000</v>
      </c>
      <c r="E34" s="66">
        <f t="shared" si="3"/>
        <v>124885870</v>
      </c>
      <c r="F34" s="66">
        <f t="shared" si="3"/>
        <v>434412500</v>
      </c>
      <c r="G34" s="66">
        <f t="shared" si="3"/>
        <v>0</v>
      </c>
      <c r="H34" s="66">
        <f t="shared" si="3"/>
        <v>78958500</v>
      </c>
      <c r="I34" s="66">
        <f t="shared" si="3"/>
        <v>23859000</v>
      </c>
      <c r="J34" s="66">
        <f t="shared" si="3"/>
        <v>0</v>
      </c>
      <c r="K34" s="66">
        <f t="shared" si="3"/>
        <v>0</v>
      </c>
      <c r="L34" s="66">
        <f t="shared" si="3"/>
        <v>0</v>
      </c>
      <c r="M34" s="66">
        <f t="shared" si="3"/>
        <v>0</v>
      </c>
      <c r="N34" s="82">
        <f t="shared" si="3"/>
        <v>29938500</v>
      </c>
      <c r="O34" s="83">
        <f t="shared" si="3"/>
        <v>30076185</v>
      </c>
      <c r="P34" s="82">
        <f t="shared" si="3"/>
        <v>0</v>
      </c>
      <c r="Q34" s="69">
        <f t="shared" si="3"/>
        <v>730490555</v>
      </c>
      <c r="R34" s="83">
        <f t="shared" si="3"/>
        <v>595556900</v>
      </c>
      <c r="S34" s="82">
        <f t="shared" si="3"/>
        <v>0</v>
      </c>
      <c r="T34" s="82">
        <f t="shared" si="3"/>
        <v>55451405</v>
      </c>
      <c r="U34" s="66">
        <f t="shared" si="3"/>
        <v>0</v>
      </c>
      <c r="V34" s="82">
        <f t="shared" si="3"/>
        <v>79482250</v>
      </c>
      <c r="W34" s="94">
        <f t="shared" si="3"/>
        <v>730490555</v>
      </c>
    </row>
    <row r="35" spans="1:23" s="7" customFormat="1" ht="12.75">
      <c r="A35" s="24" t="s">
        <v>609</v>
      </c>
      <c r="B35" s="79" t="s">
        <v>355</v>
      </c>
      <c r="C35" s="55" t="s">
        <v>356</v>
      </c>
      <c r="D35" s="56">
        <v>0</v>
      </c>
      <c r="E35" s="57">
        <v>63755919</v>
      </c>
      <c r="F35" s="57">
        <v>0</v>
      </c>
      <c r="G35" s="57">
        <v>0</v>
      </c>
      <c r="H35" s="57">
        <v>1924740</v>
      </c>
      <c r="I35" s="57">
        <v>0</v>
      </c>
      <c r="J35" s="57">
        <v>0</v>
      </c>
      <c r="K35" s="57">
        <v>0</v>
      </c>
      <c r="L35" s="57">
        <v>0</v>
      </c>
      <c r="M35" s="57">
        <v>4010434</v>
      </c>
      <c r="N35" s="58">
        <v>0</v>
      </c>
      <c r="O35" s="59">
        <v>0</v>
      </c>
      <c r="P35" s="58">
        <v>0</v>
      </c>
      <c r="Q35" s="60">
        <v>69691093</v>
      </c>
      <c r="R35" s="59">
        <v>35360000</v>
      </c>
      <c r="S35" s="58">
        <v>0</v>
      </c>
      <c r="T35" s="58">
        <v>0</v>
      </c>
      <c r="U35" s="57">
        <v>0</v>
      </c>
      <c r="V35" s="58">
        <v>34331093</v>
      </c>
      <c r="W35" s="61">
        <v>69691093</v>
      </c>
    </row>
    <row r="36" spans="1:23" s="7" customFormat="1" ht="12.75">
      <c r="A36" s="24" t="s">
        <v>609</v>
      </c>
      <c r="B36" s="79" t="s">
        <v>357</v>
      </c>
      <c r="C36" s="55" t="s">
        <v>358</v>
      </c>
      <c r="D36" s="56">
        <v>0</v>
      </c>
      <c r="E36" s="57">
        <v>69300000</v>
      </c>
      <c r="F36" s="57">
        <v>0</v>
      </c>
      <c r="G36" s="57">
        <v>0</v>
      </c>
      <c r="H36" s="57">
        <v>21700000</v>
      </c>
      <c r="I36" s="57">
        <v>0</v>
      </c>
      <c r="J36" s="57">
        <v>0</v>
      </c>
      <c r="K36" s="57">
        <v>6789000</v>
      </c>
      <c r="L36" s="57">
        <v>0</v>
      </c>
      <c r="M36" s="57">
        <v>0</v>
      </c>
      <c r="N36" s="58">
        <v>0</v>
      </c>
      <c r="O36" s="59">
        <v>800000</v>
      </c>
      <c r="P36" s="58">
        <v>0</v>
      </c>
      <c r="Q36" s="60">
        <v>98589000</v>
      </c>
      <c r="R36" s="59">
        <v>68289000</v>
      </c>
      <c r="S36" s="58">
        <v>0</v>
      </c>
      <c r="T36" s="58">
        <v>0</v>
      </c>
      <c r="U36" s="57">
        <v>0</v>
      </c>
      <c r="V36" s="58">
        <v>30300000</v>
      </c>
      <c r="W36" s="61">
        <v>98589000</v>
      </c>
    </row>
    <row r="37" spans="1:23" s="7" customFormat="1" ht="12.75">
      <c r="A37" s="24" t="s">
        <v>609</v>
      </c>
      <c r="B37" s="79" t="s">
        <v>359</v>
      </c>
      <c r="C37" s="55" t="s">
        <v>360</v>
      </c>
      <c r="D37" s="56">
        <v>15000000</v>
      </c>
      <c r="E37" s="57">
        <v>118956000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8">
        <v>0</v>
      </c>
      <c r="O37" s="59">
        <v>15900000</v>
      </c>
      <c r="P37" s="58">
        <v>0</v>
      </c>
      <c r="Q37" s="60">
        <v>149856000</v>
      </c>
      <c r="R37" s="59">
        <v>149856000</v>
      </c>
      <c r="S37" s="58">
        <v>0</v>
      </c>
      <c r="T37" s="58">
        <v>0</v>
      </c>
      <c r="U37" s="57">
        <v>0</v>
      </c>
      <c r="V37" s="58">
        <v>0</v>
      </c>
      <c r="W37" s="61">
        <v>149856000</v>
      </c>
    </row>
    <row r="38" spans="1:23" s="7" customFormat="1" ht="12.75">
      <c r="A38" s="24" t="s">
        <v>609</v>
      </c>
      <c r="B38" s="79" t="s">
        <v>361</v>
      </c>
      <c r="C38" s="55" t="s">
        <v>362</v>
      </c>
      <c r="D38" s="56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12000000</v>
      </c>
      <c r="L38" s="57">
        <v>0</v>
      </c>
      <c r="M38" s="57">
        <v>10550000</v>
      </c>
      <c r="N38" s="58">
        <v>0</v>
      </c>
      <c r="O38" s="59">
        <v>2120000</v>
      </c>
      <c r="P38" s="58">
        <v>0</v>
      </c>
      <c r="Q38" s="60">
        <v>24670000</v>
      </c>
      <c r="R38" s="59">
        <v>22757250</v>
      </c>
      <c r="S38" s="58">
        <v>0</v>
      </c>
      <c r="T38" s="58">
        <v>0</v>
      </c>
      <c r="U38" s="57">
        <v>0</v>
      </c>
      <c r="V38" s="58">
        <v>1912750</v>
      </c>
      <c r="W38" s="61">
        <v>24670000</v>
      </c>
    </row>
    <row r="39" spans="1:23" s="7" customFormat="1" ht="12.75">
      <c r="A39" s="24" t="s">
        <v>609</v>
      </c>
      <c r="B39" s="79" t="s">
        <v>363</v>
      </c>
      <c r="C39" s="55" t="s">
        <v>364</v>
      </c>
      <c r="D39" s="56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8">
        <v>0</v>
      </c>
      <c r="O39" s="59">
        <v>0</v>
      </c>
      <c r="P39" s="58">
        <v>0</v>
      </c>
      <c r="Q39" s="60">
        <v>0</v>
      </c>
      <c r="R39" s="59">
        <v>0</v>
      </c>
      <c r="S39" s="58">
        <v>0</v>
      </c>
      <c r="T39" s="58">
        <v>0</v>
      </c>
      <c r="U39" s="57">
        <v>0</v>
      </c>
      <c r="V39" s="58">
        <v>0</v>
      </c>
      <c r="W39" s="61">
        <v>0</v>
      </c>
    </row>
    <row r="40" spans="1:23" s="7" customFormat="1" ht="12.75">
      <c r="A40" s="24" t="s">
        <v>610</v>
      </c>
      <c r="B40" s="79" t="s">
        <v>592</v>
      </c>
      <c r="C40" s="55" t="s">
        <v>593</v>
      </c>
      <c r="D40" s="56">
        <v>0</v>
      </c>
      <c r="E40" s="57">
        <v>0</v>
      </c>
      <c r="F40" s="57">
        <v>639528000</v>
      </c>
      <c r="G40" s="57">
        <v>0</v>
      </c>
      <c r="H40" s="57">
        <v>0</v>
      </c>
      <c r="I40" s="57">
        <v>365000000</v>
      </c>
      <c r="J40" s="57">
        <v>0</v>
      </c>
      <c r="K40" s="57">
        <v>0</v>
      </c>
      <c r="L40" s="57">
        <v>0</v>
      </c>
      <c r="M40" s="57">
        <v>0</v>
      </c>
      <c r="N40" s="58">
        <v>0</v>
      </c>
      <c r="O40" s="59">
        <v>35100000</v>
      </c>
      <c r="P40" s="58">
        <v>0</v>
      </c>
      <c r="Q40" s="60">
        <v>1039628000</v>
      </c>
      <c r="R40" s="59">
        <v>991628000</v>
      </c>
      <c r="S40" s="58">
        <v>0</v>
      </c>
      <c r="T40" s="58">
        <v>0</v>
      </c>
      <c r="U40" s="57">
        <v>0</v>
      </c>
      <c r="V40" s="58">
        <v>48000000</v>
      </c>
      <c r="W40" s="61">
        <v>1039628000</v>
      </c>
    </row>
    <row r="41" spans="1:23" s="34" customFormat="1" ht="12.75">
      <c r="A41" s="45"/>
      <c r="B41" s="80" t="s">
        <v>645</v>
      </c>
      <c r="C41" s="81"/>
      <c r="D41" s="65">
        <f aca="true" t="shared" si="4" ref="D41:W41">SUM(D35:D40)</f>
        <v>15000000</v>
      </c>
      <c r="E41" s="66">
        <f t="shared" si="4"/>
        <v>252011919</v>
      </c>
      <c r="F41" s="66">
        <f t="shared" si="4"/>
        <v>639528000</v>
      </c>
      <c r="G41" s="66">
        <f t="shared" si="4"/>
        <v>0</v>
      </c>
      <c r="H41" s="66">
        <f t="shared" si="4"/>
        <v>23624740</v>
      </c>
      <c r="I41" s="66">
        <f t="shared" si="4"/>
        <v>365000000</v>
      </c>
      <c r="J41" s="66">
        <f t="shared" si="4"/>
        <v>0</v>
      </c>
      <c r="K41" s="66">
        <f t="shared" si="4"/>
        <v>18789000</v>
      </c>
      <c r="L41" s="66">
        <f t="shared" si="4"/>
        <v>0</v>
      </c>
      <c r="M41" s="66">
        <f t="shared" si="4"/>
        <v>14560434</v>
      </c>
      <c r="N41" s="82">
        <f t="shared" si="4"/>
        <v>0</v>
      </c>
      <c r="O41" s="83">
        <f t="shared" si="4"/>
        <v>53920000</v>
      </c>
      <c r="P41" s="82">
        <f t="shared" si="4"/>
        <v>0</v>
      </c>
      <c r="Q41" s="69">
        <f t="shared" si="4"/>
        <v>1382434093</v>
      </c>
      <c r="R41" s="83">
        <f t="shared" si="4"/>
        <v>1267890250</v>
      </c>
      <c r="S41" s="82">
        <f t="shared" si="4"/>
        <v>0</v>
      </c>
      <c r="T41" s="82">
        <f t="shared" si="4"/>
        <v>0</v>
      </c>
      <c r="U41" s="66">
        <f t="shared" si="4"/>
        <v>0</v>
      </c>
      <c r="V41" s="82">
        <f t="shared" si="4"/>
        <v>114543843</v>
      </c>
      <c r="W41" s="94">
        <f t="shared" si="4"/>
        <v>1382434093</v>
      </c>
    </row>
    <row r="42" spans="1:23" s="34" customFormat="1" ht="12.75">
      <c r="A42" s="45"/>
      <c r="B42" s="80" t="s">
        <v>646</v>
      </c>
      <c r="C42" s="81"/>
      <c r="D42" s="65">
        <f aca="true" t="shared" si="5" ref="D42:W42">SUM(D7:D12,D14:D18,D20:D25,D27:D33,D35:D40)</f>
        <v>63520046</v>
      </c>
      <c r="E42" s="66">
        <f t="shared" si="5"/>
        <v>1294467990</v>
      </c>
      <c r="F42" s="66">
        <f t="shared" si="5"/>
        <v>2344476814</v>
      </c>
      <c r="G42" s="66">
        <f t="shared" si="5"/>
        <v>0</v>
      </c>
      <c r="H42" s="66">
        <f t="shared" si="5"/>
        <v>320310292</v>
      </c>
      <c r="I42" s="66">
        <f t="shared" si="5"/>
        <v>391609000</v>
      </c>
      <c r="J42" s="66">
        <f t="shared" si="5"/>
        <v>0</v>
      </c>
      <c r="K42" s="66">
        <f t="shared" si="5"/>
        <v>40995886</v>
      </c>
      <c r="L42" s="66">
        <f t="shared" si="5"/>
        <v>0</v>
      </c>
      <c r="M42" s="66">
        <f t="shared" si="5"/>
        <v>189763258</v>
      </c>
      <c r="N42" s="82">
        <f t="shared" si="5"/>
        <v>314300532</v>
      </c>
      <c r="O42" s="83">
        <f t="shared" si="5"/>
        <v>392247496</v>
      </c>
      <c r="P42" s="82">
        <f t="shared" si="5"/>
        <v>8000000</v>
      </c>
      <c r="Q42" s="69">
        <f t="shared" si="5"/>
        <v>5359691314</v>
      </c>
      <c r="R42" s="83">
        <f t="shared" si="5"/>
        <v>4322986937</v>
      </c>
      <c r="S42" s="82">
        <f t="shared" si="5"/>
        <v>0</v>
      </c>
      <c r="T42" s="82">
        <f t="shared" si="5"/>
        <v>255539405</v>
      </c>
      <c r="U42" s="66">
        <f t="shared" si="5"/>
        <v>0</v>
      </c>
      <c r="V42" s="82">
        <f t="shared" si="5"/>
        <v>781164972</v>
      </c>
      <c r="W42" s="94">
        <f t="shared" si="5"/>
        <v>5359691314</v>
      </c>
    </row>
    <row r="43" spans="1:23" s="7" customFormat="1" ht="12.75">
      <c r="A43" s="46"/>
      <c r="B43" s="84"/>
      <c r="C43" s="85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  <c r="P43" s="87"/>
      <c r="Q43" s="89"/>
      <c r="R43" s="88"/>
      <c r="S43" s="87"/>
      <c r="T43" s="87"/>
      <c r="U43" s="87"/>
      <c r="V43" s="87"/>
      <c r="W43" s="89"/>
    </row>
    <row r="44" spans="1:23" s="50" customFormat="1" ht="12.75">
      <c r="A44" s="52"/>
      <c r="B44" s="120" t="s">
        <v>43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</row>
    <row r="45" spans="1:23" s="51" customFormat="1" ht="12.75">
      <c r="A45" s="53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</row>
    <row r="46" spans="1:23" s="51" customFormat="1" ht="12.75">
      <c r="A46" s="53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</row>
    <row r="47" spans="1:23" s="51" customFormat="1" ht="12.75">
      <c r="A47" s="53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3" s="51" customFormat="1" ht="12.75">
      <c r="A48" s="53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3" s="51" customFormat="1" ht="12.75">
      <c r="A49" s="53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</row>
    <row r="50" spans="1:23" s="51" customFormat="1" ht="12.75">
      <c r="A50" s="53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</row>
    <row r="51" spans="1:23" s="51" customFormat="1" ht="12.75">
      <c r="A51" s="53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1:23" s="51" customFormat="1" ht="12.75">
      <c r="A52" s="53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</row>
    <row r="53" spans="1:23" s="51" customFormat="1" ht="12.75">
      <c r="A53" s="53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1:23" s="51" customFormat="1" ht="12.75">
      <c r="A54" s="53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</row>
    <row r="55" spans="1:23" s="51" customFormat="1" ht="12.75">
      <c r="A55" s="53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</row>
    <row r="56" spans="1:23" s="51" customFormat="1" ht="12.75">
      <c r="A56" s="53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s="51" customFormat="1" ht="12.75">
      <c r="A57" s="53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s="51" customFormat="1" ht="12.75">
      <c r="A58" s="53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s="51" customFormat="1" ht="12.75">
      <c r="A59" s="53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 spans="1:23" s="51" customFormat="1" ht="12.75">
      <c r="A60" s="53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 spans="1:23" s="51" customFormat="1" ht="12.75">
      <c r="A61" s="53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</row>
    <row r="62" spans="1:23" s="51" customFormat="1" ht="12.75">
      <c r="A62" s="53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 spans="1:23" s="51" customFormat="1" ht="12.75">
      <c r="A63" s="53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</row>
    <row r="64" spans="1:23" s="51" customFormat="1" ht="12.75">
      <c r="A64" s="53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</row>
    <row r="65" spans="1:23" s="51" customFormat="1" ht="12.75">
      <c r="A65" s="53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 spans="1:23" s="51" customFormat="1" ht="12.75">
      <c r="A66" s="53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 spans="1:23" s="51" customFormat="1" ht="12.75">
      <c r="A67" s="53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 spans="1:23" s="51" customFormat="1" ht="12.75">
      <c r="A68" s="53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  <row r="69" spans="1:23" s="51" customFormat="1" ht="12.75">
      <c r="A69" s="53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</row>
    <row r="70" spans="1:23" s="51" customFormat="1" ht="12.75">
      <c r="A70" s="53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</row>
    <row r="71" spans="1:23" s="51" customFormat="1" ht="12.75">
      <c r="A71" s="53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3" s="51" customFormat="1" ht="12.75">
      <c r="A72" s="53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3" s="51" customFormat="1" ht="12.75">
      <c r="A73" s="53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3" s="51" customFormat="1" ht="12.75">
      <c r="A74" s="53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3" s="51" customFormat="1" ht="12.75">
      <c r="A75" s="53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3" s="51" customFormat="1" ht="12.75">
      <c r="A76" s="53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3" s="51" customFormat="1" ht="12.75">
      <c r="A77" s="53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3" s="51" customFormat="1" ht="12.75">
      <c r="A78" s="53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3" s="51" customFormat="1" ht="12.75">
      <c r="A79" s="53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3" s="51" customFormat="1" ht="12.75">
      <c r="A80" s="53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1:23" s="51" customFormat="1" ht="12.75">
      <c r="A81" s="53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2:23" s="51" customFormat="1" ht="12.75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</row>
    <row r="83" spans="2:23" s="51" customFormat="1" ht="12.7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</row>
    <row r="84" spans="2:23" s="51" customFormat="1" ht="12.75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</row>
    <row r="85" spans="2:23" s="51" customFormat="1" ht="12.75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</row>
    <row r="86" spans="2:23" s="51" customFormat="1" ht="12.75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</row>
    <row r="87" spans="2:23" s="51" customFormat="1" ht="12.75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</row>
    <row r="88" spans="2:23" s="51" customFormat="1" ht="12.75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  <row r="89" spans="2:23" s="51" customFormat="1" ht="12.75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</row>
    <row r="90" spans="2:23" s="51" customFormat="1" ht="12.75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</row>
    <row r="91" spans="2:23" s="51" customFormat="1" ht="12.75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</row>
    <row r="92" spans="2:23" s="51" customFormat="1" ht="12.75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</row>
    <row r="93" spans="2:23" s="51" customFormat="1" ht="12.75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</row>
    <row r="94" spans="2:23" s="51" customFormat="1" ht="12.75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</row>
    <row r="95" spans="2:23" s="51" customFormat="1" ht="12.75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</row>
    <row r="96" spans="2:23" s="51" customFormat="1" ht="12.75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</row>
    <row r="97" spans="2:23" s="51" customFormat="1" ht="12.75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</row>
    <row r="98" spans="2:23" s="51" customFormat="1" ht="12.7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</row>
    <row r="99" spans="2:2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2.75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2.7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2.75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2.7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2.75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2.75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2.75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2.75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2.75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2.75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2.75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2.75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2.75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2.75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2.75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2.75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12.75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12.75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12.75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12.75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2.75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2.75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2.75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2.75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2.75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2.75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2.75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2.75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2.75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2.75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2.75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2.75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2.75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2.75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2.75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2.75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2.75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2.75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2.75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2.75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2.75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2.75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2.75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2.75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2.75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2.75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2.75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2.75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2.75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2.75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2.75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12.75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2.7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2.75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2.75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2.75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2.75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2.75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2.75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2.75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2.75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2.75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2.75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2.75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2.75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2.75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2.75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12.75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2.75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2.75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2.75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2.75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2.75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2.75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2.75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2.75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2.75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2.75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2.75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2.75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2.75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2.75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2.75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2.75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2.75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2.75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2.75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2.75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ht="12.75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ht="12.75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ht="12.75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ht="12.75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ht="12.75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ht="12.75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ht="12.75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ht="12.75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ht="12.75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ht="12.75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ht="12.75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ht="12.75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ht="12.7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ht="12.75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ht="12.75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ht="12.75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ht="12.75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ht="12.75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ht="12.75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ht="12.75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ht="12.75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ht="12.75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ht="12.75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ht="12.7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ht="12.7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ht="12.7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ht="12.7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ht="12.75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ht="12.75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ht="12.75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ht="12.75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ht="12.75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ht="12.75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ht="12.75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ht="12.75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ht="12.75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ht="12.75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ht="12.75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ht="12.75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ht="12.75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ht="12.75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ht="12.75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</sheetData>
  <sheetProtection password="F954" sheet="1" objects="1" scenarios="1"/>
  <mergeCells count="4">
    <mergeCell ref="B1:W1"/>
    <mergeCell ref="D2:Q2"/>
    <mergeCell ref="R2:W2"/>
    <mergeCell ref="B44:W44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2015-11-06T07:46:57Z</cp:lastPrinted>
  <dcterms:created xsi:type="dcterms:W3CDTF">2015-10-14T15:41:37Z</dcterms:created>
  <dcterms:modified xsi:type="dcterms:W3CDTF">2015-11-06T07:47:09Z</dcterms:modified>
  <cp:category/>
  <cp:version/>
  <cp:contentType/>
  <cp:contentStatus/>
</cp:coreProperties>
</file>