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3" sheetId="6" r:id="rId6"/>
    <sheet name="EC104" sheetId="7" r:id="rId7"/>
    <sheet name="EC105" sheetId="8" r:id="rId8"/>
    <sheet name="EC106" sheetId="9" r:id="rId9"/>
    <sheet name="EC107" sheetId="10" r:id="rId10"/>
    <sheet name="EC108" sheetId="11" r:id="rId11"/>
    <sheet name="EC109" sheetId="12" r:id="rId12"/>
    <sheet name="DC10" sheetId="13" r:id="rId13"/>
    <sheet name="EC121" sheetId="14" r:id="rId14"/>
    <sheet name="EC122" sheetId="15" r:id="rId15"/>
    <sheet name="EC123" sheetId="16" r:id="rId16"/>
    <sheet name="EC124" sheetId="17" r:id="rId17"/>
    <sheet name="EC126" sheetId="18" r:id="rId18"/>
    <sheet name="EC127" sheetId="19" r:id="rId19"/>
    <sheet name="EC128" sheetId="20" r:id="rId20"/>
    <sheet name="DC12" sheetId="21" r:id="rId21"/>
    <sheet name="EC131" sheetId="22" r:id="rId22"/>
    <sheet name="EC132" sheetId="23" r:id="rId23"/>
    <sheet name="EC133" sheetId="24" r:id="rId24"/>
    <sheet name="EC134" sheetId="25" r:id="rId25"/>
    <sheet name="EC135" sheetId="26" r:id="rId26"/>
    <sheet name="EC136" sheetId="27" r:id="rId27"/>
    <sheet name="EC137" sheetId="28" r:id="rId28"/>
    <sheet name="EC138" sheetId="29" r:id="rId29"/>
    <sheet name="DC13" sheetId="30" r:id="rId30"/>
    <sheet name="EC141" sheetId="31" r:id="rId31"/>
    <sheet name="EC142" sheetId="32" r:id="rId32"/>
    <sheet name="EC143" sheetId="33" r:id="rId33"/>
    <sheet name="EC144" sheetId="34" r:id="rId34"/>
    <sheet name="DC14" sheetId="35" r:id="rId35"/>
    <sheet name="EC153" sheetId="36" r:id="rId36"/>
    <sheet name="EC154" sheetId="37" r:id="rId37"/>
    <sheet name="EC155" sheetId="38" r:id="rId38"/>
    <sheet name="EC156" sheetId="39" r:id="rId39"/>
    <sheet name="EC157" sheetId="40" r:id="rId40"/>
    <sheet name="DC15" sheetId="41" r:id="rId41"/>
    <sheet name="EC441" sheetId="42" r:id="rId42"/>
    <sheet name="EC442" sheetId="43" r:id="rId43"/>
    <sheet name="EC443" sheetId="44" r:id="rId44"/>
    <sheet name="EC444" sheetId="45" r:id="rId45"/>
    <sheet name="DC44" sheetId="46" r:id="rId46"/>
  </sheets>
  <definedNames>
    <definedName name="_xlnm.Print_Area" localSheetId="1">'BUF'!$A$1:$K$69</definedName>
    <definedName name="_xlnm.Print_Area" localSheetId="12">'DC10'!$A$1:$K$69</definedName>
    <definedName name="_xlnm.Print_Area" localSheetId="20">'DC12'!$A$1:$K$69</definedName>
    <definedName name="_xlnm.Print_Area" localSheetId="29">'DC13'!$A$1:$K$69</definedName>
    <definedName name="_xlnm.Print_Area" localSheetId="34">'DC14'!$A$1:$K$69</definedName>
    <definedName name="_xlnm.Print_Area" localSheetId="40">'DC15'!$A$1:$K$69</definedName>
    <definedName name="_xlnm.Print_Area" localSheetId="45">'DC44'!$A$1:$K$69</definedName>
    <definedName name="_xlnm.Print_Area" localSheetId="3">'EC101'!$A$1:$K$69</definedName>
    <definedName name="_xlnm.Print_Area" localSheetId="4">'EC102'!$A$1:$K$69</definedName>
    <definedName name="_xlnm.Print_Area" localSheetId="5">'EC103'!$A$1:$K$69</definedName>
    <definedName name="_xlnm.Print_Area" localSheetId="6">'EC104'!$A$1:$K$69</definedName>
    <definedName name="_xlnm.Print_Area" localSheetId="7">'EC105'!$A$1:$K$69</definedName>
    <definedName name="_xlnm.Print_Area" localSheetId="8">'EC106'!$A$1:$K$69</definedName>
    <definedName name="_xlnm.Print_Area" localSheetId="9">'EC107'!$A$1:$K$69</definedName>
    <definedName name="_xlnm.Print_Area" localSheetId="10">'EC108'!$A$1:$K$69</definedName>
    <definedName name="_xlnm.Print_Area" localSheetId="11">'EC109'!$A$1:$K$69</definedName>
    <definedName name="_xlnm.Print_Area" localSheetId="13">'EC121'!$A$1:$K$69</definedName>
    <definedName name="_xlnm.Print_Area" localSheetId="14">'EC122'!$A$1:$K$69</definedName>
    <definedName name="_xlnm.Print_Area" localSheetId="15">'EC123'!$A$1:$K$69</definedName>
    <definedName name="_xlnm.Print_Area" localSheetId="16">'EC124'!$A$1:$K$69</definedName>
    <definedName name="_xlnm.Print_Area" localSheetId="17">'EC126'!$A$1:$K$69</definedName>
    <definedName name="_xlnm.Print_Area" localSheetId="18">'EC127'!$A$1:$K$69</definedName>
    <definedName name="_xlnm.Print_Area" localSheetId="19">'EC128'!$A$1:$K$69</definedName>
    <definedName name="_xlnm.Print_Area" localSheetId="21">'EC131'!$A$1:$K$69</definedName>
    <definedName name="_xlnm.Print_Area" localSheetId="22">'EC132'!$A$1:$K$69</definedName>
    <definedName name="_xlnm.Print_Area" localSheetId="23">'EC133'!$A$1:$K$69</definedName>
    <definedName name="_xlnm.Print_Area" localSheetId="24">'EC134'!$A$1:$K$69</definedName>
    <definedName name="_xlnm.Print_Area" localSheetId="25">'EC135'!$A$1:$K$69</definedName>
    <definedName name="_xlnm.Print_Area" localSheetId="26">'EC136'!$A$1:$K$69</definedName>
    <definedName name="_xlnm.Print_Area" localSheetId="27">'EC137'!$A$1:$K$69</definedName>
    <definedName name="_xlnm.Print_Area" localSheetId="28">'EC138'!$A$1:$K$69</definedName>
    <definedName name="_xlnm.Print_Area" localSheetId="30">'EC141'!$A$1:$K$69</definedName>
    <definedName name="_xlnm.Print_Area" localSheetId="31">'EC142'!$A$1:$K$69</definedName>
    <definedName name="_xlnm.Print_Area" localSheetId="32">'EC143'!$A$1:$K$69</definedName>
    <definedName name="_xlnm.Print_Area" localSheetId="33">'EC144'!$A$1:$K$69</definedName>
    <definedName name="_xlnm.Print_Area" localSheetId="35">'EC153'!$A$1:$K$69</definedName>
    <definedName name="_xlnm.Print_Area" localSheetId="36">'EC154'!$A$1:$K$69</definedName>
    <definedName name="_xlnm.Print_Area" localSheetId="37">'EC155'!$A$1:$K$69</definedName>
    <definedName name="_xlnm.Print_Area" localSheetId="38">'EC156'!$A$1:$K$69</definedName>
    <definedName name="_xlnm.Print_Area" localSheetId="39">'EC157'!$A$1:$K$69</definedName>
    <definedName name="_xlnm.Print_Area" localSheetId="41">'EC441'!$A$1:$K$69</definedName>
    <definedName name="_xlnm.Print_Area" localSheetId="42">'EC442'!$A$1:$K$69</definedName>
    <definedName name="_xlnm.Print_Area" localSheetId="43">'EC443'!$A$1:$K$69</definedName>
    <definedName name="_xlnm.Print_Area" localSheetId="44">'EC444'!$A$1:$K$69</definedName>
    <definedName name="_xlnm.Print_Area" localSheetId="2">'NMA'!$A$1:$K$69</definedName>
    <definedName name="_xlnm.Print_Area" localSheetId="0">'Summary'!$A$1:$K$69</definedName>
  </definedNames>
  <calcPr fullCalcOnLoad="1"/>
</workbook>
</file>

<file path=xl/sharedStrings.xml><?xml version="1.0" encoding="utf-8"?>
<sst xmlns="http://schemas.openxmlformats.org/spreadsheetml/2006/main" count="4094" uniqueCount="130">
  <si>
    <t>Eastern Cape: Buffalo City(BUF) - Table A1 Budget Summary for 4th Quarter ended 30 June 2015 (Figures Finalised as at 2015/10/13)</t>
  </si>
  <si>
    <t>Description</t>
  </si>
  <si>
    <t>2011/12</t>
  </si>
  <si>
    <t>2012/13</t>
  </si>
  <si>
    <t>2013/14</t>
  </si>
  <si>
    <t>Current year 2014/15</t>
  </si>
  <si>
    <t>2015/16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</si>
  <si>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</si>
  <si>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</si>
  <si>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</si>
  <si>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</si>
  <si>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</si>
  <si>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Pre-audit Outcome</t>
  </si>
  <si>
    <t>Budget Year 2015/16</t>
  </si>
  <si>
    <t>Budget Year 2016/17</t>
  </si>
  <si>
    <t>Budget Year 2017/18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</si>
  <si>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</si>
  <si>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</si>
  <si>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</si>
  <si>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</si>
  <si>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</si>
  <si>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</si>
  <si>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</si>
  <si>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</si>
  <si>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</si>
  <si>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</si>
  <si>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</si>
  <si>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</si>
  <si>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</si>
  <si>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</si>
  <si>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</si>
  <si>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</si>
  <si>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</si>
  <si>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</si>
  <si>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</si>
  <si>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</si>
  <si>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</si>
  <si>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</si>
  <si>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</si>
  <si>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</si>
  <si>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</si>
  <si>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</si>
  <si>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</si>
  <si>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</si>
  <si>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</si>
  <si>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</si>
  <si>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</si>
  <si>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</si>
  <si>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</si>
  <si>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</si>
  <si>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</si>
  <si>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</si>
  <si>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</si>
  <si>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</si>
  <si>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Renewal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</si>
  <si>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</si>
  <si>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</si>
  <si>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</si>
  <si>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</si>
  <si>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</si>
  <si>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</si>
  <si>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</si>
  <si>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</si>
  <si>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</si>
  <si>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</si>
  <si>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</si>
  <si>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</si>
  <si>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</si>
  <si>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</si>
  <si>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</si>
  <si>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</si>
  <si>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</si>
  <si>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</si>
  <si>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Eastern Cape: Nelson Mandela Bay(NMA) - Table A1 Budget Summary for 4th Quarter ended 30 June 2015 (Figures Finalised as at 2015/10/13)</t>
  </si>
  <si>
    <t>Eastern Cape: Camdeboo(EC101) - Table A1 Budget Summary for 4th Quarter ended 30 June 2015 (Figures Finalised as at 2015/10/13)</t>
  </si>
  <si>
    <t>Eastern Cape: Blue Crane Route(EC102) - Table A1 Budget Summary for 4th Quarter ended 30 June 2015 (Figures Finalised as at 2015/10/13)</t>
  </si>
  <si>
    <t>Eastern Cape: Ikwezi(EC103) - Table A1 Budget Summary for 4th Quarter ended 30 June 2015 (Figures Finalised as at 2015/10/13)</t>
  </si>
  <si>
    <t>Eastern Cape: Makana(EC104) - Table A1 Budget Summary for 4th Quarter ended 30 June 2015 (Figures Finalised as at 2015/10/13)</t>
  </si>
  <si>
    <t>Eastern Cape: Ndlambe(EC105) - Table A1 Budget Summary for 4th Quarter ended 30 June 2015 (Figures Finalised as at 2015/10/13)</t>
  </si>
  <si>
    <t>Eastern Cape: Sundays River Valley(EC106) - Table A1 Budget Summary for 4th Quarter ended 30 June 2015 (Figures Finalised as at 2015/10/13)</t>
  </si>
  <si>
    <t>Eastern Cape: Baviaans(EC107) - Table A1 Budget Summary for 4th Quarter ended 30 June 2015 (Figures Finalised as at 2015/10/13)</t>
  </si>
  <si>
    <t>Eastern Cape: Kouga(EC108) - Table A1 Budget Summary for 4th Quarter ended 30 June 2015 (Figures Finalised as at 2015/10/13)</t>
  </si>
  <si>
    <t>Eastern Cape: Kou-Kamma(EC109) - Table A1 Budget Summary for 4th Quarter ended 30 June 2015 (Figures Finalised as at 2015/10/13)</t>
  </si>
  <si>
    <t>Eastern Cape: Sarah Baartman(DC10) - Table A1 Budget Summary for 4th Quarter ended 30 June 2015 (Figures Finalised as at 2015/10/13)</t>
  </si>
  <si>
    <t>Eastern Cape: Mbhashe(EC121) - Table A1 Budget Summary for 4th Quarter ended 30 June 2015 (Figures Finalised as at 2015/10/13)</t>
  </si>
  <si>
    <t>Eastern Cape: Mnquma(EC122) - Table A1 Budget Summary for 4th Quarter ended 30 June 2015 (Figures Finalised as at 2015/10/13)</t>
  </si>
  <si>
    <t>Eastern Cape: Great Kei(EC123) - Table A1 Budget Summary for 4th Quarter ended 30 June 2015 (Figures Finalised as at 2015/10/13)</t>
  </si>
  <si>
    <t>Eastern Cape: Amahlathi(EC124) - Table A1 Budget Summary for 4th Quarter ended 30 June 2015 (Figures Finalised as at 2015/10/13)</t>
  </si>
  <si>
    <t>Eastern Cape: Ngqushwa(EC126) - Table A1 Budget Summary for 4th Quarter ended 30 June 2015 (Figures Finalised as at 2015/10/13)</t>
  </si>
  <si>
    <t>Eastern Cape: Nkonkobe(EC127) - Table A1 Budget Summary for 4th Quarter ended 30 June 2015 (Figures Finalised as at 2015/10/13)</t>
  </si>
  <si>
    <t>Eastern Cape: Nxuba(EC128) - Table A1 Budget Summary for 4th Quarter ended 30 June 2015 (Figures Finalised as at 2015/10/13)</t>
  </si>
  <si>
    <t>Eastern Cape: Amathole(DC12) - Table A1 Budget Summary for 4th Quarter ended 30 June 2015 (Figures Finalised as at 2015/10/13)</t>
  </si>
  <si>
    <t>Eastern Cape: Inxuba Yethemba(EC131) - Table A1 Budget Summary for 4th Quarter ended 30 June 2015 (Figures Finalised as at 2015/10/13)</t>
  </si>
  <si>
    <t>Eastern Cape: Tsolwana(EC132) - Table A1 Budget Summary for 4th Quarter ended 30 June 2015 (Figures Finalised as at 2015/10/13)</t>
  </si>
  <si>
    <t>Eastern Cape: Inkwanca(EC133) - Table A1 Budget Summary for 4th Quarter ended 30 June 2015 (Figures Finalised as at 2015/10/13)</t>
  </si>
  <si>
    <t>Eastern Cape: Lukhanji(EC134) - Table A1 Budget Summary for 4th Quarter ended 30 June 2015 (Figures Finalised as at 2015/10/13)</t>
  </si>
  <si>
    <t>Eastern Cape: Intsika Yethu(EC135) - Table A1 Budget Summary for 4th Quarter ended 30 June 2015 (Figures Finalised as at 2015/10/13)</t>
  </si>
  <si>
    <t>Eastern Cape: Emalahleni (Ec)(EC136) - Table A1 Budget Summary for 4th Quarter ended 30 June 2015 (Figures Finalised as at 2015/10/13)</t>
  </si>
  <si>
    <t>Eastern Cape: Engcobo(EC137) - Table A1 Budget Summary for 4th Quarter ended 30 June 2015 (Figures Finalised as at 2015/10/13)</t>
  </si>
  <si>
    <t>Eastern Cape: Sakhisizwe(EC138) - Table A1 Budget Summary for 4th Quarter ended 30 June 2015 (Figures Finalised as at 2015/10/13)</t>
  </si>
  <si>
    <t>Eastern Cape: Chris Hani(DC13) - Table A1 Budget Summary for 4th Quarter ended 30 June 2015 (Figures Finalised as at 2015/10/13)</t>
  </si>
  <si>
    <t>Eastern Cape: Elundini(EC141) - Table A1 Budget Summary for 4th Quarter ended 30 June 2015 (Figures Finalised as at 2015/10/13)</t>
  </si>
  <si>
    <t>Eastern Cape: Senqu(EC142) - Table A1 Budget Summary for 4th Quarter ended 30 June 2015 (Figures Finalised as at 2015/10/13)</t>
  </si>
  <si>
    <t>Eastern Cape: Maletswai(EC143) - Table A1 Budget Summary for 4th Quarter ended 30 June 2015 (Figures Finalised as at 2015/10/13)</t>
  </si>
  <si>
    <t>Eastern Cape: Gariep(EC144) - Table A1 Budget Summary for 4th Quarter ended 30 June 2015 (Figures Finalised as at 2015/10/13)</t>
  </si>
  <si>
    <t>Eastern Cape: Joe Gqabi(DC14) - Table A1 Budget Summary for 4th Quarter ended 30 June 2015 (Figures Finalised as at 2015/10/13)</t>
  </si>
  <si>
    <t>Eastern Cape: Ngquza Hills(EC153) - Table A1 Budget Summary for 4th Quarter ended 30 June 2015 (Figures Finalised as at 2015/10/13)</t>
  </si>
  <si>
    <t>Eastern Cape: Port St Johns(EC154) - Table A1 Budget Summary for 4th Quarter ended 30 June 2015 (Figures Finalised as at 2015/10/13)</t>
  </si>
  <si>
    <t>Eastern Cape: Nyandeni(EC155) - Table A1 Budget Summary for 4th Quarter ended 30 June 2015 (Figures Finalised as at 2015/10/13)</t>
  </si>
  <si>
    <t>Eastern Cape: Mhlontlo(EC156) - Table A1 Budget Summary for 4th Quarter ended 30 June 2015 (Figures Finalised as at 2015/10/13)</t>
  </si>
  <si>
    <t>Eastern Cape: King Sabata Dalindyebo(EC157) - Table A1 Budget Summary for 4th Quarter ended 30 June 2015 (Figures Finalised as at 2015/10/13)</t>
  </si>
  <si>
    <t>Eastern Cape: O .R. Tambo(DC15) - Table A1 Budget Summary for 4th Quarter ended 30 June 2015 (Figures Finalised as at 2015/10/13)</t>
  </si>
  <si>
    <t>Eastern Cape: Matatiele(EC441) - Table A1 Budget Summary for 4th Quarter ended 30 June 2015 (Figures Finalised as at 2015/10/13)</t>
  </si>
  <si>
    <t>Eastern Cape: Umzimvubu(EC442) - Table A1 Budget Summary for 4th Quarter ended 30 June 2015 (Figures Finalised as at 2015/10/13)</t>
  </si>
  <si>
    <t>Eastern Cape: Mbizana(EC443) - Table A1 Budget Summary for 4th Quarter ended 30 June 2015 (Figures Finalised as at 2015/10/13)</t>
  </si>
  <si>
    <t>Eastern Cape: Ntabankulu(EC444) - Table A1 Budget Summary for 4th Quarter ended 30 June 2015 (Figures Finalised as at 2015/10/13)</t>
  </si>
  <si>
    <t>Eastern Cape: Alfred Nzo(DC44) - Table A1 Budget Summary for 4th Quarter ended 30 June 2015 (Figures Finalised as at 2015/10/13)</t>
  </si>
  <si>
    <t>Summary - Table A1 Budget Summary for 4th Quarter ended 30 June 2015 (Figures Finalised as at 2015/10/13)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</si>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</sst>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_(* #,##0,,_);_(* \(#,##0,,\);_(* &quot;–&quot;?_);_(@_)"/>
    <numFmt numFmtId="170" formatCode="_(* #,##0,_);_(* \(#,##0,\);_(* &quot;–&quot;?_);_(@_)"/>
    <numFmt numFmtId="171" formatCode="_ * #,##0_ ;_ * \-#,##0_ ;_ * &quot;-&quot;??_ ;_ @_ "/>
    <numFmt numFmtId="172" formatCode="0.0%;[Red]\(0.0%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168" fontId="44" fillId="0" borderId="0" xfId="0" applyNumberFormat="1" applyFont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72" fontId="5" fillId="0" borderId="0" xfId="59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 applyProtection="1">
      <alignment/>
      <protection/>
    </xf>
    <xf numFmtId="173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3" fontId="5" fillId="0" borderId="21" xfId="0" applyNumberFormat="1" applyFont="1" applyBorder="1" applyAlignment="1" applyProtection="1">
      <alignment/>
      <protection/>
    </xf>
    <xf numFmtId="173" fontId="5" fillId="0" borderId="10" xfId="0" applyNumberFormat="1" applyFont="1" applyBorder="1" applyAlignment="1" applyProtection="1">
      <alignment/>
      <protection/>
    </xf>
    <xf numFmtId="173" fontId="5" fillId="0" borderId="22" xfId="0" applyNumberFormat="1" applyFont="1" applyBorder="1" applyAlignment="1" applyProtection="1">
      <alignment/>
      <protection/>
    </xf>
    <xf numFmtId="173" fontId="5" fillId="0" borderId="0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3" fontId="5" fillId="0" borderId="23" xfId="0" applyNumberFormat="1" applyFont="1" applyFill="1" applyBorder="1" applyAlignment="1" applyProtection="1">
      <alignment/>
      <protection/>
    </xf>
    <xf numFmtId="173" fontId="5" fillId="0" borderId="24" xfId="0" applyNumberFormat="1" applyFont="1" applyFill="1" applyBorder="1" applyAlignment="1" applyProtection="1">
      <alignment/>
      <protection/>
    </xf>
    <xf numFmtId="173" fontId="5" fillId="0" borderId="25" xfId="0" applyNumberFormat="1" applyFont="1" applyFill="1" applyBorder="1" applyAlignment="1" applyProtection="1">
      <alignment/>
      <protection/>
    </xf>
    <xf numFmtId="173" fontId="5" fillId="0" borderId="0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73" fontId="3" fillId="0" borderId="26" xfId="0" applyNumberFormat="1" applyFont="1" applyFill="1" applyBorder="1" applyAlignment="1" applyProtection="1">
      <alignment vertical="top"/>
      <protection/>
    </xf>
    <xf numFmtId="173" fontId="3" fillId="0" borderId="27" xfId="0" applyNumberFormat="1" applyFont="1" applyFill="1" applyBorder="1" applyAlignment="1" applyProtection="1">
      <alignment vertical="top"/>
      <protection/>
    </xf>
    <xf numFmtId="173" fontId="3" fillId="0" borderId="28" xfId="0" applyNumberFormat="1" applyFont="1" applyFill="1" applyBorder="1" applyAlignment="1" applyProtection="1">
      <alignment vertical="top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173" fontId="3" fillId="0" borderId="27" xfId="0" applyNumberFormat="1" applyFont="1" applyFill="1" applyBorder="1" applyAlignment="1" applyProtection="1">
      <alignment/>
      <protection/>
    </xf>
    <xf numFmtId="173" fontId="3" fillId="0" borderId="28" xfId="0" applyNumberFormat="1" applyFont="1" applyFill="1" applyBorder="1" applyAlignment="1" applyProtection="1">
      <alignment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3" fontId="3" fillId="0" borderId="32" xfId="0" applyNumberFormat="1" applyFont="1" applyFill="1" applyBorder="1" applyAlignment="1" applyProtection="1">
      <alignment/>
      <protection/>
    </xf>
    <xf numFmtId="173" fontId="3" fillId="0" borderId="33" xfId="0" applyNumberFormat="1" applyFont="1" applyFill="1" applyBorder="1" applyAlignment="1" applyProtection="1">
      <alignment/>
      <protection/>
    </xf>
    <xf numFmtId="173" fontId="3" fillId="0" borderId="34" xfId="0" applyNumberFormat="1" applyFont="1" applyFill="1" applyBorder="1" applyAlignment="1" applyProtection="1">
      <alignment/>
      <protection/>
    </xf>
    <xf numFmtId="173" fontId="3" fillId="0" borderId="35" xfId="0" applyNumberFormat="1" applyFont="1" applyFill="1" applyBorder="1" applyAlignment="1" applyProtection="1">
      <alignment/>
      <protection/>
    </xf>
    <xf numFmtId="173" fontId="5" fillId="0" borderId="36" xfId="0" applyNumberFormat="1" applyFont="1" applyFill="1" applyBorder="1" applyAlignment="1" applyProtection="1">
      <alignment/>
      <protection/>
    </xf>
    <xf numFmtId="173" fontId="5" fillId="0" borderId="37" xfId="0" applyNumberFormat="1" applyFont="1" applyFill="1" applyBorder="1" applyAlignment="1" applyProtection="1">
      <alignment/>
      <protection/>
    </xf>
    <xf numFmtId="173" fontId="5" fillId="0" borderId="38" xfId="0" applyNumberFormat="1" applyFont="1" applyFill="1" applyBorder="1" applyAlignment="1" applyProtection="1">
      <alignment/>
      <protection/>
    </xf>
    <xf numFmtId="173" fontId="5" fillId="0" borderId="39" xfId="0" applyNumberFormat="1" applyFont="1" applyFill="1" applyBorder="1" applyAlignment="1" applyProtection="1">
      <alignment/>
      <protection/>
    </xf>
    <xf numFmtId="173" fontId="5" fillId="0" borderId="40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3" fontId="3" fillId="0" borderId="32" xfId="0" applyNumberFormat="1" applyFont="1" applyFill="1" applyBorder="1" applyAlignment="1" applyProtection="1">
      <alignment vertical="top"/>
      <protection/>
    </xf>
    <xf numFmtId="173" fontId="3" fillId="0" borderId="33" xfId="0" applyNumberFormat="1" applyFont="1" applyFill="1" applyBorder="1" applyAlignment="1" applyProtection="1">
      <alignment vertical="top"/>
      <protection/>
    </xf>
    <xf numFmtId="173" fontId="3" fillId="0" borderId="34" xfId="0" applyNumberFormat="1" applyFont="1" applyFill="1" applyBorder="1" applyAlignment="1" applyProtection="1">
      <alignment vertical="top"/>
      <protection/>
    </xf>
    <xf numFmtId="173" fontId="3" fillId="0" borderId="35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73" fontId="5" fillId="0" borderId="41" xfId="0" applyNumberFormat="1" applyFont="1" applyBorder="1" applyAlignment="1" applyProtection="1">
      <alignment/>
      <protection/>
    </xf>
    <xf numFmtId="173" fontId="5" fillId="0" borderId="42" xfId="0" applyNumberFormat="1" applyFont="1" applyBorder="1" applyAlignment="1" applyProtection="1">
      <alignment/>
      <protection/>
    </xf>
    <xf numFmtId="173" fontId="5" fillId="0" borderId="43" xfId="0" applyNumberFormat="1" applyFont="1" applyBorder="1" applyAlignment="1" applyProtection="1">
      <alignment/>
      <protection/>
    </xf>
    <xf numFmtId="173" fontId="5" fillId="0" borderId="44" xfId="0" applyNumberFormat="1" applyFont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3" fontId="3" fillId="0" borderId="21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173" fontId="3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73" fontId="5" fillId="0" borderId="16" xfId="0" applyNumberFormat="1" applyFont="1" applyBorder="1" applyAlignment="1" applyProtection="1">
      <alignment/>
      <protection/>
    </xf>
    <xf numFmtId="173" fontId="5" fillId="0" borderId="17" xfId="0" applyNumberFormat="1" applyFont="1" applyBorder="1" applyAlignment="1" applyProtection="1">
      <alignment/>
      <protection/>
    </xf>
    <xf numFmtId="173" fontId="5" fillId="0" borderId="18" xfId="0" applyNumberFormat="1" applyFont="1" applyBorder="1" applyAlignment="1" applyProtection="1">
      <alignment/>
      <protection/>
    </xf>
    <xf numFmtId="173" fontId="5" fillId="0" borderId="19" xfId="0" applyNumberFormat="1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3" fontId="5" fillId="0" borderId="16" xfId="0" applyNumberFormat="1" applyFont="1" applyFill="1" applyBorder="1" applyAlignment="1" applyProtection="1">
      <alignment/>
      <protection/>
    </xf>
    <xf numFmtId="173" fontId="5" fillId="0" borderId="17" xfId="0" applyNumberFormat="1" applyFont="1" applyFill="1" applyBorder="1" applyAlignment="1" applyProtection="1">
      <alignment/>
      <protection/>
    </xf>
    <xf numFmtId="173" fontId="5" fillId="0" borderId="18" xfId="0" applyNumberFormat="1" applyFont="1" applyFill="1" applyBorder="1" applyAlignment="1" applyProtection="1">
      <alignment/>
      <protection/>
    </xf>
    <xf numFmtId="173" fontId="5" fillId="0" borderId="19" xfId="0" applyNumberFormat="1" applyFont="1" applyFill="1" applyBorder="1" applyAlignment="1" applyProtection="1">
      <alignment/>
      <protection/>
    </xf>
    <xf numFmtId="173" fontId="5" fillId="0" borderId="21" xfId="0" applyNumberFormat="1" applyFont="1" applyFill="1" applyBorder="1" applyAlignment="1" applyProtection="1">
      <alignment/>
      <protection/>
    </xf>
    <xf numFmtId="173" fontId="5" fillId="0" borderId="22" xfId="0" applyNumberFormat="1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left" indent="1"/>
      <protection/>
    </xf>
    <xf numFmtId="169" fontId="5" fillId="0" borderId="21" xfId="0" applyNumberFormat="1" applyFont="1" applyFill="1" applyBorder="1" applyAlignment="1" applyProtection="1">
      <alignment/>
      <protection/>
    </xf>
    <xf numFmtId="169" fontId="5" fillId="0" borderId="10" xfId="0" applyNumberFormat="1" applyFont="1" applyFill="1" applyBorder="1" applyAlignment="1" applyProtection="1">
      <alignment/>
      <protection/>
    </xf>
    <xf numFmtId="169" fontId="5" fillId="0" borderId="22" xfId="0" applyNumberFormat="1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2"/>
      <protection/>
    </xf>
    <xf numFmtId="171" fontId="5" fillId="0" borderId="21" xfId="42" applyNumberFormat="1" applyFont="1" applyFill="1" applyBorder="1" applyAlignment="1" applyProtection="1">
      <alignment/>
      <protection/>
    </xf>
    <xf numFmtId="171" fontId="5" fillId="0" borderId="10" xfId="42" applyNumberFormat="1" applyFont="1" applyFill="1" applyBorder="1" applyAlignment="1" applyProtection="1">
      <alignment/>
      <protection/>
    </xf>
    <xf numFmtId="171" fontId="5" fillId="0" borderId="22" xfId="42" applyNumberFormat="1" applyFont="1" applyFill="1" applyBorder="1" applyAlignment="1" applyProtection="1">
      <alignment/>
      <protection/>
    </xf>
    <xf numFmtId="171" fontId="5" fillId="0" borderId="0" xfId="42" applyNumberFormat="1" applyFont="1" applyFill="1" applyBorder="1" applyAlignment="1" applyProtection="1">
      <alignment/>
      <protection/>
    </xf>
    <xf numFmtId="169" fontId="5" fillId="0" borderId="16" xfId="0" applyNumberFormat="1" applyFont="1" applyFill="1" applyBorder="1" applyAlignment="1" applyProtection="1">
      <alignment/>
      <protection/>
    </xf>
    <xf numFmtId="169" fontId="5" fillId="0" borderId="17" xfId="0" applyNumberFormat="1" applyFont="1" applyFill="1" applyBorder="1" applyAlignment="1" applyProtection="1">
      <alignment/>
      <protection/>
    </xf>
    <xf numFmtId="169" fontId="5" fillId="0" borderId="18" xfId="0" applyNumberFormat="1" applyFont="1" applyFill="1" applyBorder="1" applyAlignment="1" applyProtection="1">
      <alignment/>
      <protection/>
    </xf>
    <xf numFmtId="169" fontId="5" fillId="0" borderId="19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69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117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2014058949</v>
      </c>
      <c r="C5" s="6">
        <v>2312429874</v>
      </c>
      <c r="D5" s="23">
        <v>2640645159</v>
      </c>
      <c r="E5" s="24">
        <v>3061505468</v>
      </c>
      <c r="F5" s="6">
        <v>3040965349</v>
      </c>
      <c r="G5" s="25">
        <v>3040965349</v>
      </c>
      <c r="H5" s="26">
        <v>0</v>
      </c>
      <c r="I5" s="24">
        <v>3351831905</v>
      </c>
      <c r="J5" s="6">
        <v>3659155189</v>
      </c>
      <c r="K5" s="25">
        <v>3995703218</v>
      </c>
    </row>
    <row r="6" spans="1:11" ht="13.5">
      <c r="A6" s="22" t="s">
        <v>18</v>
      </c>
      <c r="B6" s="6">
        <v>6886180533</v>
      </c>
      <c r="C6" s="6">
        <v>7697868990</v>
      </c>
      <c r="D6" s="23">
        <v>8259652552</v>
      </c>
      <c r="E6" s="24">
        <v>9968705364</v>
      </c>
      <c r="F6" s="6">
        <v>10001531509</v>
      </c>
      <c r="G6" s="25">
        <v>10001531509</v>
      </c>
      <c r="H6" s="26">
        <v>0</v>
      </c>
      <c r="I6" s="24">
        <v>11083921626</v>
      </c>
      <c r="J6" s="6">
        <v>12205857493</v>
      </c>
      <c r="K6" s="25">
        <v>13460266560</v>
      </c>
    </row>
    <row r="7" spans="1:11" ht="13.5">
      <c r="A7" s="22" t="s">
        <v>19</v>
      </c>
      <c r="B7" s="6">
        <v>298269177</v>
      </c>
      <c r="C7" s="6">
        <v>363626300</v>
      </c>
      <c r="D7" s="23">
        <v>413167967</v>
      </c>
      <c r="E7" s="24">
        <v>299225916</v>
      </c>
      <c r="F7" s="6">
        <v>318696656</v>
      </c>
      <c r="G7" s="25">
        <v>318696656</v>
      </c>
      <c r="H7" s="26">
        <v>0</v>
      </c>
      <c r="I7" s="24">
        <v>391257304</v>
      </c>
      <c r="J7" s="6">
        <v>406450731</v>
      </c>
      <c r="K7" s="25">
        <v>422930071</v>
      </c>
    </row>
    <row r="8" spans="1:11" ht="13.5">
      <c r="A8" s="22" t="s">
        <v>20</v>
      </c>
      <c r="B8" s="6">
        <v>7146385701</v>
      </c>
      <c r="C8" s="6">
        <v>7570846185</v>
      </c>
      <c r="D8" s="23">
        <v>9065349543</v>
      </c>
      <c r="E8" s="24">
        <v>8164475758</v>
      </c>
      <c r="F8" s="6">
        <v>8518144631</v>
      </c>
      <c r="G8" s="25">
        <v>8518144631</v>
      </c>
      <c r="H8" s="26">
        <v>0</v>
      </c>
      <c r="I8" s="24">
        <v>9505920598</v>
      </c>
      <c r="J8" s="6">
        <v>9710945232</v>
      </c>
      <c r="K8" s="25">
        <v>9866188691</v>
      </c>
    </row>
    <row r="9" spans="1:11" ht="13.5">
      <c r="A9" s="22" t="s">
        <v>21</v>
      </c>
      <c r="B9" s="6">
        <v>2160110580</v>
      </c>
      <c r="C9" s="6">
        <v>2489777553</v>
      </c>
      <c r="D9" s="23">
        <v>2718268015</v>
      </c>
      <c r="E9" s="24">
        <v>3610596626</v>
      </c>
      <c r="F9" s="6">
        <v>3505281806</v>
      </c>
      <c r="G9" s="25">
        <v>3505281806</v>
      </c>
      <c r="H9" s="26">
        <v>0</v>
      </c>
      <c r="I9" s="24">
        <v>3776269474</v>
      </c>
      <c r="J9" s="6">
        <v>3686365298</v>
      </c>
      <c r="K9" s="25">
        <v>3810124043</v>
      </c>
    </row>
    <row r="10" spans="1:11" ht="25.5">
      <c r="A10" s="27" t="s">
        <v>118</v>
      </c>
      <c r="B10" s="28">
        <f>SUM(B5:B9)</f>
        <v>18505004940</v>
      </c>
      <c r="C10" s="29">
        <f aca="true" t="shared" si="0" ref="C10:K10">SUM(C5:C9)</f>
        <v>20434548902</v>
      </c>
      <c r="D10" s="30">
        <f t="shared" si="0"/>
        <v>23097083236</v>
      </c>
      <c r="E10" s="28">
        <f t="shared" si="0"/>
        <v>25104509132</v>
      </c>
      <c r="F10" s="29">
        <f t="shared" si="0"/>
        <v>25384619951</v>
      </c>
      <c r="G10" s="31">
        <f t="shared" si="0"/>
        <v>25384619951</v>
      </c>
      <c r="H10" s="32">
        <f t="shared" si="0"/>
        <v>0</v>
      </c>
      <c r="I10" s="28">
        <f t="shared" si="0"/>
        <v>28109200907</v>
      </c>
      <c r="J10" s="29">
        <f t="shared" si="0"/>
        <v>29668773943</v>
      </c>
      <c r="K10" s="31">
        <f t="shared" si="0"/>
        <v>31555212583</v>
      </c>
    </row>
    <row r="11" spans="1:11" ht="13.5">
      <c r="A11" s="22" t="s">
        <v>22</v>
      </c>
      <c r="B11" s="6">
        <v>5689010702</v>
      </c>
      <c r="C11" s="6">
        <v>5781747352</v>
      </c>
      <c r="D11" s="23">
        <v>6426502294</v>
      </c>
      <c r="E11" s="24">
        <v>7466693901</v>
      </c>
      <c r="F11" s="6">
        <v>7490376519</v>
      </c>
      <c r="G11" s="25">
        <v>7490376519</v>
      </c>
      <c r="H11" s="26">
        <v>0</v>
      </c>
      <c r="I11" s="24">
        <v>8224329111</v>
      </c>
      <c r="J11" s="6">
        <v>8744431613</v>
      </c>
      <c r="K11" s="25">
        <v>9321704465</v>
      </c>
    </row>
    <row r="12" spans="1:11" ht="13.5">
      <c r="A12" s="22" t="s">
        <v>23</v>
      </c>
      <c r="B12" s="6">
        <v>402105022</v>
      </c>
      <c r="C12" s="6">
        <v>436155802</v>
      </c>
      <c r="D12" s="23">
        <v>490477607</v>
      </c>
      <c r="E12" s="24">
        <v>524825915</v>
      </c>
      <c r="F12" s="6">
        <v>535597820</v>
      </c>
      <c r="G12" s="25">
        <v>535597820</v>
      </c>
      <c r="H12" s="26">
        <v>0</v>
      </c>
      <c r="I12" s="24">
        <v>558127350</v>
      </c>
      <c r="J12" s="6">
        <v>584863023</v>
      </c>
      <c r="K12" s="25">
        <v>618243771</v>
      </c>
    </row>
    <row r="13" spans="1:11" ht="13.5">
      <c r="A13" s="22" t="s">
        <v>119</v>
      </c>
      <c r="B13" s="6">
        <v>2875748024</v>
      </c>
      <c r="C13" s="6">
        <v>2927002794</v>
      </c>
      <c r="D13" s="23">
        <v>3420042374</v>
      </c>
      <c r="E13" s="24">
        <v>2920129771</v>
      </c>
      <c r="F13" s="6">
        <v>2942968532</v>
      </c>
      <c r="G13" s="25">
        <v>2942968532</v>
      </c>
      <c r="H13" s="26">
        <v>0</v>
      </c>
      <c r="I13" s="24">
        <v>3168028925</v>
      </c>
      <c r="J13" s="6">
        <v>3202119970</v>
      </c>
      <c r="K13" s="25">
        <v>3302813934</v>
      </c>
    </row>
    <row r="14" spans="1:11" ht="13.5">
      <c r="A14" s="22" t="s">
        <v>24</v>
      </c>
      <c r="B14" s="6">
        <v>350719023</v>
      </c>
      <c r="C14" s="6">
        <v>345611588</v>
      </c>
      <c r="D14" s="23">
        <v>335433173</v>
      </c>
      <c r="E14" s="24">
        <v>308893272</v>
      </c>
      <c r="F14" s="6">
        <v>309939217</v>
      </c>
      <c r="G14" s="25">
        <v>309939217</v>
      </c>
      <c r="H14" s="26">
        <v>0</v>
      </c>
      <c r="I14" s="24">
        <v>322881900</v>
      </c>
      <c r="J14" s="6">
        <v>285018120</v>
      </c>
      <c r="K14" s="25">
        <v>264166121</v>
      </c>
    </row>
    <row r="15" spans="1:11" ht="13.5">
      <c r="A15" s="22" t="s">
        <v>25</v>
      </c>
      <c r="B15" s="6">
        <v>4437339205</v>
      </c>
      <c r="C15" s="6">
        <v>4968259916</v>
      </c>
      <c r="D15" s="23">
        <v>5149630922</v>
      </c>
      <c r="E15" s="24">
        <v>5576525973</v>
      </c>
      <c r="F15" s="6">
        <v>5660614963</v>
      </c>
      <c r="G15" s="25">
        <v>5660614963</v>
      </c>
      <c r="H15" s="26">
        <v>0</v>
      </c>
      <c r="I15" s="24">
        <v>6301252575</v>
      </c>
      <c r="J15" s="6">
        <v>7048813451</v>
      </c>
      <c r="K15" s="25">
        <v>7882266310</v>
      </c>
    </row>
    <row r="16" spans="1:11" ht="13.5">
      <c r="A16" s="33" t="s">
        <v>26</v>
      </c>
      <c r="B16" s="6">
        <v>1039404010</v>
      </c>
      <c r="C16" s="6">
        <v>1148459286</v>
      </c>
      <c r="D16" s="23">
        <v>1153060381</v>
      </c>
      <c r="E16" s="24">
        <v>1298236544</v>
      </c>
      <c r="F16" s="6">
        <v>1382310073</v>
      </c>
      <c r="G16" s="25">
        <v>1382310073</v>
      </c>
      <c r="H16" s="26">
        <v>0</v>
      </c>
      <c r="I16" s="24">
        <v>1591928690</v>
      </c>
      <c r="J16" s="6">
        <v>1676946680</v>
      </c>
      <c r="K16" s="25">
        <v>1827651444</v>
      </c>
    </row>
    <row r="17" spans="1:11" ht="13.5">
      <c r="A17" s="22" t="s">
        <v>27</v>
      </c>
      <c r="B17" s="6">
        <v>5743090521</v>
      </c>
      <c r="C17" s="6">
        <v>6344916462</v>
      </c>
      <c r="D17" s="23">
        <v>6827265695</v>
      </c>
      <c r="E17" s="24">
        <v>7613649494</v>
      </c>
      <c r="F17" s="6">
        <v>8330724958</v>
      </c>
      <c r="G17" s="25">
        <v>8330724958</v>
      </c>
      <c r="H17" s="26">
        <v>0</v>
      </c>
      <c r="I17" s="24">
        <v>8676410408</v>
      </c>
      <c r="J17" s="6">
        <v>8922993389</v>
      </c>
      <c r="K17" s="25">
        <v>9205286994</v>
      </c>
    </row>
    <row r="18" spans="1:11" ht="13.5">
      <c r="A18" s="34" t="s">
        <v>28</v>
      </c>
      <c r="B18" s="35">
        <f>SUM(B11:B17)</f>
        <v>20537416507</v>
      </c>
      <c r="C18" s="36">
        <f aca="true" t="shared" si="1" ref="C18:K18">SUM(C11:C17)</f>
        <v>21952153200</v>
      </c>
      <c r="D18" s="37">
        <f t="shared" si="1"/>
        <v>23802412446</v>
      </c>
      <c r="E18" s="35">
        <f t="shared" si="1"/>
        <v>25708954870</v>
      </c>
      <c r="F18" s="36">
        <f t="shared" si="1"/>
        <v>26652532082</v>
      </c>
      <c r="G18" s="38">
        <f t="shared" si="1"/>
        <v>26652532082</v>
      </c>
      <c r="H18" s="39">
        <f t="shared" si="1"/>
        <v>0</v>
      </c>
      <c r="I18" s="35">
        <f t="shared" si="1"/>
        <v>28842958959</v>
      </c>
      <c r="J18" s="36">
        <f t="shared" si="1"/>
        <v>30465186246</v>
      </c>
      <c r="K18" s="38">
        <f t="shared" si="1"/>
        <v>32422133039</v>
      </c>
    </row>
    <row r="19" spans="1:11" ht="13.5">
      <c r="A19" s="34" t="s">
        <v>29</v>
      </c>
      <c r="B19" s="40">
        <f>+B10-B18</f>
        <v>-2032411567</v>
      </c>
      <c r="C19" s="41">
        <f aca="true" t="shared" si="2" ref="C19:K19">+C10-C18</f>
        <v>-1517604298</v>
      </c>
      <c r="D19" s="42">
        <f t="shared" si="2"/>
        <v>-705329210</v>
      </c>
      <c r="E19" s="40">
        <f t="shared" si="2"/>
        <v>-604445738</v>
      </c>
      <c r="F19" s="41">
        <f t="shared" si="2"/>
        <v>-1267912131</v>
      </c>
      <c r="G19" s="43">
        <f t="shared" si="2"/>
        <v>-1267912131</v>
      </c>
      <c r="H19" s="44">
        <f t="shared" si="2"/>
        <v>0</v>
      </c>
      <c r="I19" s="40">
        <f t="shared" si="2"/>
        <v>-733758052</v>
      </c>
      <c r="J19" s="41">
        <f t="shared" si="2"/>
        <v>-796412303</v>
      </c>
      <c r="K19" s="43">
        <f t="shared" si="2"/>
        <v>-866920456</v>
      </c>
    </row>
    <row r="20" spans="1:11" ht="13.5">
      <c r="A20" s="22" t="s">
        <v>30</v>
      </c>
      <c r="B20" s="24">
        <v>3358147799</v>
      </c>
      <c r="C20" s="6">
        <v>4405958756</v>
      </c>
      <c r="D20" s="23">
        <v>4418624610</v>
      </c>
      <c r="E20" s="24">
        <v>5321460954</v>
      </c>
      <c r="F20" s="6">
        <v>5573116527</v>
      </c>
      <c r="G20" s="25">
        <v>5573116527</v>
      </c>
      <c r="H20" s="26">
        <v>0</v>
      </c>
      <c r="I20" s="24">
        <v>5918825093</v>
      </c>
      <c r="J20" s="6">
        <v>6160779820</v>
      </c>
      <c r="K20" s="25">
        <v>6622117972</v>
      </c>
    </row>
    <row r="21" spans="1:11" ht="13.5">
      <c r="A21" s="22" t="s">
        <v>120</v>
      </c>
      <c r="B21" s="45">
        <v>-3847250</v>
      </c>
      <c r="C21" s="46">
        <v>18000</v>
      </c>
      <c r="D21" s="47">
        <v>18000</v>
      </c>
      <c r="E21" s="45">
        <v>55911000</v>
      </c>
      <c r="F21" s="46">
        <v>3964404</v>
      </c>
      <c r="G21" s="48">
        <v>3964404</v>
      </c>
      <c r="H21" s="49">
        <v>0</v>
      </c>
      <c r="I21" s="45">
        <v>138798342</v>
      </c>
      <c r="J21" s="46">
        <v>134527953</v>
      </c>
      <c r="K21" s="48">
        <v>140374238</v>
      </c>
    </row>
    <row r="22" spans="1:11" ht="25.5">
      <c r="A22" s="50" t="s">
        <v>121</v>
      </c>
      <c r="B22" s="51">
        <f>SUM(B19:B21)</f>
        <v>1321888982</v>
      </c>
      <c r="C22" s="52">
        <f aca="true" t="shared" si="3" ref="C22:K22">SUM(C19:C21)</f>
        <v>2888372458</v>
      </c>
      <c r="D22" s="53">
        <f t="shared" si="3"/>
        <v>3713313400</v>
      </c>
      <c r="E22" s="51">
        <f t="shared" si="3"/>
        <v>4772926216</v>
      </c>
      <c r="F22" s="52">
        <f t="shared" si="3"/>
        <v>4309168800</v>
      </c>
      <c r="G22" s="54">
        <f t="shared" si="3"/>
        <v>4309168800</v>
      </c>
      <c r="H22" s="55">
        <f t="shared" si="3"/>
        <v>0</v>
      </c>
      <c r="I22" s="51">
        <f t="shared" si="3"/>
        <v>5323865383</v>
      </c>
      <c r="J22" s="52">
        <f t="shared" si="3"/>
        <v>5498895470</v>
      </c>
      <c r="K22" s="54">
        <f t="shared" si="3"/>
        <v>5895571754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1321888982</v>
      </c>
      <c r="C24" s="41">
        <f aca="true" t="shared" si="4" ref="C24:K24">SUM(C22:C23)</f>
        <v>2888372458</v>
      </c>
      <c r="D24" s="42">
        <f t="shared" si="4"/>
        <v>3713313400</v>
      </c>
      <c r="E24" s="40">
        <f t="shared" si="4"/>
        <v>4772926216</v>
      </c>
      <c r="F24" s="41">
        <f t="shared" si="4"/>
        <v>4309168800</v>
      </c>
      <c r="G24" s="43">
        <f t="shared" si="4"/>
        <v>4309168800</v>
      </c>
      <c r="H24" s="44">
        <f t="shared" si="4"/>
        <v>0</v>
      </c>
      <c r="I24" s="40">
        <f t="shared" si="4"/>
        <v>5323865383</v>
      </c>
      <c r="J24" s="41">
        <f t="shared" si="4"/>
        <v>5498895470</v>
      </c>
      <c r="K24" s="43">
        <f t="shared" si="4"/>
        <v>5895571754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4590220918</v>
      </c>
      <c r="C27" s="7">
        <v>5404728194</v>
      </c>
      <c r="D27" s="64">
        <v>5867827141</v>
      </c>
      <c r="E27" s="65">
        <v>6235935522</v>
      </c>
      <c r="F27" s="7">
        <v>7014016056</v>
      </c>
      <c r="G27" s="66">
        <v>7014016056</v>
      </c>
      <c r="H27" s="67">
        <v>0</v>
      </c>
      <c r="I27" s="65">
        <v>8365649700</v>
      </c>
      <c r="J27" s="7">
        <v>8305097920</v>
      </c>
      <c r="K27" s="66">
        <v>8622014034</v>
      </c>
    </row>
    <row r="28" spans="1:11" ht="13.5">
      <c r="A28" s="68" t="s">
        <v>30</v>
      </c>
      <c r="B28" s="6">
        <v>3353125336</v>
      </c>
      <c r="C28" s="6">
        <v>4286471265</v>
      </c>
      <c r="D28" s="23">
        <v>4697210201</v>
      </c>
      <c r="E28" s="24">
        <v>4872749808</v>
      </c>
      <c r="F28" s="6">
        <v>5158515254</v>
      </c>
      <c r="G28" s="25">
        <v>5158515254</v>
      </c>
      <c r="H28" s="26">
        <v>0</v>
      </c>
      <c r="I28" s="24">
        <v>6447512372</v>
      </c>
      <c r="J28" s="6">
        <v>6607539749</v>
      </c>
      <c r="K28" s="25">
        <v>6756075762</v>
      </c>
    </row>
    <row r="29" spans="1:11" ht="13.5">
      <c r="A29" s="22" t="s">
        <v>123</v>
      </c>
      <c r="B29" s="6">
        <v>358162511</v>
      </c>
      <c r="C29" s="6">
        <v>421939521</v>
      </c>
      <c r="D29" s="23">
        <v>211231792</v>
      </c>
      <c r="E29" s="24">
        <v>188272001</v>
      </c>
      <c r="F29" s="6">
        <v>226902146</v>
      </c>
      <c r="G29" s="25">
        <v>226902146</v>
      </c>
      <c r="H29" s="26">
        <v>0</v>
      </c>
      <c r="I29" s="24">
        <v>194168700</v>
      </c>
      <c r="J29" s="6">
        <v>180308033</v>
      </c>
      <c r="K29" s="25">
        <v>188432855</v>
      </c>
    </row>
    <row r="30" spans="1:11" ht="13.5">
      <c r="A30" s="22" t="s">
        <v>34</v>
      </c>
      <c r="B30" s="6">
        <v>34404585</v>
      </c>
      <c r="C30" s="6">
        <v>53376140</v>
      </c>
      <c r="D30" s="23">
        <v>1299523</v>
      </c>
      <c r="E30" s="24">
        <v>93720000</v>
      </c>
      <c r="F30" s="6">
        <v>132997828</v>
      </c>
      <c r="G30" s="25">
        <v>132997828</v>
      </c>
      <c r="H30" s="26">
        <v>0</v>
      </c>
      <c r="I30" s="24">
        <v>101166482</v>
      </c>
      <c r="J30" s="6">
        <v>88873612</v>
      </c>
      <c r="K30" s="25">
        <v>88254055</v>
      </c>
    </row>
    <row r="31" spans="1:11" ht="13.5">
      <c r="A31" s="22" t="s">
        <v>35</v>
      </c>
      <c r="B31" s="6">
        <v>844528484</v>
      </c>
      <c r="C31" s="6">
        <v>642941265</v>
      </c>
      <c r="D31" s="23">
        <v>958085624</v>
      </c>
      <c r="E31" s="24">
        <v>1081193714</v>
      </c>
      <c r="F31" s="6">
        <v>1495600829</v>
      </c>
      <c r="G31" s="25">
        <v>1495600829</v>
      </c>
      <c r="H31" s="26">
        <v>0</v>
      </c>
      <c r="I31" s="24">
        <v>1622802145</v>
      </c>
      <c r="J31" s="6">
        <v>1428376527</v>
      </c>
      <c r="K31" s="25">
        <v>1589251362</v>
      </c>
    </row>
    <row r="32" spans="1:11" ht="13.5">
      <c r="A32" s="34" t="s">
        <v>36</v>
      </c>
      <c r="B32" s="7">
        <f>SUM(B28:B31)</f>
        <v>4590220916</v>
      </c>
      <c r="C32" s="7">
        <f aca="true" t="shared" si="5" ref="C32:K32">SUM(C28:C31)</f>
        <v>5404728191</v>
      </c>
      <c r="D32" s="64">
        <f t="shared" si="5"/>
        <v>5867827140</v>
      </c>
      <c r="E32" s="65">
        <f t="shared" si="5"/>
        <v>6235935523</v>
      </c>
      <c r="F32" s="7">
        <f t="shared" si="5"/>
        <v>7014016057</v>
      </c>
      <c r="G32" s="66">
        <f t="shared" si="5"/>
        <v>7014016057</v>
      </c>
      <c r="H32" s="67">
        <f t="shared" si="5"/>
        <v>0</v>
      </c>
      <c r="I32" s="65">
        <f t="shared" si="5"/>
        <v>8365649699</v>
      </c>
      <c r="J32" s="7">
        <f t="shared" si="5"/>
        <v>8305097921</v>
      </c>
      <c r="K32" s="66">
        <f t="shared" si="5"/>
        <v>8622014034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9426893258</v>
      </c>
      <c r="C35" s="6">
        <v>10803245231</v>
      </c>
      <c r="D35" s="23">
        <v>10942003323</v>
      </c>
      <c r="E35" s="24">
        <v>12170207260</v>
      </c>
      <c r="F35" s="6">
        <v>11440746863</v>
      </c>
      <c r="G35" s="25">
        <v>11440746863</v>
      </c>
      <c r="H35" s="26">
        <v>12263157788</v>
      </c>
      <c r="I35" s="24">
        <v>10741385061</v>
      </c>
      <c r="J35" s="6">
        <v>11102326661</v>
      </c>
      <c r="K35" s="25">
        <v>11892512294</v>
      </c>
    </row>
    <row r="36" spans="1:11" ht="13.5">
      <c r="A36" s="22" t="s">
        <v>39</v>
      </c>
      <c r="B36" s="6">
        <v>50949215137</v>
      </c>
      <c r="C36" s="6">
        <v>51666003546</v>
      </c>
      <c r="D36" s="23">
        <v>56479246213</v>
      </c>
      <c r="E36" s="24">
        <v>58578192701</v>
      </c>
      <c r="F36" s="6">
        <v>59607334183</v>
      </c>
      <c r="G36" s="25">
        <v>59607334183</v>
      </c>
      <c r="H36" s="26">
        <v>56534987633</v>
      </c>
      <c r="I36" s="24">
        <v>57594751589</v>
      </c>
      <c r="J36" s="6">
        <v>61823653138</v>
      </c>
      <c r="K36" s="25">
        <v>65816434597</v>
      </c>
    </row>
    <row r="37" spans="1:11" ht="13.5">
      <c r="A37" s="22" t="s">
        <v>40</v>
      </c>
      <c r="B37" s="6">
        <v>6489054057</v>
      </c>
      <c r="C37" s="6">
        <v>6778452212</v>
      </c>
      <c r="D37" s="23">
        <v>6596689539</v>
      </c>
      <c r="E37" s="24">
        <v>5943948724</v>
      </c>
      <c r="F37" s="6">
        <v>6016850049</v>
      </c>
      <c r="G37" s="25">
        <v>6016850049</v>
      </c>
      <c r="H37" s="26">
        <v>6820804017</v>
      </c>
      <c r="I37" s="24">
        <v>5765639071</v>
      </c>
      <c r="J37" s="6">
        <v>6232354337</v>
      </c>
      <c r="K37" s="25">
        <v>6536627906</v>
      </c>
    </row>
    <row r="38" spans="1:11" ht="13.5">
      <c r="A38" s="22" t="s">
        <v>41</v>
      </c>
      <c r="B38" s="6">
        <v>5443194212</v>
      </c>
      <c r="C38" s="6">
        <v>5484045959</v>
      </c>
      <c r="D38" s="23">
        <v>5513418965</v>
      </c>
      <c r="E38" s="24">
        <v>5629301023</v>
      </c>
      <c r="F38" s="6">
        <v>5673465153</v>
      </c>
      <c r="G38" s="25">
        <v>5673465153</v>
      </c>
      <c r="H38" s="26">
        <v>5656619224</v>
      </c>
      <c r="I38" s="24">
        <v>5851301434</v>
      </c>
      <c r="J38" s="6">
        <v>5937215830</v>
      </c>
      <c r="K38" s="25">
        <v>6111133500</v>
      </c>
    </row>
    <row r="39" spans="1:11" ht="13.5">
      <c r="A39" s="22" t="s">
        <v>42</v>
      </c>
      <c r="B39" s="6">
        <v>48443860124</v>
      </c>
      <c r="C39" s="6">
        <v>50206750609</v>
      </c>
      <c r="D39" s="23">
        <v>55311141034</v>
      </c>
      <c r="E39" s="24">
        <v>59175150213</v>
      </c>
      <c r="F39" s="6">
        <v>59357765845</v>
      </c>
      <c r="G39" s="25">
        <v>59357765845</v>
      </c>
      <c r="H39" s="26">
        <v>56320722180</v>
      </c>
      <c r="I39" s="24">
        <v>56719196151</v>
      </c>
      <c r="J39" s="6">
        <v>60756409635</v>
      </c>
      <c r="K39" s="25">
        <v>65061185487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5640056971</v>
      </c>
      <c r="C42" s="6">
        <v>5641560202</v>
      </c>
      <c r="D42" s="23">
        <v>6586922283</v>
      </c>
      <c r="E42" s="24">
        <v>7780064529</v>
      </c>
      <c r="F42" s="6">
        <v>7317565194</v>
      </c>
      <c r="G42" s="25">
        <v>7317565194</v>
      </c>
      <c r="H42" s="26">
        <v>5942862603</v>
      </c>
      <c r="I42" s="24">
        <v>8283373076</v>
      </c>
      <c r="J42" s="6">
        <v>8117150535</v>
      </c>
      <c r="K42" s="25">
        <v>8692465261</v>
      </c>
    </row>
    <row r="43" spans="1:11" ht="13.5">
      <c r="A43" s="22" t="s">
        <v>45</v>
      </c>
      <c r="B43" s="6">
        <v>-3346603083</v>
      </c>
      <c r="C43" s="6">
        <v>-4850032929</v>
      </c>
      <c r="D43" s="23">
        <v>-5698370793</v>
      </c>
      <c r="E43" s="24">
        <v>-6835339575</v>
      </c>
      <c r="F43" s="6">
        <v>-7430871872</v>
      </c>
      <c r="G43" s="25">
        <v>-7430871872</v>
      </c>
      <c r="H43" s="26">
        <v>-5417780480</v>
      </c>
      <c r="I43" s="24">
        <v>-7781848939</v>
      </c>
      <c r="J43" s="6">
        <v>-8147075830</v>
      </c>
      <c r="K43" s="25">
        <v>-8491722042</v>
      </c>
    </row>
    <row r="44" spans="1:11" ht="13.5">
      <c r="A44" s="22" t="s">
        <v>46</v>
      </c>
      <c r="B44" s="6">
        <v>384554261</v>
      </c>
      <c r="C44" s="6">
        <v>-310072484</v>
      </c>
      <c r="D44" s="23">
        <v>-412034411</v>
      </c>
      <c r="E44" s="24">
        <v>160270199</v>
      </c>
      <c r="F44" s="6">
        <v>165346199</v>
      </c>
      <c r="G44" s="25">
        <v>165346199</v>
      </c>
      <c r="H44" s="26">
        <v>-224708219</v>
      </c>
      <c r="I44" s="24">
        <v>-202536053</v>
      </c>
      <c r="J44" s="6">
        <v>-232064931</v>
      </c>
      <c r="K44" s="25">
        <v>-14992957</v>
      </c>
    </row>
    <row r="45" spans="1:11" ht="13.5">
      <c r="A45" s="34" t="s">
        <v>47</v>
      </c>
      <c r="B45" s="7">
        <v>5535263599</v>
      </c>
      <c r="C45" s="7">
        <v>5581739662</v>
      </c>
      <c r="D45" s="64">
        <v>6104290796</v>
      </c>
      <c r="E45" s="65">
        <v>5721655249</v>
      </c>
      <c r="F45" s="7">
        <v>5051957757</v>
      </c>
      <c r="G45" s="66">
        <v>5051957757</v>
      </c>
      <c r="H45" s="67">
        <v>6290595505</v>
      </c>
      <c r="I45" s="65">
        <v>5772400943</v>
      </c>
      <c r="J45" s="7">
        <v>5510410717</v>
      </c>
      <c r="K45" s="66">
        <v>5696160979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6308493118</v>
      </c>
      <c r="C48" s="6">
        <v>6844704558</v>
      </c>
      <c r="D48" s="23">
        <v>7065831360</v>
      </c>
      <c r="E48" s="24">
        <v>7321792672</v>
      </c>
      <c r="F48" s="6">
        <v>6877001321</v>
      </c>
      <c r="G48" s="25">
        <v>6877001321</v>
      </c>
      <c r="H48" s="26">
        <v>7199109021</v>
      </c>
      <c r="I48" s="24">
        <v>6331288712</v>
      </c>
      <c r="J48" s="6">
        <v>6611666131</v>
      </c>
      <c r="K48" s="25">
        <v>7273509486</v>
      </c>
    </row>
    <row r="49" spans="1:11" ht="13.5">
      <c r="A49" s="22" t="s">
        <v>50</v>
      </c>
      <c r="B49" s="6">
        <f>+B75</f>
        <v>3868055853.363208</v>
      </c>
      <c r="C49" s="6">
        <f aca="true" t="shared" si="6" ref="C49:K49">+C75</f>
        <v>3414781173.4311166</v>
      </c>
      <c r="D49" s="23">
        <f t="shared" si="6"/>
        <v>3573677434.239002</v>
      </c>
      <c r="E49" s="24">
        <f t="shared" si="6"/>
        <v>2159984516.983086</v>
      </c>
      <c r="F49" s="6">
        <f t="shared" si="6"/>
        <v>3754716323.056859</v>
      </c>
      <c r="G49" s="25">
        <f t="shared" si="6"/>
        <v>3754716323.056859</v>
      </c>
      <c r="H49" s="26">
        <f t="shared" si="6"/>
        <v>5357854857</v>
      </c>
      <c r="I49" s="24">
        <f t="shared" si="6"/>
        <v>1921153503.0085497</v>
      </c>
      <c r="J49" s="6">
        <f t="shared" si="6"/>
        <v>2090872170.6071925</v>
      </c>
      <c r="K49" s="25">
        <f t="shared" si="6"/>
        <v>1978377853.6984553</v>
      </c>
    </row>
    <row r="50" spans="1:11" ht="13.5">
      <c r="A50" s="34" t="s">
        <v>51</v>
      </c>
      <c r="B50" s="7">
        <f>+B48-B49</f>
        <v>2440437264.636792</v>
      </c>
      <c r="C50" s="7">
        <f aca="true" t="shared" si="7" ref="C50:K50">+C48-C49</f>
        <v>3429923384.5688834</v>
      </c>
      <c r="D50" s="64">
        <f t="shared" si="7"/>
        <v>3492153925.760998</v>
      </c>
      <c r="E50" s="65">
        <f t="shared" si="7"/>
        <v>5161808155.016914</v>
      </c>
      <c r="F50" s="7">
        <f t="shared" si="7"/>
        <v>3122284997.943141</v>
      </c>
      <c r="G50" s="66">
        <f t="shared" si="7"/>
        <v>3122284997.943141</v>
      </c>
      <c r="H50" s="67">
        <f t="shared" si="7"/>
        <v>1841254164</v>
      </c>
      <c r="I50" s="65">
        <f t="shared" si="7"/>
        <v>4410135208.99145</v>
      </c>
      <c r="J50" s="7">
        <f t="shared" si="7"/>
        <v>4520793960.392807</v>
      </c>
      <c r="K50" s="66">
        <f t="shared" si="7"/>
        <v>5295131632.301544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41967539207</v>
      </c>
      <c r="C53" s="6">
        <v>44178365353</v>
      </c>
      <c r="D53" s="23">
        <v>43239697719</v>
      </c>
      <c r="E53" s="24">
        <v>48566183840</v>
      </c>
      <c r="F53" s="6">
        <v>49637500876</v>
      </c>
      <c r="G53" s="25">
        <v>49637500876</v>
      </c>
      <c r="H53" s="26">
        <v>42623484820</v>
      </c>
      <c r="I53" s="24">
        <v>47812192924</v>
      </c>
      <c r="J53" s="6">
        <v>50732152204</v>
      </c>
      <c r="K53" s="25">
        <v>54475979627</v>
      </c>
    </row>
    <row r="54" spans="1:11" ht="13.5">
      <c r="A54" s="22" t="s">
        <v>119</v>
      </c>
      <c r="B54" s="6">
        <v>2875748024</v>
      </c>
      <c r="C54" s="6">
        <v>2927002794</v>
      </c>
      <c r="D54" s="23">
        <v>3420042374</v>
      </c>
      <c r="E54" s="24">
        <v>2920129771</v>
      </c>
      <c r="F54" s="6">
        <v>2942968532</v>
      </c>
      <c r="G54" s="25">
        <v>2942968532</v>
      </c>
      <c r="H54" s="26">
        <v>0</v>
      </c>
      <c r="I54" s="24">
        <v>3168028925</v>
      </c>
      <c r="J54" s="6">
        <v>3202119970</v>
      </c>
      <c r="K54" s="25">
        <v>3302813934</v>
      </c>
    </row>
    <row r="55" spans="1:11" ht="13.5">
      <c r="A55" s="22" t="s">
        <v>54</v>
      </c>
      <c r="B55" s="6">
        <v>817848062</v>
      </c>
      <c r="C55" s="6">
        <v>709304077</v>
      </c>
      <c r="D55" s="23">
        <v>853671786</v>
      </c>
      <c r="E55" s="24">
        <v>1657002918</v>
      </c>
      <c r="F55" s="6">
        <v>1702623269</v>
      </c>
      <c r="G55" s="25">
        <v>1702623269</v>
      </c>
      <c r="H55" s="26">
        <v>0</v>
      </c>
      <c r="I55" s="24">
        <v>2015919333</v>
      </c>
      <c r="J55" s="6">
        <v>2215843816</v>
      </c>
      <c r="K55" s="25">
        <v>2451628422</v>
      </c>
    </row>
    <row r="56" spans="1:11" ht="13.5">
      <c r="A56" s="22" t="s">
        <v>55</v>
      </c>
      <c r="B56" s="6">
        <v>857651415</v>
      </c>
      <c r="C56" s="6">
        <v>870955157</v>
      </c>
      <c r="D56" s="23">
        <v>4654016813</v>
      </c>
      <c r="E56" s="24">
        <v>1395224597</v>
      </c>
      <c r="F56" s="6">
        <v>1260888173</v>
      </c>
      <c r="G56" s="25">
        <v>1260888173</v>
      </c>
      <c r="H56" s="26">
        <v>0</v>
      </c>
      <c r="I56" s="24">
        <v>1364146099</v>
      </c>
      <c r="J56" s="6">
        <v>1477811396</v>
      </c>
      <c r="K56" s="25">
        <v>1575405502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393070037</v>
      </c>
      <c r="C59" s="6">
        <v>441104398</v>
      </c>
      <c r="D59" s="23">
        <v>618109759</v>
      </c>
      <c r="E59" s="24">
        <v>1022438134</v>
      </c>
      <c r="F59" s="6">
        <v>1007808872</v>
      </c>
      <c r="G59" s="25">
        <v>1007808872</v>
      </c>
      <c r="H59" s="26">
        <v>825383637</v>
      </c>
      <c r="I59" s="24">
        <v>1328372081</v>
      </c>
      <c r="J59" s="6">
        <v>30564953021</v>
      </c>
      <c r="K59" s="25">
        <v>32232351473</v>
      </c>
    </row>
    <row r="60" spans="1:11" ht="13.5">
      <c r="A60" s="33" t="s">
        <v>58</v>
      </c>
      <c r="B60" s="6">
        <v>530655055</v>
      </c>
      <c r="C60" s="6">
        <v>601259259</v>
      </c>
      <c r="D60" s="23">
        <v>641125230</v>
      </c>
      <c r="E60" s="24">
        <v>1121943155</v>
      </c>
      <c r="F60" s="6">
        <v>1048448313</v>
      </c>
      <c r="G60" s="25">
        <v>1048448313</v>
      </c>
      <c r="H60" s="26">
        <v>871431860</v>
      </c>
      <c r="I60" s="24">
        <v>1039675126</v>
      </c>
      <c r="J60" s="6">
        <v>1128995023</v>
      </c>
      <c r="K60" s="25">
        <v>1230270019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457546</v>
      </c>
      <c r="C62" s="92">
        <v>438452</v>
      </c>
      <c r="D62" s="93">
        <v>357514</v>
      </c>
      <c r="E62" s="91">
        <v>386060</v>
      </c>
      <c r="F62" s="92">
        <v>361614</v>
      </c>
      <c r="G62" s="93">
        <v>361614</v>
      </c>
      <c r="H62" s="94">
        <v>323410</v>
      </c>
      <c r="I62" s="91">
        <v>372377</v>
      </c>
      <c r="J62" s="92">
        <v>365080</v>
      </c>
      <c r="K62" s="93">
        <v>358113</v>
      </c>
    </row>
    <row r="63" spans="1:11" ht="13.5">
      <c r="A63" s="90" t="s">
        <v>61</v>
      </c>
      <c r="B63" s="91">
        <v>283330</v>
      </c>
      <c r="C63" s="92">
        <v>211979</v>
      </c>
      <c r="D63" s="93">
        <v>224663</v>
      </c>
      <c r="E63" s="91">
        <v>287181</v>
      </c>
      <c r="F63" s="92">
        <v>295883</v>
      </c>
      <c r="G63" s="93">
        <v>295883</v>
      </c>
      <c r="H63" s="94">
        <v>203783</v>
      </c>
      <c r="I63" s="91">
        <v>262173</v>
      </c>
      <c r="J63" s="92">
        <v>249732</v>
      </c>
      <c r="K63" s="93">
        <v>234707</v>
      </c>
    </row>
    <row r="64" spans="1:11" ht="13.5">
      <c r="A64" s="90" t="s">
        <v>62</v>
      </c>
      <c r="B64" s="91">
        <v>246232</v>
      </c>
      <c r="C64" s="92">
        <v>217777</v>
      </c>
      <c r="D64" s="93">
        <v>249570</v>
      </c>
      <c r="E64" s="91">
        <v>345202</v>
      </c>
      <c r="F64" s="92">
        <v>308923</v>
      </c>
      <c r="G64" s="93">
        <v>308923</v>
      </c>
      <c r="H64" s="94">
        <v>319126</v>
      </c>
      <c r="I64" s="91">
        <v>303854</v>
      </c>
      <c r="J64" s="92">
        <v>293181</v>
      </c>
      <c r="K64" s="93">
        <v>295109</v>
      </c>
    </row>
    <row r="65" spans="1:11" ht="13.5">
      <c r="A65" s="90" t="s">
        <v>63</v>
      </c>
      <c r="B65" s="91">
        <v>1547635</v>
      </c>
      <c r="C65" s="92">
        <v>1493189</v>
      </c>
      <c r="D65" s="93">
        <v>1564874</v>
      </c>
      <c r="E65" s="91">
        <v>1558824</v>
      </c>
      <c r="F65" s="92">
        <v>1595484</v>
      </c>
      <c r="G65" s="93">
        <v>1595484</v>
      </c>
      <c r="H65" s="94">
        <v>1573336</v>
      </c>
      <c r="I65" s="91">
        <v>1601241</v>
      </c>
      <c r="J65" s="92">
        <v>1528268</v>
      </c>
      <c r="K65" s="93">
        <v>1478838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0.977786948414531</v>
      </c>
      <c r="C70" s="5">
        <f aca="true" t="shared" si="8" ref="C70:K70">IF(ISERROR(C71/C72),0,(C71/C72))</f>
        <v>0.9095943605830928</v>
      </c>
      <c r="D70" s="5">
        <f t="shared" si="8"/>
        <v>0.8720680309494403</v>
      </c>
      <c r="E70" s="5">
        <f t="shared" si="8"/>
        <v>0.852720023875988</v>
      </c>
      <c r="F70" s="5">
        <f t="shared" si="8"/>
        <v>0.8896782515843266</v>
      </c>
      <c r="G70" s="5">
        <f t="shared" si="8"/>
        <v>0.8896782515843266</v>
      </c>
      <c r="H70" s="5">
        <f t="shared" si="8"/>
        <v>0</v>
      </c>
      <c r="I70" s="5">
        <f t="shared" si="8"/>
        <v>0.8339458495461964</v>
      </c>
      <c r="J70" s="5">
        <f t="shared" si="8"/>
        <v>0.8501162111297196</v>
      </c>
      <c r="K70" s="5">
        <f t="shared" si="8"/>
        <v>0.8588644486602408</v>
      </c>
    </row>
    <row r="71" spans="1:11" ht="12.75" hidden="1">
      <c r="A71" s="1" t="s">
        <v>125</v>
      </c>
      <c r="B71" s="1">
        <f>+B83</f>
        <v>10808919333</v>
      </c>
      <c r="C71" s="1">
        <f aca="true" t="shared" si="9" ref="C71:K71">+C83</f>
        <v>11365538335</v>
      </c>
      <c r="D71" s="1">
        <f t="shared" si="9"/>
        <v>11841252917</v>
      </c>
      <c r="E71" s="1">
        <f t="shared" si="9"/>
        <v>14187368349</v>
      </c>
      <c r="F71" s="1">
        <f t="shared" si="9"/>
        <v>14710436347</v>
      </c>
      <c r="G71" s="1">
        <f t="shared" si="9"/>
        <v>14710436347</v>
      </c>
      <c r="H71" s="1">
        <f t="shared" si="9"/>
        <v>15333223839</v>
      </c>
      <c r="I71" s="1">
        <f t="shared" si="9"/>
        <v>15179707538</v>
      </c>
      <c r="J71" s="1">
        <f t="shared" si="9"/>
        <v>16612316303</v>
      </c>
      <c r="K71" s="1">
        <f t="shared" si="9"/>
        <v>18255550493</v>
      </c>
    </row>
    <row r="72" spans="1:11" ht="12.75" hidden="1">
      <c r="A72" s="1" t="s">
        <v>126</v>
      </c>
      <c r="B72" s="1">
        <f>+B77</f>
        <v>11054472910</v>
      </c>
      <c r="C72" s="1">
        <f aca="true" t="shared" si="10" ref="C72:K72">+C77</f>
        <v>12495172384</v>
      </c>
      <c r="D72" s="1">
        <f t="shared" si="10"/>
        <v>13578359138</v>
      </c>
      <c r="E72" s="1">
        <f t="shared" si="10"/>
        <v>16637780223</v>
      </c>
      <c r="F72" s="1">
        <f t="shared" si="10"/>
        <v>16534557657</v>
      </c>
      <c r="G72" s="1">
        <f t="shared" si="10"/>
        <v>16534557657</v>
      </c>
      <c r="H72" s="1">
        <f t="shared" si="10"/>
        <v>0</v>
      </c>
      <c r="I72" s="1">
        <f t="shared" si="10"/>
        <v>18202270023</v>
      </c>
      <c r="J72" s="1">
        <f t="shared" si="10"/>
        <v>19541229876</v>
      </c>
      <c r="K72" s="1">
        <f t="shared" si="10"/>
        <v>21255450172</v>
      </c>
    </row>
    <row r="73" spans="1:11" ht="12.75" hidden="1">
      <c r="A73" s="1" t="s">
        <v>127</v>
      </c>
      <c r="B73" s="1">
        <f>+B74</f>
        <v>479580932</v>
      </c>
      <c r="C73" s="1">
        <f aca="true" t="shared" si="11" ref="C73:K73">+(C78+C80+C81+C82)-(B78+B80+B81+B82)</f>
        <v>743417741</v>
      </c>
      <c r="D73" s="1">
        <f t="shared" si="11"/>
        <v>73323806</v>
      </c>
      <c r="E73" s="1">
        <f t="shared" si="11"/>
        <v>986250725</v>
      </c>
      <c r="F73" s="1">
        <f>+(F78+F80+F81+F82)-(D78+D80+D81+D82)</f>
        <v>860801539</v>
      </c>
      <c r="G73" s="1">
        <f>+(G78+G80+G81+G82)-(D78+D80+D81+D82)</f>
        <v>860801539</v>
      </c>
      <c r="H73" s="1">
        <f>+(H78+H80+H81+H82)-(D78+D80+D81+D82)</f>
        <v>1924732907</v>
      </c>
      <c r="I73" s="1">
        <f>+(I78+I80+I81+I82)-(E78+E80+E81+E82)</f>
        <v>-407261995</v>
      </c>
      <c r="J73" s="1">
        <f t="shared" si="11"/>
        <v>100771093</v>
      </c>
      <c r="K73" s="1">
        <f t="shared" si="11"/>
        <v>111148560</v>
      </c>
    </row>
    <row r="74" spans="1:11" ht="12.75" hidden="1">
      <c r="A74" s="1" t="s">
        <v>128</v>
      </c>
      <c r="B74" s="1">
        <f>+TREND(C74:E74)</f>
        <v>479580932</v>
      </c>
      <c r="C74" s="1">
        <f>+C73</f>
        <v>743417741</v>
      </c>
      <c r="D74" s="1">
        <f aca="true" t="shared" si="12" ref="D74:K74">+D73</f>
        <v>73323806</v>
      </c>
      <c r="E74" s="1">
        <f t="shared" si="12"/>
        <v>986250725</v>
      </c>
      <c r="F74" s="1">
        <f t="shared" si="12"/>
        <v>860801539</v>
      </c>
      <c r="G74" s="1">
        <f t="shared" si="12"/>
        <v>860801539</v>
      </c>
      <c r="H74" s="1">
        <f t="shared" si="12"/>
        <v>1924732907</v>
      </c>
      <c r="I74" s="1">
        <f t="shared" si="12"/>
        <v>-407261995</v>
      </c>
      <c r="J74" s="1">
        <f t="shared" si="12"/>
        <v>100771093</v>
      </c>
      <c r="K74" s="1">
        <f t="shared" si="12"/>
        <v>111148560</v>
      </c>
    </row>
    <row r="75" spans="1:11" ht="12.75" hidden="1">
      <c r="A75" s="1" t="s">
        <v>129</v>
      </c>
      <c r="B75" s="1">
        <f>+B84-(((B80+B81+B78)*B70)-B79)</f>
        <v>3868055853.363208</v>
      </c>
      <c r="C75" s="1">
        <f aca="true" t="shared" si="13" ref="C75:K75">+C84-(((C80+C81+C78)*C70)-C79)</f>
        <v>3414781173.4311166</v>
      </c>
      <c r="D75" s="1">
        <f t="shared" si="13"/>
        <v>3573677434.239002</v>
      </c>
      <c r="E75" s="1">
        <f t="shared" si="13"/>
        <v>2159984516.983086</v>
      </c>
      <c r="F75" s="1">
        <f t="shared" si="13"/>
        <v>3754716323.056859</v>
      </c>
      <c r="G75" s="1">
        <f t="shared" si="13"/>
        <v>3754716323.056859</v>
      </c>
      <c r="H75" s="1">
        <f t="shared" si="13"/>
        <v>5357854857</v>
      </c>
      <c r="I75" s="1">
        <f t="shared" si="13"/>
        <v>1921153503.0085497</v>
      </c>
      <c r="J75" s="1">
        <f t="shared" si="13"/>
        <v>2090872170.6071925</v>
      </c>
      <c r="K75" s="1">
        <f t="shared" si="13"/>
        <v>1978377853.6984553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11054472910</v>
      </c>
      <c r="C77" s="3">
        <v>12495172384</v>
      </c>
      <c r="D77" s="3">
        <v>13578359138</v>
      </c>
      <c r="E77" s="3">
        <v>16637780223</v>
      </c>
      <c r="F77" s="3">
        <v>16534557657</v>
      </c>
      <c r="G77" s="3">
        <v>16534557657</v>
      </c>
      <c r="H77" s="3">
        <v>0</v>
      </c>
      <c r="I77" s="3">
        <v>18202270023</v>
      </c>
      <c r="J77" s="3">
        <v>19541229876</v>
      </c>
      <c r="K77" s="3">
        <v>21255450172</v>
      </c>
    </row>
    <row r="78" spans="1:11" ht="12.75" hidden="1">
      <c r="A78" s="2" t="s">
        <v>65</v>
      </c>
      <c r="B78" s="3">
        <v>44083273</v>
      </c>
      <c r="C78" s="3">
        <v>33715897</v>
      </c>
      <c r="D78" s="3">
        <v>24569523</v>
      </c>
      <c r="E78" s="3">
        <v>33684709</v>
      </c>
      <c r="F78" s="3">
        <v>13803779</v>
      </c>
      <c r="G78" s="3">
        <v>13803779</v>
      </c>
      <c r="H78" s="3">
        <v>15897397</v>
      </c>
      <c r="I78" s="3">
        <v>14440832</v>
      </c>
      <c r="J78" s="3">
        <v>14466679</v>
      </c>
      <c r="K78" s="3">
        <v>14493263</v>
      </c>
    </row>
    <row r="79" spans="1:11" ht="12.75" hidden="1">
      <c r="A79" s="2" t="s">
        <v>66</v>
      </c>
      <c r="B79" s="3">
        <v>5689188575</v>
      </c>
      <c r="C79" s="3">
        <v>5726514179</v>
      </c>
      <c r="D79" s="3">
        <v>5531468008</v>
      </c>
      <c r="E79" s="3">
        <v>4716504866</v>
      </c>
      <c r="F79" s="3">
        <v>4807387672</v>
      </c>
      <c r="G79" s="3">
        <v>4807387672</v>
      </c>
      <c r="H79" s="3">
        <v>5073923709</v>
      </c>
      <c r="I79" s="3">
        <v>4459946561</v>
      </c>
      <c r="J79" s="3">
        <v>4876279593</v>
      </c>
      <c r="K79" s="3">
        <v>5129389776</v>
      </c>
    </row>
    <row r="80" spans="1:11" ht="12.75" hidden="1">
      <c r="A80" s="2" t="s">
        <v>67</v>
      </c>
      <c r="B80" s="3">
        <v>1669479933</v>
      </c>
      <c r="C80" s="3">
        <v>1991072338</v>
      </c>
      <c r="D80" s="3">
        <v>2289175019</v>
      </c>
      <c r="E80" s="3">
        <v>3422347408</v>
      </c>
      <c r="F80" s="3">
        <v>3329319689</v>
      </c>
      <c r="G80" s="3">
        <v>3329319689</v>
      </c>
      <c r="H80" s="3">
        <v>4074439769</v>
      </c>
      <c r="I80" s="3">
        <v>3120465259</v>
      </c>
      <c r="J80" s="3">
        <v>3184963453</v>
      </c>
      <c r="K80" s="3">
        <v>3245930354</v>
      </c>
    </row>
    <row r="81" spans="1:11" ht="12.75" hidden="1">
      <c r="A81" s="2" t="s">
        <v>68</v>
      </c>
      <c r="B81" s="3">
        <v>881452663</v>
      </c>
      <c r="C81" s="3">
        <v>1215362195</v>
      </c>
      <c r="D81" s="3">
        <v>1062091822</v>
      </c>
      <c r="E81" s="3">
        <v>968669123</v>
      </c>
      <c r="F81" s="3">
        <v>968535329</v>
      </c>
      <c r="G81" s="3">
        <v>968535329</v>
      </c>
      <c r="H81" s="3">
        <v>1246108341</v>
      </c>
      <c r="I81" s="3">
        <v>897450560</v>
      </c>
      <c r="J81" s="3">
        <v>934782262</v>
      </c>
      <c r="K81" s="3">
        <v>984409857</v>
      </c>
    </row>
    <row r="82" spans="1:11" ht="12.75" hidden="1">
      <c r="A82" s="2" t="s">
        <v>69</v>
      </c>
      <c r="B82" s="3">
        <v>54395603</v>
      </c>
      <c r="C82" s="3">
        <v>152678783</v>
      </c>
      <c r="D82" s="3">
        <v>90316655</v>
      </c>
      <c r="E82" s="3">
        <v>27702504</v>
      </c>
      <c r="F82" s="3">
        <v>15295761</v>
      </c>
      <c r="G82" s="3">
        <v>15295761</v>
      </c>
      <c r="H82" s="3">
        <v>54440419</v>
      </c>
      <c r="I82" s="3">
        <v>12785098</v>
      </c>
      <c r="J82" s="3">
        <v>11700448</v>
      </c>
      <c r="K82" s="3">
        <v>12227928</v>
      </c>
    </row>
    <row r="83" spans="1:11" ht="12.75" hidden="1">
      <c r="A83" s="2" t="s">
        <v>70</v>
      </c>
      <c r="B83" s="3">
        <v>10808919333</v>
      </c>
      <c r="C83" s="3">
        <v>11365538335</v>
      </c>
      <c r="D83" s="3">
        <v>11841252917</v>
      </c>
      <c r="E83" s="3">
        <v>14187368349</v>
      </c>
      <c r="F83" s="3">
        <v>14710436347</v>
      </c>
      <c r="G83" s="3">
        <v>14710436347</v>
      </c>
      <c r="H83" s="3">
        <v>15333223839</v>
      </c>
      <c r="I83" s="3">
        <v>15179707538</v>
      </c>
      <c r="J83" s="3">
        <v>16612316303</v>
      </c>
      <c r="K83" s="3">
        <v>18255550493</v>
      </c>
    </row>
    <row r="84" spans="1:11" ht="12.75" hidden="1">
      <c r="A84" s="2" t="s">
        <v>71</v>
      </c>
      <c r="B84" s="3">
        <v>716239926</v>
      </c>
      <c r="C84" s="3">
        <v>635489553</v>
      </c>
      <c r="D84" s="3">
        <v>986168397</v>
      </c>
      <c r="E84" s="3">
        <v>1216510998</v>
      </c>
      <c r="F84" s="3">
        <v>2783317711</v>
      </c>
      <c r="G84" s="3">
        <v>2783317711</v>
      </c>
      <c r="H84" s="3">
        <v>283931148</v>
      </c>
      <c r="I84" s="3">
        <v>823974035</v>
      </c>
      <c r="J84" s="3">
        <v>729153554</v>
      </c>
      <c r="K84" s="3">
        <v>494724639</v>
      </c>
    </row>
    <row r="85" spans="1:11" ht="12.75" hidden="1">
      <c r="A85" s="2" t="s">
        <v>72</v>
      </c>
      <c r="B85" s="3">
        <v>0</v>
      </c>
      <c r="C85" s="3">
        <v>0</v>
      </c>
      <c r="D85" s="3">
        <v>14000000</v>
      </c>
      <c r="E85" s="3">
        <v>0</v>
      </c>
      <c r="F85" s="3">
        <v>0</v>
      </c>
      <c r="G85" s="3">
        <v>0</v>
      </c>
      <c r="H85" s="3">
        <v>0</v>
      </c>
      <c r="I85" s="3">
        <v>21000000</v>
      </c>
      <c r="J85" s="3">
        <v>25000000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1917965</v>
      </c>
      <c r="C5" s="6">
        <v>3082000</v>
      </c>
      <c r="D5" s="23">
        <v>3429311</v>
      </c>
      <c r="E5" s="24">
        <v>4376515</v>
      </c>
      <c r="F5" s="6">
        <v>4376515</v>
      </c>
      <c r="G5" s="25">
        <v>4376515</v>
      </c>
      <c r="H5" s="26">
        <v>0</v>
      </c>
      <c r="I5" s="24">
        <v>4814167</v>
      </c>
      <c r="J5" s="6">
        <v>5295583</v>
      </c>
      <c r="K5" s="25">
        <v>5825142</v>
      </c>
    </row>
    <row r="6" spans="1:11" ht="13.5">
      <c r="A6" s="22" t="s">
        <v>18</v>
      </c>
      <c r="B6" s="6">
        <v>13244214</v>
      </c>
      <c r="C6" s="6">
        <v>15733045</v>
      </c>
      <c r="D6" s="23">
        <v>17480624</v>
      </c>
      <c r="E6" s="24">
        <v>19999657</v>
      </c>
      <c r="F6" s="6">
        <v>19939838</v>
      </c>
      <c r="G6" s="25">
        <v>19939838</v>
      </c>
      <c r="H6" s="26">
        <v>0</v>
      </c>
      <c r="I6" s="24">
        <v>22930388</v>
      </c>
      <c r="J6" s="6">
        <v>25223426</v>
      </c>
      <c r="K6" s="25">
        <v>27745770</v>
      </c>
    </row>
    <row r="7" spans="1:11" ht="13.5">
      <c r="A7" s="22" t="s">
        <v>19</v>
      </c>
      <c r="B7" s="6">
        <v>101593</v>
      </c>
      <c r="C7" s="6">
        <v>112422</v>
      </c>
      <c r="D7" s="23">
        <v>121000</v>
      </c>
      <c r="E7" s="24">
        <v>88000</v>
      </c>
      <c r="F7" s="6">
        <v>110000</v>
      </c>
      <c r="G7" s="25">
        <v>110000</v>
      </c>
      <c r="H7" s="26">
        <v>0</v>
      </c>
      <c r="I7" s="24">
        <v>121000</v>
      </c>
      <c r="J7" s="6">
        <v>133100</v>
      </c>
      <c r="K7" s="25">
        <v>146410</v>
      </c>
    </row>
    <row r="8" spans="1:11" ht="13.5">
      <c r="A8" s="22" t="s">
        <v>20</v>
      </c>
      <c r="B8" s="6">
        <v>18804210</v>
      </c>
      <c r="C8" s="6">
        <v>26570000</v>
      </c>
      <c r="D8" s="23">
        <v>23180847</v>
      </c>
      <c r="E8" s="24">
        <v>25820415</v>
      </c>
      <c r="F8" s="6">
        <v>27519000</v>
      </c>
      <c r="G8" s="25">
        <v>27519000</v>
      </c>
      <c r="H8" s="26">
        <v>0</v>
      </c>
      <c r="I8" s="24">
        <v>28053499</v>
      </c>
      <c r="J8" s="6">
        <v>27646851</v>
      </c>
      <c r="K8" s="25">
        <v>27972730</v>
      </c>
    </row>
    <row r="9" spans="1:11" ht="13.5">
      <c r="A9" s="22" t="s">
        <v>21</v>
      </c>
      <c r="B9" s="6">
        <v>5117934</v>
      </c>
      <c r="C9" s="6">
        <v>1699122</v>
      </c>
      <c r="D9" s="23">
        <v>2403094</v>
      </c>
      <c r="E9" s="24">
        <v>2159920</v>
      </c>
      <c r="F9" s="6">
        <v>2517002</v>
      </c>
      <c r="G9" s="25">
        <v>2517002</v>
      </c>
      <c r="H9" s="26">
        <v>0</v>
      </c>
      <c r="I9" s="24">
        <v>2855493</v>
      </c>
      <c r="J9" s="6">
        <v>2920953</v>
      </c>
      <c r="K9" s="25">
        <v>3201234</v>
      </c>
    </row>
    <row r="10" spans="1:11" ht="25.5">
      <c r="A10" s="27" t="s">
        <v>118</v>
      </c>
      <c r="B10" s="28">
        <f>SUM(B5:B9)</f>
        <v>39185916</v>
      </c>
      <c r="C10" s="29">
        <f aca="true" t="shared" si="0" ref="C10:K10">SUM(C5:C9)</f>
        <v>47196589</v>
      </c>
      <c r="D10" s="30">
        <f t="shared" si="0"/>
        <v>46614876</v>
      </c>
      <c r="E10" s="28">
        <f t="shared" si="0"/>
        <v>52444507</v>
      </c>
      <c r="F10" s="29">
        <f t="shared" si="0"/>
        <v>54462355</v>
      </c>
      <c r="G10" s="31">
        <f t="shared" si="0"/>
        <v>54462355</v>
      </c>
      <c r="H10" s="32">
        <f t="shared" si="0"/>
        <v>0</v>
      </c>
      <c r="I10" s="28">
        <f t="shared" si="0"/>
        <v>58774547</v>
      </c>
      <c r="J10" s="29">
        <f t="shared" si="0"/>
        <v>61219913</v>
      </c>
      <c r="K10" s="31">
        <f t="shared" si="0"/>
        <v>64891286</v>
      </c>
    </row>
    <row r="11" spans="1:11" ht="13.5">
      <c r="A11" s="22" t="s">
        <v>22</v>
      </c>
      <c r="B11" s="6">
        <v>18318173</v>
      </c>
      <c r="C11" s="6">
        <v>18697710</v>
      </c>
      <c r="D11" s="23">
        <v>20243282</v>
      </c>
      <c r="E11" s="24">
        <v>22200379</v>
      </c>
      <c r="F11" s="6">
        <v>22300060</v>
      </c>
      <c r="G11" s="25">
        <v>22300060</v>
      </c>
      <c r="H11" s="26">
        <v>0</v>
      </c>
      <c r="I11" s="24">
        <v>24695766</v>
      </c>
      <c r="J11" s="6">
        <v>26128117</v>
      </c>
      <c r="K11" s="25">
        <v>27565699</v>
      </c>
    </row>
    <row r="12" spans="1:11" ht="13.5">
      <c r="A12" s="22" t="s">
        <v>23</v>
      </c>
      <c r="B12" s="6">
        <v>1382940</v>
      </c>
      <c r="C12" s="6">
        <v>1507253</v>
      </c>
      <c r="D12" s="23">
        <v>1668650</v>
      </c>
      <c r="E12" s="24">
        <v>1755255</v>
      </c>
      <c r="F12" s="6">
        <v>1768337</v>
      </c>
      <c r="G12" s="25">
        <v>1768337</v>
      </c>
      <c r="H12" s="26">
        <v>0</v>
      </c>
      <c r="I12" s="24">
        <v>1858644</v>
      </c>
      <c r="J12" s="6">
        <v>1960869</v>
      </c>
      <c r="K12" s="25">
        <v>2064796</v>
      </c>
    </row>
    <row r="13" spans="1:11" ht="13.5">
      <c r="A13" s="22" t="s">
        <v>119</v>
      </c>
      <c r="B13" s="6">
        <v>14842245</v>
      </c>
      <c r="C13" s="6">
        <v>15516451</v>
      </c>
      <c r="D13" s="23">
        <v>16875000</v>
      </c>
      <c r="E13" s="24">
        <v>15600000</v>
      </c>
      <c r="F13" s="6">
        <v>16000000</v>
      </c>
      <c r="G13" s="25">
        <v>16000000</v>
      </c>
      <c r="H13" s="26">
        <v>0</v>
      </c>
      <c r="I13" s="24">
        <v>16000000</v>
      </c>
      <c r="J13" s="6">
        <v>16030000</v>
      </c>
      <c r="K13" s="25">
        <v>16080000</v>
      </c>
    </row>
    <row r="14" spans="1:11" ht="13.5">
      <c r="A14" s="22" t="s">
        <v>24</v>
      </c>
      <c r="B14" s="6">
        <v>762711</v>
      </c>
      <c r="C14" s="6">
        <v>1084127</v>
      </c>
      <c r="D14" s="23">
        <v>1090954</v>
      </c>
      <c r="E14" s="24">
        <v>1128906</v>
      </c>
      <c r="F14" s="6">
        <v>1128906</v>
      </c>
      <c r="G14" s="25">
        <v>1128906</v>
      </c>
      <c r="H14" s="26">
        <v>0</v>
      </c>
      <c r="I14" s="24">
        <v>1305000</v>
      </c>
      <c r="J14" s="6">
        <v>1376775</v>
      </c>
      <c r="K14" s="25">
        <v>1449744</v>
      </c>
    </row>
    <row r="15" spans="1:11" ht="13.5">
      <c r="A15" s="22" t="s">
        <v>25</v>
      </c>
      <c r="B15" s="6">
        <v>6658459</v>
      </c>
      <c r="C15" s="6">
        <v>7942343</v>
      </c>
      <c r="D15" s="23">
        <v>8475329</v>
      </c>
      <c r="E15" s="24">
        <v>10153318</v>
      </c>
      <c r="F15" s="6">
        <v>10594170</v>
      </c>
      <c r="G15" s="25">
        <v>10594170</v>
      </c>
      <c r="H15" s="26">
        <v>0</v>
      </c>
      <c r="I15" s="24">
        <v>10620000</v>
      </c>
      <c r="J15" s="6">
        <v>11204100</v>
      </c>
      <c r="K15" s="25">
        <v>11797917</v>
      </c>
    </row>
    <row r="16" spans="1:11" ht="13.5">
      <c r="A16" s="33" t="s">
        <v>26</v>
      </c>
      <c r="B16" s="6">
        <v>3571902</v>
      </c>
      <c r="C16" s="6">
        <v>5629261</v>
      </c>
      <c r="D16" s="23">
        <v>5386386</v>
      </c>
      <c r="E16" s="24">
        <v>5284823</v>
      </c>
      <c r="F16" s="6">
        <v>6696487</v>
      </c>
      <c r="G16" s="25">
        <v>6696487</v>
      </c>
      <c r="H16" s="26">
        <v>0</v>
      </c>
      <c r="I16" s="24">
        <v>7327966</v>
      </c>
      <c r="J16" s="6">
        <v>8115763</v>
      </c>
      <c r="K16" s="25">
        <v>8862339</v>
      </c>
    </row>
    <row r="17" spans="1:11" ht="13.5">
      <c r="A17" s="22" t="s">
        <v>27</v>
      </c>
      <c r="B17" s="6">
        <v>22913985</v>
      </c>
      <c r="C17" s="6">
        <v>16029354</v>
      </c>
      <c r="D17" s="23">
        <v>18601359</v>
      </c>
      <c r="E17" s="24">
        <v>15571802</v>
      </c>
      <c r="F17" s="6">
        <v>16735514</v>
      </c>
      <c r="G17" s="25">
        <v>16735514</v>
      </c>
      <c r="H17" s="26">
        <v>0</v>
      </c>
      <c r="I17" s="24">
        <v>16224964</v>
      </c>
      <c r="J17" s="6">
        <v>15744081</v>
      </c>
      <c r="K17" s="25">
        <v>16536494</v>
      </c>
    </row>
    <row r="18" spans="1:11" ht="13.5">
      <c r="A18" s="34" t="s">
        <v>28</v>
      </c>
      <c r="B18" s="35">
        <f>SUM(B11:B17)</f>
        <v>68450415</v>
      </c>
      <c r="C18" s="36">
        <f aca="true" t="shared" si="1" ref="C18:K18">SUM(C11:C17)</f>
        <v>66406499</v>
      </c>
      <c r="D18" s="37">
        <f t="shared" si="1"/>
        <v>72340960</v>
      </c>
      <c r="E18" s="35">
        <f t="shared" si="1"/>
        <v>71694483</v>
      </c>
      <c r="F18" s="36">
        <f t="shared" si="1"/>
        <v>75223474</v>
      </c>
      <c r="G18" s="38">
        <f t="shared" si="1"/>
        <v>75223474</v>
      </c>
      <c r="H18" s="39">
        <f t="shared" si="1"/>
        <v>0</v>
      </c>
      <c r="I18" s="35">
        <f t="shared" si="1"/>
        <v>78032340</v>
      </c>
      <c r="J18" s="36">
        <f t="shared" si="1"/>
        <v>80559705</v>
      </c>
      <c r="K18" s="38">
        <f t="shared" si="1"/>
        <v>84356989</v>
      </c>
    </row>
    <row r="19" spans="1:11" ht="13.5">
      <c r="A19" s="34" t="s">
        <v>29</v>
      </c>
      <c r="B19" s="40">
        <f>+B10-B18</f>
        <v>-29264499</v>
      </c>
      <c r="C19" s="41">
        <f aca="true" t="shared" si="2" ref="C19:K19">+C10-C18</f>
        <v>-19209910</v>
      </c>
      <c r="D19" s="42">
        <f t="shared" si="2"/>
        <v>-25726084</v>
      </c>
      <c r="E19" s="40">
        <f t="shared" si="2"/>
        <v>-19249976</v>
      </c>
      <c r="F19" s="41">
        <f t="shared" si="2"/>
        <v>-20761119</v>
      </c>
      <c r="G19" s="43">
        <f t="shared" si="2"/>
        <v>-20761119</v>
      </c>
      <c r="H19" s="44">
        <f t="shared" si="2"/>
        <v>0</v>
      </c>
      <c r="I19" s="40">
        <f t="shared" si="2"/>
        <v>-19257793</v>
      </c>
      <c r="J19" s="41">
        <f t="shared" si="2"/>
        <v>-19339792</v>
      </c>
      <c r="K19" s="43">
        <f t="shared" si="2"/>
        <v>-19465703</v>
      </c>
    </row>
    <row r="20" spans="1:11" ht="13.5">
      <c r="A20" s="22" t="s">
        <v>30</v>
      </c>
      <c r="B20" s="24">
        <v>15885002</v>
      </c>
      <c r="C20" s="6">
        <v>23517454</v>
      </c>
      <c r="D20" s="23">
        <v>38246675</v>
      </c>
      <c r="E20" s="24">
        <v>42539736</v>
      </c>
      <c r="F20" s="6">
        <v>44797700</v>
      </c>
      <c r="G20" s="25">
        <v>44797700</v>
      </c>
      <c r="H20" s="26">
        <v>0</v>
      </c>
      <c r="I20" s="24">
        <v>34050500</v>
      </c>
      <c r="J20" s="6">
        <v>8585150</v>
      </c>
      <c r="K20" s="25">
        <v>8822650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-13379497</v>
      </c>
      <c r="C22" s="52">
        <f aca="true" t="shared" si="3" ref="C22:K22">SUM(C19:C21)</f>
        <v>4307544</v>
      </c>
      <c r="D22" s="53">
        <f t="shared" si="3"/>
        <v>12520591</v>
      </c>
      <c r="E22" s="51">
        <f t="shared" si="3"/>
        <v>23289760</v>
      </c>
      <c r="F22" s="52">
        <f t="shared" si="3"/>
        <v>24036581</v>
      </c>
      <c r="G22" s="54">
        <f t="shared" si="3"/>
        <v>24036581</v>
      </c>
      <c r="H22" s="55">
        <f t="shared" si="3"/>
        <v>0</v>
      </c>
      <c r="I22" s="51">
        <f t="shared" si="3"/>
        <v>14792707</v>
      </c>
      <c r="J22" s="52">
        <f t="shared" si="3"/>
        <v>-10754642</v>
      </c>
      <c r="K22" s="54">
        <f t="shared" si="3"/>
        <v>-10643053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-13379497</v>
      </c>
      <c r="C24" s="41">
        <f aca="true" t="shared" si="4" ref="C24:K24">SUM(C22:C23)</f>
        <v>4307544</v>
      </c>
      <c r="D24" s="42">
        <f t="shared" si="4"/>
        <v>12520591</v>
      </c>
      <c r="E24" s="40">
        <f t="shared" si="4"/>
        <v>23289760</v>
      </c>
      <c r="F24" s="41">
        <f t="shared" si="4"/>
        <v>24036581</v>
      </c>
      <c r="G24" s="43">
        <f t="shared" si="4"/>
        <v>24036581</v>
      </c>
      <c r="H24" s="44">
        <f t="shared" si="4"/>
        <v>0</v>
      </c>
      <c r="I24" s="40">
        <f t="shared" si="4"/>
        <v>14792707</v>
      </c>
      <c r="J24" s="41">
        <f t="shared" si="4"/>
        <v>-10754642</v>
      </c>
      <c r="K24" s="43">
        <f t="shared" si="4"/>
        <v>-10643053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17790189</v>
      </c>
      <c r="C27" s="7">
        <v>22971601</v>
      </c>
      <c r="D27" s="64">
        <v>35815000</v>
      </c>
      <c r="E27" s="65">
        <v>40685600</v>
      </c>
      <c r="F27" s="7">
        <v>41850000</v>
      </c>
      <c r="G27" s="66">
        <v>41850000</v>
      </c>
      <c r="H27" s="67">
        <v>0</v>
      </c>
      <c r="I27" s="65">
        <v>31449000</v>
      </c>
      <c r="J27" s="7">
        <v>7530000</v>
      </c>
      <c r="K27" s="66">
        <v>7739000</v>
      </c>
    </row>
    <row r="28" spans="1:11" ht="13.5">
      <c r="A28" s="68" t="s">
        <v>30</v>
      </c>
      <c r="B28" s="6">
        <v>17134049</v>
      </c>
      <c r="C28" s="6">
        <v>21889198</v>
      </c>
      <c r="D28" s="23">
        <v>35390000</v>
      </c>
      <c r="E28" s="24">
        <v>38817200</v>
      </c>
      <c r="F28" s="6">
        <v>39463500</v>
      </c>
      <c r="G28" s="25">
        <v>39463500</v>
      </c>
      <c r="H28" s="26">
        <v>0</v>
      </c>
      <c r="I28" s="24">
        <v>30657000</v>
      </c>
      <c r="J28" s="6">
        <v>7530000</v>
      </c>
      <c r="K28" s="25">
        <v>7739000</v>
      </c>
    </row>
    <row r="29" spans="1:11" ht="13.5">
      <c r="A29" s="22" t="s">
        <v>123</v>
      </c>
      <c r="B29" s="6">
        <v>0</v>
      </c>
      <c r="C29" s="6">
        <v>63293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733336</v>
      </c>
      <c r="D30" s="23">
        <v>310000</v>
      </c>
      <c r="E30" s="24">
        <v>1720000</v>
      </c>
      <c r="F30" s="6">
        <v>2108000</v>
      </c>
      <c r="G30" s="25">
        <v>2108000</v>
      </c>
      <c r="H30" s="26">
        <v>0</v>
      </c>
      <c r="I30" s="24">
        <v>792000</v>
      </c>
      <c r="J30" s="6">
        <v>0</v>
      </c>
      <c r="K30" s="25">
        <v>0</v>
      </c>
    </row>
    <row r="31" spans="1:11" ht="13.5">
      <c r="A31" s="22" t="s">
        <v>35</v>
      </c>
      <c r="B31" s="6">
        <v>656140</v>
      </c>
      <c r="C31" s="6">
        <v>285774</v>
      </c>
      <c r="D31" s="23">
        <v>115000</v>
      </c>
      <c r="E31" s="24">
        <v>148400</v>
      </c>
      <c r="F31" s="6">
        <v>278500</v>
      </c>
      <c r="G31" s="25">
        <v>278500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17790189</v>
      </c>
      <c r="C32" s="7">
        <f aca="true" t="shared" si="5" ref="C32:K32">SUM(C28:C31)</f>
        <v>22971601</v>
      </c>
      <c r="D32" s="64">
        <f t="shared" si="5"/>
        <v>35815000</v>
      </c>
      <c r="E32" s="65">
        <f t="shared" si="5"/>
        <v>40685600</v>
      </c>
      <c r="F32" s="7">
        <f t="shared" si="5"/>
        <v>41850000</v>
      </c>
      <c r="G32" s="66">
        <f t="shared" si="5"/>
        <v>41850000</v>
      </c>
      <c r="H32" s="67">
        <f t="shared" si="5"/>
        <v>0</v>
      </c>
      <c r="I32" s="65">
        <f t="shared" si="5"/>
        <v>31449000</v>
      </c>
      <c r="J32" s="7">
        <f t="shared" si="5"/>
        <v>7530000</v>
      </c>
      <c r="K32" s="66">
        <f t="shared" si="5"/>
        <v>7739000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1216000</v>
      </c>
      <c r="C35" s="6">
        <v>3565000</v>
      </c>
      <c r="D35" s="23">
        <v>4634100</v>
      </c>
      <c r="E35" s="24">
        <v>5782000</v>
      </c>
      <c r="F35" s="6">
        <v>5417750</v>
      </c>
      <c r="G35" s="25">
        <v>5417750</v>
      </c>
      <c r="H35" s="26">
        <v>4260234</v>
      </c>
      <c r="I35" s="24">
        <v>2752000</v>
      </c>
      <c r="J35" s="6">
        <v>2928000</v>
      </c>
      <c r="K35" s="25">
        <v>3032000</v>
      </c>
    </row>
    <row r="36" spans="1:11" ht="13.5">
      <c r="A36" s="22" t="s">
        <v>39</v>
      </c>
      <c r="B36" s="6">
        <v>216881000</v>
      </c>
      <c r="C36" s="6">
        <v>224455000</v>
      </c>
      <c r="D36" s="23">
        <v>243197000</v>
      </c>
      <c r="E36" s="24">
        <v>265914000</v>
      </c>
      <c r="F36" s="6">
        <v>269098250</v>
      </c>
      <c r="G36" s="25">
        <v>269098250</v>
      </c>
      <c r="H36" s="26">
        <v>315266717</v>
      </c>
      <c r="I36" s="24">
        <v>284548000</v>
      </c>
      <c r="J36" s="6">
        <v>276049000</v>
      </c>
      <c r="K36" s="25">
        <v>267708000</v>
      </c>
    </row>
    <row r="37" spans="1:11" ht="13.5">
      <c r="A37" s="22" t="s">
        <v>40</v>
      </c>
      <c r="B37" s="6">
        <v>16713000</v>
      </c>
      <c r="C37" s="6">
        <v>20905000</v>
      </c>
      <c r="D37" s="23">
        <v>26644100</v>
      </c>
      <c r="E37" s="24">
        <v>11030227</v>
      </c>
      <c r="F37" s="6">
        <v>26480000</v>
      </c>
      <c r="G37" s="25">
        <v>26480000</v>
      </c>
      <c r="H37" s="26">
        <v>31036402</v>
      </c>
      <c r="I37" s="24">
        <v>24228000</v>
      </c>
      <c r="J37" s="6">
        <v>26485000</v>
      </c>
      <c r="K37" s="25">
        <v>28927000</v>
      </c>
    </row>
    <row r="38" spans="1:11" ht="13.5">
      <c r="A38" s="22" t="s">
        <v>41</v>
      </c>
      <c r="B38" s="6">
        <v>4076000</v>
      </c>
      <c r="C38" s="6">
        <v>4961000</v>
      </c>
      <c r="D38" s="23">
        <v>6511000</v>
      </c>
      <c r="E38" s="24">
        <v>6878000</v>
      </c>
      <c r="F38" s="6">
        <v>9324000</v>
      </c>
      <c r="G38" s="25">
        <v>9324000</v>
      </c>
      <c r="H38" s="26">
        <v>1314</v>
      </c>
      <c r="I38" s="24">
        <v>9567000</v>
      </c>
      <c r="J38" s="6">
        <v>9725000</v>
      </c>
      <c r="K38" s="25">
        <v>9689000</v>
      </c>
    </row>
    <row r="39" spans="1:11" ht="13.5">
      <c r="A39" s="22" t="s">
        <v>42</v>
      </c>
      <c r="B39" s="6">
        <v>197308000</v>
      </c>
      <c r="C39" s="6">
        <v>202154000</v>
      </c>
      <c r="D39" s="23">
        <v>214676000</v>
      </c>
      <c r="E39" s="24">
        <v>253787773</v>
      </c>
      <c r="F39" s="6">
        <v>238712000</v>
      </c>
      <c r="G39" s="25">
        <v>238712000</v>
      </c>
      <c r="H39" s="26">
        <v>288489235</v>
      </c>
      <c r="I39" s="24">
        <v>253505000</v>
      </c>
      <c r="J39" s="6">
        <v>242767000</v>
      </c>
      <c r="K39" s="25">
        <v>232124000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15951762</v>
      </c>
      <c r="C42" s="6">
        <v>22972855</v>
      </c>
      <c r="D42" s="23">
        <v>-7409470</v>
      </c>
      <c r="E42" s="24">
        <v>40799250</v>
      </c>
      <c r="F42" s="6">
        <v>43619300</v>
      </c>
      <c r="G42" s="25">
        <v>43619300</v>
      </c>
      <c r="H42" s="26">
        <v>32088995</v>
      </c>
      <c r="I42" s="24">
        <v>34467021</v>
      </c>
      <c r="J42" s="6">
        <v>9067833</v>
      </c>
      <c r="K42" s="25">
        <v>9264609</v>
      </c>
    </row>
    <row r="43" spans="1:11" ht="13.5">
      <c r="A43" s="22" t="s">
        <v>45</v>
      </c>
      <c r="B43" s="6">
        <v>-14988152</v>
      </c>
      <c r="C43" s="6">
        <v>-22965000</v>
      </c>
      <c r="D43" s="23">
        <v>2708000</v>
      </c>
      <c r="E43" s="24">
        <v>-40687000</v>
      </c>
      <c r="F43" s="6">
        <v>-41571500</v>
      </c>
      <c r="G43" s="25">
        <v>-41571500</v>
      </c>
      <c r="H43" s="26">
        <v>-26958985</v>
      </c>
      <c r="I43" s="24">
        <v>-31452000</v>
      </c>
      <c r="J43" s="6">
        <v>-7530833</v>
      </c>
      <c r="K43" s="25">
        <v>-7739166</v>
      </c>
    </row>
    <row r="44" spans="1:11" ht="13.5">
      <c r="A44" s="22" t="s">
        <v>46</v>
      </c>
      <c r="B44" s="6">
        <v>-529573</v>
      </c>
      <c r="C44" s="6">
        <v>174000</v>
      </c>
      <c r="D44" s="23">
        <v>4874000</v>
      </c>
      <c r="E44" s="24">
        <v>520000</v>
      </c>
      <c r="F44" s="6">
        <v>-1366250</v>
      </c>
      <c r="G44" s="25">
        <v>-1366250</v>
      </c>
      <c r="H44" s="26">
        <v>-2787092</v>
      </c>
      <c r="I44" s="24">
        <v>-3494021</v>
      </c>
      <c r="J44" s="6">
        <v>-1196000</v>
      </c>
      <c r="K44" s="25">
        <v>-1196000</v>
      </c>
    </row>
    <row r="45" spans="1:11" ht="13.5">
      <c r="A45" s="34" t="s">
        <v>47</v>
      </c>
      <c r="B45" s="7">
        <v>117696</v>
      </c>
      <c r="C45" s="7">
        <v>299137</v>
      </c>
      <c r="D45" s="64">
        <v>472000</v>
      </c>
      <c r="E45" s="65">
        <v>931650</v>
      </c>
      <c r="F45" s="7">
        <v>1153550</v>
      </c>
      <c r="G45" s="66">
        <v>1153550</v>
      </c>
      <c r="H45" s="67">
        <v>2803980</v>
      </c>
      <c r="I45" s="65">
        <v>675000</v>
      </c>
      <c r="J45" s="7">
        <v>1016000</v>
      </c>
      <c r="K45" s="66">
        <v>1345443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117000</v>
      </c>
      <c r="C48" s="6">
        <v>299400</v>
      </c>
      <c r="D48" s="23">
        <v>472500</v>
      </c>
      <c r="E48" s="24">
        <v>932000</v>
      </c>
      <c r="F48" s="6">
        <v>1154250</v>
      </c>
      <c r="G48" s="25">
        <v>1154250</v>
      </c>
      <c r="H48" s="26">
        <v>1181119</v>
      </c>
      <c r="I48" s="24">
        <v>675000</v>
      </c>
      <c r="J48" s="6">
        <v>698000</v>
      </c>
      <c r="K48" s="25">
        <v>685000</v>
      </c>
    </row>
    <row r="49" spans="1:11" ht="13.5">
      <c r="A49" s="22" t="s">
        <v>50</v>
      </c>
      <c r="B49" s="6">
        <f>+B75</f>
        <v>14421869.193347197</v>
      </c>
      <c r="C49" s="6">
        <f aca="true" t="shared" si="6" ref="C49:K49">+C75</f>
        <v>16854710.99254481</v>
      </c>
      <c r="D49" s="23">
        <f t="shared" si="6"/>
        <v>17279351.15665477</v>
      </c>
      <c r="E49" s="24">
        <f t="shared" si="6"/>
        <v>4051337.41083216</v>
      </c>
      <c r="F49" s="6">
        <f t="shared" si="6"/>
        <v>17485863.416320175</v>
      </c>
      <c r="G49" s="25">
        <f t="shared" si="6"/>
        <v>17485863.416320175</v>
      </c>
      <c r="H49" s="26">
        <f t="shared" si="6"/>
        <v>24103111</v>
      </c>
      <c r="I49" s="24">
        <f t="shared" si="6"/>
        <v>20497603.740490865</v>
      </c>
      <c r="J49" s="6">
        <f t="shared" si="6"/>
        <v>22564648.53414008</v>
      </c>
      <c r="K49" s="25">
        <f t="shared" si="6"/>
        <v>24649743.5736821</v>
      </c>
    </row>
    <row r="50" spans="1:11" ht="13.5">
      <c r="A50" s="34" t="s">
        <v>51</v>
      </c>
      <c r="B50" s="7">
        <f>+B48-B49</f>
        <v>-14304869.193347197</v>
      </c>
      <c r="C50" s="7">
        <f aca="true" t="shared" si="7" ref="C50:K50">+C48-C49</f>
        <v>-16555310.992544811</v>
      </c>
      <c r="D50" s="64">
        <f t="shared" si="7"/>
        <v>-16806851.15665477</v>
      </c>
      <c r="E50" s="65">
        <f t="shared" si="7"/>
        <v>-3119337.41083216</v>
      </c>
      <c r="F50" s="7">
        <f t="shared" si="7"/>
        <v>-16331613.416320175</v>
      </c>
      <c r="G50" s="66">
        <f t="shared" si="7"/>
        <v>-16331613.416320175</v>
      </c>
      <c r="H50" s="67">
        <f t="shared" si="7"/>
        <v>-22921992</v>
      </c>
      <c r="I50" s="65">
        <f t="shared" si="7"/>
        <v>-19822603.740490865</v>
      </c>
      <c r="J50" s="7">
        <f t="shared" si="7"/>
        <v>-21866648.53414008</v>
      </c>
      <c r="K50" s="66">
        <f t="shared" si="7"/>
        <v>-23964743.5736821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219682720</v>
      </c>
      <c r="C53" s="6">
        <v>58877601</v>
      </c>
      <c r="D53" s="23">
        <v>243188333</v>
      </c>
      <c r="E53" s="24">
        <v>265914015</v>
      </c>
      <c r="F53" s="6">
        <v>267078415</v>
      </c>
      <c r="G53" s="25">
        <v>267078415</v>
      </c>
      <c r="H53" s="26">
        <v>225228415</v>
      </c>
      <c r="I53" s="24">
        <v>284546854</v>
      </c>
      <c r="J53" s="6">
        <v>276048274</v>
      </c>
      <c r="K53" s="25">
        <v>267708107</v>
      </c>
    </row>
    <row r="54" spans="1:11" ht="13.5">
      <c r="A54" s="22" t="s">
        <v>119</v>
      </c>
      <c r="B54" s="6">
        <v>14842245</v>
      </c>
      <c r="C54" s="6">
        <v>15516451</v>
      </c>
      <c r="D54" s="23">
        <v>16875000</v>
      </c>
      <c r="E54" s="24">
        <v>15600000</v>
      </c>
      <c r="F54" s="6">
        <v>16000000</v>
      </c>
      <c r="G54" s="25">
        <v>16000000</v>
      </c>
      <c r="H54" s="26">
        <v>0</v>
      </c>
      <c r="I54" s="24">
        <v>16000000</v>
      </c>
      <c r="J54" s="6">
        <v>16030000</v>
      </c>
      <c r="K54" s="25">
        <v>16080000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7815000</v>
      </c>
      <c r="F55" s="6">
        <v>7785000</v>
      </c>
      <c r="G55" s="25">
        <v>7785000</v>
      </c>
      <c r="H55" s="26">
        <v>0</v>
      </c>
      <c r="I55" s="24">
        <v>9212000</v>
      </c>
      <c r="J55" s="6">
        <v>7134000</v>
      </c>
      <c r="K55" s="25">
        <v>7332000</v>
      </c>
    </row>
    <row r="56" spans="1:11" ht="13.5">
      <c r="A56" s="22" t="s">
        <v>55</v>
      </c>
      <c r="B56" s="6">
        <v>5321974</v>
      </c>
      <c r="C56" s="6">
        <v>473000</v>
      </c>
      <c r="D56" s="23">
        <v>1953000</v>
      </c>
      <c r="E56" s="24">
        <v>0</v>
      </c>
      <c r="F56" s="6">
        <v>0</v>
      </c>
      <c r="G56" s="25">
        <v>0</v>
      </c>
      <c r="H56" s="26">
        <v>0</v>
      </c>
      <c r="I56" s="24">
        <v>2646000</v>
      </c>
      <c r="J56" s="6">
        <v>1530000</v>
      </c>
      <c r="K56" s="25">
        <v>1604000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3136939</v>
      </c>
      <c r="C59" s="6">
        <v>4967414</v>
      </c>
      <c r="D59" s="23">
        <v>4792220</v>
      </c>
      <c r="E59" s="24">
        <v>4663962</v>
      </c>
      <c r="F59" s="6">
        <v>5801487</v>
      </c>
      <c r="G59" s="25">
        <v>5801487</v>
      </c>
      <c r="H59" s="26">
        <v>5801487</v>
      </c>
      <c r="I59" s="24">
        <v>6343466</v>
      </c>
      <c r="J59" s="6">
        <v>7032813</v>
      </c>
      <c r="K59" s="25">
        <v>7671094</v>
      </c>
    </row>
    <row r="60" spans="1:11" ht="13.5">
      <c r="A60" s="33" t="s">
        <v>58</v>
      </c>
      <c r="B60" s="6">
        <v>10382486</v>
      </c>
      <c r="C60" s="6">
        <v>12651584</v>
      </c>
      <c r="D60" s="23">
        <v>14138740</v>
      </c>
      <c r="E60" s="24">
        <v>764271</v>
      </c>
      <c r="F60" s="6">
        <v>764271</v>
      </c>
      <c r="G60" s="25">
        <v>764271</v>
      </c>
      <c r="H60" s="26">
        <v>764271</v>
      </c>
      <c r="I60" s="24">
        <v>840698</v>
      </c>
      <c r="J60" s="6">
        <v>924768</v>
      </c>
      <c r="K60" s="25">
        <v>1017244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238</v>
      </c>
      <c r="C62" s="92">
        <v>1</v>
      </c>
      <c r="D62" s="93">
        <v>1</v>
      </c>
      <c r="E62" s="91">
        <v>1</v>
      </c>
      <c r="F62" s="92">
        <v>1</v>
      </c>
      <c r="G62" s="93">
        <v>1</v>
      </c>
      <c r="H62" s="94">
        <v>1</v>
      </c>
      <c r="I62" s="91">
        <v>1</v>
      </c>
      <c r="J62" s="92">
        <v>1</v>
      </c>
      <c r="K62" s="93">
        <v>1</v>
      </c>
    </row>
    <row r="63" spans="1:11" ht="13.5">
      <c r="A63" s="90" t="s">
        <v>61</v>
      </c>
      <c r="B63" s="91">
        <v>1191</v>
      </c>
      <c r="C63" s="92">
        <v>380</v>
      </c>
      <c r="D63" s="93">
        <v>478</v>
      </c>
      <c r="E63" s="91">
        <v>380</v>
      </c>
      <c r="F63" s="92">
        <v>380</v>
      </c>
      <c r="G63" s="93">
        <v>380</v>
      </c>
      <c r="H63" s="94">
        <v>380</v>
      </c>
      <c r="I63" s="91">
        <v>380</v>
      </c>
      <c r="J63" s="92">
        <v>380</v>
      </c>
      <c r="K63" s="93">
        <v>380</v>
      </c>
    </row>
    <row r="64" spans="1:11" ht="13.5">
      <c r="A64" s="90" t="s">
        <v>62</v>
      </c>
      <c r="B64" s="91">
        <v>1179</v>
      </c>
      <c r="C64" s="92">
        <v>500</v>
      </c>
      <c r="D64" s="93">
        <v>500</v>
      </c>
      <c r="E64" s="91">
        <v>500</v>
      </c>
      <c r="F64" s="92">
        <v>500</v>
      </c>
      <c r="G64" s="93">
        <v>500</v>
      </c>
      <c r="H64" s="94">
        <v>500</v>
      </c>
      <c r="I64" s="91">
        <v>500</v>
      </c>
      <c r="J64" s="92">
        <v>500</v>
      </c>
      <c r="K64" s="93">
        <v>500</v>
      </c>
    </row>
    <row r="65" spans="1:11" ht="13.5">
      <c r="A65" s="90" t="s">
        <v>63</v>
      </c>
      <c r="B65" s="91">
        <v>2089</v>
      </c>
      <c r="C65" s="92">
        <v>1044</v>
      </c>
      <c r="D65" s="93">
        <v>1044</v>
      </c>
      <c r="E65" s="91">
        <v>1044</v>
      </c>
      <c r="F65" s="92">
        <v>1044</v>
      </c>
      <c r="G65" s="93">
        <v>1044</v>
      </c>
      <c r="H65" s="94">
        <v>1044</v>
      </c>
      <c r="I65" s="91">
        <v>1044</v>
      </c>
      <c r="J65" s="92">
        <v>1044</v>
      </c>
      <c r="K65" s="93">
        <v>1044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0.9770655617155585</v>
      </c>
      <c r="C70" s="5">
        <f aca="true" t="shared" si="8" ref="C70:K70">IF(ISERROR(C71/C72),0,(C71/C72))</f>
        <v>0.8653847850609776</v>
      </c>
      <c r="D70" s="5">
        <f t="shared" si="8"/>
        <v>0.8633853964995011</v>
      </c>
      <c r="E70" s="5">
        <f t="shared" si="8"/>
        <v>0.9824769977433</v>
      </c>
      <c r="F70" s="5">
        <f t="shared" si="8"/>
        <v>0.8673172521742969</v>
      </c>
      <c r="G70" s="5">
        <f t="shared" si="8"/>
        <v>0.8673172521742969</v>
      </c>
      <c r="H70" s="5">
        <f t="shared" si="8"/>
        <v>0</v>
      </c>
      <c r="I70" s="5">
        <f t="shared" si="8"/>
        <v>0.9827834910585761</v>
      </c>
      <c r="J70" s="5">
        <f t="shared" si="8"/>
        <v>0.9825829048489948</v>
      </c>
      <c r="K70" s="5">
        <f t="shared" si="8"/>
        <v>0.9825584016771826</v>
      </c>
    </row>
    <row r="71" spans="1:11" ht="12.75" hidden="1">
      <c r="A71" s="1" t="s">
        <v>125</v>
      </c>
      <c r="B71" s="1">
        <f>+B83</f>
        <v>19815000</v>
      </c>
      <c r="C71" s="1">
        <f aca="true" t="shared" si="9" ref="C71:K71">+C83</f>
        <v>17752648</v>
      </c>
      <c r="D71" s="1">
        <f t="shared" si="9"/>
        <v>19996510</v>
      </c>
      <c r="E71" s="1">
        <f t="shared" si="9"/>
        <v>26071100</v>
      </c>
      <c r="F71" s="1">
        <f t="shared" si="9"/>
        <v>23186300</v>
      </c>
      <c r="G71" s="1">
        <f t="shared" si="9"/>
        <v>23186300</v>
      </c>
      <c r="H71" s="1">
        <f t="shared" si="9"/>
        <v>39451884</v>
      </c>
      <c r="I71" s="1">
        <f t="shared" si="9"/>
        <v>30073222</v>
      </c>
      <c r="J71" s="1">
        <f t="shared" si="9"/>
        <v>32857535</v>
      </c>
      <c r="K71" s="1">
        <f t="shared" si="9"/>
        <v>36130781</v>
      </c>
    </row>
    <row r="72" spans="1:11" ht="12.75" hidden="1">
      <c r="A72" s="1" t="s">
        <v>126</v>
      </c>
      <c r="B72" s="1">
        <f>+B77</f>
        <v>20280113</v>
      </c>
      <c r="C72" s="1">
        <f aca="true" t="shared" si="10" ref="C72:K72">+C77</f>
        <v>20514167</v>
      </c>
      <c r="D72" s="1">
        <f t="shared" si="10"/>
        <v>23160584</v>
      </c>
      <c r="E72" s="1">
        <f t="shared" si="10"/>
        <v>26536092</v>
      </c>
      <c r="F72" s="1">
        <f t="shared" si="10"/>
        <v>26733355</v>
      </c>
      <c r="G72" s="1">
        <f t="shared" si="10"/>
        <v>26733355</v>
      </c>
      <c r="H72" s="1">
        <f t="shared" si="10"/>
        <v>0</v>
      </c>
      <c r="I72" s="1">
        <f t="shared" si="10"/>
        <v>30600048</v>
      </c>
      <c r="J72" s="1">
        <f t="shared" si="10"/>
        <v>33439962</v>
      </c>
      <c r="K72" s="1">
        <f t="shared" si="10"/>
        <v>36772146</v>
      </c>
    </row>
    <row r="73" spans="1:11" ht="12.75" hidden="1">
      <c r="A73" s="1" t="s">
        <v>127</v>
      </c>
      <c r="B73" s="1">
        <f>+B74</f>
        <v>1984800</v>
      </c>
      <c r="C73" s="1">
        <f aca="true" t="shared" si="11" ref="C73:K73">+(C78+C80+C81+C82)-(B78+B80+B81+B82)</f>
        <v>2137400</v>
      </c>
      <c r="D73" s="1">
        <f t="shared" si="11"/>
        <v>934800</v>
      </c>
      <c r="E73" s="1">
        <f t="shared" si="11"/>
        <v>647800</v>
      </c>
      <c r="F73" s="1">
        <f>+(F78+F80+F81+F82)-(D78+D80+D81+D82)</f>
        <v>-73950</v>
      </c>
      <c r="G73" s="1">
        <f>+(G78+G80+G81+G82)-(D78+D80+D81+D82)</f>
        <v>-73950</v>
      </c>
      <c r="H73" s="1">
        <f>+(H78+H80+H81+H82)-(D78+D80+D81+D82)</f>
        <v>-1073085</v>
      </c>
      <c r="I73" s="1">
        <f>+(I78+I80+I81+I82)-(E78+E80+E81+E82)</f>
        <v>-2732000</v>
      </c>
      <c r="J73" s="1">
        <f t="shared" si="11"/>
        <v>151000</v>
      </c>
      <c r="K73" s="1">
        <f t="shared" si="11"/>
        <v>117000</v>
      </c>
    </row>
    <row r="74" spans="1:11" ht="12.75" hidden="1">
      <c r="A74" s="1" t="s">
        <v>128</v>
      </c>
      <c r="B74" s="1">
        <f>+TREND(C74:E74)</f>
        <v>1984800</v>
      </c>
      <c r="C74" s="1">
        <f>+C73</f>
        <v>2137400</v>
      </c>
      <c r="D74" s="1">
        <f aca="true" t="shared" si="12" ref="D74:K74">+D73</f>
        <v>934800</v>
      </c>
      <c r="E74" s="1">
        <f t="shared" si="12"/>
        <v>647800</v>
      </c>
      <c r="F74" s="1">
        <f t="shared" si="12"/>
        <v>-73950</v>
      </c>
      <c r="G74" s="1">
        <f t="shared" si="12"/>
        <v>-73950</v>
      </c>
      <c r="H74" s="1">
        <f t="shared" si="12"/>
        <v>-1073085</v>
      </c>
      <c r="I74" s="1">
        <f t="shared" si="12"/>
        <v>-2732000</v>
      </c>
      <c r="J74" s="1">
        <f t="shared" si="12"/>
        <v>151000</v>
      </c>
      <c r="K74" s="1">
        <f t="shared" si="12"/>
        <v>117000</v>
      </c>
    </row>
    <row r="75" spans="1:11" ht="12.75" hidden="1">
      <c r="A75" s="1" t="s">
        <v>129</v>
      </c>
      <c r="B75" s="1">
        <f>+B84-(((B80+B81+B78)*B70)-B79)</f>
        <v>14421869.193347197</v>
      </c>
      <c r="C75" s="1">
        <f aca="true" t="shared" si="13" ref="C75:K75">+C84-(((C80+C81+C78)*C70)-C79)</f>
        <v>16854710.99254481</v>
      </c>
      <c r="D75" s="1">
        <f t="shared" si="13"/>
        <v>17279351.15665477</v>
      </c>
      <c r="E75" s="1">
        <f t="shared" si="13"/>
        <v>4051337.41083216</v>
      </c>
      <c r="F75" s="1">
        <f t="shared" si="13"/>
        <v>17485863.416320175</v>
      </c>
      <c r="G75" s="1">
        <f t="shared" si="13"/>
        <v>17485863.416320175</v>
      </c>
      <c r="H75" s="1">
        <f t="shared" si="13"/>
        <v>24103111</v>
      </c>
      <c r="I75" s="1">
        <f t="shared" si="13"/>
        <v>20497603.740490865</v>
      </c>
      <c r="J75" s="1">
        <f t="shared" si="13"/>
        <v>22564648.53414008</v>
      </c>
      <c r="K75" s="1">
        <f t="shared" si="13"/>
        <v>24649743.5736821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20280113</v>
      </c>
      <c r="C77" s="3">
        <v>20514167</v>
      </c>
      <c r="D77" s="3">
        <v>23160584</v>
      </c>
      <c r="E77" s="3">
        <v>26536092</v>
      </c>
      <c r="F77" s="3">
        <v>26733355</v>
      </c>
      <c r="G77" s="3">
        <v>26733355</v>
      </c>
      <c r="H77" s="3">
        <v>0</v>
      </c>
      <c r="I77" s="3">
        <v>30600048</v>
      </c>
      <c r="J77" s="3">
        <v>33439962</v>
      </c>
      <c r="K77" s="3">
        <v>36772146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15477100</v>
      </c>
      <c r="C79" s="3">
        <v>19639000</v>
      </c>
      <c r="D79" s="3">
        <v>20864300</v>
      </c>
      <c r="E79" s="3">
        <v>8767227</v>
      </c>
      <c r="F79" s="3">
        <v>21023000</v>
      </c>
      <c r="G79" s="3">
        <v>21023000</v>
      </c>
      <c r="H79" s="3">
        <v>24103111</v>
      </c>
      <c r="I79" s="3">
        <v>22530000</v>
      </c>
      <c r="J79" s="3">
        <v>24745000</v>
      </c>
      <c r="K79" s="3">
        <v>26945000</v>
      </c>
    </row>
    <row r="80" spans="1:11" ht="12.75" hidden="1">
      <c r="A80" s="2" t="s">
        <v>67</v>
      </c>
      <c r="B80" s="3">
        <v>352000</v>
      </c>
      <c r="C80" s="3">
        <v>767400</v>
      </c>
      <c r="D80" s="3">
        <v>1405200</v>
      </c>
      <c r="E80" s="3">
        <v>3600000</v>
      </c>
      <c r="F80" s="3">
        <v>2878250</v>
      </c>
      <c r="G80" s="3">
        <v>2878250</v>
      </c>
      <c r="H80" s="3">
        <v>2693092</v>
      </c>
      <c r="I80" s="3">
        <v>1360000</v>
      </c>
      <c r="J80" s="3">
        <v>1469000</v>
      </c>
      <c r="K80" s="3">
        <v>1586000</v>
      </c>
    </row>
    <row r="81" spans="1:11" ht="12.75" hidden="1">
      <c r="A81" s="2" t="s">
        <v>68</v>
      </c>
      <c r="B81" s="3">
        <v>728000</v>
      </c>
      <c r="C81" s="3">
        <v>2450000</v>
      </c>
      <c r="D81" s="3">
        <v>2747000</v>
      </c>
      <c r="E81" s="3">
        <v>1200000</v>
      </c>
      <c r="F81" s="3">
        <v>1200000</v>
      </c>
      <c r="G81" s="3">
        <v>1200000</v>
      </c>
      <c r="H81" s="3">
        <v>386023</v>
      </c>
      <c r="I81" s="3">
        <v>708000</v>
      </c>
      <c r="J81" s="3">
        <v>750000</v>
      </c>
      <c r="K81" s="3">
        <v>750000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19815000</v>
      </c>
      <c r="C83" s="3">
        <v>17752648</v>
      </c>
      <c r="D83" s="3">
        <v>19996510</v>
      </c>
      <c r="E83" s="3">
        <v>26071100</v>
      </c>
      <c r="F83" s="3">
        <v>23186300</v>
      </c>
      <c r="G83" s="3">
        <v>23186300</v>
      </c>
      <c r="H83" s="3">
        <v>39451884</v>
      </c>
      <c r="I83" s="3">
        <v>30073222</v>
      </c>
      <c r="J83" s="3">
        <v>32857535</v>
      </c>
      <c r="K83" s="3">
        <v>36130781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103602651</v>
      </c>
      <c r="C5" s="6">
        <v>113542635</v>
      </c>
      <c r="D5" s="23">
        <v>128562770</v>
      </c>
      <c r="E5" s="24">
        <v>141165932</v>
      </c>
      <c r="F5" s="6">
        <v>141286641</v>
      </c>
      <c r="G5" s="25">
        <v>141286641</v>
      </c>
      <c r="H5" s="26">
        <v>0</v>
      </c>
      <c r="I5" s="24">
        <v>146959846</v>
      </c>
      <c r="J5" s="6">
        <v>155042638</v>
      </c>
      <c r="K5" s="25">
        <v>163259898</v>
      </c>
    </row>
    <row r="6" spans="1:11" ht="13.5">
      <c r="A6" s="22" t="s">
        <v>18</v>
      </c>
      <c r="B6" s="6">
        <v>265081772</v>
      </c>
      <c r="C6" s="6">
        <v>283722669</v>
      </c>
      <c r="D6" s="23">
        <v>291218688</v>
      </c>
      <c r="E6" s="24">
        <v>355595771</v>
      </c>
      <c r="F6" s="6">
        <v>358901216</v>
      </c>
      <c r="G6" s="25">
        <v>358901216</v>
      </c>
      <c r="H6" s="26">
        <v>0</v>
      </c>
      <c r="I6" s="24">
        <v>368095261</v>
      </c>
      <c r="J6" s="6">
        <v>388340500</v>
      </c>
      <c r="K6" s="25">
        <v>408922547</v>
      </c>
    </row>
    <row r="7" spans="1:11" ht="13.5">
      <c r="A7" s="22" t="s">
        <v>19</v>
      </c>
      <c r="B7" s="6">
        <v>946448</v>
      </c>
      <c r="C7" s="6">
        <v>1236465</v>
      </c>
      <c r="D7" s="23">
        <v>1709388</v>
      </c>
      <c r="E7" s="24">
        <v>886487</v>
      </c>
      <c r="F7" s="6">
        <v>1590608</v>
      </c>
      <c r="G7" s="25">
        <v>1590608</v>
      </c>
      <c r="H7" s="26">
        <v>0</v>
      </c>
      <c r="I7" s="24">
        <v>2077768</v>
      </c>
      <c r="J7" s="6">
        <v>2192046</v>
      </c>
      <c r="K7" s="25">
        <v>2308224</v>
      </c>
    </row>
    <row r="8" spans="1:11" ht="13.5">
      <c r="A8" s="22" t="s">
        <v>20</v>
      </c>
      <c r="B8" s="6">
        <v>70762711</v>
      </c>
      <c r="C8" s="6">
        <v>94663909</v>
      </c>
      <c r="D8" s="23">
        <v>85915625</v>
      </c>
      <c r="E8" s="24">
        <v>87846799</v>
      </c>
      <c r="F8" s="6">
        <v>87864799</v>
      </c>
      <c r="G8" s="25">
        <v>87864799</v>
      </c>
      <c r="H8" s="26">
        <v>0</v>
      </c>
      <c r="I8" s="24">
        <v>92151392</v>
      </c>
      <c r="J8" s="6">
        <v>97219719</v>
      </c>
      <c r="K8" s="25">
        <v>102372364</v>
      </c>
    </row>
    <row r="9" spans="1:11" ht="13.5">
      <c r="A9" s="22" t="s">
        <v>21</v>
      </c>
      <c r="B9" s="6">
        <v>25721425</v>
      </c>
      <c r="C9" s="6">
        <v>27857400</v>
      </c>
      <c r="D9" s="23">
        <v>30959630</v>
      </c>
      <c r="E9" s="24">
        <v>33568927</v>
      </c>
      <c r="F9" s="6">
        <v>32263899</v>
      </c>
      <c r="G9" s="25">
        <v>32263899</v>
      </c>
      <c r="H9" s="26">
        <v>0</v>
      </c>
      <c r="I9" s="24">
        <v>29456341</v>
      </c>
      <c r="J9" s="6">
        <v>31076439</v>
      </c>
      <c r="K9" s="25">
        <v>32723488</v>
      </c>
    </row>
    <row r="10" spans="1:11" ht="25.5">
      <c r="A10" s="27" t="s">
        <v>118</v>
      </c>
      <c r="B10" s="28">
        <f>SUM(B5:B9)</f>
        <v>466115007</v>
      </c>
      <c r="C10" s="29">
        <f aca="true" t="shared" si="0" ref="C10:K10">SUM(C5:C9)</f>
        <v>521023078</v>
      </c>
      <c r="D10" s="30">
        <f t="shared" si="0"/>
        <v>538366101</v>
      </c>
      <c r="E10" s="28">
        <f t="shared" si="0"/>
        <v>619063916</v>
      </c>
      <c r="F10" s="29">
        <f t="shared" si="0"/>
        <v>621907163</v>
      </c>
      <c r="G10" s="31">
        <f t="shared" si="0"/>
        <v>621907163</v>
      </c>
      <c r="H10" s="32">
        <f t="shared" si="0"/>
        <v>0</v>
      </c>
      <c r="I10" s="28">
        <f t="shared" si="0"/>
        <v>638740608</v>
      </c>
      <c r="J10" s="29">
        <f t="shared" si="0"/>
        <v>673871342</v>
      </c>
      <c r="K10" s="31">
        <f t="shared" si="0"/>
        <v>709586521</v>
      </c>
    </row>
    <row r="11" spans="1:11" ht="13.5">
      <c r="A11" s="22" t="s">
        <v>22</v>
      </c>
      <c r="B11" s="6">
        <v>182822236</v>
      </c>
      <c r="C11" s="6">
        <v>193299330</v>
      </c>
      <c r="D11" s="23">
        <v>208085170</v>
      </c>
      <c r="E11" s="24">
        <v>202775420</v>
      </c>
      <c r="F11" s="6">
        <v>201450229</v>
      </c>
      <c r="G11" s="25">
        <v>201450229</v>
      </c>
      <c r="H11" s="26">
        <v>0</v>
      </c>
      <c r="I11" s="24">
        <v>212437084</v>
      </c>
      <c r="J11" s="6">
        <v>224121122</v>
      </c>
      <c r="K11" s="25">
        <v>235999542</v>
      </c>
    </row>
    <row r="12" spans="1:11" ht="13.5">
      <c r="A12" s="22" t="s">
        <v>23</v>
      </c>
      <c r="B12" s="6">
        <v>7983661</v>
      </c>
      <c r="C12" s="6">
        <v>8594060</v>
      </c>
      <c r="D12" s="23">
        <v>9025077</v>
      </c>
      <c r="E12" s="24">
        <v>10911420</v>
      </c>
      <c r="F12" s="6">
        <v>10959160</v>
      </c>
      <c r="G12" s="25">
        <v>10959160</v>
      </c>
      <c r="H12" s="26">
        <v>0</v>
      </c>
      <c r="I12" s="24">
        <v>11678390</v>
      </c>
      <c r="J12" s="6">
        <v>12320701</v>
      </c>
      <c r="K12" s="25">
        <v>12973699</v>
      </c>
    </row>
    <row r="13" spans="1:11" ht="13.5">
      <c r="A13" s="22" t="s">
        <v>119</v>
      </c>
      <c r="B13" s="6">
        <v>77007100</v>
      </c>
      <c r="C13" s="6">
        <v>80723703</v>
      </c>
      <c r="D13" s="23">
        <v>80214707</v>
      </c>
      <c r="E13" s="24">
        <v>80357834</v>
      </c>
      <c r="F13" s="6">
        <v>80357834</v>
      </c>
      <c r="G13" s="25">
        <v>80357834</v>
      </c>
      <c r="H13" s="26">
        <v>0</v>
      </c>
      <c r="I13" s="24">
        <v>80713788</v>
      </c>
      <c r="J13" s="6">
        <v>85153047</v>
      </c>
      <c r="K13" s="25">
        <v>89666158</v>
      </c>
    </row>
    <row r="14" spans="1:11" ht="13.5">
      <c r="A14" s="22" t="s">
        <v>24</v>
      </c>
      <c r="B14" s="6">
        <v>20859100</v>
      </c>
      <c r="C14" s="6">
        <v>18859347</v>
      </c>
      <c r="D14" s="23">
        <v>11107973</v>
      </c>
      <c r="E14" s="24">
        <v>18333271</v>
      </c>
      <c r="F14" s="6">
        <v>18702212</v>
      </c>
      <c r="G14" s="25">
        <v>18702212</v>
      </c>
      <c r="H14" s="26">
        <v>0</v>
      </c>
      <c r="I14" s="24">
        <v>16111720</v>
      </c>
      <c r="J14" s="6">
        <v>16997865</v>
      </c>
      <c r="K14" s="25">
        <v>17898752</v>
      </c>
    </row>
    <row r="15" spans="1:11" ht="13.5">
      <c r="A15" s="22" t="s">
        <v>25</v>
      </c>
      <c r="B15" s="6">
        <v>152682794</v>
      </c>
      <c r="C15" s="6">
        <v>162289859</v>
      </c>
      <c r="D15" s="23">
        <v>168846560</v>
      </c>
      <c r="E15" s="24">
        <v>190710580</v>
      </c>
      <c r="F15" s="6">
        <v>190710580</v>
      </c>
      <c r="G15" s="25">
        <v>190710580</v>
      </c>
      <c r="H15" s="26">
        <v>0</v>
      </c>
      <c r="I15" s="24">
        <v>200867959</v>
      </c>
      <c r="J15" s="6">
        <v>211915696</v>
      </c>
      <c r="K15" s="25">
        <v>223147228</v>
      </c>
    </row>
    <row r="16" spans="1:11" ht="13.5">
      <c r="A16" s="33" t="s">
        <v>26</v>
      </c>
      <c r="B16" s="6">
        <v>18186523</v>
      </c>
      <c r="C16" s="6">
        <v>21300010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94134811</v>
      </c>
      <c r="C17" s="6">
        <v>76966723</v>
      </c>
      <c r="D17" s="23">
        <v>112159047</v>
      </c>
      <c r="E17" s="24">
        <v>193446700</v>
      </c>
      <c r="F17" s="6">
        <v>195464175</v>
      </c>
      <c r="G17" s="25">
        <v>195464175</v>
      </c>
      <c r="H17" s="26">
        <v>0</v>
      </c>
      <c r="I17" s="24">
        <v>167435454</v>
      </c>
      <c r="J17" s="6">
        <v>176644403</v>
      </c>
      <c r="K17" s="25">
        <v>186006558</v>
      </c>
    </row>
    <row r="18" spans="1:11" ht="13.5">
      <c r="A18" s="34" t="s">
        <v>28</v>
      </c>
      <c r="B18" s="35">
        <f>SUM(B11:B17)</f>
        <v>553676225</v>
      </c>
      <c r="C18" s="36">
        <f aca="true" t="shared" si="1" ref="C18:K18">SUM(C11:C17)</f>
        <v>562033032</v>
      </c>
      <c r="D18" s="37">
        <f t="shared" si="1"/>
        <v>589438534</v>
      </c>
      <c r="E18" s="35">
        <f t="shared" si="1"/>
        <v>696535225</v>
      </c>
      <c r="F18" s="36">
        <f t="shared" si="1"/>
        <v>697644190</v>
      </c>
      <c r="G18" s="38">
        <f t="shared" si="1"/>
        <v>697644190</v>
      </c>
      <c r="H18" s="39">
        <f t="shared" si="1"/>
        <v>0</v>
      </c>
      <c r="I18" s="35">
        <f t="shared" si="1"/>
        <v>689244395</v>
      </c>
      <c r="J18" s="36">
        <f t="shared" si="1"/>
        <v>727152834</v>
      </c>
      <c r="K18" s="38">
        <f t="shared" si="1"/>
        <v>765691937</v>
      </c>
    </row>
    <row r="19" spans="1:11" ht="13.5">
      <c r="A19" s="34" t="s">
        <v>29</v>
      </c>
      <c r="B19" s="40">
        <f>+B10-B18</f>
        <v>-87561218</v>
      </c>
      <c r="C19" s="41">
        <f aca="true" t="shared" si="2" ref="C19:K19">+C10-C18</f>
        <v>-41009954</v>
      </c>
      <c r="D19" s="42">
        <f t="shared" si="2"/>
        <v>-51072433</v>
      </c>
      <c r="E19" s="40">
        <f t="shared" si="2"/>
        <v>-77471309</v>
      </c>
      <c r="F19" s="41">
        <f t="shared" si="2"/>
        <v>-75737027</v>
      </c>
      <c r="G19" s="43">
        <f t="shared" si="2"/>
        <v>-75737027</v>
      </c>
      <c r="H19" s="44">
        <f t="shared" si="2"/>
        <v>0</v>
      </c>
      <c r="I19" s="40">
        <f t="shared" si="2"/>
        <v>-50503787</v>
      </c>
      <c r="J19" s="41">
        <f t="shared" si="2"/>
        <v>-53281492</v>
      </c>
      <c r="K19" s="43">
        <f t="shared" si="2"/>
        <v>-56105416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-87561218</v>
      </c>
      <c r="C22" s="52">
        <f aca="true" t="shared" si="3" ref="C22:K22">SUM(C19:C21)</f>
        <v>-41009954</v>
      </c>
      <c r="D22" s="53">
        <f t="shared" si="3"/>
        <v>-51072433</v>
      </c>
      <c r="E22" s="51">
        <f t="shared" si="3"/>
        <v>-77471309</v>
      </c>
      <c r="F22" s="52">
        <f t="shared" si="3"/>
        <v>-75737027</v>
      </c>
      <c r="G22" s="54">
        <f t="shared" si="3"/>
        <v>-75737027</v>
      </c>
      <c r="H22" s="55">
        <f t="shared" si="3"/>
        <v>0</v>
      </c>
      <c r="I22" s="51">
        <f t="shared" si="3"/>
        <v>-50503787</v>
      </c>
      <c r="J22" s="52">
        <f t="shared" si="3"/>
        <v>-53281492</v>
      </c>
      <c r="K22" s="54">
        <f t="shared" si="3"/>
        <v>-56105416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-87561218</v>
      </c>
      <c r="C24" s="41">
        <f aca="true" t="shared" si="4" ref="C24:K24">SUM(C22:C23)</f>
        <v>-41009954</v>
      </c>
      <c r="D24" s="42">
        <f t="shared" si="4"/>
        <v>-51072433</v>
      </c>
      <c r="E24" s="40">
        <f t="shared" si="4"/>
        <v>-77471309</v>
      </c>
      <c r="F24" s="41">
        <f t="shared" si="4"/>
        <v>-75737027</v>
      </c>
      <c r="G24" s="43">
        <f t="shared" si="4"/>
        <v>-75737027</v>
      </c>
      <c r="H24" s="44">
        <f t="shared" si="4"/>
        <v>0</v>
      </c>
      <c r="I24" s="40">
        <f t="shared" si="4"/>
        <v>-50503787</v>
      </c>
      <c r="J24" s="41">
        <f t="shared" si="4"/>
        <v>-53281492</v>
      </c>
      <c r="K24" s="43">
        <f t="shared" si="4"/>
        <v>-56105416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23873822</v>
      </c>
      <c r="C27" s="7">
        <v>29233425</v>
      </c>
      <c r="D27" s="64">
        <v>18096871</v>
      </c>
      <c r="E27" s="65">
        <v>36231400</v>
      </c>
      <c r="F27" s="7">
        <v>47196529</v>
      </c>
      <c r="G27" s="66">
        <v>47196529</v>
      </c>
      <c r="H27" s="67">
        <v>0</v>
      </c>
      <c r="I27" s="65">
        <v>63570000</v>
      </c>
      <c r="J27" s="7">
        <v>67066350</v>
      </c>
      <c r="K27" s="66">
        <v>70620818</v>
      </c>
    </row>
    <row r="28" spans="1:11" ht="13.5">
      <c r="A28" s="68" t="s">
        <v>30</v>
      </c>
      <c r="B28" s="6">
        <v>22201535</v>
      </c>
      <c r="C28" s="6">
        <v>28765397</v>
      </c>
      <c r="D28" s="23">
        <v>16654161</v>
      </c>
      <c r="E28" s="24">
        <v>36231400</v>
      </c>
      <c r="F28" s="6">
        <v>45466723</v>
      </c>
      <c r="G28" s="25">
        <v>45466723</v>
      </c>
      <c r="H28" s="26">
        <v>0</v>
      </c>
      <c r="I28" s="24">
        <v>33360000</v>
      </c>
      <c r="J28" s="6">
        <v>35194800</v>
      </c>
      <c r="K28" s="25">
        <v>37060125</v>
      </c>
    </row>
    <row r="29" spans="1:11" ht="13.5">
      <c r="A29" s="22" t="s">
        <v>123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1672287</v>
      </c>
      <c r="C31" s="6">
        <v>468028</v>
      </c>
      <c r="D31" s="23">
        <v>1442710</v>
      </c>
      <c r="E31" s="24">
        <v>0</v>
      </c>
      <c r="F31" s="6">
        <v>1729806</v>
      </c>
      <c r="G31" s="25">
        <v>1729806</v>
      </c>
      <c r="H31" s="26">
        <v>0</v>
      </c>
      <c r="I31" s="24">
        <v>30210000</v>
      </c>
      <c r="J31" s="6">
        <v>31871550</v>
      </c>
      <c r="K31" s="25">
        <v>33560693</v>
      </c>
    </row>
    <row r="32" spans="1:11" ht="13.5">
      <c r="A32" s="34" t="s">
        <v>36</v>
      </c>
      <c r="B32" s="7">
        <f>SUM(B28:B31)</f>
        <v>23873822</v>
      </c>
      <c r="C32" s="7">
        <f aca="true" t="shared" si="5" ref="C32:K32">SUM(C28:C31)</f>
        <v>29233425</v>
      </c>
      <c r="D32" s="64">
        <f t="shared" si="5"/>
        <v>18096871</v>
      </c>
      <c r="E32" s="65">
        <f t="shared" si="5"/>
        <v>36231400</v>
      </c>
      <c r="F32" s="7">
        <f t="shared" si="5"/>
        <v>47196529</v>
      </c>
      <c r="G32" s="66">
        <f t="shared" si="5"/>
        <v>47196529</v>
      </c>
      <c r="H32" s="67">
        <f t="shared" si="5"/>
        <v>0</v>
      </c>
      <c r="I32" s="65">
        <f t="shared" si="5"/>
        <v>63570000</v>
      </c>
      <c r="J32" s="7">
        <f t="shared" si="5"/>
        <v>67066350</v>
      </c>
      <c r="K32" s="66">
        <f t="shared" si="5"/>
        <v>70620818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262498622</v>
      </c>
      <c r="C35" s="6">
        <v>274581531</v>
      </c>
      <c r="D35" s="23">
        <v>98820821</v>
      </c>
      <c r="E35" s="24">
        <v>304889056</v>
      </c>
      <c r="F35" s="6">
        <v>304889056</v>
      </c>
      <c r="G35" s="25">
        <v>304889056</v>
      </c>
      <c r="H35" s="26">
        <v>94342672</v>
      </c>
      <c r="I35" s="24">
        <v>86234313</v>
      </c>
      <c r="J35" s="6">
        <v>87054715</v>
      </c>
      <c r="K35" s="25">
        <v>88720651</v>
      </c>
    </row>
    <row r="36" spans="1:11" ht="13.5">
      <c r="A36" s="22" t="s">
        <v>39</v>
      </c>
      <c r="B36" s="6">
        <v>2652860385</v>
      </c>
      <c r="C36" s="6">
        <v>2601320734</v>
      </c>
      <c r="D36" s="23">
        <v>2420450517</v>
      </c>
      <c r="E36" s="24">
        <v>2802205395</v>
      </c>
      <c r="F36" s="6">
        <v>2813170518</v>
      </c>
      <c r="G36" s="25">
        <v>2813170518</v>
      </c>
      <c r="H36" s="26">
        <v>2459710807</v>
      </c>
      <c r="I36" s="24">
        <v>2649758660</v>
      </c>
      <c r="J36" s="6">
        <v>2703111308</v>
      </c>
      <c r="K36" s="25">
        <v>2755869311</v>
      </c>
    </row>
    <row r="37" spans="1:11" ht="13.5">
      <c r="A37" s="22" t="s">
        <v>40</v>
      </c>
      <c r="B37" s="6">
        <v>180168936</v>
      </c>
      <c r="C37" s="6">
        <v>183573022</v>
      </c>
      <c r="D37" s="23">
        <v>184115883</v>
      </c>
      <c r="E37" s="24">
        <v>230476356</v>
      </c>
      <c r="F37" s="6">
        <v>197136356</v>
      </c>
      <c r="G37" s="25">
        <v>197136356</v>
      </c>
      <c r="H37" s="26">
        <v>115492556</v>
      </c>
      <c r="I37" s="24">
        <v>144256761</v>
      </c>
      <c r="J37" s="6">
        <v>141971041</v>
      </c>
      <c r="K37" s="25">
        <v>144451565</v>
      </c>
    </row>
    <row r="38" spans="1:11" ht="13.5">
      <c r="A38" s="22" t="s">
        <v>41</v>
      </c>
      <c r="B38" s="6">
        <v>148137628</v>
      </c>
      <c r="C38" s="6">
        <v>146286760</v>
      </c>
      <c r="D38" s="23">
        <v>159231001</v>
      </c>
      <c r="E38" s="24">
        <v>132198928</v>
      </c>
      <c r="F38" s="6">
        <v>132198928</v>
      </c>
      <c r="G38" s="25">
        <v>132198928</v>
      </c>
      <c r="H38" s="26">
        <v>161049782</v>
      </c>
      <c r="I38" s="24">
        <v>159542915</v>
      </c>
      <c r="J38" s="6">
        <v>148978280</v>
      </c>
      <c r="K38" s="25">
        <v>147362360</v>
      </c>
    </row>
    <row r="39" spans="1:11" ht="13.5">
      <c r="A39" s="22" t="s">
        <v>42</v>
      </c>
      <c r="B39" s="6">
        <v>2587052443</v>
      </c>
      <c r="C39" s="6">
        <v>2546042483</v>
      </c>
      <c r="D39" s="23">
        <v>2175924453</v>
      </c>
      <c r="E39" s="24">
        <v>2744419166</v>
      </c>
      <c r="F39" s="6">
        <v>2788724290</v>
      </c>
      <c r="G39" s="25">
        <v>2788724290</v>
      </c>
      <c r="H39" s="26">
        <v>2277511142</v>
      </c>
      <c r="I39" s="24">
        <v>2432193297</v>
      </c>
      <c r="J39" s="6">
        <v>2499216703</v>
      </c>
      <c r="K39" s="25">
        <v>2552776038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38755390</v>
      </c>
      <c r="C42" s="6">
        <v>37068891</v>
      </c>
      <c r="D42" s="23">
        <v>43222256</v>
      </c>
      <c r="E42" s="24">
        <v>36226924</v>
      </c>
      <c r="F42" s="6">
        <v>47196531</v>
      </c>
      <c r="G42" s="25">
        <v>47196531</v>
      </c>
      <c r="H42" s="26">
        <v>62463169</v>
      </c>
      <c r="I42" s="24">
        <v>63569988</v>
      </c>
      <c r="J42" s="6">
        <v>67066354</v>
      </c>
      <c r="K42" s="25">
        <v>70620864</v>
      </c>
    </row>
    <row r="43" spans="1:11" ht="13.5">
      <c r="A43" s="22" t="s">
        <v>45</v>
      </c>
      <c r="B43" s="6">
        <v>-1697591</v>
      </c>
      <c r="C43" s="6">
        <v>-29913472</v>
      </c>
      <c r="D43" s="23">
        <v>-16834887</v>
      </c>
      <c r="E43" s="24">
        <v>-36231399</v>
      </c>
      <c r="F43" s="6">
        <v>0</v>
      </c>
      <c r="G43" s="25">
        <v>0</v>
      </c>
      <c r="H43" s="26">
        <v>-43343259</v>
      </c>
      <c r="I43" s="24">
        <v>-63569999</v>
      </c>
      <c r="J43" s="6">
        <v>-67066350</v>
      </c>
      <c r="K43" s="25">
        <v>-70620867</v>
      </c>
    </row>
    <row r="44" spans="1:11" ht="13.5">
      <c r="A44" s="22" t="s">
        <v>46</v>
      </c>
      <c r="B44" s="6">
        <v>-1262562</v>
      </c>
      <c r="C44" s="6">
        <v>-5369185</v>
      </c>
      <c r="D44" s="23">
        <v>-16027926</v>
      </c>
      <c r="E44" s="24">
        <v>0</v>
      </c>
      <c r="F44" s="6">
        <v>-1</v>
      </c>
      <c r="G44" s="25">
        <v>-1</v>
      </c>
      <c r="H44" s="26">
        <v>-16629539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16279128</v>
      </c>
      <c r="C45" s="7">
        <v>18065362</v>
      </c>
      <c r="D45" s="64">
        <v>28750758</v>
      </c>
      <c r="E45" s="65">
        <v>-4475</v>
      </c>
      <c r="F45" s="7">
        <v>47196531</v>
      </c>
      <c r="G45" s="66">
        <v>47196531</v>
      </c>
      <c r="H45" s="67">
        <v>2490371</v>
      </c>
      <c r="I45" s="65">
        <v>-10</v>
      </c>
      <c r="J45" s="7">
        <v>-6</v>
      </c>
      <c r="K45" s="66">
        <v>-9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16279128</v>
      </c>
      <c r="C48" s="6">
        <v>18065363</v>
      </c>
      <c r="D48" s="23">
        <v>28750758</v>
      </c>
      <c r="E48" s="24">
        <v>22081730</v>
      </c>
      <c r="F48" s="6">
        <v>22081730</v>
      </c>
      <c r="G48" s="25">
        <v>22081730</v>
      </c>
      <c r="H48" s="26">
        <v>33191256</v>
      </c>
      <c r="I48" s="24">
        <v>10000000</v>
      </c>
      <c r="J48" s="6">
        <v>10200000</v>
      </c>
      <c r="K48" s="25">
        <v>10404000</v>
      </c>
    </row>
    <row r="49" spans="1:11" ht="13.5">
      <c r="A49" s="22" t="s">
        <v>50</v>
      </c>
      <c r="B49" s="6">
        <f>+B75</f>
        <v>80888140.00985731</v>
      </c>
      <c r="C49" s="6">
        <f aca="true" t="shared" si="6" ref="C49:K49">+C75</f>
        <v>64824214.05813913</v>
      </c>
      <c r="D49" s="23">
        <f t="shared" si="6"/>
        <v>86990089.6276435</v>
      </c>
      <c r="E49" s="24">
        <f t="shared" si="6"/>
        <v>-85785866.26558378</v>
      </c>
      <c r="F49" s="6">
        <f t="shared" si="6"/>
        <v>-121239673.70930466</v>
      </c>
      <c r="G49" s="25">
        <f t="shared" si="6"/>
        <v>-121239673.70930466</v>
      </c>
      <c r="H49" s="26">
        <f t="shared" si="6"/>
        <v>66347104</v>
      </c>
      <c r="I49" s="24">
        <f t="shared" si="6"/>
        <v>46064365.428422265</v>
      </c>
      <c r="J49" s="6">
        <f t="shared" si="6"/>
        <v>46978769.27201042</v>
      </c>
      <c r="K49" s="25">
        <f t="shared" si="6"/>
        <v>47921976.9378985</v>
      </c>
    </row>
    <row r="50" spans="1:11" ht="13.5">
      <c r="A50" s="34" t="s">
        <v>51</v>
      </c>
      <c r="B50" s="7">
        <f>+B48-B49</f>
        <v>-64609012.00985731</v>
      </c>
      <c r="C50" s="7">
        <f aca="true" t="shared" si="7" ref="C50:K50">+C48-C49</f>
        <v>-46758851.05813913</v>
      </c>
      <c r="D50" s="64">
        <f t="shared" si="7"/>
        <v>-58239331.627643496</v>
      </c>
      <c r="E50" s="65">
        <f t="shared" si="7"/>
        <v>107867596.26558378</v>
      </c>
      <c r="F50" s="7">
        <f t="shared" si="7"/>
        <v>143321403.70930466</v>
      </c>
      <c r="G50" s="66">
        <f t="shared" si="7"/>
        <v>143321403.70930466</v>
      </c>
      <c r="H50" s="67">
        <f t="shared" si="7"/>
        <v>-33155848</v>
      </c>
      <c r="I50" s="65">
        <f t="shared" si="7"/>
        <v>-36064365.428422265</v>
      </c>
      <c r="J50" s="7">
        <f t="shared" si="7"/>
        <v>-36778769.27201042</v>
      </c>
      <c r="K50" s="66">
        <f t="shared" si="7"/>
        <v>-37517976.9378985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2652474484</v>
      </c>
      <c r="C53" s="6">
        <v>2600984206</v>
      </c>
      <c r="D53" s="23">
        <v>2420262457</v>
      </c>
      <c r="E53" s="24">
        <v>2802007398</v>
      </c>
      <c r="F53" s="6">
        <v>2812972527</v>
      </c>
      <c r="G53" s="25">
        <v>2812972527</v>
      </c>
      <c r="H53" s="26">
        <v>2765775998</v>
      </c>
      <c r="I53" s="24">
        <v>2649566841</v>
      </c>
      <c r="J53" s="6">
        <v>2702907945</v>
      </c>
      <c r="K53" s="25">
        <v>2755665899</v>
      </c>
    </row>
    <row r="54" spans="1:11" ht="13.5">
      <c r="A54" s="22" t="s">
        <v>119</v>
      </c>
      <c r="B54" s="6">
        <v>77007100</v>
      </c>
      <c r="C54" s="6">
        <v>80723703</v>
      </c>
      <c r="D54" s="23">
        <v>80214707</v>
      </c>
      <c r="E54" s="24">
        <v>80357834</v>
      </c>
      <c r="F54" s="6">
        <v>80357834</v>
      </c>
      <c r="G54" s="25">
        <v>80357834</v>
      </c>
      <c r="H54" s="26">
        <v>0</v>
      </c>
      <c r="I54" s="24">
        <v>80713788</v>
      </c>
      <c r="J54" s="6">
        <v>85153047</v>
      </c>
      <c r="K54" s="25">
        <v>89666158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15381390</v>
      </c>
      <c r="C56" s="6">
        <v>19198924</v>
      </c>
      <c r="D56" s="23">
        <v>22431083</v>
      </c>
      <c r="E56" s="24">
        <v>43640066</v>
      </c>
      <c r="F56" s="6">
        <v>44339814</v>
      </c>
      <c r="G56" s="25">
        <v>44339814</v>
      </c>
      <c r="H56" s="26">
        <v>0</v>
      </c>
      <c r="I56" s="24">
        <v>40194853</v>
      </c>
      <c r="J56" s="6">
        <v>42405569</v>
      </c>
      <c r="K56" s="25">
        <v>44653065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12859104</v>
      </c>
      <c r="C59" s="6">
        <v>16098045</v>
      </c>
      <c r="D59" s="23">
        <v>19187245</v>
      </c>
      <c r="E59" s="24">
        <v>18178821</v>
      </c>
      <c r="F59" s="6">
        <v>13735909</v>
      </c>
      <c r="G59" s="25">
        <v>13735909</v>
      </c>
      <c r="H59" s="26">
        <v>13735909</v>
      </c>
      <c r="I59" s="24">
        <v>18178821</v>
      </c>
      <c r="J59" s="6">
        <v>19160477</v>
      </c>
      <c r="K59" s="25">
        <v>20195143</v>
      </c>
    </row>
    <row r="60" spans="1:11" ht="13.5">
      <c r="A60" s="33" t="s">
        <v>58</v>
      </c>
      <c r="B60" s="6">
        <v>31393952</v>
      </c>
      <c r="C60" s="6">
        <v>35192518</v>
      </c>
      <c r="D60" s="23">
        <v>0</v>
      </c>
      <c r="E60" s="24">
        <v>34828210</v>
      </c>
      <c r="F60" s="6">
        <v>34828210</v>
      </c>
      <c r="G60" s="25">
        <v>34828210</v>
      </c>
      <c r="H60" s="26">
        <v>34828210</v>
      </c>
      <c r="I60" s="24">
        <v>36708933</v>
      </c>
      <c r="J60" s="6">
        <v>37076023</v>
      </c>
      <c r="K60" s="25">
        <v>37446783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5000</v>
      </c>
      <c r="F63" s="92">
        <v>5000</v>
      </c>
      <c r="G63" s="93">
        <v>5000</v>
      </c>
      <c r="H63" s="94">
        <v>5000</v>
      </c>
      <c r="I63" s="91">
        <v>5000</v>
      </c>
      <c r="J63" s="92">
        <v>5000</v>
      </c>
      <c r="K63" s="93">
        <v>5000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16000</v>
      </c>
      <c r="F65" s="92">
        <v>16000</v>
      </c>
      <c r="G65" s="93">
        <v>16000</v>
      </c>
      <c r="H65" s="94">
        <v>16000</v>
      </c>
      <c r="I65" s="91">
        <v>16000</v>
      </c>
      <c r="J65" s="92">
        <v>16000</v>
      </c>
      <c r="K65" s="93">
        <v>16000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0.9338457780676721</v>
      </c>
      <c r="C70" s="5">
        <f aca="true" t="shared" si="8" ref="C70:K70">IF(ISERROR(C71/C72),0,(C71/C72))</f>
        <v>0.9749713760792371</v>
      </c>
      <c r="D70" s="5">
        <f t="shared" si="8"/>
        <v>0.9443863235946243</v>
      </c>
      <c r="E70" s="5">
        <f t="shared" si="8"/>
        <v>0.8926377173424812</v>
      </c>
      <c r="F70" s="5">
        <f t="shared" si="8"/>
        <v>0.9002053436743667</v>
      </c>
      <c r="G70" s="5">
        <f t="shared" si="8"/>
        <v>0.9002053436743667</v>
      </c>
      <c r="H70" s="5">
        <f t="shared" si="8"/>
        <v>0</v>
      </c>
      <c r="I70" s="5">
        <f t="shared" si="8"/>
        <v>0.8929929936018536</v>
      </c>
      <c r="J70" s="5">
        <f t="shared" si="8"/>
        <v>0.892993026034972</v>
      </c>
      <c r="K70" s="5">
        <f t="shared" si="8"/>
        <v>0.8929930217761644</v>
      </c>
    </row>
    <row r="71" spans="1:11" ht="12.75" hidden="1">
      <c r="A71" s="1" t="s">
        <v>125</v>
      </c>
      <c r="B71" s="1">
        <f>+B83</f>
        <v>368314236</v>
      </c>
      <c r="C71" s="1">
        <f aca="true" t="shared" si="9" ref="C71:K71">+C83</f>
        <v>414306929</v>
      </c>
      <c r="D71" s="1">
        <f t="shared" si="9"/>
        <v>424647172</v>
      </c>
      <c r="E71" s="1">
        <f t="shared" si="9"/>
        <v>473393123</v>
      </c>
      <c r="F71" s="1">
        <f t="shared" si="9"/>
        <v>479315916</v>
      </c>
      <c r="G71" s="1">
        <f t="shared" si="9"/>
        <v>479315916</v>
      </c>
      <c r="H71" s="1">
        <f t="shared" si="9"/>
        <v>675466123</v>
      </c>
      <c r="I71" s="1">
        <f t="shared" si="9"/>
        <v>486244908</v>
      </c>
      <c r="J71" s="1">
        <f t="shared" si="9"/>
        <v>512988396</v>
      </c>
      <c r="K71" s="1">
        <f t="shared" si="9"/>
        <v>540176777</v>
      </c>
    </row>
    <row r="72" spans="1:11" ht="12.75" hidden="1">
      <c r="A72" s="1" t="s">
        <v>126</v>
      </c>
      <c r="B72" s="1">
        <f>+B77</f>
        <v>394405848</v>
      </c>
      <c r="C72" s="1">
        <f aca="true" t="shared" si="10" ref="C72:K72">+C77</f>
        <v>424942659</v>
      </c>
      <c r="D72" s="1">
        <f t="shared" si="10"/>
        <v>449654089</v>
      </c>
      <c r="E72" s="1">
        <f t="shared" si="10"/>
        <v>530330630</v>
      </c>
      <c r="F72" s="1">
        <f t="shared" si="10"/>
        <v>532451756</v>
      </c>
      <c r="G72" s="1">
        <f t="shared" si="10"/>
        <v>532451756</v>
      </c>
      <c r="H72" s="1">
        <f t="shared" si="10"/>
        <v>0</v>
      </c>
      <c r="I72" s="1">
        <f t="shared" si="10"/>
        <v>544511448</v>
      </c>
      <c r="J72" s="1">
        <f t="shared" si="10"/>
        <v>574459577</v>
      </c>
      <c r="K72" s="1">
        <f t="shared" si="10"/>
        <v>604905933</v>
      </c>
    </row>
    <row r="73" spans="1:11" ht="12.75" hidden="1">
      <c r="A73" s="1" t="s">
        <v>127</v>
      </c>
      <c r="B73" s="1">
        <f>+B74</f>
        <v>-30516200.999999985</v>
      </c>
      <c r="C73" s="1">
        <f aca="true" t="shared" si="11" ref="C73:K73">+(C78+C80+C81+C82)-(B78+B80+B81+B82)</f>
        <v>10595616</v>
      </c>
      <c r="D73" s="1">
        <f t="shared" si="11"/>
        <v>-11264888</v>
      </c>
      <c r="E73" s="1">
        <f t="shared" si="11"/>
        <v>213545510</v>
      </c>
      <c r="F73" s="1">
        <f>+(F78+F80+F81+F82)-(D78+D80+D81+D82)</f>
        <v>213545509</v>
      </c>
      <c r="G73" s="1">
        <f>+(G78+G80+G81+G82)-(D78+D80+D81+D82)</f>
        <v>213545509</v>
      </c>
      <c r="H73" s="1">
        <f>+(H78+H80+H81+H82)-(D78+D80+D81+D82)</f>
        <v>-12552034</v>
      </c>
      <c r="I73" s="1">
        <f>+(I78+I80+I81+I82)-(E78+E80+E81+E82)</f>
        <v>-207467122</v>
      </c>
      <c r="J73" s="1">
        <f t="shared" si="11"/>
        <v>1444814</v>
      </c>
      <c r="K73" s="1">
        <f t="shared" si="11"/>
        <v>1461936</v>
      </c>
    </row>
    <row r="74" spans="1:11" ht="12.75" hidden="1">
      <c r="A74" s="1" t="s">
        <v>128</v>
      </c>
      <c r="B74" s="1">
        <f>+TREND(C74:E74)</f>
        <v>-30516200.999999985</v>
      </c>
      <c r="C74" s="1">
        <f>+C73</f>
        <v>10595616</v>
      </c>
      <c r="D74" s="1">
        <f aca="true" t="shared" si="12" ref="D74:K74">+D73</f>
        <v>-11264888</v>
      </c>
      <c r="E74" s="1">
        <f t="shared" si="12"/>
        <v>213545510</v>
      </c>
      <c r="F74" s="1">
        <f t="shared" si="12"/>
        <v>213545509</v>
      </c>
      <c r="G74" s="1">
        <f t="shared" si="12"/>
        <v>213545509</v>
      </c>
      <c r="H74" s="1">
        <f t="shared" si="12"/>
        <v>-12552034</v>
      </c>
      <c r="I74" s="1">
        <f t="shared" si="12"/>
        <v>-207467122</v>
      </c>
      <c r="J74" s="1">
        <f t="shared" si="12"/>
        <v>1444814</v>
      </c>
      <c r="K74" s="1">
        <f t="shared" si="12"/>
        <v>1461936</v>
      </c>
    </row>
    <row r="75" spans="1:11" ht="12.75" hidden="1">
      <c r="A75" s="1" t="s">
        <v>129</v>
      </c>
      <c r="B75" s="1">
        <f>+B84-(((B80+B81+B78)*B70)-B79)</f>
        <v>80888140.00985731</v>
      </c>
      <c r="C75" s="1">
        <f aca="true" t="shared" si="13" ref="C75:K75">+C84-(((C80+C81+C78)*C70)-C79)</f>
        <v>64824214.05813913</v>
      </c>
      <c r="D75" s="1">
        <f t="shared" si="13"/>
        <v>86990089.6276435</v>
      </c>
      <c r="E75" s="1">
        <f t="shared" si="13"/>
        <v>-85785866.26558378</v>
      </c>
      <c r="F75" s="1">
        <f t="shared" si="13"/>
        <v>-121239673.70930466</v>
      </c>
      <c r="G75" s="1">
        <f t="shared" si="13"/>
        <v>-121239673.70930466</v>
      </c>
      <c r="H75" s="1">
        <f t="shared" si="13"/>
        <v>66347104</v>
      </c>
      <c r="I75" s="1">
        <f t="shared" si="13"/>
        <v>46064365.428422265</v>
      </c>
      <c r="J75" s="1">
        <f t="shared" si="13"/>
        <v>46978769.27201042</v>
      </c>
      <c r="K75" s="1">
        <f t="shared" si="13"/>
        <v>47921976.9378985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394405848</v>
      </c>
      <c r="C77" s="3">
        <v>424942659</v>
      </c>
      <c r="D77" s="3">
        <v>449654089</v>
      </c>
      <c r="E77" s="3">
        <v>530330630</v>
      </c>
      <c r="F77" s="3">
        <v>532451756</v>
      </c>
      <c r="G77" s="3">
        <v>532451756</v>
      </c>
      <c r="H77" s="3">
        <v>0</v>
      </c>
      <c r="I77" s="3">
        <v>544511448</v>
      </c>
      <c r="J77" s="3">
        <v>574459577</v>
      </c>
      <c r="K77" s="3">
        <v>604905933</v>
      </c>
    </row>
    <row r="78" spans="1:11" ht="12.75" hidden="1">
      <c r="A78" s="2" t="s">
        <v>65</v>
      </c>
      <c r="B78" s="3">
        <v>385900</v>
      </c>
      <c r="C78" s="3">
        <v>336529</v>
      </c>
      <c r="D78" s="3">
        <v>188060</v>
      </c>
      <c r="E78" s="3">
        <v>199377</v>
      </c>
      <c r="F78" s="3">
        <v>199376</v>
      </c>
      <c r="G78" s="3">
        <v>199376</v>
      </c>
      <c r="H78" s="3">
        <v>0</v>
      </c>
      <c r="I78" s="3">
        <v>191821</v>
      </c>
      <c r="J78" s="3">
        <v>203364</v>
      </c>
      <c r="K78" s="3">
        <v>203364</v>
      </c>
    </row>
    <row r="79" spans="1:11" ht="12.75" hidden="1">
      <c r="A79" s="2" t="s">
        <v>66</v>
      </c>
      <c r="B79" s="3">
        <v>125501135</v>
      </c>
      <c r="C79" s="3">
        <v>121388824</v>
      </c>
      <c r="D79" s="3">
        <v>120338394</v>
      </c>
      <c r="E79" s="3">
        <v>141466207</v>
      </c>
      <c r="F79" s="3">
        <v>108126207</v>
      </c>
      <c r="G79" s="3">
        <v>108126207</v>
      </c>
      <c r="H79" s="3">
        <v>66347104</v>
      </c>
      <c r="I79" s="3">
        <v>100230719</v>
      </c>
      <c r="J79" s="3">
        <v>102235334</v>
      </c>
      <c r="K79" s="3">
        <v>104280040</v>
      </c>
    </row>
    <row r="80" spans="1:11" ht="12.75" hidden="1">
      <c r="A80" s="2" t="s">
        <v>67</v>
      </c>
      <c r="B80" s="3">
        <v>34929132</v>
      </c>
      <c r="C80" s="3">
        <v>47890755</v>
      </c>
      <c r="D80" s="3">
        <v>53158536</v>
      </c>
      <c r="E80" s="3">
        <v>64525274</v>
      </c>
      <c r="F80" s="3">
        <v>64525274</v>
      </c>
      <c r="G80" s="3">
        <v>64525274</v>
      </c>
      <c r="H80" s="3">
        <v>38243620</v>
      </c>
      <c r="I80" s="3">
        <v>59005975</v>
      </c>
      <c r="J80" s="3">
        <v>60186094</v>
      </c>
      <c r="K80" s="3">
        <v>61389816</v>
      </c>
    </row>
    <row r="81" spans="1:11" ht="12.75" hidden="1">
      <c r="A81" s="2" t="s">
        <v>68</v>
      </c>
      <c r="B81" s="3">
        <v>31092370</v>
      </c>
      <c r="C81" s="3">
        <v>28805599</v>
      </c>
      <c r="D81" s="3">
        <v>12409399</v>
      </c>
      <c r="E81" s="3">
        <v>214597854</v>
      </c>
      <c r="F81" s="3">
        <v>214597854</v>
      </c>
      <c r="G81" s="3">
        <v>214597854</v>
      </c>
      <c r="H81" s="3">
        <v>14981341</v>
      </c>
      <c r="I81" s="3">
        <v>12657587</v>
      </c>
      <c r="J81" s="3">
        <v>12910739</v>
      </c>
      <c r="K81" s="3">
        <v>13168953</v>
      </c>
    </row>
    <row r="82" spans="1:11" ht="12.75" hidden="1">
      <c r="A82" s="2" t="s">
        <v>69</v>
      </c>
      <c r="B82" s="3">
        <v>38865</v>
      </c>
      <c r="C82" s="3">
        <v>9000</v>
      </c>
      <c r="D82" s="3">
        <v>21000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368314236</v>
      </c>
      <c r="C83" s="3">
        <v>414306929</v>
      </c>
      <c r="D83" s="3">
        <v>424647172</v>
      </c>
      <c r="E83" s="3">
        <v>473393123</v>
      </c>
      <c r="F83" s="3">
        <v>479315916</v>
      </c>
      <c r="G83" s="3">
        <v>479315916</v>
      </c>
      <c r="H83" s="3">
        <v>675466123</v>
      </c>
      <c r="I83" s="3">
        <v>486244908</v>
      </c>
      <c r="J83" s="3">
        <v>512988396</v>
      </c>
      <c r="K83" s="3">
        <v>540176777</v>
      </c>
    </row>
    <row r="84" spans="1:11" ht="12.75" hidden="1">
      <c r="A84" s="2" t="s">
        <v>71</v>
      </c>
      <c r="B84" s="3">
        <v>17401277</v>
      </c>
      <c r="C84" s="3">
        <v>18540246</v>
      </c>
      <c r="D84" s="3">
        <v>28750758</v>
      </c>
      <c r="E84" s="3">
        <v>22081730</v>
      </c>
      <c r="F84" s="3">
        <v>22081730</v>
      </c>
      <c r="G84" s="3">
        <v>22081730</v>
      </c>
      <c r="H84" s="3">
        <v>0</v>
      </c>
      <c r="I84" s="3">
        <v>10000000</v>
      </c>
      <c r="J84" s="3">
        <v>10200000</v>
      </c>
      <c r="K84" s="3">
        <v>10404000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10718295</v>
      </c>
      <c r="C5" s="6">
        <v>13443080</v>
      </c>
      <c r="D5" s="23">
        <v>13285401</v>
      </c>
      <c r="E5" s="24">
        <v>15259249</v>
      </c>
      <c r="F5" s="6">
        <v>14850750</v>
      </c>
      <c r="G5" s="25">
        <v>14850750</v>
      </c>
      <c r="H5" s="26">
        <v>0</v>
      </c>
      <c r="I5" s="24">
        <v>15741795</v>
      </c>
      <c r="J5" s="6">
        <v>16607594</v>
      </c>
      <c r="K5" s="25">
        <v>17487796</v>
      </c>
    </row>
    <row r="6" spans="1:11" ht="13.5">
      <c r="A6" s="22" t="s">
        <v>18</v>
      </c>
      <c r="B6" s="6">
        <v>15956820</v>
      </c>
      <c r="C6" s="6">
        <v>17684104</v>
      </c>
      <c r="D6" s="23">
        <v>21977719</v>
      </c>
      <c r="E6" s="24">
        <v>22623520</v>
      </c>
      <c r="F6" s="6">
        <v>1915675</v>
      </c>
      <c r="G6" s="25">
        <v>1915675</v>
      </c>
      <c r="H6" s="26">
        <v>0</v>
      </c>
      <c r="I6" s="24">
        <v>22755581</v>
      </c>
      <c r="J6" s="6">
        <v>24007138</v>
      </c>
      <c r="K6" s="25">
        <v>25279517</v>
      </c>
    </row>
    <row r="7" spans="1:11" ht="13.5">
      <c r="A7" s="22" t="s">
        <v>19</v>
      </c>
      <c r="B7" s="6">
        <v>954571</v>
      </c>
      <c r="C7" s="6">
        <v>597258</v>
      </c>
      <c r="D7" s="23">
        <v>710366</v>
      </c>
      <c r="E7" s="24">
        <v>681427</v>
      </c>
      <c r="F7" s="6">
        <v>681428</v>
      </c>
      <c r="G7" s="25">
        <v>681428</v>
      </c>
      <c r="H7" s="26">
        <v>0</v>
      </c>
      <c r="I7" s="24">
        <v>335197</v>
      </c>
      <c r="J7" s="6">
        <v>353633</v>
      </c>
      <c r="K7" s="25">
        <v>372375</v>
      </c>
    </row>
    <row r="8" spans="1:11" ht="13.5">
      <c r="A8" s="22" t="s">
        <v>20</v>
      </c>
      <c r="B8" s="6">
        <v>55537389</v>
      </c>
      <c r="C8" s="6">
        <v>61314205</v>
      </c>
      <c r="D8" s="23">
        <v>65521941</v>
      </c>
      <c r="E8" s="24">
        <v>59052997</v>
      </c>
      <c r="F8" s="6">
        <v>63647184</v>
      </c>
      <c r="G8" s="25">
        <v>63647184</v>
      </c>
      <c r="H8" s="26">
        <v>0</v>
      </c>
      <c r="I8" s="24">
        <v>43238779</v>
      </c>
      <c r="J8" s="6">
        <v>43180260</v>
      </c>
      <c r="K8" s="25">
        <v>45003372</v>
      </c>
    </row>
    <row r="9" spans="1:11" ht="13.5">
      <c r="A9" s="22" t="s">
        <v>21</v>
      </c>
      <c r="B9" s="6">
        <v>3681581</v>
      </c>
      <c r="C9" s="6">
        <v>3713649</v>
      </c>
      <c r="D9" s="23">
        <v>3351057</v>
      </c>
      <c r="E9" s="24">
        <v>10975867</v>
      </c>
      <c r="F9" s="6">
        <v>36584754</v>
      </c>
      <c r="G9" s="25">
        <v>36584754</v>
      </c>
      <c r="H9" s="26">
        <v>0</v>
      </c>
      <c r="I9" s="24">
        <v>25792398</v>
      </c>
      <c r="J9" s="6">
        <v>27629645</v>
      </c>
      <c r="K9" s="25">
        <v>31215089</v>
      </c>
    </row>
    <row r="10" spans="1:11" ht="25.5">
      <c r="A10" s="27" t="s">
        <v>118</v>
      </c>
      <c r="B10" s="28">
        <f>SUM(B5:B9)</f>
        <v>86848656</v>
      </c>
      <c r="C10" s="29">
        <f aca="true" t="shared" si="0" ref="C10:K10">SUM(C5:C9)</f>
        <v>96752296</v>
      </c>
      <c r="D10" s="30">
        <f t="shared" si="0"/>
        <v>104846484</v>
      </c>
      <c r="E10" s="28">
        <f t="shared" si="0"/>
        <v>108593060</v>
      </c>
      <c r="F10" s="29">
        <f t="shared" si="0"/>
        <v>117679791</v>
      </c>
      <c r="G10" s="31">
        <f t="shared" si="0"/>
        <v>117679791</v>
      </c>
      <c r="H10" s="32">
        <f t="shared" si="0"/>
        <v>0</v>
      </c>
      <c r="I10" s="28">
        <f t="shared" si="0"/>
        <v>107863750</v>
      </c>
      <c r="J10" s="29">
        <f t="shared" si="0"/>
        <v>111778270</v>
      </c>
      <c r="K10" s="31">
        <f t="shared" si="0"/>
        <v>119358149</v>
      </c>
    </row>
    <row r="11" spans="1:11" ht="13.5">
      <c r="A11" s="22" t="s">
        <v>22</v>
      </c>
      <c r="B11" s="6">
        <v>27382080</v>
      </c>
      <c r="C11" s="6">
        <v>30798779</v>
      </c>
      <c r="D11" s="23">
        <v>33450844</v>
      </c>
      <c r="E11" s="24">
        <v>34146538</v>
      </c>
      <c r="F11" s="6">
        <v>35103722</v>
      </c>
      <c r="G11" s="25">
        <v>35103722</v>
      </c>
      <c r="H11" s="26">
        <v>0</v>
      </c>
      <c r="I11" s="24">
        <v>43273998</v>
      </c>
      <c r="J11" s="6">
        <v>44965496</v>
      </c>
      <c r="K11" s="25">
        <v>47424137</v>
      </c>
    </row>
    <row r="12" spans="1:11" ht="13.5">
      <c r="A12" s="22" t="s">
        <v>23</v>
      </c>
      <c r="B12" s="6">
        <v>2289189</v>
      </c>
      <c r="C12" s="6">
        <v>2538907</v>
      </c>
      <c r="D12" s="23">
        <v>2768281</v>
      </c>
      <c r="E12" s="24">
        <v>2907169</v>
      </c>
      <c r="F12" s="6">
        <v>2907169</v>
      </c>
      <c r="G12" s="25">
        <v>2907169</v>
      </c>
      <c r="H12" s="26">
        <v>0</v>
      </c>
      <c r="I12" s="24">
        <v>4646409</v>
      </c>
      <c r="J12" s="6">
        <v>4901962</v>
      </c>
      <c r="K12" s="25">
        <v>5161765</v>
      </c>
    </row>
    <row r="13" spans="1:11" ht="13.5">
      <c r="A13" s="22" t="s">
        <v>119</v>
      </c>
      <c r="B13" s="6">
        <v>17879668</v>
      </c>
      <c r="C13" s="6">
        <v>19853506</v>
      </c>
      <c r="D13" s="23">
        <v>18907196</v>
      </c>
      <c r="E13" s="24">
        <v>4204998</v>
      </c>
      <c r="F13" s="6">
        <v>12847367</v>
      </c>
      <c r="G13" s="25">
        <v>12847367</v>
      </c>
      <c r="H13" s="26">
        <v>0</v>
      </c>
      <c r="I13" s="24">
        <v>22343782</v>
      </c>
      <c r="J13" s="6">
        <v>23572690</v>
      </c>
      <c r="K13" s="25">
        <v>24822042</v>
      </c>
    </row>
    <row r="14" spans="1:11" ht="13.5">
      <c r="A14" s="22" t="s">
        <v>24</v>
      </c>
      <c r="B14" s="6">
        <v>769921</v>
      </c>
      <c r="C14" s="6">
        <v>466314</v>
      </c>
      <c r="D14" s="23">
        <v>346188</v>
      </c>
      <c r="E14" s="24">
        <v>50245</v>
      </c>
      <c r="F14" s="6">
        <v>0</v>
      </c>
      <c r="G14" s="25">
        <v>0</v>
      </c>
      <c r="H14" s="26">
        <v>0</v>
      </c>
      <c r="I14" s="24">
        <v>196100</v>
      </c>
      <c r="J14" s="6">
        <v>206886</v>
      </c>
      <c r="K14" s="25">
        <v>217850</v>
      </c>
    </row>
    <row r="15" spans="1:11" ht="13.5">
      <c r="A15" s="22" t="s">
        <v>25</v>
      </c>
      <c r="B15" s="6">
        <v>2128188</v>
      </c>
      <c r="C15" s="6">
        <v>2579140</v>
      </c>
      <c r="D15" s="23">
        <v>2737927</v>
      </c>
      <c r="E15" s="24">
        <v>3076283</v>
      </c>
      <c r="F15" s="6">
        <v>3152414</v>
      </c>
      <c r="G15" s="25">
        <v>3152414</v>
      </c>
      <c r="H15" s="26">
        <v>0</v>
      </c>
      <c r="I15" s="24">
        <v>3425233</v>
      </c>
      <c r="J15" s="6">
        <v>3613621</v>
      </c>
      <c r="K15" s="25">
        <v>3805143</v>
      </c>
    </row>
    <row r="16" spans="1:11" ht="13.5">
      <c r="A16" s="33" t="s">
        <v>26</v>
      </c>
      <c r="B16" s="6">
        <v>38278275</v>
      </c>
      <c r="C16" s="6">
        <v>39008641</v>
      </c>
      <c r="D16" s="23">
        <v>45060715</v>
      </c>
      <c r="E16" s="24">
        <v>17511583</v>
      </c>
      <c r="F16" s="6">
        <v>16615546</v>
      </c>
      <c r="G16" s="25">
        <v>16615546</v>
      </c>
      <c r="H16" s="26">
        <v>0</v>
      </c>
      <c r="I16" s="24">
        <v>17027722</v>
      </c>
      <c r="J16" s="6">
        <v>16918439</v>
      </c>
      <c r="K16" s="25">
        <v>17828765</v>
      </c>
    </row>
    <row r="17" spans="1:11" ht="13.5">
      <c r="A17" s="22" t="s">
        <v>27</v>
      </c>
      <c r="B17" s="6">
        <v>9885524</v>
      </c>
      <c r="C17" s="6">
        <v>43131098</v>
      </c>
      <c r="D17" s="23">
        <v>31108271</v>
      </c>
      <c r="E17" s="24">
        <v>31016677</v>
      </c>
      <c r="F17" s="6">
        <v>55423535</v>
      </c>
      <c r="G17" s="25">
        <v>55423535</v>
      </c>
      <c r="H17" s="26">
        <v>0</v>
      </c>
      <c r="I17" s="24">
        <v>39963116</v>
      </c>
      <c r="J17" s="6">
        <v>42379992</v>
      </c>
      <c r="K17" s="25">
        <v>44741078</v>
      </c>
    </row>
    <row r="18" spans="1:11" ht="13.5">
      <c r="A18" s="34" t="s">
        <v>28</v>
      </c>
      <c r="B18" s="35">
        <f>SUM(B11:B17)</f>
        <v>98612845</v>
      </c>
      <c r="C18" s="36">
        <f aca="true" t="shared" si="1" ref="C18:K18">SUM(C11:C17)</f>
        <v>138376385</v>
      </c>
      <c r="D18" s="37">
        <f t="shared" si="1"/>
        <v>134379422</v>
      </c>
      <c r="E18" s="35">
        <f t="shared" si="1"/>
        <v>92913493</v>
      </c>
      <c r="F18" s="36">
        <f t="shared" si="1"/>
        <v>126049753</v>
      </c>
      <c r="G18" s="38">
        <f t="shared" si="1"/>
        <v>126049753</v>
      </c>
      <c r="H18" s="39">
        <f t="shared" si="1"/>
        <v>0</v>
      </c>
      <c r="I18" s="35">
        <f t="shared" si="1"/>
        <v>130876360</v>
      </c>
      <c r="J18" s="36">
        <f t="shared" si="1"/>
        <v>136559086</v>
      </c>
      <c r="K18" s="38">
        <f t="shared" si="1"/>
        <v>144000780</v>
      </c>
    </row>
    <row r="19" spans="1:11" ht="13.5">
      <c r="A19" s="34" t="s">
        <v>29</v>
      </c>
      <c r="B19" s="40">
        <f>+B10-B18</f>
        <v>-11764189</v>
      </c>
      <c r="C19" s="41">
        <f aca="true" t="shared" si="2" ref="C19:K19">+C10-C18</f>
        <v>-41624089</v>
      </c>
      <c r="D19" s="42">
        <f t="shared" si="2"/>
        <v>-29532938</v>
      </c>
      <c r="E19" s="40">
        <f t="shared" si="2"/>
        <v>15679567</v>
      </c>
      <c r="F19" s="41">
        <f t="shared" si="2"/>
        <v>-8369962</v>
      </c>
      <c r="G19" s="43">
        <f t="shared" si="2"/>
        <v>-8369962</v>
      </c>
      <c r="H19" s="44">
        <f t="shared" si="2"/>
        <v>0</v>
      </c>
      <c r="I19" s="40">
        <f t="shared" si="2"/>
        <v>-23012610</v>
      </c>
      <c r="J19" s="41">
        <f t="shared" si="2"/>
        <v>-24780816</v>
      </c>
      <c r="K19" s="43">
        <f t="shared" si="2"/>
        <v>-24642631</v>
      </c>
    </row>
    <row r="20" spans="1:11" ht="13.5">
      <c r="A20" s="22" t="s">
        <v>30</v>
      </c>
      <c r="B20" s="24">
        <v>19100104</v>
      </c>
      <c r="C20" s="6">
        <v>13208977</v>
      </c>
      <c r="D20" s="23">
        <v>30218274</v>
      </c>
      <c r="E20" s="24">
        <v>0</v>
      </c>
      <c r="F20" s="6">
        <v>8136561</v>
      </c>
      <c r="G20" s="25">
        <v>8136561</v>
      </c>
      <c r="H20" s="26">
        <v>0</v>
      </c>
      <c r="I20" s="24">
        <v>19949000</v>
      </c>
      <c r="J20" s="6">
        <v>18452000</v>
      </c>
      <c r="K20" s="25">
        <v>18100000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7335915</v>
      </c>
      <c r="C22" s="52">
        <f aca="true" t="shared" si="3" ref="C22:K22">SUM(C19:C21)</f>
        <v>-28415112</v>
      </c>
      <c r="D22" s="53">
        <f t="shared" si="3"/>
        <v>685336</v>
      </c>
      <c r="E22" s="51">
        <f t="shared" si="3"/>
        <v>15679567</v>
      </c>
      <c r="F22" s="52">
        <f t="shared" si="3"/>
        <v>-233401</v>
      </c>
      <c r="G22" s="54">
        <f t="shared" si="3"/>
        <v>-233401</v>
      </c>
      <c r="H22" s="55">
        <f t="shared" si="3"/>
        <v>0</v>
      </c>
      <c r="I22" s="51">
        <f t="shared" si="3"/>
        <v>-3063610</v>
      </c>
      <c r="J22" s="52">
        <f t="shared" si="3"/>
        <v>-6328816</v>
      </c>
      <c r="K22" s="54">
        <f t="shared" si="3"/>
        <v>-6542631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7335915</v>
      </c>
      <c r="C24" s="41">
        <f aca="true" t="shared" si="4" ref="C24:K24">SUM(C22:C23)</f>
        <v>-28415112</v>
      </c>
      <c r="D24" s="42">
        <f t="shared" si="4"/>
        <v>685336</v>
      </c>
      <c r="E24" s="40">
        <f t="shared" si="4"/>
        <v>15679567</v>
      </c>
      <c r="F24" s="41">
        <f t="shared" si="4"/>
        <v>-233401</v>
      </c>
      <c r="G24" s="43">
        <f t="shared" si="4"/>
        <v>-233401</v>
      </c>
      <c r="H24" s="44">
        <f t="shared" si="4"/>
        <v>0</v>
      </c>
      <c r="I24" s="40">
        <f t="shared" si="4"/>
        <v>-3063610</v>
      </c>
      <c r="J24" s="41">
        <f t="shared" si="4"/>
        <v>-6328816</v>
      </c>
      <c r="K24" s="43">
        <f t="shared" si="4"/>
        <v>-6542631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14286110</v>
      </c>
      <c r="C27" s="7">
        <v>11668797</v>
      </c>
      <c r="D27" s="64">
        <v>25116533</v>
      </c>
      <c r="E27" s="65">
        <v>19884564</v>
      </c>
      <c r="F27" s="7">
        <v>20843740</v>
      </c>
      <c r="G27" s="66">
        <v>20843740</v>
      </c>
      <c r="H27" s="67">
        <v>0</v>
      </c>
      <c r="I27" s="65">
        <v>19280650</v>
      </c>
      <c r="J27" s="7">
        <v>20349880</v>
      </c>
      <c r="K27" s="66">
        <v>21570873</v>
      </c>
    </row>
    <row r="28" spans="1:11" ht="13.5">
      <c r="A28" s="68" t="s">
        <v>30</v>
      </c>
      <c r="B28" s="6">
        <v>13971610</v>
      </c>
      <c r="C28" s="6">
        <v>11451057</v>
      </c>
      <c r="D28" s="23">
        <v>24843271</v>
      </c>
      <c r="E28" s="24">
        <v>19652750</v>
      </c>
      <c r="F28" s="6">
        <v>20613826</v>
      </c>
      <c r="G28" s="25">
        <v>20613826</v>
      </c>
      <c r="H28" s="26">
        <v>0</v>
      </c>
      <c r="I28" s="24">
        <v>19198000</v>
      </c>
      <c r="J28" s="6">
        <v>20349880</v>
      </c>
      <c r="K28" s="25">
        <v>21570873</v>
      </c>
    </row>
    <row r="29" spans="1:11" ht="13.5">
      <c r="A29" s="22" t="s">
        <v>123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314499</v>
      </c>
      <c r="C31" s="6">
        <v>217740</v>
      </c>
      <c r="D31" s="23">
        <v>273262</v>
      </c>
      <c r="E31" s="24">
        <v>231814</v>
      </c>
      <c r="F31" s="6">
        <v>229914</v>
      </c>
      <c r="G31" s="25">
        <v>229914</v>
      </c>
      <c r="H31" s="26">
        <v>0</v>
      </c>
      <c r="I31" s="24">
        <v>82650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14286109</v>
      </c>
      <c r="C32" s="7">
        <f aca="true" t="shared" si="5" ref="C32:K32">SUM(C28:C31)</f>
        <v>11668797</v>
      </c>
      <c r="D32" s="64">
        <f t="shared" si="5"/>
        <v>25116533</v>
      </c>
      <c r="E32" s="65">
        <f t="shared" si="5"/>
        <v>19884564</v>
      </c>
      <c r="F32" s="7">
        <f t="shared" si="5"/>
        <v>20843740</v>
      </c>
      <c r="G32" s="66">
        <f t="shared" si="5"/>
        <v>20843740</v>
      </c>
      <c r="H32" s="67">
        <f t="shared" si="5"/>
        <v>0</v>
      </c>
      <c r="I32" s="65">
        <f t="shared" si="5"/>
        <v>19280650</v>
      </c>
      <c r="J32" s="7">
        <f t="shared" si="5"/>
        <v>20349880</v>
      </c>
      <c r="K32" s="66">
        <f t="shared" si="5"/>
        <v>21570873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35211204</v>
      </c>
      <c r="C35" s="6">
        <v>22235204</v>
      </c>
      <c r="D35" s="23">
        <v>25812486</v>
      </c>
      <c r="E35" s="24">
        <v>30342548</v>
      </c>
      <c r="F35" s="6">
        <v>30342549</v>
      </c>
      <c r="G35" s="25">
        <v>30342549</v>
      </c>
      <c r="H35" s="26">
        <v>-341709</v>
      </c>
      <c r="I35" s="24">
        <v>54408583</v>
      </c>
      <c r="J35" s="6">
        <v>57449171</v>
      </c>
      <c r="K35" s="25">
        <v>60580379</v>
      </c>
    </row>
    <row r="36" spans="1:11" ht="13.5">
      <c r="A36" s="22" t="s">
        <v>39</v>
      </c>
      <c r="B36" s="6">
        <v>325078696</v>
      </c>
      <c r="C36" s="6">
        <v>316430514</v>
      </c>
      <c r="D36" s="23">
        <v>322607284</v>
      </c>
      <c r="E36" s="24">
        <v>258528539</v>
      </c>
      <c r="F36" s="6">
        <v>258528539</v>
      </c>
      <c r="G36" s="25">
        <v>258528539</v>
      </c>
      <c r="H36" s="26">
        <v>-3953512</v>
      </c>
      <c r="I36" s="24">
        <v>198261146</v>
      </c>
      <c r="J36" s="6">
        <v>195038336</v>
      </c>
      <c r="K36" s="25">
        <v>191787167</v>
      </c>
    </row>
    <row r="37" spans="1:11" ht="13.5">
      <c r="A37" s="22" t="s">
        <v>40</v>
      </c>
      <c r="B37" s="6">
        <v>16695986</v>
      </c>
      <c r="C37" s="6">
        <v>23687630</v>
      </c>
      <c r="D37" s="23">
        <v>32360092</v>
      </c>
      <c r="E37" s="24">
        <v>64320330</v>
      </c>
      <c r="F37" s="6">
        <v>64320331</v>
      </c>
      <c r="G37" s="25">
        <v>64320331</v>
      </c>
      <c r="H37" s="26">
        <v>-4880556</v>
      </c>
      <c r="I37" s="24">
        <v>22250000</v>
      </c>
      <c r="J37" s="6">
        <v>17250000</v>
      </c>
      <c r="K37" s="25">
        <v>18250000</v>
      </c>
    </row>
    <row r="38" spans="1:11" ht="13.5">
      <c r="A38" s="22" t="s">
        <v>41</v>
      </c>
      <c r="B38" s="6">
        <v>3065556</v>
      </c>
      <c r="C38" s="6">
        <v>2864846</v>
      </c>
      <c r="D38" s="23">
        <v>3261101</v>
      </c>
      <c r="E38" s="24">
        <v>1224115</v>
      </c>
      <c r="F38" s="6">
        <v>1224115</v>
      </c>
      <c r="G38" s="25">
        <v>1224115</v>
      </c>
      <c r="H38" s="26">
        <v>0</v>
      </c>
      <c r="I38" s="24">
        <v>1851582</v>
      </c>
      <c r="J38" s="6">
        <v>1962677</v>
      </c>
      <c r="K38" s="25">
        <v>2080438</v>
      </c>
    </row>
    <row r="39" spans="1:11" ht="13.5">
      <c r="A39" s="22" t="s">
        <v>42</v>
      </c>
      <c r="B39" s="6">
        <v>340528358</v>
      </c>
      <c r="C39" s="6">
        <v>312113242</v>
      </c>
      <c r="D39" s="23">
        <v>312798577</v>
      </c>
      <c r="E39" s="24">
        <v>223326642</v>
      </c>
      <c r="F39" s="6">
        <v>223326642</v>
      </c>
      <c r="G39" s="25">
        <v>223326642</v>
      </c>
      <c r="H39" s="26">
        <v>585336</v>
      </c>
      <c r="I39" s="24">
        <v>228568147</v>
      </c>
      <c r="J39" s="6">
        <v>233274830</v>
      </c>
      <c r="K39" s="25">
        <v>232037108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1514008</v>
      </c>
      <c r="C42" s="6">
        <v>11975251</v>
      </c>
      <c r="D42" s="23">
        <v>27861142</v>
      </c>
      <c r="E42" s="24">
        <v>24891000</v>
      </c>
      <c r="F42" s="6">
        <v>15679564</v>
      </c>
      <c r="G42" s="25">
        <v>15679564</v>
      </c>
      <c r="H42" s="26">
        <v>19973707</v>
      </c>
      <c r="I42" s="24">
        <v>6883455</v>
      </c>
      <c r="J42" s="6">
        <v>7041657</v>
      </c>
      <c r="K42" s="25">
        <v>5604223</v>
      </c>
    </row>
    <row r="43" spans="1:11" ht="13.5">
      <c r="A43" s="22" t="s">
        <v>45</v>
      </c>
      <c r="B43" s="6">
        <v>-12228926</v>
      </c>
      <c r="C43" s="6">
        <v>-11669458</v>
      </c>
      <c r="D43" s="23">
        <v>-25143764</v>
      </c>
      <c r="E43" s="24">
        <v>-24891000</v>
      </c>
      <c r="F43" s="6">
        <v>-19884564</v>
      </c>
      <c r="G43" s="25">
        <v>-19884564</v>
      </c>
      <c r="H43" s="26">
        <v>-28110583</v>
      </c>
      <c r="I43" s="24">
        <v>-7117778</v>
      </c>
      <c r="J43" s="6">
        <v>-7113640</v>
      </c>
      <c r="K43" s="25">
        <v>-5532720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5265109</v>
      </c>
      <c r="C45" s="7">
        <v>5570902</v>
      </c>
      <c r="D45" s="64">
        <v>8288279</v>
      </c>
      <c r="E45" s="65">
        <v>5570902</v>
      </c>
      <c r="F45" s="7">
        <v>1365902</v>
      </c>
      <c r="G45" s="66">
        <v>1365902</v>
      </c>
      <c r="H45" s="67">
        <v>151403</v>
      </c>
      <c r="I45" s="65">
        <v>675</v>
      </c>
      <c r="J45" s="7">
        <v>-71308</v>
      </c>
      <c r="K45" s="66">
        <v>195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5265109</v>
      </c>
      <c r="C48" s="6">
        <v>5570902</v>
      </c>
      <c r="D48" s="23">
        <v>8288278</v>
      </c>
      <c r="E48" s="24">
        <v>16524470</v>
      </c>
      <c r="F48" s="6">
        <v>16524471</v>
      </c>
      <c r="G48" s="25">
        <v>16524471</v>
      </c>
      <c r="H48" s="26">
        <v>31300</v>
      </c>
      <c r="I48" s="24">
        <v>-5476000</v>
      </c>
      <c r="J48" s="6">
        <v>524000</v>
      </c>
      <c r="K48" s="25">
        <v>524000</v>
      </c>
    </row>
    <row r="49" spans="1:11" ht="13.5">
      <c r="A49" s="22" t="s">
        <v>50</v>
      </c>
      <c r="B49" s="6">
        <f>+B75</f>
        <v>-10828129.154964361</v>
      </c>
      <c r="C49" s="6">
        <f aca="true" t="shared" si="6" ref="C49:K49">+C75</f>
        <v>6486852</v>
      </c>
      <c r="D49" s="23">
        <f t="shared" si="6"/>
        <v>14270726</v>
      </c>
      <c r="E49" s="24">
        <f t="shared" si="6"/>
        <v>55925785.92554131</v>
      </c>
      <c r="F49" s="6">
        <f t="shared" si="6"/>
        <v>51609013.200501174</v>
      </c>
      <c r="G49" s="25">
        <f t="shared" si="6"/>
        <v>51609013.200501174</v>
      </c>
      <c r="H49" s="26">
        <f t="shared" si="6"/>
        <v>-4880556</v>
      </c>
      <c r="I49" s="24">
        <f t="shared" si="6"/>
        <v>-14214628.185775485</v>
      </c>
      <c r="J49" s="6">
        <f t="shared" si="6"/>
        <v>-15009386.430064254</v>
      </c>
      <c r="K49" s="25">
        <f t="shared" si="6"/>
        <v>-16420293.778173245</v>
      </c>
    </row>
    <row r="50" spans="1:11" ht="13.5">
      <c r="A50" s="34" t="s">
        <v>51</v>
      </c>
      <c r="B50" s="7">
        <f>+B48-B49</f>
        <v>16093238.154964361</v>
      </c>
      <c r="C50" s="7">
        <f aca="true" t="shared" si="7" ref="C50:K50">+C48-C49</f>
        <v>-915950</v>
      </c>
      <c r="D50" s="64">
        <f t="shared" si="7"/>
        <v>-5982448</v>
      </c>
      <c r="E50" s="65">
        <f t="shared" si="7"/>
        <v>-39401315.92554131</v>
      </c>
      <c r="F50" s="7">
        <f t="shared" si="7"/>
        <v>-35084542.200501174</v>
      </c>
      <c r="G50" s="66">
        <f t="shared" si="7"/>
        <v>-35084542.200501174</v>
      </c>
      <c r="H50" s="67">
        <f t="shared" si="7"/>
        <v>4911856</v>
      </c>
      <c r="I50" s="65">
        <f t="shared" si="7"/>
        <v>8738628.185775485</v>
      </c>
      <c r="J50" s="7">
        <f t="shared" si="7"/>
        <v>15533386.430064254</v>
      </c>
      <c r="K50" s="66">
        <f t="shared" si="7"/>
        <v>16944293.778173245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225428529</v>
      </c>
      <c r="C53" s="6">
        <v>222747299</v>
      </c>
      <c r="D53" s="23">
        <v>25116533</v>
      </c>
      <c r="E53" s="24">
        <v>39769128</v>
      </c>
      <c r="F53" s="6">
        <v>300607306</v>
      </c>
      <c r="G53" s="25">
        <v>300607306</v>
      </c>
      <c r="H53" s="26">
        <v>279763566</v>
      </c>
      <c r="I53" s="24">
        <v>299044217</v>
      </c>
      <c r="J53" s="6">
        <v>318675767</v>
      </c>
      <c r="K53" s="25">
        <v>334171801</v>
      </c>
    </row>
    <row r="54" spans="1:11" ht="13.5">
      <c r="A54" s="22" t="s">
        <v>119</v>
      </c>
      <c r="B54" s="6">
        <v>17879668</v>
      </c>
      <c r="C54" s="6">
        <v>19853506</v>
      </c>
      <c r="D54" s="23">
        <v>18907196</v>
      </c>
      <c r="E54" s="24">
        <v>4204998</v>
      </c>
      <c r="F54" s="6">
        <v>12847367</v>
      </c>
      <c r="G54" s="25">
        <v>12847367</v>
      </c>
      <c r="H54" s="26">
        <v>0</v>
      </c>
      <c r="I54" s="24">
        <v>22343782</v>
      </c>
      <c r="J54" s="6">
        <v>23572690</v>
      </c>
      <c r="K54" s="25">
        <v>24822042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3282004</v>
      </c>
      <c r="C56" s="6">
        <v>1349934</v>
      </c>
      <c r="D56" s="23">
        <v>1158578</v>
      </c>
      <c r="E56" s="24">
        <v>1178654</v>
      </c>
      <c r="F56" s="6">
        <v>0</v>
      </c>
      <c r="G56" s="25">
        <v>0</v>
      </c>
      <c r="H56" s="26">
        <v>0</v>
      </c>
      <c r="I56" s="24">
        <v>1631947</v>
      </c>
      <c r="J56" s="6">
        <v>1721182</v>
      </c>
      <c r="K56" s="25">
        <v>1812399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4601284</v>
      </c>
      <c r="E59" s="24">
        <v>4877362</v>
      </c>
      <c r="F59" s="6">
        <v>4877362</v>
      </c>
      <c r="G59" s="25">
        <v>4877362</v>
      </c>
      <c r="H59" s="26">
        <v>0</v>
      </c>
      <c r="I59" s="24">
        <v>5170003</v>
      </c>
      <c r="J59" s="6">
        <v>5480203</v>
      </c>
      <c r="K59" s="25">
        <v>5809016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13270579</v>
      </c>
      <c r="J60" s="6">
        <v>14000461</v>
      </c>
      <c r="K60" s="25">
        <v>14742485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0.9064236518627654</v>
      </c>
      <c r="C70" s="5">
        <f aca="true" t="shared" si="8" ref="C70:K70">IF(ISERROR(C71/C72),0,(C71/C72))</f>
        <v>1</v>
      </c>
      <c r="D70" s="5">
        <f t="shared" si="8"/>
        <v>1</v>
      </c>
      <c r="E70" s="5">
        <f t="shared" si="8"/>
        <v>0.5911498020534179</v>
      </c>
      <c r="F70" s="5">
        <f t="shared" si="8"/>
        <v>0.9035502476899339</v>
      </c>
      <c r="G70" s="5">
        <f t="shared" si="8"/>
        <v>0.9035502476899339</v>
      </c>
      <c r="H70" s="5">
        <f t="shared" si="8"/>
        <v>0</v>
      </c>
      <c r="I70" s="5">
        <f t="shared" si="8"/>
        <v>0.5653681719273115</v>
      </c>
      <c r="J70" s="5">
        <f t="shared" si="8"/>
        <v>0.5666981032005025</v>
      </c>
      <c r="K70" s="5">
        <f t="shared" si="8"/>
        <v>0.5772957736624988</v>
      </c>
    </row>
    <row r="71" spans="1:11" ht="12.75" hidden="1">
      <c r="A71" s="1" t="s">
        <v>125</v>
      </c>
      <c r="B71" s="1">
        <f>+B83</f>
        <v>27293551</v>
      </c>
      <c r="C71" s="1">
        <f aca="true" t="shared" si="9" ref="C71:K71">+C83</f>
        <v>34840833</v>
      </c>
      <c r="D71" s="1">
        <f t="shared" si="9"/>
        <v>38614177</v>
      </c>
      <c r="E71" s="1">
        <f t="shared" si="9"/>
        <v>28882773</v>
      </c>
      <c r="F71" s="1">
        <f t="shared" si="9"/>
        <v>48205471</v>
      </c>
      <c r="G71" s="1">
        <f t="shared" si="9"/>
        <v>48205471</v>
      </c>
      <c r="H71" s="1">
        <f t="shared" si="9"/>
        <v>28138412</v>
      </c>
      <c r="I71" s="1">
        <f t="shared" si="9"/>
        <v>36347392</v>
      </c>
      <c r="J71" s="1">
        <f t="shared" si="9"/>
        <v>38673959</v>
      </c>
      <c r="K71" s="1">
        <f t="shared" si="9"/>
        <v>42709728</v>
      </c>
    </row>
    <row r="72" spans="1:11" ht="12.75" hidden="1">
      <c r="A72" s="1" t="s">
        <v>126</v>
      </c>
      <c r="B72" s="1">
        <f>+B77</f>
        <v>30111252</v>
      </c>
      <c r="C72" s="1">
        <f aca="true" t="shared" si="10" ref="C72:K72">+C77</f>
        <v>34840833</v>
      </c>
      <c r="D72" s="1">
        <f t="shared" si="10"/>
        <v>38614177</v>
      </c>
      <c r="E72" s="1">
        <f t="shared" si="10"/>
        <v>48858636</v>
      </c>
      <c r="F72" s="1">
        <f t="shared" si="10"/>
        <v>53351179</v>
      </c>
      <c r="G72" s="1">
        <f t="shared" si="10"/>
        <v>53351179</v>
      </c>
      <c r="H72" s="1">
        <f t="shared" si="10"/>
        <v>0</v>
      </c>
      <c r="I72" s="1">
        <f t="shared" si="10"/>
        <v>64289774</v>
      </c>
      <c r="J72" s="1">
        <f t="shared" si="10"/>
        <v>68244377</v>
      </c>
      <c r="K72" s="1">
        <f t="shared" si="10"/>
        <v>73982402</v>
      </c>
    </row>
    <row r="73" spans="1:11" ht="12.75" hidden="1">
      <c r="A73" s="1" t="s">
        <v>127</v>
      </c>
      <c r="B73" s="1">
        <f>+B74</f>
        <v>-10522498.333333336</v>
      </c>
      <c r="C73" s="1">
        <f aca="true" t="shared" si="11" ref="C73:K73">+(C78+C80+C81+C82)-(B78+B80+B81+B82)</f>
        <v>-13593519</v>
      </c>
      <c r="D73" s="1">
        <f t="shared" si="11"/>
        <v>944451</v>
      </c>
      <c r="E73" s="1">
        <f t="shared" si="11"/>
        <v>-2943703</v>
      </c>
      <c r="F73" s="1">
        <f>+(F78+F80+F81+F82)-(D78+D80+D81+D82)</f>
        <v>-2943703</v>
      </c>
      <c r="G73" s="1">
        <f>+(G78+G80+G81+G82)-(D78+D80+D81+D82)</f>
        <v>-2943703</v>
      </c>
      <c r="H73" s="1">
        <f>+(H78+H80+H81+H82)-(D78+D80+D81+D82)</f>
        <v>-17134790</v>
      </c>
      <c r="I73" s="1">
        <f>+(I78+I80+I81+I82)-(E78+E80+E81+E82)</f>
        <v>40066505</v>
      </c>
      <c r="J73" s="1">
        <f t="shared" si="11"/>
        <v>3040588</v>
      </c>
      <c r="K73" s="1">
        <f t="shared" si="11"/>
        <v>3131208</v>
      </c>
    </row>
    <row r="74" spans="1:11" ht="12.75" hidden="1">
      <c r="A74" s="1" t="s">
        <v>128</v>
      </c>
      <c r="B74" s="1">
        <f>+TREND(C74:E74)</f>
        <v>-10522498.333333336</v>
      </c>
      <c r="C74" s="1">
        <f>+C73</f>
        <v>-13593519</v>
      </c>
      <c r="D74" s="1">
        <f aca="true" t="shared" si="12" ref="D74:K74">+D73</f>
        <v>944451</v>
      </c>
      <c r="E74" s="1">
        <f t="shared" si="12"/>
        <v>-2943703</v>
      </c>
      <c r="F74" s="1">
        <f t="shared" si="12"/>
        <v>-2943703</v>
      </c>
      <c r="G74" s="1">
        <f t="shared" si="12"/>
        <v>-2943703</v>
      </c>
      <c r="H74" s="1">
        <f t="shared" si="12"/>
        <v>-17134790</v>
      </c>
      <c r="I74" s="1">
        <f t="shared" si="12"/>
        <v>40066505</v>
      </c>
      <c r="J74" s="1">
        <f t="shared" si="12"/>
        <v>3040588</v>
      </c>
      <c r="K74" s="1">
        <f t="shared" si="12"/>
        <v>3131208</v>
      </c>
    </row>
    <row r="75" spans="1:11" ht="12.75" hidden="1">
      <c r="A75" s="1" t="s">
        <v>129</v>
      </c>
      <c r="B75" s="1">
        <f>+B84-(((B80+B81+B78)*B70)-B79)</f>
        <v>-10828129.154964361</v>
      </c>
      <c r="C75" s="1">
        <f aca="true" t="shared" si="13" ref="C75:K75">+C84-(((C80+C81+C78)*C70)-C79)</f>
        <v>6486852</v>
      </c>
      <c r="D75" s="1">
        <f t="shared" si="13"/>
        <v>14270726</v>
      </c>
      <c r="E75" s="1">
        <f t="shared" si="13"/>
        <v>55925785.92554131</v>
      </c>
      <c r="F75" s="1">
        <f t="shared" si="13"/>
        <v>51609013.200501174</v>
      </c>
      <c r="G75" s="1">
        <f t="shared" si="13"/>
        <v>51609013.200501174</v>
      </c>
      <c r="H75" s="1">
        <f t="shared" si="13"/>
        <v>-4880556</v>
      </c>
      <c r="I75" s="1">
        <f t="shared" si="13"/>
        <v>-14214628.185775485</v>
      </c>
      <c r="J75" s="1">
        <f t="shared" si="13"/>
        <v>-15009386.430064254</v>
      </c>
      <c r="K75" s="1">
        <f t="shared" si="13"/>
        <v>-16420293.778173245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30111252</v>
      </c>
      <c r="C77" s="3">
        <v>34840833</v>
      </c>
      <c r="D77" s="3">
        <v>38614177</v>
      </c>
      <c r="E77" s="3">
        <v>48858636</v>
      </c>
      <c r="F77" s="3">
        <v>53351179</v>
      </c>
      <c r="G77" s="3">
        <v>53351179</v>
      </c>
      <c r="H77" s="3">
        <v>0</v>
      </c>
      <c r="I77" s="3">
        <v>64289774</v>
      </c>
      <c r="J77" s="3">
        <v>68244377</v>
      </c>
      <c r="K77" s="3">
        <v>73982402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15830560</v>
      </c>
      <c r="C79" s="3">
        <v>22304182</v>
      </c>
      <c r="D79" s="3">
        <v>31032507</v>
      </c>
      <c r="E79" s="3">
        <v>64094340</v>
      </c>
      <c r="F79" s="3">
        <v>64094341</v>
      </c>
      <c r="G79" s="3">
        <v>64094341</v>
      </c>
      <c r="H79" s="3">
        <v>-4880556</v>
      </c>
      <c r="I79" s="3">
        <v>16250000</v>
      </c>
      <c r="J79" s="3">
        <v>17250000</v>
      </c>
      <c r="K79" s="3">
        <v>18250000</v>
      </c>
    </row>
    <row r="80" spans="1:11" ht="12.75" hidden="1">
      <c r="A80" s="2" t="s">
        <v>67</v>
      </c>
      <c r="B80" s="3">
        <v>11358077</v>
      </c>
      <c r="C80" s="3">
        <v>3544845</v>
      </c>
      <c r="D80" s="3">
        <v>5491872</v>
      </c>
      <c r="E80" s="3">
        <v>13818078</v>
      </c>
      <c r="F80" s="3">
        <v>13818078</v>
      </c>
      <c r="G80" s="3">
        <v>13818078</v>
      </c>
      <c r="H80" s="3">
        <v>513770</v>
      </c>
      <c r="I80" s="3">
        <v>53884583</v>
      </c>
      <c r="J80" s="3">
        <v>56925171</v>
      </c>
      <c r="K80" s="3">
        <v>60056379</v>
      </c>
    </row>
    <row r="81" spans="1:11" ht="12.75" hidden="1">
      <c r="A81" s="2" t="s">
        <v>68</v>
      </c>
      <c r="B81" s="3">
        <v>18052772</v>
      </c>
      <c r="C81" s="3">
        <v>12272485</v>
      </c>
      <c r="D81" s="3">
        <v>11269909</v>
      </c>
      <c r="E81" s="3">
        <v>0</v>
      </c>
      <c r="F81" s="3">
        <v>0</v>
      </c>
      <c r="G81" s="3">
        <v>0</v>
      </c>
      <c r="H81" s="3">
        <v>-886779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27293551</v>
      </c>
      <c r="C83" s="3">
        <v>34840833</v>
      </c>
      <c r="D83" s="3">
        <v>38614177</v>
      </c>
      <c r="E83" s="3">
        <v>28882773</v>
      </c>
      <c r="F83" s="3">
        <v>48205471</v>
      </c>
      <c r="G83" s="3">
        <v>48205471</v>
      </c>
      <c r="H83" s="3">
        <v>28138412</v>
      </c>
      <c r="I83" s="3">
        <v>36347392</v>
      </c>
      <c r="J83" s="3">
        <v>38673959</v>
      </c>
      <c r="K83" s="3">
        <v>42709728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17158978</v>
      </c>
      <c r="C7" s="6">
        <v>15399324</v>
      </c>
      <c r="D7" s="23">
        <v>14767367</v>
      </c>
      <c r="E7" s="24">
        <v>11500000</v>
      </c>
      <c r="F7" s="6">
        <v>11500000</v>
      </c>
      <c r="G7" s="25">
        <v>11500000</v>
      </c>
      <c r="H7" s="26">
        <v>0</v>
      </c>
      <c r="I7" s="24">
        <v>10600000</v>
      </c>
      <c r="J7" s="6">
        <v>8500000</v>
      </c>
      <c r="K7" s="25">
        <v>6400000</v>
      </c>
    </row>
    <row r="8" spans="1:11" ht="13.5">
      <c r="A8" s="22" t="s">
        <v>20</v>
      </c>
      <c r="B8" s="6">
        <v>91681555</v>
      </c>
      <c r="C8" s="6">
        <v>89706219</v>
      </c>
      <c r="D8" s="23">
        <v>94506196</v>
      </c>
      <c r="E8" s="24">
        <v>92375000</v>
      </c>
      <c r="F8" s="6">
        <v>97382250</v>
      </c>
      <c r="G8" s="25">
        <v>97382250</v>
      </c>
      <c r="H8" s="26">
        <v>0</v>
      </c>
      <c r="I8" s="24">
        <v>91265000</v>
      </c>
      <c r="J8" s="6">
        <v>92170000</v>
      </c>
      <c r="K8" s="25">
        <v>93616000</v>
      </c>
    </row>
    <row r="9" spans="1:11" ht="13.5">
      <c r="A9" s="22" t="s">
        <v>21</v>
      </c>
      <c r="B9" s="6">
        <v>10544337</v>
      </c>
      <c r="C9" s="6">
        <v>7163369</v>
      </c>
      <c r="D9" s="23">
        <v>29837459</v>
      </c>
      <c r="E9" s="24">
        <v>49833200</v>
      </c>
      <c r="F9" s="6">
        <v>53906200</v>
      </c>
      <c r="G9" s="25">
        <v>53906200</v>
      </c>
      <c r="H9" s="26">
        <v>0</v>
      </c>
      <c r="I9" s="24">
        <v>43528300</v>
      </c>
      <c r="J9" s="6">
        <v>45434900</v>
      </c>
      <c r="K9" s="25">
        <v>40646700</v>
      </c>
    </row>
    <row r="10" spans="1:11" ht="25.5">
      <c r="A10" s="27" t="s">
        <v>118</v>
      </c>
      <c r="B10" s="28">
        <f>SUM(B5:B9)</f>
        <v>119384870</v>
      </c>
      <c r="C10" s="29">
        <f aca="true" t="shared" si="0" ref="C10:K10">SUM(C5:C9)</f>
        <v>112268912</v>
      </c>
      <c r="D10" s="30">
        <f t="shared" si="0"/>
        <v>139111022</v>
      </c>
      <c r="E10" s="28">
        <f t="shared" si="0"/>
        <v>153708200</v>
      </c>
      <c r="F10" s="29">
        <f t="shared" si="0"/>
        <v>162788450</v>
      </c>
      <c r="G10" s="31">
        <f t="shared" si="0"/>
        <v>162788450</v>
      </c>
      <c r="H10" s="32">
        <f t="shared" si="0"/>
        <v>0</v>
      </c>
      <c r="I10" s="28">
        <f t="shared" si="0"/>
        <v>145393300</v>
      </c>
      <c r="J10" s="29">
        <f t="shared" si="0"/>
        <v>146104900</v>
      </c>
      <c r="K10" s="31">
        <f t="shared" si="0"/>
        <v>140662700</v>
      </c>
    </row>
    <row r="11" spans="1:11" ht="13.5">
      <c r="A11" s="22" t="s">
        <v>22</v>
      </c>
      <c r="B11" s="6">
        <v>32961759</v>
      </c>
      <c r="C11" s="6">
        <v>36440580</v>
      </c>
      <c r="D11" s="23">
        <v>37841672</v>
      </c>
      <c r="E11" s="24">
        <v>46278100</v>
      </c>
      <c r="F11" s="6">
        <v>46653100</v>
      </c>
      <c r="G11" s="25">
        <v>46653100</v>
      </c>
      <c r="H11" s="26">
        <v>0</v>
      </c>
      <c r="I11" s="24">
        <v>47705300</v>
      </c>
      <c r="J11" s="6">
        <v>50488100</v>
      </c>
      <c r="K11" s="25">
        <v>53444100</v>
      </c>
    </row>
    <row r="12" spans="1:11" ht="13.5">
      <c r="A12" s="22" t="s">
        <v>23</v>
      </c>
      <c r="B12" s="6">
        <v>5263742</v>
      </c>
      <c r="C12" s="6">
        <v>5665022</v>
      </c>
      <c r="D12" s="23">
        <v>6143709</v>
      </c>
      <c r="E12" s="24">
        <v>6894000</v>
      </c>
      <c r="F12" s="6">
        <v>7194000</v>
      </c>
      <c r="G12" s="25">
        <v>7194000</v>
      </c>
      <c r="H12" s="26">
        <v>0</v>
      </c>
      <c r="I12" s="24">
        <v>7024800</v>
      </c>
      <c r="J12" s="6">
        <v>7411100</v>
      </c>
      <c r="K12" s="25">
        <v>7803700</v>
      </c>
    </row>
    <row r="13" spans="1:11" ht="13.5">
      <c r="A13" s="22" t="s">
        <v>119</v>
      </c>
      <c r="B13" s="6">
        <v>1621738</v>
      </c>
      <c r="C13" s="6">
        <v>974923</v>
      </c>
      <c r="D13" s="23">
        <v>1298811</v>
      </c>
      <c r="E13" s="24">
        <v>1504700</v>
      </c>
      <c r="F13" s="6">
        <v>1504700</v>
      </c>
      <c r="G13" s="25">
        <v>1504700</v>
      </c>
      <c r="H13" s="26">
        <v>0</v>
      </c>
      <c r="I13" s="24">
        <v>1882000</v>
      </c>
      <c r="J13" s="6">
        <v>1882000</v>
      </c>
      <c r="K13" s="25">
        <v>1882000</v>
      </c>
    </row>
    <row r="14" spans="1:11" ht="13.5">
      <c r="A14" s="22" t="s">
        <v>24</v>
      </c>
      <c r="B14" s="6">
        <v>1157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26218734</v>
      </c>
      <c r="C16" s="6">
        <v>19181868</v>
      </c>
      <c r="D16" s="23">
        <v>32437389</v>
      </c>
      <c r="E16" s="24">
        <v>21156000</v>
      </c>
      <c r="F16" s="6">
        <v>26163250</v>
      </c>
      <c r="G16" s="25">
        <v>26163250</v>
      </c>
      <c r="H16" s="26">
        <v>0</v>
      </c>
      <c r="I16" s="24">
        <v>25506000</v>
      </c>
      <c r="J16" s="6">
        <v>34226000</v>
      </c>
      <c r="K16" s="25">
        <v>35243000</v>
      </c>
    </row>
    <row r="17" spans="1:11" ht="13.5">
      <c r="A17" s="22" t="s">
        <v>27</v>
      </c>
      <c r="B17" s="6">
        <v>86587307</v>
      </c>
      <c r="C17" s="6">
        <v>55507280</v>
      </c>
      <c r="D17" s="23">
        <v>59262464</v>
      </c>
      <c r="E17" s="24">
        <v>77875400</v>
      </c>
      <c r="F17" s="6">
        <v>81273400</v>
      </c>
      <c r="G17" s="25">
        <v>81273400</v>
      </c>
      <c r="H17" s="26">
        <v>0</v>
      </c>
      <c r="I17" s="24">
        <v>63275200</v>
      </c>
      <c r="J17" s="6">
        <v>52097700</v>
      </c>
      <c r="K17" s="25">
        <v>42289900</v>
      </c>
    </row>
    <row r="18" spans="1:11" ht="13.5">
      <c r="A18" s="34" t="s">
        <v>28</v>
      </c>
      <c r="B18" s="35">
        <f>SUM(B11:B17)</f>
        <v>152654437</v>
      </c>
      <c r="C18" s="36">
        <f aca="true" t="shared" si="1" ref="C18:K18">SUM(C11:C17)</f>
        <v>117769673</v>
      </c>
      <c r="D18" s="37">
        <f t="shared" si="1"/>
        <v>136984045</v>
      </c>
      <c r="E18" s="35">
        <f t="shared" si="1"/>
        <v>153708200</v>
      </c>
      <c r="F18" s="36">
        <f t="shared" si="1"/>
        <v>162788450</v>
      </c>
      <c r="G18" s="38">
        <f t="shared" si="1"/>
        <v>162788450</v>
      </c>
      <c r="H18" s="39">
        <f t="shared" si="1"/>
        <v>0</v>
      </c>
      <c r="I18" s="35">
        <f t="shared" si="1"/>
        <v>145393300</v>
      </c>
      <c r="J18" s="36">
        <f t="shared" si="1"/>
        <v>146104900</v>
      </c>
      <c r="K18" s="38">
        <f t="shared" si="1"/>
        <v>140662700</v>
      </c>
    </row>
    <row r="19" spans="1:11" ht="13.5">
      <c r="A19" s="34" t="s">
        <v>29</v>
      </c>
      <c r="B19" s="40">
        <f>+B10-B18</f>
        <v>-33269567</v>
      </c>
      <c r="C19" s="41">
        <f aca="true" t="shared" si="2" ref="C19:K19">+C10-C18</f>
        <v>-5500761</v>
      </c>
      <c r="D19" s="42">
        <f t="shared" si="2"/>
        <v>2126977</v>
      </c>
      <c r="E19" s="40">
        <f t="shared" si="2"/>
        <v>0</v>
      </c>
      <c r="F19" s="41">
        <f t="shared" si="2"/>
        <v>0</v>
      </c>
      <c r="G19" s="43">
        <f t="shared" si="2"/>
        <v>0</v>
      </c>
      <c r="H19" s="44">
        <f t="shared" si="2"/>
        <v>0</v>
      </c>
      <c r="I19" s="40">
        <f t="shared" si="2"/>
        <v>0</v>
      </c>
      <c r="J19" s="41">
        <f t="shared" si="2"/>
        <v>0</v>
      </c>
      <c r="K19" s="43">
        <f t="shared" si="2"/>
        <v>0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-33269567</v>
      </c>
      <c r="C22" s="52">
        <f aca="true" t="shared" si="3" ref="C22:K22">SUM(C19:C21)</f>
        <v>-5500761</v>
      </c>
      <c r="D22" s="53">
        <f t="shared" si="3"/>
        <v>2126977</v>
      </c>
      <c r="E22" s="51">
        <f t="shared" si="3"/>
        <v>0</v>
      </c>
      <c r="F22" s="52">
        <f t="shared" si="3"/>
        <v>0</v>
      </c>
      <c r="G22" s="54">
        <f t="shared" si="3"/>
        <v>0</v>
      </c>
      <c r="H22" s="55">
        <f t="shared" si="3"/>
        <v>0</v>
      </c>
      <c r="I22" s="51">
        <f t="shared" si="3"/>
        <v>0</v>
      </c>
      <c r="J22" s="52">
        <f t="shared" si="3"/>
        <v>0</v>
      </c>
      <c r="K22" s="54">
        <f t="shared" si="3"/>
        <v>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-33269567</v>
      </c>
      <c r="C24" s="41">
        <f aca="true" t="shared" si="4" ref="C24:K24">SUM(C22:C23)</f>
        <v>-5500761</v>
      </c>
      <c r="D24" s="42">
        <f t="shared" si="4"/>
        <v>2126977</v>
      </c>
      <c r="E24" s="40">
        <f t="shared" si="4"/>
        <v>0</v>
      </c>
      <c r="F24" s="41">
        <f t="shared" si="4"/>
        <v>0</v>
      </c>
      <c r="G24" s="43">
        <f t="shared" si="4"/>
        <v>0</v>
      </c>
      <c r="H24" s="44">
        <f t="shared" si="4"/>
        <v>0</v>
      </c>
      <c r="I24" s="40">
        <f t="shared" si="4"/>
        <v>0</v>
      </c>
      <c r="J24" s="41">
        <f t="shared" si="4"/>
        <v>0</v>
      </c>
      <c r="K24" s="43">
        <f t="shared" si="4"/>
        <v>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1864239</v>
      </c>
      <c r="C27" s="7">
        <v>3514092</v>
      </c>
      <c r="D27" s="64">
        <v>2746269</v>
      </c>
      <c r="E27" s="65">
        <v>13731000</v>
      </c>
      <c r="F27" s="7">
        <v>2405100</v>
      </c>
      <c r="G27" s="66">
        <v>2405100</v>
      </c>
      <c r="H27" s="67">
        <v>0</v>
      </c>
      <c r="I27" s="65">
        <v>5467000</v>
      </c>
      <c r="J27" s="7">
        <v>0</v>
      </c>
      <c r="K27" s="66">
        <v>0</v>
      </c>
    </row>
    <row r="28" spans="1:11" ht="13.5">
      <c r="A28" s="68" t="s">
        <v>30</v>
      </c>
      <c r="B28" s="6">
        <v>0</v>
      </c>
      <c r="C28" s="6">
        <v>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 t="s">
        <v>123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1864239</v>
      </c>
      <c r="C31" s="6">
        <v>3514092</v>
      </c>
      <c r="D31" s="23">
        <v>2746269</v>
      </c>
      <c r="E31" s="24">
        <v>13731000</v>
      </c>
      <c r="F31" s="6">
        <v>2405100</v>
      </c>
      <c r="G31" s="25">
        <v>2405100</v>
      </c>
      <c r="H31" s="26">
        <v>0</v>
      </c>
      <c r="I31" s="24">
        <v>5467000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1864239</v>
      </c>
      <c r="C32" s="7">
        <f aca="true" t="shared" si="5" ref="C32:K32">SUM(C28:C31)</f>
        <v>3514092</v>
      </c>
      <c r="D32" s="64">
        <f t="shared" si="5"/>
        <v>2746269</v>
      </c>
      <c r="E32" s="65">
        <f t="shared" si="5"/>
        <v>13731000</v>
      </c>
      <c r="F32" s="7">
        <f t="shared" si="5"/>
        <v>2405100</v>
      </c>
      <c r="G32" s="66">
        <f t="shared" si="5"/>
        <v>2405100</v>
      </c>
      <c r="H32" s="67">
        <f t="shared" si="5"/>
        <v>0</v>
      </c>
      <c r="I32" s="65">
        <f t="shared" si="5"/>
        <v>5467000</v>
      </c>
      <c r="J32" s="7">
        <f t="shared" si="5"/>
        <v>0</v>
      </c>
      <c r="K32" s="66">
        <f t="shared" si="5"/>
        <v>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270672322</v>
      </c>
      <c r="C35" s="6">
        <v>257057848</v>
      </c>
      <c r="D35" s="23">
        <v>259768156</v>
      </c>
      <c r="E35" s="24">
        <v>163906850</v>
      </c>
      <c r="F35" s="6">
        <v>163906850</v>
      </c>
      <c r="G35" s="25">
        <v>163906850</v>
      </c>
      <c r="H35" s="26">
        <v>13929491</v>
      </c>
      <c r="I35" s="24">
        <v>189591512</v>
      </c>
      <c r="J35" s="6">
        <v>146850612</v>
      </c>
      <c r="K35" s="25">
        <v>108972912</v>
      </c>
    </row>
    <row r="36" spans="1:11" ht="13.5">
      <c r="A36" s="22" t="s">
        <v>39</v>
      </c>
      <c r="B36" s="6">
        <v>80521668</v>
      </c>
      <c r="C36" s="6">
        <v>85037165</v>
      </c>
      <c r="D36" s="23">
        <v>88346476</v>
      </c>
      <c r="E36" s="24">
        <v>99746885</v>
      </c>
      <c r="F36" s="6">
        <v>88420985</v>
      </c>
      <c r="G36" s="25">
        <v>88420985</v>
      </c>
      <c r="H36" s="26">
        <v>326791428</v>
      </c>
      <c r="I36" s="24">
        <v>94083876</v>
      </c>
      <c r="J36" s="6">
        <v>92803876</v>
      </c>
      <c r="K36" s="25">
        <v>91523876</v>
      </c>
    </row>
    <row r="37" spans="1:11" ht="13.5">
      <c r="A37" s="22" t="s">
        <v>40</v>
      </c>
      <c r="B37" s="6">
        <v>43054450</v>
      </c>
      <c r="C37" s="6">
        <v>33328357</v>
      </c>
      <c r="D37" s="23">
        <v>38250335</v>
      </c>
      <c r="E37" s="24">
        <v>14266218</v>
      </c>
      <c r="F37" s="6">
        <v>14266218</v>
      </c>
      <c r="G37" s="25">
        <v>14266218</v>
      </c>
      <c r="H37" s="26">
        <v>30856622</v>
      </c>
      <c r="I37" s="24">
        <v>28234213</v>
      </c>
      <c r="J37" s="6">
        <v>25287425</v>
      </c>
      <c r="K37" s="25">
        <v>13980349</v>
      </c>
    </row>
    <row r="38" spans="1:11" ht="13.5">
      <c r="A38" s="22" t="s">
        <v>41</v>
      </c>
      <c r="B38" s="6">
        <v>54374371</v>
      </c>
      <c r="C38" s="6">
        <v>60657250</v>
      </c>
      <c r="D38" s="23">
        <v>58969292</v>
      </c>
      <c r="E38" s="24">
        <v>59716794</v>
      </c>
      <c r="F38" s="6">
        <v>59716794</v>
      </c>
      <c r="G38" s="25">
        <v>59716794</v>
      </c>
      <c r="H38" s="26">
        <v>58969292</v>
      </c>
      <c r="I38" s="24">
        <v>54518431</v>
      </c>
      <c r="J38" s="6">
        <v>52768431</v>
      </c>
      <c r="K38" s="25">
        <v>51018431</v>
      </c>
    </row>
    <row r="39" spans="1:11" ht="13.5">
      <c r="A39" s="22" t="s">
        <v>42</v>
      </c>
      <c r="B39" s="6">
        <v>253765169</v>
      </c>
      <c r="C39" s="6">
        <v>248109406</v>
      </c>
      <c r="D39" s="23">
        <v>250895005</v>
      </c>
      <c r="E39" s="24">
        <v>189670723</v>
      </c>
      <c r="F39" s="6">
        <v>178344823</v>
      </c>
      <c r="G39" s="25">
        <v>178344823</v>
      </c>
      <c r="H39" s="26">
        <v>250895005</v>
      </c>
      <c r="I39" s="24">
        <v>200922744</v>
      </c>
      <c r="J39" s="6">
        <v>161598632</v>
      </c>
      <c r="K39" s="25">
        <v>135498008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-35362345</v>
      </c>
      <c r="C42" s="6">
        <v>-8282953</v>
      </c>
      <c r="D42" s="23">
        <v>7301665</v>
      </c>
      <c r="E42" s="24">
        <v>0</v>
      </c>
      <c r="F42" s="6">
        <v>0</v>
      </c>
      <c r="G42" s="25">
        <v>0</v>
      </c>
      <c r="H42" s="26">
        <v>-1416468</v>
      </c>
      <c r="I42" s="24">
        <v>1882000</v>
      </c>
      <c r="J42" s="6">
        <v>1882000</v>
      </c>
      <c r="K42" s="25">
        <v>1882000</v>
      </c>
    </row>
    <row r="43" spans="1:11" ht="13.5">
      <c r="A43" s="22" t="s">
        <v>45</v>
      </c>
      <c r="B43" s="6">
        <v>-1468511</v>
      </c>
      <c r="C43" s="6">
        <v>-3233041</v>
      </c>
      <c r="D43" s="23">
        <v>-2919738</v>
      </c>
      <c r="E43" s="24">
        <v>-13731000</v>
      </c>
      <c r="F43" s="6">
        <v>2405100</v>
      </c>
      <c r="G43" s="25">
        <v>2405100</v>
      </c>
      <c r="H43" s="26">
        <v>-985089</v>
      </c>
      <c r="I43" s="24">
        <v>-5467000</v>
      </c>
      <c r="J43" s="6">
        <v>0</v>
      </c>
      <c r="K43" s="25">
        <v>0</v>
      </c>
    </row>
    <row r="44" spans="1:11" ht="13.5">
      <c r="A44" s="22" t="s">
        <v>46</v>
      </c>
      <c r="B44" s="6">
        <v>50492826</v>
      </c>
      <c r="C44" s="6">
        <v>-15274633</v>
      </c>
      <c r="D44" s="23">
        <v>34228924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117613447</v>
      </c>
      <c r="C45" s="7">
        <v>90822819</v>
      </c>
      <c r="D45" s="64">
        <v>129433670</v>
      </c>
      <c r="E45" s="65">
        <v>91080399</v>
      </c>
      <c r="F45" s="7">
        <v>118107770</v>
      </c>
      <c r="G45" s="66">
        <v>118107770</v>
      </c>
      <c r="H45" s="67">
        <v>-2401557</v>
      </c>
      <c r="I45" s="65">
        <v>222594812</v>
      </c>
      <c r="J45" s="7">
        <v>224476812</v>
      </c>
      <c r="K45" s="66">
        <v>226358812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268613446</v>
      </c>
      <c r="C48" s="6">
        <v>253822819</v>
      </c>
      <c r="D48" s="23">
        <v>254433670</v>
      </c>
      <c r="E48" s="24">
        <v>163891440</v>
      </c>
      <c r="F48" s="6">
        <v>163891440</v>
      </c>
      <c r="G48" s="25">
        <v>163891440</v>
      </c>
      <c r="H48" s="26">
        <v>238082054</v>
      </c>
      <c r="I48" s="24">
        <v>185991512</v>
      </c>
      <c r="J48" s="6">
        <v>143970612</v>
      </c>
      <c r="K48" s="25">
        <v>106812912</v>
      </c>
    </row>
    <row r="49" spans="1:11" ht="13.5">
      <c r="A49" s="22" t="s">
        <v>50</v>
      </c>
      <c r="B49" s="6">
        <f>+B75</f>
        <v>211652920.555906</v>
      </c>
      <c r="C49" s="6">
        <f aca="true" t="shared" si="6" ref="C49:K49">+C75</f>
        <v>198035140.71509796</v>
      </c>
      <c r="D49" s="23">
        <f t="shared" si="6"/>
        <v>163484671.01237747</v>
      </c>
      <c r="E49" s="24">
        <f t="shared" si="6"/>
        <v>119392259</v>
      </c>
      <c r="F49" s="6">
        <f t="shared" si="6"/>
        <v>119392259</v>
      </c>
      <c r="G49" s="25">
        <f t="shared" si="6"/>
        <v>119392259</v>
      </c>
      <c r="H49" s="26">
        <f t="shared" si="6"/>
        <v>30856622</v>
      </c>
      <c r="I49" s="24">
        <f t="shared" si="6"/>
        <v>151907974</v>
      </c>
      <c r="J49" s="6">
        <f t="shared" si="6"/>
        <v>148575974</v>
      </c>
      <c r="K49" s="25">
        <f t="shared" si="6"/>
        <v>136880494</v>
      </c>
    </row>
    <row r="50" spans="1:11" ht="13.5">
      <c r="A50" s="34" t="s">
        <v>51</v>
      </c>
      <c r="B50" s="7">
        <f>+B48-B49</f>
        <v>56960525.444094</v>
      </c>
      <c r="C50" s="7">
        <f aca="true" t="shared" si="7" ref="C50:K50">+C48-C49</f>
        <v>55787678.284902036</v>
      </c>
      <c r="D50" s="64">
        <f t="shared" si="7"/>
        <v>90948998.98762253</v>
      </c>
      <c r="E50" s="65">
        <f t="shared" si="7"/>
        <v>44499181</v>
      </c>
      <c r="F50" s="7">
        <f t="shared" si="7"/>
        <v>44499181</v>
      </c>
      <c r="G50" s="66">
        <f t="shared" si="7"/>
        <v>44499181</v>
      </c>
      <c r="H50" s="67">
        <f t="shared" si="7"/>
        <v>207225432</v>
      </c>
      <c r="I50" s="65">
        <f t="shared" si="7"/>
        <v>34083538</v>
      </c>
      <c r="J50" s="7">
        <f t="shared" si="7"/>
        <v>-4605362</v>
      </c>
      <c r="K50" s="66">
        <f t="shared" si="7"/>
        <v>-30067582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80513806</v>
      </c>
      <c r="C53" s="6">
        <v>85014327</v>
      </c>
      <c r="D53" s="23">
        <v>88114869</v>
      </c>
      <c r="E53" s="24">
        <v>66389385</v>
      </c>
      <c r="F53" s="6">
        <v>88420985</v>
      </c>
      <c r="G53" s="25">
        <v>88420985</v>
      </c>
      <c r="H53" s="26">
        <v>86015885</v>
      </c>
      <c r="I53" s="24">
        <v>93900004</v>
      </c>
      <c r="J53" s="6">
        <v>92668004</v>
      </c>
      <c r="K53" s="25">
        <v>91436004</v>
      </c>
    </row>
    <row r="54" spans="1:11" ht="13.5">
      <c r="A54" s="22" t="s">
        <v>119</v>
      </c>
      <c r="B54" s="6">
        <v>1621738</v>
      </c>
      <c r="C54" s="6">
        <v>974923</v>
      </c>
      <c r="D54" s="23">
        <v>1298811</v>
      </c>
      <c r="E54" s="24">
        <v>1504700</v>
      </c>
      <c r="F54" s="6">
        <v>1504700</v>
      </c>
      <c r="G54" s="25">
        <v>1504700</v>
      </c>
      <c r="H54" s="26">
        <v>0</v>
      </c>
      <c r="I54" s="24">
        <v>1882000</v>
      </c>
      <c r="J54" s="6">
        <v>1882000</v>
      </c>
      <c r="K54" s="25">
        <v>1882000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573953</v>
      </c>
      <c r="C56" s="6">
        <v>388129</v>
      </c>
      <c r="D56" s="23">
        <v>640321</v>
      </c>
      <c r="E56" s="24">
        <v>1232000</v>
      </c>
      <c r="F56" s="6">
        <v>1433000</v>
      </c>
      <c r="G56" s="25">
        <v>1433000</v>
      </c>
      <c r="H56" s="26">
        <v>0</v>
      </c>
      <c r="I56" s="24">
        <v>1437500</v>
      </c>
      <c r="J56" s="6">
        <v>1476000</v>
      </c>
      <c r="K56" s="25">
        <v>1410000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1.0394430470112734</v>
      </c>
      <c r="C70" s="5">
        <f aca="true" t="shared" si="8" ref="C70:K70">IF(ISERROR(C71/C72),0,(C71/C72))</f>
        <v>0.8348675612253109</v>
      </c>
      <c r="D70" s="5">
        <f t="shared" si="8"/>
        <v>0.8646756079329677</v>
      </c>
      <c r="E70" s="5">
        <f t="shared" si="8"/>
        <v>1</v>
      </c>
      <c r="F70" s="5">
        <f t="shared" si="8"/>
        <v>1</v>
      </c>
      <c r="G70" s="5">
        <f t="shared" si="8"/>
        <v>1</v>
      </c>
      <c r="H70" s="5">
        <f t="shared" si="8"/>
        <v>0</v>
      </c>
      <c r="I70" s="5">
        <f t="shared" si="8"/>
        <v>1</v>
      </c>
      <c r="J70" s="5">
        <f t="shared" si="8"/>
        <v>1</v>
      </c>
      <c r="K70" s="5">
        <f t="shared" si="8"/>
        <v>1</v>
      </c>
    </row>
    <row r="71" spans="1:11" ht="12.75" hidden="1">
      <c r="A71" s="1" t="s">
        <v>125</v>
      </c>
      <c r="B71" s="1">
        <f>+B83</f>
        <v>10541626</v>
      </c>
      <c r="C71" s="1">
        <f aca="true" t="shared" si="9" ref="C71:K71">+C83</f>
        <v>5820078</v>
      </c>
      <c r="D71" s="1">
        <f t="shared" si="9"/>
        <v>25799723</v>
      </c>
      <c r="E71" s="1">
        <f t="shared" si="9"/>
        <v>49833200</v>
      </c>
      <c r="F71" s="1">
        <f t="shared" si="9"/>
        <v>53906200</v>
      </c>
      <c r="G71" s="1">
        <f t="shared" si="9"/>
        <v>53906200</v>
      </c>
      <c r="H71" s="1">
        <f t="shared" si="9"/>
        <v>1887969</v>
      </c>
      <c r="I71" s="1">
        <f t="shared" si="9"/>
        <v>43528300</v>
      </c>
      <c r="J71" s="1">
        <f t="shared" si="9"/>
        <v>45434900</v>
      </c>
      <c r="K71" s="1">
        <f t="shared" si="9"/>
        <v>40646700</v>
      </c>
    </row>
    <row r="72" spans="1:11" ht="12.75" hidden="1">
      <c r="A72" s="1" t="s">
        <v>126</v>
      </c>
      <c r="B72" s="1">
        <f>+B77</f>
        <v>10141610</v>
      </c>
      <c r="C72" s="1">
        <f aca="true" t="shared" si="10" ref="C72:K72">+C77</f>
        <v>6971259</v>
      </c>
      <c r="D72" s="1">
        <f t="shared" si="10"/>
        <v>29837459</v>
      </c>
      <c r="E72" s="1">
        <f t="shared" si="10"/>
        <v>49833200</v>
      </c>
      <c r="F72" s="1">
        <f t="shared" si="10"/>
        <v>53906200</v>
      </c>
      <c r="G72" s="1">
        <f t="shared" si="10"/>
        <v>53906200</v>
      </c>
      <c r="H72" s="1">
        <f t="shared" si="10"/>
        <v>0</v>
      </c>
      <c r="I72" s="1">
        <f t="shared" si="10"/>
        <v>43528300</v>
      </c>
      <c r="J72" s="1">
        <f t="shared" si="10"/>
        <v>45434900</v>
      </c>
      <c r="K72" s="1">
        <f t="shared" si="10"/>
        <v>40646700</v>
      </c>
    </row>
    <row r="73" spans="1:11" ht="12.75" hidden="1">
      <c r="A73" s="1" t="s">
        <v>127</v>
      </c>
      <c r="B73" s="1">
        <f>+B74</f>
        <v>2687308.5</v>
      </c>
      <c r="C73" s="1">
        <f aca="true" t="shared" si="11" ref="C73:K73">+(C78+C80+C81+C82)-(B78+B80+B81+B82)</f>
        <v>1191221</v>
      </c>
      <c r="D73" s="1">
        <f t="shared" si="11"/>
        <v>2308399</v>
      </c>
      <c r="E73" s="1">
        <f t="shared" si="11"/>
        <v>-5550948</v>
      </c>
      <c r="F73" s="1">
        <f>+(F78+F80+F81+F82)-(D78+D80+D81+D82)</f>
        <v>-5550948</v>
      </c>
      <c r="G73" s="1">
        <f>+(G78+G80+G81+G82)-(D78+D80+D81+D82)</f>
        <v>-5550948</v>
      </c>
      <c r="H73" s="1">
        <f>+(H78+H80+H81+H82)-(D78+D80+D81+D82)</f>
        <v>8357033</v>
      </c>
      <c r="I73" s="1">
        <f>+(I78+I80+I81+I82)-(E78+E80+E81+E82)</f>
        <v>3768462</v>
      </c>
      <c r="J73" s="1">
        <f t="shared" si="11"/>
        <v>-768000</v>
      </c>
      <c r="K73" s="1">
        <f t="shared" si="11"/>
        <v>-768000</v>
      </c>
    </row>
    <row r="74" spans="1:11" ht="12.75" hidden="1">
      <c r="A74" s="1" t="s">
        <v>128</v>
      </c>
      <c r="B74" s="1">
        <f>+TREND(C74:E74)</f>
        <v>2687308.5</v>
      </c>
      <c r="C74" s="1">
        <f>+C73</f>
        <v>1191221</v>
      </c>
      <c r="D74" s="1">
        <f aca="true" t="shared" si="12" ref="D74:K74">+D73</f>
        <v>2308399</v>
      </c>
      <c r="E74" s="1">
        <f t="shared" si="12"/>
        <v>-5550948</v>
      </c>
      <c r="F74" s="1">
        <f t="shared" si="12"/>
        <v>-5550948</v>
      </c>
      <c r="G74" s="1">
        <f t="shared" si="12"/>
        <v>-5550948</v>
      </c>
      <c r="H74" s="1">
        <f t="shared" si="12"/>
        <v>8357033</v>
      </c>
      <c r="I74" s="1">
        <f t="shared" si="12"/>
        <v>3768462</v>
      </c>
      <c r="J74" s="1">
        <f t="shared" si="12"/>
        <v>-768000</v>
      </c>
      <c r="K74" s="1">
        <f t="shared" si="12"/>
        <v>-768000</v>
      </c>
    </row>
    <row r="75" spans="1:11" ht="12.75" hidden="1">
      <c r="A75" s="1" t="s">
        <v>129</v>
      </c>
      <c r="B75" s="1">
        <f>+B84-(((B80+B81+B78)*B70)-B79)</f>
        <v>211652920.555906</v>
      </c>
      <c r="C75" s="1">
        <f aca="true" t="shared" si="13" ref="C75:K75">+C84-(((C80+C81+C78)*C70)-C79)</f>
        <v>198035140.71509796</v>
      </c>
      <c r="D75" s="1">
        <f t="shared" si="13"/>
        <v>163484671.01237747</v>
      </c>
      <c r="E75" s="1">
        <f t="shared" si="13"/>
        <v>119392259</v>
      </c>
      <c r="F75" s="1">
        <f t="shared" si="13"/>
        <v>119392259</v>
      </c>
      <c r="G75" s="1">
        <f t="shared" si="13"/>
        <v>119392259</v>
      </c>
      <c r="H75" s="1">
        <f t="shared" si="13"/>
        <v>30856622</v>
      </c>
      <c r="I75" s="1">
        <f t="shared" si="13"/>
        <v>151907974</v>
      </c>
      <c r="J75" s="1">
        <f t="shared" si="13"/>
        <v>148575974</v>
      </c>
      <c r="K75" s="1">
        <f t="shared" si="13"/>
        <v>136880494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10141610</v>
      </c>
      <c r="C77" s="3">
        <v>6971259</v>
      </c>
      <c r="D77" s="3">
        <v>29837459</v>
      </c>
      <c r="E77" s="3">
        <v>49833200</v>
      </c>
      <c r="F77" s="3">
        <v>53906200</v>
      </c>
      <c r="G77" s="3">
        <v>53906200</v>
      </c>
      <c r="H77" s="3">
        <v>0</v>
      </c>
      <c r="I77" s="3">
        <v>43528300</v>
      </c>
      <c r="J77" s="3">
        <v>45434900</v>
      </c>
      <c r="K77" s="3">
        <v>40646700</v>
      </c>
    </row>
    <row r="78" spans="1:11" ht="12.75" hidden="1">
      <c r="A78" s="2" t="s">
        <v>65</v>
      </c>
      <c r="B78" s="3">
        <v>7862</v>
      </c>
      <c r="C78" s="3">
        <v>22930</v>
      </c>
      <c r="D78" s="3">
        <v>231872</v>
      </c>
      <c r="E78" s="3">
        <v>0</v>
      </c>
      <c r="F78" s="3">
        <v>0</v>
      </c>
      <c r="G78" s="3">
        <v>0</v>
      </c>
      <c r="H78" s="3">
        <v>0</v>
      </c>
      <c r="I78" s="3">
        <v>183872</v>
      </c>
      <c r="J78" s="3">
        <v>135872</v>
      </c>
      <c r="K78" s="3">
        <v>87872</v>
      </c>
    </row>
    <row r="79" spans="1:11" ht="12.75" hidden="1">
      <c r="A79" s="2" t="s">
        <v>66</v>
      </c>
      <c r="B79" s="3">
        <v>39089223</v>
      </c>
      <c r="C79" s="3">
        <v>28497012</v>
      </c>
      <c r="D79" s="3">
        <v>33477160</v>
      </c>
      <c r="E79" s="3">
        <v>9200000</v>
      </c>
      <c r="F79" s="3">
        <v>9200000</v>
      </c>
      <c r="G79" s="3">
        <v>9200000</v>
      </c>
      <c r="H79" s="3">
        <v>30856622</v>
      </c>
      <c r="I79" s="3">
        <v>23363480</v>
      </c>
      <c r="J79" s="3">
        <v>20363480</v>
      </c>
      <c r="K79" s="3">
        <v>9000000</v>
      </c>
    </row>
    <row r="80" spans="1:11" ht="12.75" hidden="1">
      <c r="A80" s="2" t="s">
        <v>67</v>
      </c>
      <c r="B80" s="3">
        <v>2035966</v>
      </c>
      <c r="C80" s="3">
        <v>1062302</v>
      </c>
      <c r="D80" s="3">
        <v>935432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22910</v>
      </c>
      <c r="C81" s="3">
        <v>2172727</v>
      </c>
      <c r="D81" s="3">
        <v>4399054</v>
      </c>
      <c r="E81" s="3">
        <v>15410</v>
      </c>
      <c r="F81" s="3">
        <v>15410</v>
      </c>
      <c r="G81" s="3">
        <v>15410</v>
      </c>
      <c r="H81" s="3">
        <v>13923391</v>
      </c>
      <c r="I81" s="3">
        <v>3600000</v>
      </c>
      <c r="J81" s="3">
        <v>2880000</v>
      </c>
      <c r="K81" s="3">
        <v>2160000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10541626</v>
      </c>
      <c r="C83" s="3">
        <v>5820078</v>
      </c>
      <c r="D83" s="3">
        <v>25799723</v>
      </c>
      <c r="E83" s="3">
        <v>49833200</v>
      </c>
      <c r="F83" s="3">
        <v>53906200</v>
      </c>
      <c r="G83" s="3">
        <v>53906200</v>
      </c>
      <c r="H83" s="3">
        <v>1887969</v>
      </c>
      <c r="I83" s="3">
        <v>43528300</v>
      </c>
      <c r="J83" s="3">
        <v>45434900</v>
      </c>
      <c r="K83" s="3">
        <v>40646700</v>
      </c>
    </row>
    <row r="84" spans="1:11" ht="12.75" hidden="1">
      <c r="A84" s="2" t="s">
        <v>71</v>
      </c>
      <c r="B84" s="3">
        <v>174711954</v>
      </c>
      <c r="C84" s="3">
        <v>172258093</v>
      </c>
      <c r="D84" s="3">
        <v>134820605</v>
      </c>
      <c r="E84" s="3">
        <v>110207669</v>
      </c>
      <c r="F84" s="3">
        <v>110207669</v>
      </c>
      <c r="G84" s="3">
        <v>110207669</v>
      </c>
      <c r="H84" s="3">
        <v>0</v>
      </c>
      <c r="I84" s="3">
        <v>132328366</v>
      </c>
      <c r="J84" s="3">
        <v>131228366</v>
      </c>
      <c r="K84" s="3">
        <v>130128366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6972692</v>
      </c>
      <c r="C5" s="6">
        <v>4710025</v>
      </c>
      <c r="D5" s="23">
        <v>4365455</v>
      </c>
      <c r="E5" s="24">
        <v>5843820</v>
      </c>
      <c r="F5" s="6">
        <v>5843820</v>
      </c>
      <c r="G5" s="25">
        <v>5843820</v>
      </c>
      <c r="H5" s="26">
        <v>0</v>
      </c>
      <c r="I5" s="24">
        <v>5957028</v>
      </c>
      <c r="J5" s="6">
        <v>6308492</v>
      </c>
      <c r="K5" s="25">
        <v>6661768</v>
      </c>
    </row>
    <row r="6" spans="1:11" ht="13.5">
      <c r="A6" s="22" t="s">
        <v>18</v>
      </c>
      <c r="B6" s="6">
        <v>801605</v>
      </c>
      <c r="C6" s="6">
        <v>916485</v>
      </c>
      <c r="D6" s="23">
        <v>764933</v>
      </c>
      <c r="E6" s="24">
        <v>770573</v>
      </c>
      <c r="F6" s="6">
        <v>770573</v>
      </c>
      <c r="G6" s="25">
        <v>770573</v>
      </c>
      <c r="H6" s="26">
        <v>0</v>
      </c>
      <c r="I6" s="24">
        <v>807560</v>
      </c>
      <c r="J6" s="6">
        <v>816036</v>
      </c>
      <c r="K6" s="25">
        <v>861734</v>
      </c>
    </row>
    <row r="7" spans="1:11" ht="13.5">
      <c r="A7" s="22" t="s">
        <v>19</v>
      </c>
      <c r="B7" s="6">
        <v>2086609</v>
      </c>
      <c r="C7" s="6">
        <v>3626340</v>
      </c>
      <c r="D7" s="23">
        <v>6022423</v>
      </c>
      <c r="E7" s="24">
        <v>4000000</v>
      </c>
      <c r="F7" s="6">
        <v>4000000</v>
      </c>
      <c r="G7" s="25">
        <v>4000000</v>
      </c>
      <c r="H7" s="26">
        <v>0</v>
      </c>
      <c r="I7" s="24">
        <v>6000000</v>
      </c>
      <c r="J7" s="6">
        <v>6324000</v>
      </c>
      <c r="K7" s="25">
        <v>6665496</v>
      </c>
    </row>
    <row r="8" spans="1:11" ht="13.5">
      <c r="A8" s="22" t="s">
        <v>20</v>
      </c>
      <c r="B8" s="6">
        <v>108764629</v>
      </c>
      <c r="C8" s="6">
        <v>137664283</v>
      </c>
      <c r="D8" s="23">
        <v>161824371</v>
      </c>
      <c r="E8" s="24">
        <v>219029920</v>
      </c>
      <c r="F8" s="6">
        <v>219029920</v>
      </c>
      <c r="G8" s="25">
        <v>219029920</v>
      </c>
      <c r="H8" s="26">
        <v>0</v>
      </c>
      <c r="I8" s="24">
        <v>228702232</v>
      </c>
      <c r="J8" s="6">
        <v>228345236</v>
      </c>
      <c r="K8" s="25">
        <v>223334533</v>
      </c>
    </row>
    <row r="9" spans="1:11" ht="13.5">
      <c r="A9" s="22" t="s">
        <v>21</v>
      </c>
      <c r="B9" s="6">
        <v>2577807</v>
      </c>
      <c r="C9" s="6">
        <v>2428888</v>
      </c>
      <c r="D9" s="23">
        <v>3160080</v>
      </c>
      <c r="E9" s="24">
        <v>16345155</v>
      </c>
      <c r="F9" s="6">
        <v>16345155</v>
      </c>
      <c r="G9" s="25">
        <v>16345155</v>
      </c>
      <c r="H9" s="26">
        <v>0</v>
      </c>
      <c r="I9" s="24">
        <v>53986308</v>
      </c>
      <c r="J9" s="6">
        <v>54292862</v>
      </c>
      <c r="K9" s="25">
        <v>55093045</v>
      </c>
    </row>
    <row r="10" spans="1:11" ht="25.5">
      <c r="A10" s="27" t="s">
        <v>118</v>
      </c>
      <c r="B10" s="28">
        <f>SUM(B5:B9)</f>
        <v>121203342</v>
      </c>
      <c r="C10" s="29">
        <f aca="true" t="shared" si="0" ref="C10:K10">SUM(C5:C9)</f>
        <v>149346021</v>
      </c>
      <c r="D10" s="30">
        <f t="shared" si="0"/>
        <v>176137262</v>
      </c>
      <c r="E10" s="28">
        <f t="shared" si="0"/>
        <v>245989468</v>
      </c>
      <c r="F10" s="29">
        <f t="shared" si="0"/>
        <v>245989468</v>
      </c>
      <c r="G10" s="31">
        <f t="shared" si="0"/>
        <v>245989468</v>
      </c>
      <c r="H10" s="32">
        <f t="shared" si="0"/>
        <v>0</v>
      </c>
      <c r="I10" s="28">
        <f t="shared" si="0"/>
        <v>295453128</v>
      </c>
      <c r="J10" s="29">
        <f t="shared" si="0"/>
        <v>296086626</v>
      </c>
      <c r="K10" s="31">
        <f t="shared" si="0"/>
        <v>292616576</v>
      </c>
    </row>
    <row r="11" spans="1:11" ht="13.5">
      <c r="A11" s="22" t="s">
        <v>22</v>
      </c>
      <c r="B11" s="6">
        <v>38264003</v>
      </c>
      <c r="C11" s="6">
        <v>37032952</v>
      </c>
      <c r="D11" s="23">
        <v>37401466</v>
      </c>
      <c r="E11" s="24">
        <v>70484652</v>
      </c>
      <c r="F11" s="6">
        <v>70484652</v>
      </c>
      <c r="G11" s="25">
        <v>70484652</v>
      </c>
      <c r="H11" s="26">
        <v>0</v>
      </c>
      <c r="I11" s="24">
        <v>80351207</v>
      </c>
      <c r="J11" s="6">
        <v>84389031</v>
      </c>
      <c r="K11" s="25">
        <v>89114816</v>
      </c>
    </row>
    <row r="12" spans="1:11" ht="13.5">
      <c r="A12" s="22" t="s">
        <v>23</v>
      </c>
      <c r="B12" s="6">
        <v>15744953</v>
      </c>
      <c r="C12" s="6">
        <v>17907022</v>
      </c>
      <c r="D12" s="23">
        <v>15059697</v>
      </c>
      <c r="E12" s="24">
        <v>20132759</v>
      </c>
      <c r="F12" s="6">
        <v>20132759</v>
      </c>
      <c r="G12" s="25">
        <v>20132759</v>
      </c>
      <c r="H12" s="26">
        <v>0</v>
      </c>
      <c r="I12" s="24">
        <v>25585611</v>
      </c>
      <c r="J12" s="6">
        <v>27095162</v>
      </c>
      <c r="K12" s="25">
        <v>28612491</v>
      </c>
    </row>
    <row r="13" spans="1:11" ht="13.5">
      <c r="A13" s="22" t="s">
        <v>119</v>
      </c>
      <c r="B13" s="6">
        <v>24338097</v>
      </c>
      <c r="C13" s="6">
        <v>30326761</v>
      </c>
      <c r="D13" s="23">
        <v>33618096</v>
      </c>
      <c r="E13" s="24">
        <v>33467014</v>
      </c>
      <c r="F13" s="6">
        <v>33467014</v>
      </c>
      <c r="G13" s="25">
        <v>33467014</v>
      </c>
      <c r="H13" s="26">
        <v>0</v>
      </c>
      <c r="I13" s="24">
        <v>38199958</v>
      </c>
      <c r="J13" s="6">
        <v>40376653</v>
      </c>
      <c r="K13" s="25">
        <v>42636650</v>
      </c>
    </row>
    <row r="14" spans="1:11" ht="13.5">
      <c r="A14" s="22" t="s">
        <v>24</v>
      </c>
      <c r="B14" s="6">
        <v>70943</v>
      </c>
      <c r="C14" s="6">
        <v>599625</v>
      </c>
      <c r="D14" s="23">
        <v>25319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26839624</v>
      </c>
      <c r="J15" s="6">
        <v>28168161</v>
      </c>
      <c r="K15" s="25">
        <v>29745453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60236016</v>
      </c>
      <c r="C17" s="6">
        <v>55496509</v>
      </c>
      <c r="D17" s="23">
        <v>52960167</v>
      </c>
      <c r="E17" s="24">
        <v>90508278</v>
      </c>
      <c r="F17" s="6">
        <v>90508278</v>
      </c>
      <c r="G17" s="25">
        <v>90508278</v>
      </c>
      <c r="H17" s="26">
        <v>0</v>
      </c>
      <c r="I17" s="24">
        <v>87958797</v>
      </c>
      <c r="J17" s="6">
        <v>101331098</v>
      </c>
      <c r="K17" s="25">
        <v>107060965</v>
      </c>
    </row>
    <row r="18" spans="1:11" ht="13.5">
      <c r="A18" s="34" t="s">
        <v>28</v>
      </c>
      <c r="B18" s="35">
        <f>SUM(B11:B17)</f>
        <v>138654012</v>
      </c>
      <c r="C18" s="36">
        <f aca="true" t="shared" si="1" ref="C18:K18">SUM(C11:C17)</f>
        <v>141362869</v>
      </c>
      <c r="D18" s="37">
        <f t="shared" si="1"/>
        <v>139064745</v>
      </c>
      <c r="E18" s="35">
        <f t="shared" si="1"/>
        <v>214592703</v>
      </c>
      <c r="F18" s="36">
        <f t="shared" si="1"/>
        <v>214592703</v>
      </c>
      <c r="G18" s="38">
        <f t="shared" si="1"/>
        <v>214592703</v>
      </c>
      <c r="H18" s="39">
        <f t="shared" si="1"/>
        <v>0</v>
      </c>
      <c r="I18" s="35">
        <f t="shared" si="1"/>
        <v>258935197</v>
      </c>
      <c r="J18" s="36">
        <f t="shared" si="1"/>
        <v>281360105</v>
      </c>
      <c r="K18" s="38">
        <f t="shared" si="1"/>
        <v>297170375</v>
      </c>
    </row>
    <row r="19" spans="1:11" ht="13.5">
      <c r="A19" s="34" t="s">
        <v>29</v>
      </c>
      <c r="B19" s="40">
        <f>+B10-B18</f>
        <v>-17450670</v>
      </c>
      <c r="C19" s="41">
        <f aca="true" t="shared" si="2" ref="C19:K19">+C10-C18</f>
        <v>7983152</v>
      </c>
      <c r="D19" s="42">
        <f t="shared" si="2"/>
        <v>37072517</v>
      </c>
      <c r="E19" s="40">
        <f t="shared" si="2"/>
        <v>31396765</v>
      </c>
      <c r="F19" s="41">
        <f t="shared" si="2"/>
        <v>31396765</v>
      </c>
      <c r="G19" s="43">
        <f t="shared" si="2"/>
        <v>31396765</v>
      </c>
      <c r="H19" s="44">
        <f t="shared" si="2"/>
        <v>0</v>
      </c>
      <c r="I19" s="40">
        <f t="shared" si="2"/>
        <v>36517931</v>
      </c>
      <c r="J19" s="41">
        <f t="shared" si="2"/>
        <v>14726521</v>
      </c>
      <c r="K19" s="43">
        <f t="shared" si="2"/>
        <v>-4553799</v>
      </c>
    </row>
    <row r="20" spans="1:11" ht="13.5">
      <c r="A20" s="22" t="s">
        <v>30</v>
      </c>
      <c r="B20" s="24">
        <v>53489000</v>
      </c>
      <c r="C20" s="6">
        <v>28222412</v>
      </c>
      <c r="D20" s="23">
        <v>21545379</v>
      </c>
      <c r="E20" s="24">
        <v>2000000</v>
      </c>
      <c r="F20" s="6">
        <v>2000000</v>
      </c>
      <c r="G20" s="25">
        <v>2000000</v>
      </c>
      <c r="H20" s="26">
        <v>0</v>
      </c>
      <c r="I20" s="24">
        <v>73122019</v>
      </c>
      <c r="J20" s="6">
        <v>80210764</v>
      </c>
      <c r="K20" s="25">
        <v>88342467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36038330</v>
      </c>
      <c r="C22" s="52">
        <f aca="true" t="shared" si="3" ref="C22:K22">SUM(C19:C21)</f>
        <v>36205564</v>
      </c>
      <c r="D22" s="53">
        <f t="shared" si="3"/>
        <v>58617896</v>
      </c>
      <c r="E22" s="51">
        <f t="shared" si="3"/>
        <v>33396765</v>
      </c>
      <c r="F22" s="52">
        <f t="shared" si="3"/>
        <v>33396765</v>
      </c>
      <c r="G22" s="54">
        <f t="shared" si="3"/>
        <v>33396765</v>
      </c>
      <c r="H22" s="55">
        <f t="shared" si="3"/>
        <v>0</v>
      </c>
      <c r="I22" s="51">
        <f t="shared" si="3"/>
        <v>109639950</v>
      </c>
      <c r="J22" s="52">
        <f t="shared" si="3"/>
        <v>94937285</v>
      </c>
      <c r="K22" s="54">
        <f t="shared" si="3"/>
        <v>83788668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36038330</v>
      </c>
      <c r="C24" s="41">
        <f aca="true" t="shared" si="4" ref="C24:K24">SUM(C22:C23)</f>
        <v>36205564</v>
      </c>
      <c r="D24" s="42">
        <f t="shared" si="4"/>
        <v>58617896</v>
      </c>
      <c r="E24" s="40">
        <f t="shared" si="4"/>
        <v>33396765</v>
      </c>
      <c r="F24" s="41">
        <f t="shared" si="4"/>
        <v>33396765</v>
      </c>
      <c r="G24" s="43">
        <f t="shared" si="4"/>
        <v>33396765</v>
      </c>
      <c r="H24" s="44">
        <f t="shared" si="4"/>
        <v>0</v>
      </c>
      <c r="I24" s="40">
        <f t="shared" si="4"/>
        <v>109639950</v>
      </c>
      <c r="J24" s="41">
        <f t="shared" si="4"/>
        <v>94937285</v>
      </c>
      <c r="K24" s="43">
        <f t="shared" si="4"/>
        <v>83788668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49525745</v>
      </c>
      <c r="C27" s="7">
        <v>38253579</v>
      </c>
      <c r="D27" s="64">
        <v>37186960</v>
      </c>
      <c r="E27" s="65">
        <v>0</v>
      </c>
      <c r="F27" s="7">
        <v>0</v>
      </c>
      <c r="G27" s="66">
        <v>0</v>
      </c>
      <c r="H27" s="67">
        <v>0</v>
      </c>
      <c r="I27" s="65">
        <v>124099011</v>
      </c>
      <c r="J27" s="7">
        <v>125107000</v>
      </c>
      <c r="K27" s="66">
        <v>133473827</v>
      </c>
    </row>
    <row r="28" spans="1:11" ht="13.5">
      <c r="A28" s="68" t="s">
        <v>30</v>
      </c>
      <c r="B28" s="6">
        <v>49525745</v>
      </c>
      <c r="C28" s="6">
        <v>28222412</v>
      </c>
      <c r="D28" s="23">
        <v>26496383</v>
      </c>
      <c r="E28" s="24">
        <v>0</v>
      </c>
      <c r="F28" s="6">
        <v>0</v>
      </c>
      <c r="G28" s="25">
        <v>0</v>
      </c>
      <c r="H28" s="26">
        <v>0</v>
      </c>
      <c r="I28" s="24">
        <v>124099011</v>
      </c>
      <c r="J28" s="6">
        <v>125107000</v>
      </c>
      <c r="K28" s="25">
        <v>133473827</v>
      </c>
    </row>
    <row r="29" spans="1:11" ht="13.5">
      <c r="A29" s="22" t="s">
        <v>123</v>
      </c>
      <c r="B29" s="6">
        <v>0</v>
      </c>
      <c r="C29" s="6">
        <v>0</v>
      </c>
      <c r="D29" s="23">
        <v>10690577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10031167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49525745</v>
      </c>
      <c r="C32" s="7">
        <f aca="true" t="shared" si="5" ref="C32:K32">SUM(C28:C31)</f>
        <v>38253579</v>
      </c>
      <c r="D32" s="64">
        <f t="shared" si="5"/>
        <v>37186960</v>
      </c>
      <c r="E32" s="65">
        <f t="shared" si="5"/>
        <v>0</v>
      </c>
      <c r="F32" s="7">
        <f t="shared" si="5"/>
        <v>0</v>
      </c>
      <c r="G32" s="66">
        <f t="shared" si="5"/>
        <v>0</v>
      </c>
      <c r="H32" s="67">
        <f t="shared" si="5"/>
        <v>0</v>
      </c>
      <c r="I32" s="65">
        <f t="shared" si="5"/>
        <v>124099011</v>
      </c>
      <c r="J32" s="7">
        <f t="shared" si="5"/>
        <v>125107000</v>
      </c>
      <c r="K32" s="66">
        <f t="shared" si="5"/>
        <v>133473827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37816624</v>
      </c>
      <c r="C35" s="6">
        <v>70810458</v>
      </c>
      <c r="D35" s="23">
        <v>117375482</v>
      </c>
      <c r="E35" s="24">
        <v>0</v>
      </c>
      <c r="F35" s="6">
        <v>0</v>
      </c>
      <c r="G35" s="25">
        <v>0</v>
      </c>
      <c r="H35" s="26">
        <v>202888405</v>
      </c>
      <c r="I35" s="24">
        <v>165554142</v>
      </c>
      <c r="J35" s="6">
        <v>165554142</v>
      </c>
      <c r="K35" s="25">
        <v>165554142</v>
      </c>
    </row>
    <row r="36" spans="1:11" ht="13.5">
      <c r="A36" s="22" t="s">
        <v>39</v>
      </c>
      <c r="B36" s="6">
        <v>209425192</v>
      </c>
      <c r="C36" s="6">
        <v>285434993</v>
      </c>
      <c r="D36" s="23">
        <v>294295132</v>
      </c>
      <c r="E36" s="24">
        <v>0</v>
      </c>
      <c r="F36" s="6">
        <v>0</v>
      </c>
      <c r="G36" s="25">
        <v>0</v>
      </c>
      <c r="H36" s="26">
        <v>355343962</v>
      </c>
      <c r="I36" s="24">
        <v>1000000</v>
      </c>
      <c r="J36" s="6">
        <v>1059000</v>
      </c>
      <c r="K36" s="25">
        <v>1118304</v>
      </c>
    </row>
    <row r="37" spans="1:11" ht="13.5">
      <c r="A37" s="22" t="s">
        <v>40</v>
      </c>
      <c r="B37" s="6">
        <v>20479570</v>
      </c>
      <c r="C37" s="6">
        <v>19364174</v>
      </c>
      <c r="D37" s="23">
        <v>32529061</v>
      </c>
      <c r="E37" s="24">
        <v>0</v>
      </c>
      <c r="F37" s="6">
        <v>0</v>
      </c>
      <c r="G37" s="25">
        <v>0</v>
      </c>
      <c r="H37" s="26">
        <v>119270087</v>
      </c>
      <c r="I37" s="24">
        <v>0</v>
      </c>
      <c r="J37" s="6">
        <v>0</v>
      </c>
      <c r="K37" s="25">
        <v>0</v>
      </c>
    </row>
    <row r="38" spans="1:11" ht="13.5">
      <c r="A38" s="22" t="s">
        <v>41</v>
      </c>
      <c r="B38" s="6">
        <v>0</v>
      </c>
      <c r="C38" s="6">
        <v>3910505</v>
      </c>
      <c r="D38" s="23">
        <v>4258461</v>
      </c>
      <c r="E38" s="24">
        <v>0</v>
      </c>
      <c r="F38" s="6">
        <v>0</v>
      </c>
      <c r="G38" s="25">
        <v>0</v>
      </c>
      <c r="H38" s="26">
        <v>1982331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226762246</v>
      </c>
      <c r="C39" s="6">
        <v>332970772</v>
      </c>
      <c r="D39" s="23">
        <v>374883092</v>
      </c>
      <c r="E39" s="24">
        <v>0</v>
      </c>
      <c r="F39" s="6">
        <v>0</v>
      </c>
      <c r="G39" s="25">
        <v>0</v>
      </c>
      <c r="H39" s="26">
        <v>436979949</v>
      </c>
      <c r="I39" s="24">
        <v>166554142</v>
      </c>
      <c r="J39" s="6">
        <v>166613142</v>
      </c>
      <c r="K39" s="25">
        <v>166672446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64977081</v>
      </c>
      <c r="C42" s="6">
        <v>79593795</v>
      </c>
      <c r="D42" s="23">
        <v>73812445</v>
      </c>
      <c r="E42" s="24">
        <v>0</v>
      </c>
      <c r="F42" s="6">
        <v>0</v>
      </c>
      <c r="G42" s="25">
        <v>0</v>
      </c>
      <c r="H42" s="26">
        <v>41125360</v>
      </c>
      <c r="I42" s="24">
        <v>36517937</v>
      </c>
      <c r="J42" s="6">
        <v>14726521</v>
      </c>
      <c r="K42" s="25">
        <v>-4553797</v>
      </c>
    </row>
    <row r="43" spans="1:11" ht="13.5">
      <c r="A43" s="22" t="s">
        <v>45</v>
      </c>
      <c r="B43" s="6">
        <v>-49324976</v>
      </c>
      <c r="C43" s="6">
        <v>-38362708</v>
      </c>
      <c r="D43" s="23">
        <v>-39251671</v>
      </c>
      <c r="E43" s="24">
        <v>0</v>
      </c>
      <c r="F43" s="6">
        <v>0</v>
      </c>
      <c r="G43" s="25">
        <v>0</v>
      </c>
      <c r="H43" s="26">
        <v>-46220572</v>
      </c>
      <c r="I43" s="24">
        <v>-73122024</v>
      </c>
      <c r="J43" s="6">
        <v>-80210764</v>
      </c>
      <c r="K43" s="25">
        <v>-88342467</v>
      </c>
    </row>
    <row r="44" spans="1:11" ht="13.5">
      <c r="A44" s="22" t="s">
        <v>46</v>
      </c>
      <c r="B44" s="6">
        <v>0</v>
      </c>
      <c r="C44" s="6">
        <v>0</v>
      </c>
      <c r="D44" s="23">
        <v>-21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27155064</v>
      </c>
      <c r="C45" s="7">
        <v>68352402</v>
      </c>
      <c r="D45" s="64">
        <v>34560753</v>
      </c>
      <c r="E45" s="65">
        <v>0</v>
      </c>
      <c r="F45" s="7">
        <v>0</v>
      </c>
      <c r="G45" s="66">
        <v>0</v>
      </c>
      <c r="H45" s="67">
        <v>-5095212</v>
      </c>
      <c r="I45" s="65">
        <v>-36604088</v>
      </c>
      <c r="J45" s="7">
        <v>-102088331</v>
      </c>
      <c r="K45" s="66">
        <v>-194984595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27155073</v>
      </c>
      <c r="C48" s="6">
        <v>68352402</v>
      </c>
      <c r="D48" s="23">
        <v>111372533</v>
      </c>
      <c r="E48" s="24">
        <v>0</v>
      </c>
      <c r="F48" s="6">
        <v>0</v>
      </c>
      <c r="G48" s="25">
        <v>0</v>
      </c>
      <c r="H48" s="26">
        <v>200349579</v>
      </c>
      <c r="I48" s="24">
        <v>165554142</v>
      </c>
      <c r="J48" s="6">
        <v>165554142</v>
      </c>
      <c r="K48" s="25">
        <v>165554142</v>
      </c>
    </row>
    <row r="49" spans="1:11" ht="13.5">
      <c r="A49" s="22" t="s">
        <v>50</v>
      </c>
      <c r="B49" s="6">
        <f>+B75</f>
        <v>11269484.322012318</v>
      </c>
      <c r="C49" s="6">
        <f aca="true" t="shared" si="6" ref="C49:K49">+C75</f>
        <v>17141119.32906208</v>
      </c>
      <c r="D49" s="23">
        <f t="shared" si="6"/>
        <v>28506221.304671172</v>
      </c>
      <c r="E49" s="24">
        <f t="shared" si="6"/>
        <v>0</v>
      </c>
      <c r="F49" s="6">
        <f t="shared" si="6"/>
        <v>0</v>
      </c>
      <c r="G49" s="25">
        <f t="shared" si="6"/>
        <v>0</v>
      </c>
      <c r="H49" s="26">
        <f t="shared" si="6"/>
        <v>113699480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3.5">
      <c r="A50" s="34" t="s">
        <v>51</v>
      </c>
      <c r="B50" s="7">
        <f>+B48-B49</f>
        <v>15885588.677987682</v>
      </c>
      <c r="C50" s="7">
        <f aca="true" t="shared" si="7" ref="C50:K50">+C48-C49</f>
        <v>51211282.670937926</v>
      </c>
      <c r="D50" s="64">
        <f t="shared" si="7"/>
        <v>82866311.69532883</v>
      </c>
      <c r="E50" s="65">
        <f t="shared" si="7"/>
        <v>0</v>
      </c>
      <c r="F50" s="7">
        <f t="shared" si="7"/>
        <v>0</v>
      </c>
      <c r="G50" s="66">
        <f t="shared" si="7"/>
        <v>0</v>
      </c>
      <c r="H50" s="67">
        <f t="shared" si="7"/>
        <v>86650099</v>
      </c>
      <c r="I50" s="65">
        <f t="shared" si="7"/>
        <v>165554142</v>
      </c>
      <c r="J50" s="7">
        <f t="shared" si="7"/>
        <v>165554142</v>
      </c>
      <c r="K50" s="66">
        <f t="shared" si="7"/>
        <v>165554142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151647370</v>
      </c>
      <c r="C53" s="6">
        <v>148870868</v>
      </c>
      <c r="D53" s="23">
        <v>115428318</v>
      </c>
      <c r="E53" s="24">
        <v>0</v>
      </c>
      <c r="F53" s="6">
        <v>0</v>
      </c>
      <c r="G53" s="25">
        <v>0</v>
      </c>
      <c r="H53" s="26">
        <v>0</v>
      </c>
      <c r="I53" s="24">
        <v>124099011</v>
      </c>
      <c r="J53" s="6">
        <v>125107000</v>
      </c>
      <c r="K53" s="25">
        <v>133473827</v>
      </c>
    </row>
    <row r="54" spans="1:11" ht="13.5">
      <c r="A54" s="22" t="s">
        <v>119</v>
      </c>
      <c r="B54" s="6">
        <v>24338097</v>
      </c>
      <c r="C54" s="6">
        <v>30326761</v>
      </c>
      <c r="D54" s="23">
        <v>33618096</v>
      </c>
      <c r="E54" s="24">
        <v>33467014</v>
      </c>
      <c r="F54" s="6">
        <v>33467014</v>
      </c>
      <c r="G54" s="25">
        <v>33467014</v>
      </c>
      <c r="H54" s="26">
        <v>0</v>
      </c>
      <c r="I54" s="24">
        <v>38199958</v>
      </c>
      <c r="J54" s="6">
        <v>40376653</v>
      </c>
      <c r="K54" s="25">
        <v>42636650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29365624</v>
      </c>
      <c r="J56" s="6">
        <v>31098196</v>
      </c>
      <c r="K56" s="25">
        <v>32839693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0.5704379515507185</v>
      </c>
      <c r="C70" s="5">
        <f aca="true" t="shared" si="8" ref="C70:K70">IF(ISERROR(C71/C72),0,(C71/C72))</f>
        <v>0.6131145847790512</v>
      </c>
      <c r="D70" s="5">
        <f t="shared" si="8"/>
        <v>1.2917312570810537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0.3415734312791041</v>
      </c>
      <c r="J70" s="5">
        <f t="shared" si="8"/>
        <v>0.3487186609525413</v>
      </c>
      <c r="K70" s="5">
        <f t="shared" si="8"/>
        <v>0.3611912518906544</v>
      </c>
    </row>
    <row r="71" spans="1:11" ht="12.75" hidden="1">
      <c r="A71" s="1" t="s">
        <v>125</v>
      </c>
      <c r="B71" s="1">
        <f>+B83</f>
        <v>5905233</v>
      </c>
      <c r="C71" s="1">
        <f aca="true" t="shared" si="9" ref="C71:K71">+C83</f>
        <v>4938882</v>
      </c>
      <c r="D71" s="1">
        <f t="shared" si="9"/>
        <v>10452710</v>
      </c>
      <c r="E71" s="1">
        <f t="shared" si="9"/>
        <v>0</v>
      </c>
      <c r="F71" s="1">
        <f t="shared" si="9"/>
        <v>0</v>
      </c>
      <c r="G71" s="1">
        <f t="shared" si="9"/>
        <v>0</v>
      </c>
      <c r="H71" s="1">
        <f t="shared" si="9"/>
        <v>16412664</v>
      </c>
      <c r="I71" s="1">
        <f t="shared" si="9"/>
        <v>20750892</v>
      </c>
      <c r="J71" s="1">
        <f t="shared" si="9"/>
        <v>21417390</v>
      </c>
      <c r="K71" s="1">
        <f t="shared" si="9"/>
        <v>22616549</v>
      </c>
    </row>
    <row r="72" spans="1:11" ht="12.75" hidden="1">
      <c r="A72" s="1" t="s">
        <v>126</v>
      </c>
      <c r="B72" s="1">
        <f>+B77</f>
        <v>10352104</v>
      </c>
      <c r="C72" s="1">
        <f aca="true" t="shared" si="10" ref="C72:K72">+C77</f>
        <v>8055398</v>
      </c>
      <c r="D72" s="1">
        <f t="shared" si="10"/>
        <v>8092016</v>
      </c>
      <c r="E72" s="1">
        <f t="shared" si="10"/>
        <v>22959548</v>
      </c>
      <c r="F72" s="1">
        <f t="shared" si="10"/>
        <v>22959548</v>
      </c>
      <c r="G72" s="1">
        <f t="shared" si="10"/>
        <v>22959548</v>
      </c>
      <c r="H72" s="1">
        <f t="shared" si="10"/>
        <v>0</v>
      </c>
      <c r="I72" s="1">
        <f t="shared" si="10"/>
        <v>60750896</v>
      </c>
      <c r="J72" s="1">
        <f t="shared" si="10"/>
        <v>61417390</v>
      </c>
      <c r="K72" s="1">
        <f t="shared" si="10"/>
        <v>62616547</v>
      </c>
    </row>
    <row r="73" spans="1:11" ht="12.75" hidden="1">
      <c r="A73" s="1" t="s">
        <v>127</v>
      </c>
      <c r="B73" s="1">
        <f>+B74</f>
        <v>-2077717.5</v>
      </c>
      <c r="C73" s="1">
        <f aca="true" t="shared" si="11" ref="C73:K73">+(C78+C80+C81+C82)-(B78+B80+B81+B82)</f>
        <v>-4288352</v>
      </c>
      <c r="D73" s="1">
        <f t="shared" si="11"/>
        <v>2557008</v>
      </c>
      <c r="E73" s="1">
        <f t="shared" si="11"/>
        <v>-3861439</v>
      </c>
      <c r="F73" s="1">
        <f>+(F78+F80+F81+F82)-(D78+D80+D81+D82)</f>
        <v>-3861439</v>
      </c>
      <c r="G73" s="1">
        <f>+(G78+G80+G81+G82)-(D78+D80+D81+D82)</f>
        <v>-3861439</v>
      </c>
      <c r="H73" s="1">
        <f>+(H78+H80+H81+H82)-(D78+D80+D81+D82)</f>
        <v>-1322616</v>
      </c>
      <c r="I73" s="1">
        <f>+(I78+I80+I81+I82)-(E78+E80+E81+E82)</f>
        <v>0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128</v>
      </c>
      <c r="B74" s="1">
        <f>+TREND(C74:E74)</f>
        <v>-2077717.5</v>
      </c>
      <c r="C74" s="1">
        <f>+C73</f>
        <v>-4288352</v>
      </c>
      <c r="D74" s="1">
        <f aca="true" t="shared" si="12" ref="D74:K74">+D73</f>
        <v>2557008</v>
      </c>
      <c r="E74" s="1">
        <f t="shared" si="12"/>
        <v>-3861439</v>
      </c>
      <c r="F74" s="1">
        <f t="shared" si="12"/>
        <v>-3861439</v>
      </c>
      <c r="G74" s="1">
        <f t="shared" si="12"/>
        <v>-3861439</v>
      </c>
      <c r="H74" s="1">
        <f t="shared" si="12"/>
        <v>-1322616</v>
      </c>
      <c r="I74" s="1">
        <f t="shared" si="12"/>
        <v>0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129</v>
      </c>
      <c r="B75" s="1">
        <f>+B84-(((B80+B81+B78)*B70)-B79)</f>
        <v>11269484.322012318</v>
      </c>
      <c r="C75" s="1">
        <f aca="true" t="shared" si="13" ref="C75:K75">+C84-(((C80+C81+C78)*C70)-C79)</f>
        <v>17141119.32906208</v>
      </c>
      <c r="D75" s="1">
        <f t="shared" si="13"/>
        <v>28506221.304671172</v>
      </c>
      <c r="E75" s="1">
        <f t="shared" si="13"/>
        <v>0</v>
      </c>
      <c r="F75" s="1">
        <f t="shared" si="13"/>
        <v>0</v>
      </c>
      <c r="G75" s="1">
        <f t="shared" si="13"/>
        <v>0</v>
      </c>
      <c r="H75" s="1">
        <f t="shared" si="13"/>
        <v>113699480</v>
      </c>
      <c r="I75" s="1">
        <f t="shared" si="13"/>
        <v>0</v>
      </c>
      <c r="J75" s="1">
        <f t="shared" si="13"/>
        <v>0</v>
      </c>
      <c r="K75" s="1">
        <f t="shared" si="13"/>
        <v>0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10352104</v>
      </c>
      <c r="C77" s="3">
        <v>8055398</v>
      </c>
      <c r="D77" s="3">
        <v>8092016</v>
      </c>
      <c r="E77" s="3">
        <v>22959548</v>
      </c>
      <c r="F77" s="3">
        <v>22959548</v>
      </c>
      <c r="G77" s="3">
        <v>22959548</v>
      </c>
      <c r="H77" s="3">
        <v>0</v>
      </c>
      <c r="I77" s="3">
        <v>60750896</v>
      </c>
      <c r="J77" s="3">
        <v>61417390</v>
      </c>
      <c r="K77" s="3">
        <v>62616547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14459820</v>
      </c>
      <c r="C79" s="3">
        <v>17940885</v>
      </c>
      <c r="D79" s="3">
        <v>30091700</v>
      </c>
      <c r="E79" s="3">
        <v>0</v>
      </c>
      <c r="F79" s="3">
        <v>0</v>
      </c>
      <c r="G79" s="3">
        <v>0</v>
      </c>
      <c r="H79" s="3">
        <v>113699480</v>
      </c>
      <c r="I79" s="3">
        <v>0</v>
      </c>
      <c r="J79" s="3">
        <v>0</v>
      </c>
      <c r="K79" s="3">
        <v>0</v>
      </c>
    </row>
    <row r="80" spans="1:11" ht="12.75" hidden="1">
      <c r="A80" s="2" t="s">
        <v>67</v>
      </c>
      <c r="B80" s="3">
        <v>648145</v>
      </c>
      <c r="C80" s="3">
        <v>599279</v>
      </c>
      <c r="D80" s="3">
        <v>521565</v>
      </c>
      <c r="E80" s="3">
        <v>0</v>
      </c>
      <c r="F80" s="3">
        <v>0</v>
      </c>
      <c r="G80" s="3">
        <v>0</v>
      </c>
      <c r="H80" s="3">
        <v>1840856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4944638</v>
      </c>
      <c r="C81" s="3">
        <v>705152</v>
      </c>
      <c r="D81" s="3">
        <v>705841</v>
      </c>
      <c r="E81" s="3">
        <v>0</v>
      </c>
      <c r="F81" s="3">
        <v>0</v>
      </c>
      <c r="G81" s="3">
        <v>0</v>
      </c>
      <c r="H81" s="3">
        <v>697967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2634033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5905233</v>
      </c>
      <c r="C83" s="3">
        <v>4938882</v>
      </c>
      <c r="D83" s="3">
        <v>10452710</v>
      </c>
      <c r="E83" s="3">
        <v>0</v>
      </c>
      <c r="F83" s="3">
        <v>0</v>
      </c>
      <c r="G83" s="3">
        <v>0</v>
      </c>
      <c r="H83" s="3">
        <v>16412664</v>
      </c>
      <c r="I83" s="3">
        <v>20750892</v>
      </c>
      <c r="J83" s="3">
        <v>21417390</v>
      </c>
      <c r="K83" s="3">
        <v>22616549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10711797</v>
      </c>
      <c r="C5" s="6">
        <v>11136441</v>
      </c>
      <c r="D5" s="23">
        <v>11713236</v>
      </c>
      <c r="E5" s="24">
        <v>17561070</v>
      </c>
      <c r="F5" s="6">
        <v>17561070</v>
      </c>
      <c r="G5" s="25">
        <v>17561070</v>
      </c>
      <c r="H5" s="26">
        <v>0</v>
      </c>
      <c r="I5" s="24">
        <v>19472102</v>
      </c>
      <c r="J5" s="6">
        <v>20544484</v>
      </c>
      <c r="K5" s="25">
        <v>21631848</v>
      </c>
    </row>
    <row r="6" spans="1:11" ht="13.5">
      <c r="A6" s="22" t="s">
        <v>18</v>
      </c>
      <c r="B6" s="6">
        <v>3404162</v>
      </c>
      <c r="C6" s="6">
        <v>3436176</v>
      </c>
      <c r="D6" s="23">
        <v>3470257</v>
      </c>
      <c r="E6" s="24">
        <v>4099866</v>
      </c>
      <c r="F6" s="6">
        <v>4099866</v>
      </c>
      <c r="G6" s="25">
        <v>4099866</v>
      </c>
      <c r="H6" s="26">
        <v>0</v>
      </c>
      <c r="I6" s="24">
        <v>4099866</v>
      </c>
      <c r="J6" s="6">
        <v>4325359</v>
      </c>
      <c r="K6" s="25">
        <v>4554603</v>
      </c>
    </row>
    <row r="7" spans="1:11" ht="13.5">
      <c r="A7" s="22" t="s">
        <v>19</v>
      </c>
      <c r="B7" s="6">
        <v>2800219</v>
      </c>
      <c r="C7" s="6">
        <v>3168873</v>
      </c>
      <c r="D7" s="23">
        <v>4435590</v>
      </c>
      <c r="E7" s="24">
        <v>4000000</v>
      </c>
      <c r="F7" s="6">
        <v>4000000</v>
      </c>
      <c r="G7" s="25">
        <v>4000000</v>
      </c>
      <c r="H7" s="26">
        <v>0</v>
      </c>
      <c r="I7" s="24">
        <v>4500000</v>
      </c>
      <c r="J7" s="6">
        <v>4747500</v>
      </c>
      <c r="K7" s="25">
        <v>4999118</v>
      </c>
    </row>
    <row r="8" spans="1:11" ht="13.5">
      <c r="A8" s="22" t="s">
        <v>20</v>
      </c>
      <c r="B8" s="6">
        <v>135532000</v>
      </c>
      <c r="C8" s="6">
        <v>153277960</v>
      </c>
      <c r="D8" s="23">
        <v>219115395</v>
      </c>
      <c r="E8" s="24">
        <v>176592825</v>
      </c>
      <c r="F8" s="6">
        <v>191241090</v>
      </c>
      <c r="G8" s="25">
        <v>191241090</v>
      </c>
      <c r="H8" s="26">
        <v>0</v>
      </c>
      <c r="I8" s="24">
        <v>207295350</v>
      </c>
      <c r="J8" s="6">
        <v>218696594</v>
      </c>
      <c r="K8" s="25">
        <v>230287514</v>
      </c>
    </row>
    <row r="9" spans="1:11" ht="13.5">
      <c r="A9" s="22" t="s">
        <v>21</v>
      </c>
      <c r="B9" s="6">
        <v>9304607</v>
      </c>
      <c r="C9" s="6">
        <v>10147005</v>
      </c>
      <c r="D9" s="23">
        <v>10770399</v>
      </c>
      <c r="E9" s="24">
        <v>12240299</v>
      </c>
      <c r="F9" s="6">
        <v>12240658</v>
      </c>
      <c r="G9" s="25">
        <v>12240658</v>
      </c>
      <c r="H9" s="26">
        <v>0</v>
      </c>
      <c r="I9" s="24">
        <v>15887030</v>
      </c>
      <c r="J9" s="6">
        <v>16760818</v>
      </c>
      <c r="K9" s="25">
        <v>17649139</v>
      </c>
    </row>
    <row r="10" spans="1:11" ht="25.5">
      <c r="A10" s="27" t="s">
        <v>118</v>
      </c>
      <c r="B10" s="28">
        <f>SUM(B5:B9)</f>
        <v>161752785</v>
      </c>
      <c r="C10" s="29">
        <f aca="true" t="shared" si="0" ref="C10:K10">SUM(C5:C9)</f>
        <v>181166455</v>
      </c>
      <c r="D10" s="30">
        <f t="shared" si="0"/>
        <v>249504877</v>
      </c>
      <c r="E10" s="28">
        <f t="shared" si="0"/>
        <v>214494060</v>
      </c>
      <c r="F10" s="29">
        <f t="shared" si="0"/>
        <v>229142684</v>
      </c>
      <c r="G10" s="31">
        <f t="shared" si="0"/>
        <v>229142684</v>
      </c>
      <c r="H10" s="32">
        <f t="shared" si="0"/>
        <v>0</v>
      </c>
      <c r="I10" s="28">
        <f t="shared" si="0"/>
        <v>251254348</v>
      </c>
      <c r="J10" s="29">
        <f t="shared" si="0"/>
        <v>265074755</v>
      </c>
      <c r="K10" s="31">
        <f t="shared" si="0"/>
        <v>279122222</v>
      </c>
    </row>
    <row r="11" spans="1:11" ht="13.5">
      <c r="A11" s="22" t="s">
        <v>22</v>
      </c>
      <c r="B11" s="6">
        <v>80068610</v>
      </c>
      <c r="C11" s="6">
        <v>88361097</v>
      </c>
      <c r="D11" s="23">
        <v>103960177</v>
      </c>
      <c r="E11" s="24">
        <v>121324826</v>
      </c>
      <c r="F11" s="6">
        <v>130456446</v>
      </c>
      <c r="G11" s="25">
        <v>130456446</v>
      </c>
      <c r="H11" s="26">
        <v>0</v>
      </c>
      <c r="I11" s="24">
        <v>146304231</v>
      </c>
      <c r="J11" s="6">
        <v>154350962</v>
      </c>
      <c r="K11" s="25">
        <v>162531563</v>
      </c>
    </row>
    <row r="12" spans="1:11" ht="13.5">
      <c r="A12" s="22" t="s">
        <v>23</v>
      </c>
      <c r="B12" s="6">
        <v>0</v>
      </c>
      <c r="C12" s="6">
        <v>20205686</v>
      </c>
      <c r="D12" s="23">
        <v>22154604</v>
      </c>
      <c r="E12" s="24">
        <v>23006655</v>
      </c>
      <c r="F12" s="6">
        <v>22689407</v>
      </c>
      <c r="G12" s="25">
        <v>22689407</v>
      </c>
      <c r="H12" s="26">
        <v>0</v>
      </c>
      <c r="I12" s="24">
        <v>24139862</v>
      </c>
      <c r="J12" s="6">
        <v>25467554</v>
      </c>
      <c r="K12" s="25">
        <v>26817335</v>
      </c>
    </row>
    <row r="13" spans="1:11" ht="13.5">
      <c r="A13" s="22" t="s">
        <v>119</v>
      </c>
      <c r="B13" s="6">
        <v>37139336</v>
      </c>
      <c r="C13" s="6">
        <v>34312917</v>
      </c>
      <c r="D13" s="23">
        <v>47099209</v>
      </c>
      <c r="E13" s="24">
        <v>34642369</v>
      </c>
      <c r="F13" s="6">
        <v>34642369</v>
      </c>
      <c r="G13" s="25">
        <v>34642369</v>
      </c>
      <c r="H13" s="26">
        <v>0</v>
      </c>
      <c r="I13" s="24">
        <v>47099209</v>
      </c>
      <c r="J13" s="6">
        <v>49689665</v>
      </c>
      <c r="K13" s="25">
        <v>52323218</v>
      </c>
    </row>
    <row r="14" spans="1:11" ht="13.5">
      <c r="A14" s="22" t="s">
        <v>24</v>
      </c>
      <c r="B14" s="6">
        <v>2336356</v>
      </c>
      <c r="C14" s="6">
        <v>0</v>
      </c>
      <c r="D14" s="23">
        <v>278209</v>
      </c>
      <c r="E14" s="24">
        <v>2657783</v>
      </c>
      <c r="F14" s="6">
        <v>2502969</v>
      </c>
      <c r="G14" s="25">
        <v>2502969</v>
      </c>
      <c r="H14" s="26">
        <v>0</v>
      </c>
      <c r="I14" s="24">
        <v>1200000</v>
      </c>
      <c r="J14" s="6">
        <v>1266000</v>
      </c>
      <c r="K14" s="25">
        <v>1333098</v>
      </c>
    </row>
    <row r="15" spans="1:11" ht="13.5">
      <c r="A15" s="22" t="s">
        <v>25</v>
      </c>
      <c r="B15" s="6">
        <v>6353532</v>
      </c>
      <c r="C15" s="6">
        <v>7798844</v>
      </c>
      <c r="D15" s="23">
        <v>12605147</v>
      </c>
      <c r="E15" s="24">
        <v>10910043</v>
      </c>
      <c r="F15" s="6">
        <v>10693682</v>
      </c>
      <c r="G15" s="25">
        <v>10693682</v>
      </c>
      <c r="H15" s="26">
        <v>0</v>
      </c>
      <c r="I15" s="24">
        <v>14455000</v>
      </c>
      <c r="J15" s="6">
        <v>15250025</v>
      </c>
      <c r="K15" s="25">
        <v>16058278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41432814</v>
      </c>
      <c r="C17" s="6">
        <v>41633188</v>
      </c>
      <c r="D17" s="23">
        <v>64214015</v>
      </c>
      <c r="E17" s="24">
        <v>59541314</v>
      </c>
      <c r="F17" s="6">
        <v>65800362</v>
      </c>
      <c r="G17" s="25">
        <v>65800362</v>
      </c>
      <c r="H17" s="26">
        <v>0</v>
      </c>
      <c r="I17" s="24">
        <v>68154368</v>
      </c>
      <c r="J17" s="6">
        <v>71902860</v>
      </c>
      <c r="K17" s="25">
        <v>75713711</v>
      </c>
    </row>
    <row r="18" spans="1:11" ht="13.5">
      <c r="A18" s="34" t="s">
        <v>28</v>
      </c>
      <c r="B18" s="35">
        <f>SUM(B11:B17)</f>
        <v>167330648</v>
      </c>
      <c r="C18" s="36">
        <f aca="true" t="shared" si="1" ref="C18:K18">SUM(C11:C17)</f>
        <v>192311732</v>
      </c>
      <c r="D18" s="37">
        <f t="shared" si="1"/>
        <v>250311361</v>
      </c>
      <c r="E18" s="35">
        <f t="shared" si="1"/>
        <v>252082990</v>
      </c>
      <c r="F18" s="36">
        <f t="shared" si="1"/>
        <v>266785235</v>
      </c>
      <c r="G18" s="38">
        <f t="shared" si="1"/>
        <v>266785235</v>
      </c>
      <c r="H18" s="39">
        <f t="shared" si="1"/>
        <v>0</v>
      </c>
      <c r="I18" s="35">
        <f t="shared" si="1"/>
        <v>301352670</v>
      </c>
      <c r="J18" s="36">
        <f t="shared" si="1"/>
        <v>317927066</v>
      </c>
      <c r="K18" s="38">
        <f t="shared" si="1"/>
        <v>334777203</v>
      </c>
    </row>
    <row r="19" spans="1:11" ht="13.5">
      <c r="A19" s="34" t="s">
        <v>29</v>
      </c>
      <c r="B19" s="40">
        <f>+B10-B18</f>
        <v>-5577863</v>
      </c>
      <c r="C19" s="41">
        <f aca="true" t="shared" si="2" ref="C19:K19">+C10-C18</f>
        <v>-11145277</v>
      </c>
      <c r="D19" s="42">
        <f t="shared" si="2"/>
        <v>-806484</v>
      </c>
      <c r="E19" s="40">
        <f t="shared" si="2"/>
        <v>-37588930</v>
      </c>
      <c r="F19" s="41">
        <f t="shared" si="2"/>
        <v>-37642551</v>
      </c>
      <c r="G19" s="43">
        <f t="shared" si="2"/>
        <v>-37642551</v>
      </c>
      <c r="H19" s="44">
        <f t="shared" si="2"/>
        <v>0</v>
      </c>
      <c r="I19" s="40">
        <f t="shared" si="2"/>
        <v>-50098322</v>
      </c>
      <c r="J19" s="41">
        <f t="shared" si="2"/>
        <v>-52852311</v>
      </c>
      <c r="K19" s="43">
        <f t="shared" si="2"/>
        <v>-55654981</v>
      </c>
    </row>
    <row r="20" spans="1:11" ht="13.5">
      <c r="A20" s="22" t="s">
        <v>30</v>
      </c>
      <c r="B20" s="24">
        <v>1656865</v>
      </c>
      <c r="C20" s="6">
        <v>60826719</v>
      </c>
      <c r="D20" s="23">
        <v>60046412</v>
      </c>
      <c r="E20" s="24">
        <v>84082175</v>
      </c>
      <c r="F20" s="6">
        <v>110057777</v>
      </c>
      <c r="G20" s="25">
        <v>110057777</v>
      </c>
      <c r="H20" s="26">
        <v>0</v>
      </c>
      <c r="I20" s="24">
        <v>107806650</v>
      </c>
      <c r="J20" s="6">
        <v>113736016</v>
      </c>
      <c r="K20" s="25">
        <v>119764024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-3920998</v>
      </c>
      <c r="C22" s="52">
        <f aca="true" t="shared" si="3" ref="C22:K22">SUM(C19:C21)</f>
        <v>49681442</v>
      </c>
      <c r="D22" s="53">
        <f t="shared" si="3"/>
        <v>59239928</v>
      </c>
      <c r="E22" s="51">
        <f t="shared" si="3"/>
        <v>46493245</v>
      </c>
      <c r="F22" s="52">
        <f t="shared" si="3"/>
        <v>72415226</v>
      </c>
      <c r="G22" s="54">
        <f t="shared" si="3"/>
        <v>72415226</v>
      </c>
      <c r="H22" s="55">
        <f t="shared" si="3"/>
        <v>0</v>
      </c>
      <c r="I22" s="51">
        <f t="shared" si="3"/>
        <v>57708328</v>
      </c>
      <c r="J22" s="52">
        <f t="shared" si="3"/>
        <v>60883705</v>
      </c>
      <c r="K22" s="54">
        <f t="shared" si="3"/>
        <v>64109043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-3920998</v>
      </c>
      <c r="C24" s="41">
        <f aca="true" t="shared" si="4" ref="C24:K24">SUM(C22:C23)</f>
        <v>49681442</v>
      </c>
      <c r="D24" s="42">
        <f t="shared" si="4"/>
        <v>59239928</v>
      </c>
      <c r="E24" s="40">
        <f t="shared" si="4"/>
        <v>46493245</v>
      </c>
      <c r="F24" s="41">
        <f t="shared" si="4"/>
        <v>72415226</v>
      </c>
      <c r="G24" s="43">
        <f t="shared" si="4"/>
        <v>72415226</v>
      </c>
      <c r="H24" s="44">
        <f t="shared" si="4"/>
        <v>0</v>
      </c>
      <c r="I24" s="40">
        <f t="shared" si="4"/>
        <v>57708328</v>
      </c>
      <c r="J24" s="41">
        <f t="shared" si="4"/>
        <v>60883705</v>
      </c>
      <c r="K24" s="43">
        <f t="shared" si="4"/>
        <v>64109043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3886316</v>
      </c>
      <c r="C27" s="7">
        <v>77731434</v>
      </c>
      <c r="D27" s="64">
        <v>47539412</v>
      </c>
      <c r="E27" s="65">
        <v>84082175</v>
      </c>
      <c r="F27" s="7">
        <v>110057777</v>
      </c>
      <c r="G27" s="66">
        <v>110057777</v>
      </c>
      <c r="H27" s="67">
        <v>0</v>
      </c>
      <c r="I27" s="65">
        <v>107806650</v>
      </c>
      <c r="J27" s="7">
        <v>113736016</v>
      </c>
      <c r="K27" s="66">
        <v>119764401</v>
      </c>
    </row>
    <row r="28" spans="1:11" ht="13.5">
      <c r="A28" s="68" t="s">
        <v>30</v>
      </c>
      <c r="B28" s="6">
        <v>3886316</v>
      </c>
      <c r="C28" s="6">
        <v>77731434</v>
      </c>
      <c r="D28" s="23">
        <v>47539412</v>
      </c>
      <c r="E28" s="24">
        <v>84082175</v>
      </c>
      <c r="F28" s="6">
        <v>110057777</v>
      </c>
      <c r="G28" s="25">
        <v>110057777</v>
      </c>
      <c r="H28" s="26">
        <v>0</v>
      </c>
      <c r="I28" s="24">
        <v>107806650</v>
      </c>
      <c r="J28" s="6">
        <v>113736016</v>
      </c>
      <c r="K28" s="25">
        <v>119764400</v>
      </c>
    </row>
    <row r="29" spans="1:11" ht="13.5">
      <c r="A29" s="22" t="s">
        <v>123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3886316</v>
      </c>
      <c r="C32" s="7">
        <f aca="true" t="shared" si="5" ref="C32:K32">SUM(C28:C31)</f>
        <v>77731434</v>
      </c>
      <c r="D32" s="64">
        <f t="shared" si="5"/>
        <v>47539412</v>
      </c>
      <c r="E32" s="65">
        <f t="shared" si="5"/>
        <v>84082175</v>
      </c>
      <c r="F32" s="7">
        <f t="shared" si="5"/>
        <v>110057777</v>
      </c>
      <c r="G32" s="66">
        <f t="shared" si="5"/>
        <v>110057777</v>
      </c>
      <c r="H32" s="67">
        <f t="shared" si="5"/>
        <v>0</v>
      </c>
      <c r="I32" s="65">
        <f t="shared" si="5"/>
        <v>107806650</v>
      </c>
      <c r="J32" s="7">
        <f t="shared" si="5"/>
        <v>113736016</v>
      </c>
      <c r="K32" s="66">
        <f t="shared" si="5"/>
        <v>119764400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64328356</v>
      </c>
      <c r="C35" s="6">
        <v>86084633</v>
      </c>
      <c r="D35" s="23">
        <v>126234231</v>
      </c>
      <c r="E35" s="24">
        <v>194008212</v>
      </c>
      <c r="F35" s="6">
        <v>194008212</v>
      </c>
      <c r="G35" s="25">
        <v>194008212</v>
      </c>
      <c r="H35" s="26">
        <v>178594784</v>
      </c>
      <c r="I35" s="24">
        <v>134250338</v>
      </c>
      <c r="J35" s="6">
        <v>141634106</v>
      </c>
      <c r="K35" s="25">
        <v>149140712</v>
      </c>
    </row>
    <row r="36" spans="1:11" ht="13.5">
      <c r="A36" s="22" t="s">
        <v>39</v>
      </c>
      <c r="B36" s="6">
        <v>292911467</v>
      </c>
      <c r="C36" s="6">
        <v>310376869</v>
      </c>
      <c r="D36" s="23">
        <v>489240797</v>
      </c>
      <c r="E36" s="24">
        <v>242338000</v>
      </c>
      <c r="F36" s="6">
        <v>241338303</v>
      </c>
      <c r="G36" s="25">
        <v>241338303</v>
      </c>
      <c r="H36" s="26">
        <v>106323683</v>
      </c>
      <c r="I36" s="24">
        <v>592748000</v>
      </c>
      <c r="J36" s="6">
        <v>625349140</v>
      </c>
      <c r="K36" s="25">
        <v>658492644</v>
      </c>
    </row>
    <row r="37" spans="1:11" ht="13.5">
      <c r="A37" s="22" t="s">
        <v>40</v>
      </c>
      <c r="B37" s="6">
        <v>32805750</v>
      </c>
      <c r="C37" s="6">
        <v>51632470</v>
      </c>
      <c r="D37" s="23">
        <v>72060296</v>
      </c>
      <c r="E37" s="24">
        <v>38728548</v>
      </c>
      <c r="F37" s="6">
        <v>38883466</v>
      </c>
      <c r="G37" s="25">
        <v>38883466</v>
      </c>
      <c r="H37" s="26">
        <v>27067481</v>
      </c>
      <c r="I37" s="24">
        <v>110894103</v>
      </c>
      <c r="J37" s="6">
        <v>116993278</v>
      </c>
      <c r="K37" s="25">
        <v>123193921</v>
      </c>
    </row>
    <row r="38" spans="1:11" ht="13.5">
      <c r="A38" s="22" t="s">
        <v>41</v>
      </c>
      <c r="B38" s="6">
        <v>20233023</v>
      </c>
      <c r="C38" s="6">
        <v>26254429</v>
      </c>
      <c r="D38" s="23">
        <v>32315495</v>
      </c>
      <c r="E38" s="24">
        <v>26254429</v>
      </c>
      <c r="F38" s="6">
        <v>26099355</v>
      </c>
      <c r="G38" s="25">
        <v>26099355</v>
      </c>
      <c r="H38" s="26">
        <v>742445</v>
      </c>
      <c r="I38" s="24">
        <v>445234</v>
      </c>
      <c r="J38" s="6">
        <v>469722</v>
      </c>
      <c r="K38" s="25">
        <v>494617</v>
      </c>
    </row>
    <row r="39" spans="1:11" ht="13.5">
      <c r="A39" s="22" t="s">
        <v>42</v>
      </c>
      <c r="B39" s="6">
        <v>304201050</v>
      </c>
      <c r="C39" s="6">
        <v>318574603</v>
      </c>
      <c r="D39" s="23">
        <v>511099237</v>
      </c>
      <c r="E39" s="24">
        <v>371363235</v>
      </c>
      <c r="F39" s="6">
        <v>370363694</v>
      </c>
      <c r="G39" s="25">
        <v>370363694</v>
      </c>
      <c r="H39" s="26">
        <v>257108541</v>
      </c>
      <c r="I39" s="24">
        <v>615659000</v>
      </c>
      <c r="J39" s="6">
        <v>649520245</v>
      </c>
      <c r="K39" s="25">
        <v>683944818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426246882</v>
      </c>
      <c r="C42" s="6">
        <v>14353322</v>
      </c>
      <c r="D42" s="23">
        <v>75743105</v>
      </c>
      <c r="E42" s="24">
        <v>45903096</v>
      </c>
      <c r="F42" s="6">
        <v>72469564</v>
      </c>
      <c r="G42" s="25">
        <v>72469564</v>
      </c>
      <c r="H42" s="26">
        <v>84091714</v>
      </c>
      <c r="I42" s="24">
        <v>57117756</v>
      </c>
      <c r="J42" s="6">
        <v>60261002</v>
      </c>
      <c r="K42" s="25">
        <v>63453340</v>
      </c>
    </row>
    <row r="43" spans="1:11" ht="13.5">
      <c r="A43" s="22" t="s">
        <v>45</v>
      </c>
      <c r="B43" s="6">
        <v>0</v>
      </c>
      <c r="C43" s="6">
        <v>20976</v>
      </c>
      <c r="D43" s="23">
        <v>-35559375</v>
      </c>
      <c r="E43" s="24">
        <v>-83491932</v>
      </c>
      <c r="F43" s="6">
        <v>-109467535</v>
      </c>
      <c r="G43" s="25">
        <v>-109467535</v>
      </c>
      <c r="H43" s="26">
        <v>-103164962</v>
      </c>
      <c r="I43" s="24">
        <v>-107216412</v>
      </c>
      <c r="J43" s="6">
        <v>-113113313</v>
      </c>
      <c r="K43" s="25">
        <v>-119108319</v>
      </c>
    </row>
    <row r="44" spans="1:11" ht="13.5">
      <c r="A44" s="22" t="s">
        <v>46</v>
      </c>
      <c r="B44" s="6">
        <v>0</v>
      </c>
      <c r="C44" s="6">
        <v>0</v>
      </c>
      <c r="D44" s="23">
        <v>891907</v>
      </c>
      <c r="E44" s="24">
        <v>0</v>
      </c>
      <c r="F44" s="6">
        <v>0</v>
      </c>
      <c r="G44" s="25">
        <v>0</v>
      </c>
      <c r="H44" s="26">
        <v>-518509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426246882</v>
      </c>
      <c r="C45" s="7">
        <v>14374298</v>
      </c>
      <c r="D45" s="64">
        <v>102496275</v>
      </c>
      <c r="E45" s="65">
        <v>22523332</v>
      </c>
      <c r="F45" s="7">
        <v>23114198</v>
      </c>
      <c r="G45" s="66">
        <v>23114198</v>
      </c>
      <c r="H45" s="67">
        <v>-19591757</v>
      </c>
      <c r="I45" s="65">
        <v>40503267</v>
      </c>
      <c r="J45" s="7">
        <v>-12349044</v>
      </c>
      <c r="K45" s="66">
        <v>-68004023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47288358</v>
      </c>
      <c r="C48" s="6">
        <v>61826464</v>
      </c>
      <c r="D48" s="23">
        <v>90601925</v>
      </c>
      <c r="E48" s="24">
        <v>93089000</v>
      </c>
      <c r="F48" s="6">
        <v>93089000</v>
      </c>
      <c r="G48" s="25">
        <v>93089000</v>
      </c>
      <c r="H48" s="26">
        <v>61193731</v>
      </c>
      <c r="I48" s="24">
        <v>108064935</v>
      </c>
      <c r="J48" s="6">
        <v>114008506</v>
      </c>
      <c r="K48" s="25">
        <v>120050957</v>
      </c>
    </row>
    <row r="49" spans="1:11" ht="13.5">
      <c r="A49" s="22" t="s">
        <v>50</v>
      </c>
      <c r="B49" s="6">
        <f>+B75</f>
        <v>12820373.172119223</v>
      </c>
      <c r="C49" s="6">
        <f aca="true" t="shared" si="6" ref="C49:K49">+C75</f>
        <v>25084828.2710733</v>
      </c>
      <c r="D49" s="23">
        <f t="shared" si="6"/>
        <v>60225774.63701532</v>
      </c>
      <c r="E49" s="24">
        <f t="shared" si="6"/>
        <v>-55102051.72044207</v>
      </c>
      <c r="F49" s="6">
        <f t="shared" si="6"/>
        <v>-56890926.91402373</v>
      </c>
      <c r="G49" s="25">
        <f t="shared" si="6"/>
        <v>-56890926.91402373</v>
      </c>
      <c r="H49" s="26">
        <f t="shared" si="6"/>
        <v>27067481</v>
      </c>
      <c r="I49" s="24">
        <f t="shared" si="6"/>
        <v>75887535.9178552</v>
      </c>
      <c r="J49" s="6">
        <f t="shared" si="6"/>
        <v>80061308.70867789</v>
      </c>
      <c r="K49" s="25">
        <f t="shared" si="6"/>
        <v>84304608.26718783</v>
      </c>
    </row>
    <row r="50" spans="1:11" ht="13.5">
      <c r="A50" s="34" t="s">
        <v>51</v>
      </c>
      <c r="B50" s="7">
        <f>+B48-B49</f>
        <v>34467984.82788078</v>
      </c>
      <c r="C50" s="7">
        <f aca="true" t="shared" si="7" ref="C50:K50">+C48-C49</f>
        <v>36741635.7289267</v>
      </c>
      <c r="D50" s="64">
        <f t="shared" si="7"/>
        <v>30376150.36298468</v>
      </c>
      <c r="E50" s="65">
        <f t="shared" si="7"/>
        <v>148191051.72044206</v>
      </c>
      <c r="F50" s="7">
        <f t="shared" si="7"/>
        <v>149979926.91402373</v>
      </c>
      <c r="G50" s="66">
        <f t="shared" si="7"/>
        <v>149979926.91402373</v>
      </c>
      <c r="H50" s="67">
        <f t="shared" si="7"/>
        <v>34126250</v>
      </c>
      <c r="I50" s="65">
        <f t="shared" si="7"/>
        <v>32177399.082144797</v>
      </c>
      <c r="J50" s="7">
        <f t="shared" si="7"/>
        <v>33947197.29132211</v>
      </c>
      <c r="K50" s="66">
        <f t="shared" si="7"/>
        <v>35746348.732812166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129006566</v>
      </c>
      <c r="C53" s="6">
        <v>337307000</v>
      </c>
      <c r="D53" s="23">
        <v>536063194</v>
      </c>
      <c r="E53" s="24">
        <v>84082175</v>
      </c>
      <c r="F53" s="6">
        <v>110057777</v>
      </c>
      <c r="G53" s="25">
        <v>110057777</v>
      </c>
      <c r="H53" s="26">
        <v>0</v>
      </c>
      <c r="I53" s="24">
        <v>596727981</v>
      </c>
      <c r="J53" s="6">
        <v>629548021</v>
      </c>
      <c r="K53" s="25">
        <v>662914892</v>
      </c>
    </row>
    <row r="54" spans="1:11" ht="13.5">
      <c r="A54" s="22" t="s">
        <v>119</v>
      </c>
      <c r="B54" s="6">
        <v>37139336</v>
      </c>
      <c r="C54" s="6">
        <v>34312917</v>
      </c>
      <c r="D54" s="23">
        <v>47099209</v>
      </c>
      <c r="E54" s="24">
        <v>34642369</v>
      </c>
      <c r="F54" s="6">
        <v>34642369</v>
      </c>
      <c r="G54" s="25">
        <v>34642369</v>
      </c>
      <c r="H54" s="26">
        <v>0</v>
      </c>
      <c r="I54" s="24">
        <v>47099209</v>
      </c>
      <c r="J54" s="6">
        <v>49689665</v>
      </c>
      <c r="K54" s="25">
        <v>52323218</v>
      </c>
    </row>
    <row r="55" spans="1:11" ht="13.5">
      <c r="A55" s="22" t="s">
        <v>54</v>
      </c>
      <c r="B55" s="6">
        <v>0</v>
      </c>
      <c r="C55" s="6">
        <v>0</v>
      </c>
      <c r="D55" s="23">
        <v>40303000</v>
      </c>
      <c r="E55" s="24">
        <v>53914825</v>
      </c>
      <c r="F55" s="6">
        <v>53915000</v>
      </c>
      <c r="G55" s="25">
        <v>53915000</v>
      </c>
      <c r="H55" s="26">
        <v>0</v>
      </c>
      <c r="I55" s="24">
        <v>68709650</v>
      </c>
      <c r="J55" s="6">
        <v>72488681</v>
      </c>
      <c r="K55" s="25">
        <v>76330957</v>
      </c>
    </row>
    <row r="56" spans="1:11" ht="13.5">
      <c r="A56" s="22" t="s">
        <v>55</v>
      </c>
      <c r="B56" s="6">
        <v>57949231</v>
      </c>
      <c r="C56" s="6">
        <v>4561000</v>
      </c>
      <c r="D56" s="23">
        <v>10738716</v>
      </c>
      <c r="E56" s="24">
        <v>6694070</v>
      </c>
      <c r="F56" s="6">
        <v>5181682</v>
      </c>
      <c r="G56" s="25">
        <v>5181682</v>
      </c>
      <c r="H56" s="26">
        <v>0</v>
      </c>
      <c r="I56" s="24">
        <v>7455000</v>
      </c>
      <c r="J56" s="6">
        <v>7865025</v>
      </c>
      <c r="K56" s="25">
        <v>8281873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132000</v>
      </c>
      <c r="C59" s="6">
        <v>132000</v>
      </c>
      <c r="D59" s="23">
        <v>132000</v>
      </c>
      <c r="E59" s="24">
        <v>132000</v>
      </c>
      <c r="F59" s="6">
        <v>132000</v>
      </c>
      <c r="G59" s="25">
        <v>132000</v>
      </c>
      <c r="H59" s="26">
        <v>132000</v>
      </c>
      <c r="I59" s="24">
        <v>132000</v>
      </c>
      <c r="J59" s="6">
        <v>132000</v>
      </c>
      <c r="K59" s="25">
        <v>132000</v>
      </c>
    </row>
    <row r="60" spans="1:11" ht="13.5">
      <c r="A60" s="33" t="s">
        <v>58</v>
      </c>
      <c r="B60" s="6">
        <v>2207222</v>
      </c>
      <c r="C60" s="6">
        <v>2207222</v>
      </c>
      <c r="D60" s="23">
        <v>2207222</v>
      </c>
      <c r="E60" s="24">
        <v>2869388</v>
      </c>
      <c r="F60" s="6">
        <v>2207222</v>
      </c>
      <c r="G60" s="25">
        <v>2207222</v>
      </c>
      <c r="H60" s="26">
        <v>2100000</v>
      </c>
      <c r="I60" s="24">
        <v>2207222</v>
      </c>
      <c r="J60" s="6">
        <v>2207222</v>
      </c>
      <c r="K60" s="25">
        <v>2207222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942940</v>
      </c>
      <c r="C65" s="92">
        <v>942940</v>
      </c>
      <c r="D65" s="93">
        <v>942940</v>
      </c>
      <c r="E65" s="91">
        <v>942940</v>
      </c>
      <c r="F65" s="92">
        <v>942940</v>
      </c>
      <c r="G65" s="93">
        <v>942940</v>
      </c>
      <c r="H65" s="94">
        <v>942940</v>
      </c>
      <c r="I65" s="91">
        <v>942940</v>
      </c>
      <c r="J65" s="92">
        <v>942940</v>
      </c>
      <c r="K65" s="93">
        <v>942940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1.1315605100353168</v>
      </c>
      <c r="C70" s="5">
        <f aca="true" t="shared" si="8" ref="C70:K70">IF(ISERROR(C71/C72),0,(C71/C72))</f>
        <v>1.0587812183568637</v>
      </c>
      <c r="D70" s="5">
        <f t="shared" si="8"/>
        <v>0.8535764510957732</v>
      </c>
      <c r="E70" s="5">
        <f t="shared" si="8"/>
        <v>0.9212027113374812</v>
      </c>
      <c r="F70" s="5">
        <f t="shared" si="8"/>
        <v>0.938926979671856</v>
      </c>
      <c r="G70" s="5">
        <f t="shared" si="8"/>
        <v>0.938926979671856</v>
      </c>
      <c r="H70" s="5">
        <f t="shared" si="8"/>
        <v>0</v>
      </c>
      <c r="I70" s="5">
        <f t="shared" si="8"/>
        <v>0.8835915981673508</v>
      </c>
      <c r="J70" s="5">
        <f t="shared" si="8"/>
        <v>0.8835951061011134</v>
      </c>
      <c r="K70" s="5">
        <f t="shared" si="8"/>
        <v>0.8835910721761087</v>
      </c>
    </row>
    <row r="71" spans="1:11" ht="12.75" hidden="1">
      <c r="A71" s="1" t="s">
        <v>125</v>
      </c>
      <c r="B71" s="1">
        <f>+B83</f>
        <v>26437369</v>
      </c>
      <c r="C71" s="1">
        <f aca="true" t="shared" si="9" ref="C71:K71">+C83</f>
        <v>26121850</v>
      </c>
      <c r="D71" s="1">
        <f t="shared" si="9"/>
        <v>22103171</v>
      </c>
      <c r="E71" s="1">
        <f t="shared" si="9"/>
        <v>30686400</v>
      </c>
      <c r="F71" s="1">
        <f t="shared" si="9"/>
        <v>31276929</v>
      </c>
      <c r="G71" s="1">
        <f t="shared" si="9"/>
        <v>31276929</v>
      </c>
      <c r="H71" s="1">
        <f t="shared" si="9"/>
        <v>21579198</v>
      </c>
      <c r="I71" s="1">
        <f t="shared" si="9"/>
        <v>34344108</v>
      </c>
      <c r="J71" s="1">
        <f t="shared" si="9"/>
        <v>36234431</v>
      </c>
      <c r="K71" s="1">
        <f t="shared" si="9"/>
        <v>38153360</v>
      </c>
    </row>
    <row r="72" spans="1:11" ht="12.75" hidden="1">
      <c r="A72" s="1" t="s">
        <v>126</v>
      </c>
      <c r="B72" s="1">
        <f>+B77</f>
        <v>23363637</v>
      </c>
      <c r="C72" s="1">
        <f aca="true" t="shared" si="10" ref="C72:K72">+C77</f>
        <v>24671622</v>
      </c>
      <c r="D72" s="1">
        <f t="shared" si="10"/>
        <v>25894776</v>
      </c>
      <c r="E72" s="1">
        <f t="shared" si="10"/>
        <v>33311235</v>
      </c>
      <c r="F72" s="1">
        <f t="shared" si="10"/>
        <v>33311354</v>
      </c>
      <c r="G72" s="1">
        <f t="shared" si="10"/>
        <v>33311354</v>
      </c>
      <c r="H72" s="1">
        <f t="shared" si="10"/>
        <v>0</v>
      </c>
      <c r="I72" s="1">
        <f t="shared" si="10"/>
        <v>38868758</v>
      </c>
      <c r="J72" s="1">
        <f t="shared" si="10"/>
        <v>41007958</v>
      </c>
      <c r="K72" s="1">
        <f t="shared" si="10"/>
        <v>43179884</v>
      </c>
    </row>
    <row r="73" spans="1:11" ht="12.75" hidden="1">
      <c r="A73" s="1" t="s">
        <v>127</v>
      </c>
      <c r="B73" s="1">
        <f>+B74</f>
        <v>-5548533.999999993</v>
      </c>
      <c r="C73" s="1">
        <f aca="true" t="shared" si="11" ref="C73:K73">+(C78+C80+C81+C82)-(B78+B80+B81+B82)</f>
        <v>7218171</v>
      </c>
      <c r="D73" s="1">
        <f t="shared" si="11"/>
        <v>2426328</v>
      </c>
      <c r="E73" s="1">
        <f t="shared" si="11"/>
        <v>74234715</v>
      </c>
      <c r="F73" s="1">
        <f>+(F78+F80+F81+F82)-(D78+D80+D81+D82)</f>
        <v>74234715</v>
      </c>
      <c r="G73" s="1">
        <f>+(G78+G80+G81+G82)-(D78+D80+D81+D82)</f>
        <v>74234715</v>
      </c>
      <c r="H73" s="1">
        <f>+(H78+H80+H81+H82)-(D78+D80+D81+D82)</f>
        <v>90716556</v>
      </c>
      <c r="I73" s="1">
        <f>+(I78+I80+I81+I82)-(E78+E80+E81+E82)</f>
        <v>-80306984</v>
      </c>
      <c r="J73" s="1">
        <f t="shared" si="11"/>
        <v>1133672</v>
      </c>
      <c r="K73" s="1">
        <f t="shared" si="11"/>
        <v>1152532</v>
      </c>
    </row>
    <row r="74" spans="1:11" ht="12.75" hidden="1">
      <c r="A74" s="1" t="s">
        <v>128</v>
      </c>
      <c r="B74" s="1">
        <f>+TREND(C74:E74)</f>
        <v>-5548533.999999993</v>
      </c>
      <c r="C74" s="1">
        <f>+C73</f>
        <v>7218171</v>
      </c>
      <c r="D74" s="1">
        <f aca="true" t="shared" si="12" ref="D74:K74">+D73</f>
        <v>2426328</v>
      </c>
      <c r="E74" s="1">
        <f t="shared" si="12"/>
        <v>74234715</v>
      </c>
      <c r="F74" s="1">
        <f t="shared" si="12"/>
        <v>74234715</v>
      </c>
      <c r="G74" s="1">
        <f t="shared" si="12"/>
        <v>74234715</v>
      </c>
      <c r="H74" s="1">
        <f t="shared" si="12"/>
        <v>90716556</v>
      </c>
      <c r="I74" s="1">
        <f t="shared" si="12"/>
        <v>-80306984</v>
      </c>
      <c r="J74" s="1">
        <f t="shared" si="12"/>
        <v>1133672</v>
      </c>
      <c r="K74" s="1">
        <f t="shared" si="12"/>
        <v>1152532</v>
      </c>
    </row>
    <row r="75" spans="1:11" ht="12.75" hidden="1">
      <c r="A75" s="1" t="s">
        <v>129</v>
      </c>
      <c r="B75" s="1">
        <f>+B84-(((B80+B81+B78)*B70)-B79)</f>
        <v>12820373.172119223</v>
      </c>
      <c r="C75" s="1">
        <f aca="true" t="shared" si="13" ref="C75:K75">+C84-(((C80+C81+C78)*C70)-C79)</f>
        <v>25084828.2710733</v>
      </c>
      <c r="D75" s="1">
        <f t="shared" si="13"/>
        <v>60225774.63701532</v>
      </c>
      <c r="E75" s="1">
        <f t="shared" si="13"/>
        <v>-55102051.72044207</v>
      </c>
      <c r="F75" s="1">
        <f t="shared" si="13"/>
        <v>-56890926.91402373</v>
      </c>
      <c r="G75" s="1">
        <f t="shared" si="13"/>
        <v>-56890926.91402373</v>
      </c>
      <c r="H75" s="1">
        <f t="shared" si="13"/>
        <v>27067481</v>
      </c>
      <c r="I75" s="1">
        <f t="shared" si="13"/>
        <v>75887535.9178552</v>
      </c>
      <c r="J75" s="1">
        <f t="shared" si="13"/>
        <v>80061308.70867789</v>
      </c>
      <c r="K75" s="1">
        <f t="shared" si="13"/>
        <v>84304608.26718783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23363637</v>
      </c>
      <c r="C77" s="3">
        <v>24671622</v>
      </c>
      <c r="D77" s="3">
        <v>25894776</v>
      </c>
      <c r="E77" s="3">
        <v>33311235</v>
      </c>
      <c r="F77" s="3">
        <v>33311354</v>
      </c>
      <c r="G77" s="3">
        <v>33311354</v>
      </c>
      <c r="H77" s="3">
        <v>0</v>
      </c>
      <c r="I77" s="3">
        <v>38868758</v>
      </c>
      <c r="J77" s="3">
        <v>41007958</v>
      </c>
      <c r="K77" s="3">
        <v>43179884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32102162</v>
      </c>
      <c r="C79" s="3">
        <v>50768922</v>
      </c>
      <c r="D79" s="3">
        <v>71623715</v>
      </c>
      <c r="E79" s="3">
        <v>37865000</v>
      </c>
      <c r="F79" s="3">
        <v>37864844</v>
      </c>
      <c r="G79" s="3">
        <v>37864844</v>
      </c>
      <c r="H79" s="3">
        <v>27067481</v>
      </c>
      <c r="I79" s="3">
        <v>85763289</v>
      </c>
      <c r="J79" s="3">
        <v>90480269</v>
      </c>
      <c r="K79" s="3">
        <v>95275723</v>
      </c>
    </row>
    <row r="80" spans="1:11" ht="12.75" hidden="1">
      <c r="A80" s="2" t="s">
        <v>67</v>
      </c>
      <c r="B80" s="3">
        <v>8357064</v>
      </c>
      <c r="C80" s="3">
        <v>5520851</v>
      </c>
      <c r="D80" s="3">
        <v>8319512</v>
      </c>
      <c r="E80" s="3">
        <v>100919212</v>
      </c>
      <c r="F80" s="3">
        <v>100919212</v>
      </c>
      <c r="G80" s="3">
        <v>100919212</v>
      </c>
      <c r="H80" s="3">
        <v>117401053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8682934</v>
      </c>
      <c r="C81" s="3">
        <v>18737318</v>
      </c>
      <c r="D81" s="3">
        <v>5033645</v>
      </c>
      <c r="E81" s="3">
        <v>0</v>
      </c>
      <c r="F81" s="3">
        <v>0</v>
      </c>
      <c r="G81" s="3">
        <v>0</v>
      </c>
      <c r="H81" s="3">
        <v>0</v>
      </c>
      <c r="I81" s="3">
        <v>11176830</v>
      </c>
      <c r="J81" s="3">
        <v>11791555</v>
      </c>
      <c r="K81" s="3">
        <v>12416507</v>
      </c>
    </row>
    <row r="82" spans="1:11" ht="12.75" hidden="1">
      <c r="A82" s="2" t="s">
        <v>69</v>
      </c>
      <c r="B82" s="3">
        <v>0</v>
      </c>
      <c r="C82" s="3">
        <v>0</v>
      </c>
      <c r="D82" s="3">
        <v>13331340</v>
      </c>
      <c r="E82" s="3">
        <v>0</v>
      </c>
      <c r="F82" s="3">
        <v>0</v>
      </c>
      <c r="G82" s="3">
        <v>0</v>
      </c>
      <c r="H82" s="3">
        <v>0</v>
      </c>
      <c r="I82" s="3">
        <v>9435398</v>
      </c>
      <c r="J82" s="3">
        <v>9954345</v>
      </c>
      <c r="K82" s="3">
        <v>10481925</v>
      </c>
    </row>
    <row r="83" spans="1:11" ht="12.75" hidden="1">
      <c r="A83" s="2" t="s">
        <v>70</v>
      </c>
      <c r="B83" s="3">
        <v>26437369</v>
      </c>
      <c r="C83" s="3">
        <v>26121850</v>
      </c>
      <c r="D83" s="3">
        <v>22103171</v>
      </c>
      <c r="E83" s="3">
        <v>30686400</v>
      </c>
      <c r="F83" s="3">
        <v>31276929</v>
      </c>
      <c r="G83" s="3">
        <v>31276929</v>
      </c>
      <c r="H83" s="3">
        <v>21579198</v>
      </c>
      <c r="I83" s="3">
        <v>34344108</v>
      </c>
      <c r="J83" s="3">
        <v>36234431</v>
      </c>
      <c r="K83" s="3">
        <v>38153360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12243249</v>
      </c>
      <c r="C5" s="6">
        <v>12638208</v>
      </c>
      <c r="D5" s="23">
        <v>16431138</v>
      </c>
      <c r="E5" s="24">
        <v>19008000</v>
      </c>
      <c r="F5" s="6">
        <v>20200000</v>
      </c>
      <c r="G5" s="25">
        <v>20200000</v>
      </c>
      <c r="H5" s="26">
        <v>0</v>
      </c>
      <c r="I5" s="24">
        <v>22500000</v>
      </c>
      <c r="J5" s="6">
        <v>23827500</v>
      </c>
      <c r="K5" s="25">
        <v>25257150</v>
      </c>
    </row>
    <row r="6" spans="1:11" ht="13.5">
      <c r="A6" s="22" t="s">
        <v>18</v>
      </c>
      <c r="B6" s="6">
        <v>0</v>
      </c>
      <c r="C6" s="6">
        <v>6788106</v>
      </c>
      <c r="D6" s="23">
        <v>5868618</v>
      </c>
      <c r="E6" s="24">
        <v>10435045</v>
      </c>
      <c r="F6" s="6">
        <v>11919454</v>
      </c>
      <c r="G6" s="25">
        <v>11919454</v>
      </c>
      <c r="H6" s="26">
        <v>0</v>
      </c>
      <c r="I6" s="24">
        <v>12328023</v>
      </c>
      <c r="J6" s="6">
        <v>13055376</v>
      </c>
      <c r="K6" s="25">
        <v>13838699</v>
      </c>
    </row>
    <row r="7" spans="1:11" ht="13.5">
      <c r="A7" s="22" t="s">
        <v>19</v>
      </c>
      <c r="B7" s="6">
        <v>794059</v>
      </c>
      <c r="C7" s="6">
        <v>1491176</v>
      </c>
      <c r="D7" s="23">
        <v>4772192</v>
      </c>
      <c r="E7" s="24">
        <v>1600000</v>
      </c>
      <c r="F7" s="6">
        <v>1450000</v>
      </c>
      <c r="G7" s="25">
        <v>1450000</v>
      </c>
      <c r="H7" s="26">
        <v>0</v>
      </c>
      <c r="I7" s="24">
        <v>1500000</v>
      </c>
      <c r="J7" s="6">
        <v>1588500</v>
      </c>
      <c r="K7" s="25">
        <v>1683810</v>
      </c>
    </row>
    <row r="8" spans="1:11" ht="13.5">
      <c r="A8" s="22" t="s">
        <v>20</v>
      </c>
      <c r="B8" s="6">
        <v>34326625</v>
      </c>
      <c r="C8" s="6">
        <v>34697564</v>
      </c>
      <c r="D8" s="23">
        <v>37574645</v>
      </c>
      <c r="E8" s="24">
        <v>41018000</v>
      </c>
      <c r="F8" s="6">
        <v>40906000</v>
      </c>
      <c r="G8" s="25">
        <v>40906000</v>
      </c>
      <c r="H8" s="26">
        <v>0</v>
      </c>
      <c r="I8" s="24">
        <v>47417000</v>
      </c>
      <c r="J8" s="6">
        <v>46756000</v>
      </c>
      <c r="K8" s="25">
        <v>45397000</v>
      </c>
    </row>
    <row r="9" spans="1:11" ht="13.5">
      <c r="A9" s="22" t="s">
        <v>21</v>
      </c>
      <c r="B9" s="6">
        <v>11998111</v>
      </c>
      <c r="C9" s="6">
        <v>5064349</v>
      </c>
      <c r="D9" s="23">
        <v>3445096</v>
      </c>
      <c r="E9" s="24">
        <v>6789958</v>
      </c>
      <c r="F9" s="6">
        <v>7545194</v>
      </c>
      <c r="G9" s="25">
        <v>7545194</v>
      </c>
      <c r="H9" s="26">
        <v>0</v>
      </c>
      <c r="I9" s="24">
        <v>8471498</v>
      </c>
      <c r="J9" s="6">
        <v>8971316</v>
      </c>
      <c r="K9" s="25">
        <v>9509594</v>
      </c>
    </row>
    <row r="10" spans="1:11" ht="25.5">
      <c r="A10" s="27" t="s">
        <v>118</v>
      </c>
      <c r="B10" s="28">
        <f>SUM(B5:B9)</f>
        <v>59362044</v>
      </c>
      <c r="C10" s="29">
        <f aca="true" t="shared" si="0" ref="C10:K10">SUM(C5:C9)</f>
        <v>60679403</v>
      </c>
      <c r="D10" s="30">
        <f t="shared" si="0"/>
        <v>68091689</v>
      </c>
      <c r="E10" s="28">
        <f t="shared" si="0"/>
        <v>78851003</v>
      </c>
      <c r="F10" s="29">
        <f t="shared" si="0"/>
        <v>82020648</v>
      </c>
      <c r="G10" s="31">
        <f t="shared" si="0"/>
        <v>82020648</v>
      </c>
      <c r="H10" s="32">
        <f t="shared" si="0"/>
        <v>0</v>
      </c>
      <c r="I10" s="28">
        <f t="shared" si="0"/>
        <v>92216521</v>
      </c>
      <c r="J10" s="29">
        <f t="shared" si="0"/>
        <v>94198692</v>
      </c>
      <c r="K10" s="31">
        <f t="shared" si="0"/>
        <v>95686253</v>
      </c>
    </row>
    <row r="11" spans="1:11" ht="13.5">
      <c r="A11" s="22" t="s">
        <v>22</v>
      </c>
      <c r="B11" s="6">
        <v>18874057</v>
      </c>
      <c r="C11" s="6">
        <v>27213619</v>
      </c>
      <c r="D11" s="23">
        <v>31961828</v>
      </c>
      <c r="E11" s="24">
        <v>37998278</v>
      </c>
      <c r="F11" s="6">
        <v>32871495</v>
      </c>
      <c r="G11" s="25">
        <v>32871495</v>
      </c>
      <c r="H11" s="26">
        <v>0</v>
      </c>
      <c r="I11" s="24">
        <v>44595262</v>
      </c>
      <c r="J11" s="6">
        <v>47226381</v>
      </c>
      <c r="K11" s="25">
        <v>50012740</v>
      </c>
    </row>
    <row r="12" spans="1:11" ht="13.5">
      <c r="A12" s="22" t="s">
        <v>23</v>
      </c>
      <c r="B12" s="6">
        <v>2847317</v>
      </c>
      <c r="C12" s="6">
        <v>2993552</v>
      </c>
      <c r="D12" s="23">
        <v>3237067</v>
      </c>
      <c r="E12" s="24">
        <v>3636984</v>
      </c>
      <c r="F12" s="6">
        <v>3484998</v>
      </c>
      <c r="G12" s="25">
        <v>3484998</v>
      </c>
      <c r="H12" s="26">
        <v>0</v>
      </c>
      <c r="I12" s="24">
        <v>3726784</v>
      </c>
      <c r="J12" s="6">
        <v>3946665</v>
      </c>
      <c r="K12" s="25">
        <v>4183465</v>
      </c>
    </row>
    <row r="13" spans="1:11" ht="13.5">
      <c r="A13" s="22" t="s">
        <v>119</v>
      </c>
      <c r="B13" s="6">
        <v>15913854</v>
      </c>
      <c r="C13" s="6">
        <v>18520809</v>
      </c>
      <c r="D13" s="23">
        <v>21744338</v>
      </c>
      <c r="E13" s="24">
        <v>15000000</v>
      </c>
      <c r="F13" s="6">
        <v>23000000</v>
      </c>
      <c r="G13" s="25">
        <v>23000000</v>
      </c>
      <c r="H13" s="26">
        <v>0</v>
      </c>
      <c r="I13" s="24">
        <v>23000000</v>
      </c>
      <c r="J13" s="6">
        <v>24357000</v>
      </c>
      <c r="K13" s="25">
        <v>25818420</v>
      </c>
    </row>
    <row r="14" spans="1:11" ht="13.5">
      <c r="A14" s="22" t="s">
        <v>24</v>
      </c>
      <c r="B14" s="6">
        <v>405576</v>
      </c>
      <c r="C14" s="6">
        <v>650933</v>
      </c>
      <c r="D14" s="23">
        <v>2342365</v>
      </c>
      <c r="E14" s="24">
        <v>700000</v>
      </c>
      <c r="F14" s="6">
        <v>700000</v>
      </c>
      <c r="G14" s="25">
        <v>700000</v>
      </c>
      <c r="H14" s="26">
        <v>0</v>
      </c>
      <c r="I14" s="24">
        <v>738500</v>
      </c>
      <c r="J14" s="6">
        <v>782072</v>
      </c>
      <c r="K14" s="25">
        <v>828996</v>
      </c>
    </row>
    <row r="15" spans="1:11" ht="13.5">
      <c r="A15" s="22" t="s">
        <v>25</v>
      </c>
      <c r="B15" s="6">
        <v>6282759</v>
      </c>
      <c r="C15" s="6">
        <v>6643699</v>
      </c>
      <c r="D15" s="23">
        <v>6129480</v>
      </c>
      <c r="E15" s="24">
        <v>6500000</v>
      </c>
      <c r="F15" s="6">
        <v>8050000</v>
      </c>
      <c r="G15" s="25">
        <v>8050000</v>
      </c>
      <c r="H15" s="26">
        <v>0</v>
      </c>
      <c r="I15" s="24">
        <v>7100000</v>
      </c>
      <c r="J15" s="6">
        <v>7518900</v>
      </c>
      <c r="K15" s="25">
        <v>7970034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25644352</v>
      </c>
      <c r="C17" s="6">
        <v>29272198</v>
      </c>
      <c r="D17" s="23">
        <v>36922490</v>
      </c>
      <c r="E17" s="24">
        <v>34615791</v>
      </c>
      <c r="F17" s="6">
        <v>38468116</v>
      </c>
      <c r="G17" s="25">
        <v>38468116</v>
      </c>
      <c r="H17" s="26">
        <v>0</v>
      </c>
      <c r="I17" s="24">
        <v>35314692</v>
      </c>
      <c r="J17" s="6">
        <v>37394763</v>
      </c>
      <c r="K17" s="25">
        <v>39918654</v>
      </c>
    </row>
    <row r="18" spans="1:11" ht="13.5">
      <c r="A18" s="34" t="s">
        <v>28</v>
      </c>
      <c r="B18" s="35">
        <f>SUM(B11:B17)</f>
        <v>69967915</v>
      </c>
      <c r="C18" s="36">
        <f aca="true" t="shared" si="1" ref="C18:K18">SUM(C11:C17)</f>
        <v>85294810</v>
      </c>
      <c r="D18" s="37">
        <f t="shared" si="1"/>
        <v>102337568</v>
      </c>
      <c r="E18" s="35">
        <f t="shared" si="1"/>
        <v>98451053</v>
      </c>
      <c r="F18" s="36">
        <f t="shared" si="1"/>
        <v>106574609</v>
      </c>
      <c r="G18" s="38">
        <f t="shared" si="1"/>
        <v>106574609</v>
      </c>
      <c r="H18" s="39">
        <f t="shared" si="1"/>
        <v>0</v>
      </c>
      <c r="I18" s="35">
        <f t="shared" si="1"/>
        <v>114475238</v>
      </c>
      <c r="J18" s="36">
        <f t="shared" si="1"/>
        <v>121225781</v>
      </c>
      <c r="K18" s="38">
        <f t="shared" si="1"/>
        <v>128732309</v>
      </c>
    </row>
    <row r="19" spans="1:11" ht="13.5">
      <c r="A19" s="34" t="s">
        <v>29</v>
      </c>
      <c r="B19" s="40">
        <f>+B10-B18</f>
        <v>-10605871</v>
      </c>
      <c r="C19" s="41">
        <f aca="true" t="shared" si="2" ref="C19:K19">+C10-C18</f>
        <v>-24615407</v>
      </c>
      <c r="D19" s="42">
        <f t="shared" si="2"/>
        <v>-34245879</v>
      </c>
      <c r="E19" s="40">
        <f t="shared" si="2"/>
        <v>-19600050</v>
      </c>
      <c r="F19" s="41">
        <f t="shared" si="2"/>
        <v>-24553961</v>
      </c>
      <c r="G19" s="43">
        <f t="shared" si="2"/>
        <v>-24553961</v>
      </c>
      <c r="H19" s="44">
        <f t="shared" si="2"/>
        <v>0</v>
      </c>
      <c r="I19" s="40">
        <f t="shared" si="2"/>
        <v>-22258717</v>
      </c>
      <c r="J19" s="41">
        <f t="shared" si="2"/>
        <v>-27027089</v>
      </c>
      <c r="K19" s="43">
        <f t="shared" si="2"/>
        <v>-33046056</v>
      </c>
    </row>
    <row r="20" spans="1:11" ht="13.5">
      <c r="A20" s="22" t="s">
        <v>30</v>
      </c>
      <c r="B20" s="24">
        <v>0</v>
      </c>
      <c r="C20" s="6">
        <v>14594357</v>
      </c>
      <c r="D20" s="23">
        <v>21795909</v>
      </c>
      <c r="E20" s="24">
        <v>12815000</v>
      </c>
      <c r="F20" s="6">
        <v>32815000</v>
      </c>
      <c r="G20" s="25">
        <v>32815000</v>
      </c>
      <c r="H20" s="26">
        <v>0</v>
      </c>
      <c r="I20" s="24">
        <v>30210837</v>
      </c>
      <c r="J20" s="6">
        <v>13413000</v>
      </c>
      <c r="K20" s="25">
        <v>13935000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-10605871</v>
      </c>
      <c r="C22" s="52">
        <f aca="true" t="shared" si="3" ref="C22:K22">SUM(C19:C21)</f>
        <v>-10021050</v>
      </c>
      <c r="D22" s="53">
        <f t="shared" si="3"/>
        <v>-12449970</v>
      </c>
      <c r="E22" s="51">
        <f t="shared" si="3"/>
        <v>-6785050</v>
      </c>
      <c r="F22" s="52">
        <f t="shared" si="3"/>
        <v>8261039</v>
      </c>
      <c r="G22" s="54">
        <f t="shared" si="3"/>
        <v>8261039</v>
      </c>
      <c r="H22" s="55">
        <f t="shared" si="3"/>
        <v>0</v>
      </c>
      <c r="I22" s="51">
        <f t="shared" si="3"/>
        <v>7952120</v>
      </c>
      <c r="J22" s="52">
        <f t="shared" si="3"/>
        <v>-13614089</v>
      </c>
      <c r="K22" s="54">
        <f t="shared" si="3"/>
        <v>-19111056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-10605871</v>
      </c>
      <c r="C24" s="41">
        <f aca="true" t="shared" si="4" ref="C24:K24">SUM(C22:C23)</f>
        <v>-10021050</v>
      </c>
      <c r="D24" s="42">
        <f t="shared" si="4"/>
        <v>-12449970</v>
      </c>
      <c r="E24" s="40">
        <f t="shared" si="4"/>
        <v>-6785050</v>
      </c>
      <c r="F24" s="41">
        <f t="shared" si="4"/>
        <v>8261039</v>
      </c>
      <c r="G24" s="43">
        <f t="shared" si="4"/>
        <v>8261039</v>
      </c>
      <c r="H24" s="44">
        <f t="shared" si="4"/>
        <v>0</v>
      </c>
      <c r="I24" s="40">
        <f t="shared" si="4"/>
        <v>7952120</v>
      </c>
      <c r="J24" s="41">
        <f t="shared" si="4"/>
        <v>-13614089</v>
      </c>
      <c r="K24" s="43">
        <f t="shared" si="4"/>
        <v>-19111056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3366715</v>
      </c>
      <c r="C27" s="7">
        <v>422931439</v>
      </c>
      <c r="D27" s="64">
        <v>324878872</v>
      </c>
      <c r="E27" s="65">
        <v>12214950</v>
      </c>
      <c r="F27" s="7">
        <v>33262025</v>
      </c>
      <c r="G27" s="66">
        <v>33262025</v>
      </c>
      <c r="H27" s="67">
        <v>0</v>
      </c>
      <c r="I27" s="65">
        <v>35152122</v>
      </c>
      <c r="J27" s="7">
        <v>20010184</v>
      </c>
      <c r="K27" s="66">
        <v>21090234</v>
      </c>
    </row>
    <row r="28" spans="1:11" ht="13.5">
      <c r="A28" s="68" t="s">
        <v>30</v>
      </c>
      <c r="B28" s="6">
        <v>3130000</v>
      </c>
      <c r="C28" s="6">
        <v>137525420</v>
      </c>
      <c r="D28" s="23">
        <v>322870946</v>
      </c>
      <c r="E28" s="24">
        <v>11279950</v>
      </c>
      <c r="F28" s="6">
        <v>31977025</v>
      </c>
      <c r="G28" s="25">
        <v>31977025</v>
      </c>
      <c r="H28" s="26">
        <v>0</v>
      </c>
      <c r="I28" s="24">
        <v>30096622</v>
      </c>
      <c r="J28" s="6">
        <v>12742350</v>
      </c>
      <c r="K28" s="25">
        <v>12105233</v>
      </c>
    </row>
    <row r="29" spans="1:11" ht="13.5">
      <c r="A29" s="22" t="s">
        <v>123</v>
      </c>
      <c r="B29" s="6">
        <v>0</v>
      </c>
      <c r="C29" s="6">
        <v>285406019</v>
      </c>
      <c r="D29" s="23">
        <v>0</v>
      </c>
      <c r="E29" s="24">
        <v>935000</v>
      </c>
      <c r="F29" s="6">
        <v>1285000</v>
      </c>
      <c r="G29" s="25">
        <v>1285000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236715</v>
      </c>
      <c r="C31" s="6">
        <v>0</v>
      </c>
      <c r="D31" s="23">
        <v>2007927</v>
      </c>
      <c r="E31" s="24">
        <v>0</v>
      </c>
      <c r="F31" s="6">
        <v>0</v>
      </c>
      <c r="G31" s="25">
        <v>0</v>
      </c>
      <c r="H31" s="26">
        <v>0</v>
      </c>
      <c r="I31" s="24">
        <v>5055500</v>
      </c>
      <c r="J31" s="6">
        <v>7267834</v>
      </c>
      <c r="K31" s="25">
        <v>8985002</v>
      </c>
    </row>
    <row r="32" spans="1:11" ht="13.5">
      <c r="A32" s="34" t="s">
        <v>36</v>
      </c>
      <c r="B32" s="7">
        <f>SUM(B28:B31)</f>
        <v>3366715</v>
      </c>
      <c r="C32" s="7">
        <f aca="true" t="shared" si="5" ref="C32:K32">SUM(C28:C31)</f>
        <v>422931439</v>
      </c>
      <c r="D32" s="64">
        <f t="shared" si="5"/>
        <v>324878873</v>
      </c>
      <c r="E32" s="65">
        <f t="shared" si="5"/>
        <v>12214950</v>
      </c>
      <c r="F32" s="7">
        <f t="shared" si="5"/>
        <v>33262025</v>
      </c>
      <c r="G32" s="66">
        <f t="shared" si="5"/>
        <v>33262025</v>
      </c>
      <c r="H32" s="67">
        <f t="shared" si="5"/>
        <v>0</v>
      </c>
      <c r="I32" s="65">
        <f t="shared" si="5"/>
        <v>35152122</v>
      </c>
      <c r="J32" s="7">
        <f t="shared" si="5"/>
        <v>20010184</v>
      </c>
      <c r="K32" s="66">
        <f t="shared" si="5"/>
        <v>21090235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34630233</v>
      </c>
      <c r="C35" s="6">
        <v>165156151</v>
      </c>
      <c r="D35" s="23">
        <v>44441668</v>
      </c>
      <c r="E35" s="24">
        <v>165030000</v>
      </c>
      <c r="F35" s="6">
        <v>175903914</v>
      </c>
      <c r="G35" s="25">
        <v>175903914</v>
      </c>
      <c r="H35" s="26">
        <v>25594453</v>
      </c>
      <c r="I35" s="24">
        <v>43100000</v>
      </c>
      <c r="J35" s="6">
        <v>31500000</v>
      </c>
      <c r="K35" s="25">
        <v>29100000</v>
      </c>
    </row>
    <row r="36" spans="1:11" ht="13.5">
      <c r="A36" s="22" t="s">
        <v>39</v>
      </c>
      <c r="B36" s="6">
        <v>284400938</v>
      </c>
      <c r="C36" s="6">
        <v>422931438</v>
      </c>
      <c r="D36" s="23">
        <v>324878881</v>
      </c>
      <c r="E36" s="24">
        <v>445400000</v>
      </c>
      <c r="F36" s="6">
        <v>445400000</v>
      </c>
      <c r="G36" s="25">
        <v>445400000</v>
      </c>
      <c r="H36" s="26">
        <v>319728194</v>
      </c>
      <c r="I36" s="24">
        <v>347400000</v>
      </c>
      <c r="J36" s="6">
        <v>404400000</v>
      </c>
      <c r="K36" s="25">
        <v>455900000</v>
      </c>
    </row>
    <row r="37" spans="1:11" ht="13.5">
      <c r="A37" s="22" t="s">
        <v>40</v>
      </c>
      <c r="B37" s="6">
        <v>24177273</v>
      </c>
      <c r="C37" s="6">
        <v>26933842</v>
      </c>
      <c r="D37" s="23">
        <v>21152294</v>
      </c>
      <c r="E37" s="24">
        <v>16825000</v>
      </c>
      <c r="F37" s="6">
        <v>16825000</v>
      </c>
      <c r="G37" s="25">
        <v>16825000</v>
      </c>
      <c r="H37" s="26">
        <v>-9007576</v>
      </c>
      <c r="I37" s="24">
        <v>11080503</v>
      </c>
      <c r="J37" s="6">
        <v>8280503</v>
      </c>
      <c r="K37" s="25">
        <v>6500000</v>
      </c>
    </row>
    <row r="38" spans="1:11" ht="13.5">
      <c r="A38" s="22" t="s">
        <v>41</v>
      </c>
      <c r="B38" s="6">
        <v>3659413</v>
      </c>
      <c r="C38" s="6">
        <v>9124414</v>
      </c>
      <c r="D38" s="23">
        <v>15791239</v>
      </c>
      <c r="E38" s="24">
        <v>9150000</v>
      </c>
      <c r="F38" s="6">
        <v>9150000</v>
      </c>
      <c r="G38" s="25">
        <v>9150000</v>
      </c>
      <c r="H38" s="26">
        <v>-14320187</v>
      </c>
      <c r="I38" s="24">
        <v>13400000</v>
      </c>
      <c r="J38" s="6">
        <v>12700000</v>
      </c>
      <c r="K38" s="25">
        <v>12550000</v>
      </c>
    </row>
    <row r="39" spans="1:11" ht="13.5">
      <c r="A39" s="22" t="s">
        <v>42</v>
      </c>
      <c r="B39" s="6">
        <v>291194485</v>
      </c>
      <c r="C39" s="6">
        <v>552029333</v>
      </c>
      <c r="D39" s="23">
        <v>332377016</v>
      </c>
      <c r="E39" s="24">
        <v>584455000</v>
      </c>
      <c r="F39" s="6">
        <v>595328914</v>
      </c>
      <c r="G39" s="25">
        <v>595328914</v>
      </c>
      <c r="H39" s="26">
        <v>368650409</v>
      </c>
      <c r="I39" s="24">
        <v>366019497</v>
      </c>
      <c r="J39" s="6">
        <v>414919497</v>
      </c>
      <c r="K39" s="25">
        <v>465950000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18142433</v>
      </c>
      <c r="C42" s="6">
        <v>17126258</v>
      </c>
      <c r="D42" s="23">
        <v>11830032</v>
      </c>
      <c r="E42" s="24">
        <v>-2773050</v>
      </c>
      <c r="F42" s="6">
        <v>8512231</v>
      </c>
      <c r="G42" s="25">
        <v>8512231</v>
      </c>
      <c r="H42" s="26">
        <v>33658665</v>
      </c>
      <c r="I42" s="24">
        <v>35368609</v>
      </c>
      <c r="J42" s="6">
        <v>17526110</v>
      </c>
      <c r="K42" s="25">
        <v>13778002</v>
      </c>
    </row>
    <row r="43" spans="1:11" ht="13.5">
      <c r="A43" s="22" t="s">
        <v>45</v>
      </c>
      <c r="B43" s="6">
        <v>-3248738</v>
      </c>
      <c r="C43" s="6">
        <v>-27846885</v>
      </c>
      <c r="D43" s="23">
        <v>-30112344</v>
      </c>
      <c r="E43" s="24">
        <v>-12214956</v>
      </c>
      <c r="F43" s="6">
        <v>-36263406</v>
      </c>
      <c r="G43" s="25">
        <v>-36263406</v>
      </c>
      <c r="H43" s="26">
        <v>-8851489</v>
      </c>
      <c r="I43" s="24">
        <v>0</v>
      </c>
      <c r="J43" s="6">
        <v>0</v>
      </c>
      <c r="K43" s="25">
        <v>0</v>
      </c>
    </row>
    <row r="44" spans="1:11" ht="13.5">
      <c r="A44" s="22" t="s">
        <v>46</v>
      </c>
      <c r="B44" s="6">
        <v>-257048</v>
      </c>
      <c r="C44" s="6">
        <v>-291937</v>
      </c>
      <c r="D44" s="23">
        <v>3475070</v>
      </c>
      <c r="E44" s="24">
        <v>0</v>
      </c>
      <c r="F44" s="6">
        <v>0</v>
      </c>
      <c r="G44" s="25">
        <v>0</v>
      </c>
      <c r="H44" s="26">
        <v>0</v>
      </c>
      <c r="I44" s="24">
        <v>-316500</v>
      </c>
      <c r="J44" s="6">
        <v>-335174</v>
      </c>
      <c r="K44" s="25">
        <v>-355284</v>
      </c>
    </row>
    <row r="45" spans="1:11" ht="13.5">
      <c r="A45" s="34" t="s">
        <v>47</v>
      </c>
      <c r="B45" s="7">
        <v>28369169</v>
      </c>
      <c r="C45" s="7">
        <v>17356742</v>
      </c>
      <c r="D45" s="64">
        <v>1834188</v>
      </c>
      <c r="E45" s="65">
        <v>12665988</v>
      </c>
      <c r="F45" s="7">
        <v>-27751175</v>
      </c>
      <c r="G45" s="66">
        <v>-27751175</v>
      </c>
      <c r="H45" s="67">
        <v>26407176</v>
      </c>
      <c r="I45" s="65">
        <v>35263036</v>
      </c>
      <c r="J45" s="7">
        <v>52453972</v>
      </c>
      <c r="K45" s="66">
        <v>65876690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27646654</v>
      </c>
      <c r="C48" s="6">
        <v>16641430</v>
      </c>
      <c r="D48" s="23">
        <v>1834189</v>
      </c>
      <c r="E48" s="24">
        <v>19000000</v>
      </c>
      <c r="F48" s="6">
        <v>21165936</v>
      </c>
      <c r="G48" s="25">
        <v>21165936</v>
      </c>
      <c r="H48" s="26">
        <v>23573311</v>
      </c>
      <c r="I48" s="24">
        <v>3100000</v>
      </c>
      <c r="J48" s="6">
        <v>3500000</v>
      </c>
      <c r="K48" s="25">
        <v>4600000</v>
      </c>
    </row>
    <row r="49" spans="1:11" ht="13.5">
      <c r="A49" s="22" t="s">
        <v>50</v>
      </c>
      <c r="B49" s="6">
        <f>+B75</f>
        <v>29839886.209496044</v>
      </c>
      <c r="C49" s="6">
        <f aca="true" t="shared" si="6" ref="C49:K49">+C75</f>
        <v>15244677.381827965</v>
      </c>
      <c r="D49" s="23">
        <f t="shared" si="6"/>
        <v>2265724.3684503604</v>
      </c>
      <c r="E49" s="24">
        <f t="shared" si="6"/>
        <v>2792975.5201356076</v>
      </c>
      <c r="F49" s="6">
        <f t="shared" si="6"/>
        <v>-7814584.302112348</v>
      </c>
      <c r="G49" s="25">
        <f t="shared" si="6"/>
        <v>-7814584.302112348</v>
      </c>
      <c r="H49" s="26">
        <f t="shared" si="6"/>
        <v>-12393973</v>
      </c>
      <c r="I49" s="24">
        <f t="shared" si="6"/>
        <v>-2710563.9228664897</v>
      </c>
      <c r="J49" s="6">
        <f t="shared" si="6"/>
        <v>-6144782.5315513145</v>
      </c>
      <c r="K49" s="25">
        <f t="shared" si="6"/>
        <v>-9046103.797469761</v>
      </c>
    </row>
    <row r="50" spans="1:11" ht="13.5">
      <c r="A50" s="34" t="s">
        <v>51</v>
      </c>
      <c r="B50" s="7">
        <f>+B48-B49</f>
        <v>-2193232.2094960436</v>
      </c>
      <c r="C50" s="7">
        <f aca="true" t="shared" si="7" ref="C50:K50">+C48-C49</f>
        <v>1396752.6181720346</v>
      </c>
      <c r="D50" s="64">
        <f t="shared" si="7"/>
        <v>-431535.3684503604</v>
      </c>
      <c r="E50" s="65">
        <f t="shared" si="7"/>
        <v>16207024.479864392</v>
      </c>
      <c r="F50" s="7">
        <f t="shared" si="7"/>
        <v>28980520.30211235</v>
      </c>
      <c r="G50" s="66">
        <f t="shared" si="7"/>
        <v>28980520.30211235</v>
      </c>
      <c r="H50" s="67">
        <f t="shared" si="7"/>
        <v>35967284</v>
      </c>
      <c r="I50" s="65">
        <f t="shared" si="7"/>
        <v>5810563.92286649</v>
      </c>
      <c r="J50" s="7">
        <f t="shared" si="7"/>
        <v>9644782.531551315</v>
      </c>
      <c r="K50" s="66">
        <f t="shared" si="7"/>
        <v>13646103.797469761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250771370</v>
      </c>
      <c r="C53" s="6">
        <v>445866949</v>
      </c>
      <c r="D53" s="23">
        <v>324878882</v>
      </c>
      <c r="E53" s="24">
        <v>24429900</v>
      </c>
      <c r="F53" s="6">
        <v>45476975</v>
      </c>
      <c r="G53" s="25">
        <v>45476975</v>
      </c>
      <c r="H53" s="26">
        <v>12214950</v>
      </c>
      <c r="I53" s="24">
        <v>143946622</v>
      </c>
      <c r="J53" s="6">
        <v>130591959</v>
      </c>
      <c r="K53" s="25">
        <v>133442916</v>
      </c>
    </row>
    <row r="54" spans="1:11" ht="13.5">
      <c r="A54" s="22" t="s">
        <v>119</v>
      </c>
      <c r="B54" s="6">
        <v>15913854</v>
      </c>
      <c r="C54" s="6">
        <v>18520809</v>
      </c>
      <c r="D54" s="23">
        <v>21744338</v>
      </c>
      <c r="E54" s="24">
        <v>15000000</v>
      </c>
      <c r="F54" s="6">
        <v>23000000</v>
      </c>
      <c r="G54" s="25">
        <v>23000000</v>
      </c>
      <c r="H54" s="26">
        <v>0</v>
      </c>
      <c r="I54" s="24">
        <v>23000000</v>
      </c>
      <c r="J54" s="6">
        <v>24357000</v>
      </c>
      <c r="K54" s="25">
        <v>25818420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1411443</v>
      </c>
      <c r="C56" s="6">
        <v>7106576</v>
      </c>
      <c r="D56" s="23">
        <v>4974349</v>
      </c>
      <c r="E56" s="24">
        <v>3852400</v>
      </c>
      <c r="F56" s="6">
        <v>3404200</v>
      </c>
      <c r="G56" s="25">
        <v>3404200</v>
      </c>
      <c r="H56" s="26">
        <v>0</v>
      </c>
      <c r="I56" s="24">
        <v>4501850</v>
      </c>
      <c r="J56" s="6">
        <v>5013147</v>
      </c>
      <c r="K56" s="25">
        <v>5307516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449592</v>
      </c>
      <c r="C59" s="6">
        <v>449592</v>
      </c>
      <c r="D59" s="23">
        <v>449592</v>
      </c>
      <c r="E59" s="24">
        <v>449592</v>
      </c>
      <c r="F59" s="6">
        <v>449592</v>
      </c>
      <c r="G59" s="25">
        <v>449592</v>
      </c>
      <c r="H59" s="26">
        <v>449592</v>
      </c>
      <c r="I59" s="24">
        <v>449592</v>
      </c>
      <c r="J59" s="6">
        <v>449592</v>
      </c>
      <c r="K59" s="25">
        <v>449592</v>
      </c>
    </row>
    <row r="60" spans="1:11" ht="13.5">
      <c r="A60" s="33" t="s">
        <v>58</v>
      </c>
      <c r="B60" s="6">
        <v>1006422</v>
      </c>
      <c r="C60" s="6">
        <v>1006422</v>
      </c>
      <c r="D60" s="23">
        <v>1006422</v>
      </c>
      <c r="E60" s="24">
        <v>1006422</v>
      </c>
      <c r="F60" s="6">
        <v>1006422</v>
      </c>
      <c r="G60" s="25">
        <v>1006422</v>
      </c>
      <c r="H60" s="26">
        <v>1006422</v>
      </c>
      <c r="I60" s="24">
        <v>1006422</v>
      </c>
      <c r="J60" s="6">
        <v>1006422</v>
      </c>
      <c r="K60" s="25">
        <v>1006422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1095</v>
      </c>
      <c r="C62" s="92">
        <v>1095</v>
      </c>
      <c r="D62" s="93">
        <v>1095</v>
      </c>
      <c r="E62" s="91">
        <v>1095</v>
      </c>
      <c r="F62" s="92">
        <v>1095</v>
      </c>
      <c r="G62" s="93">
        <v>1095</v>
      </c>
      <c r="H62" s="94">
        <v>1095</v>
      </c>
      <c r="I62" s="91">
        <v>1095</v>
      </c>
      <c r="J62" s="92">
        <v>1095</v>
      </c>
      <c r="K62" s="93">
        <v>1095</v>
      </c>
    </row>
    <row r="63" spans="1:11" ht="13.5">
      <c r="A63" s="90" t="s">
        <v>61</v>
      </c>
      <c r="B63" s="91">
        <v>3081</v>
      </c>
      <c r="C63" s="92">
        <v>3081</v>
      </c>
      <c r="D63" s="93">
        <v>3081</v>
      </c>
      <c r="E63" s="91">
        <v>3081</v>
      </c>
      <c r="F63" s="92">
        <v>3081</v>
      </c>
      <c r="G63" s="93">
        <v>3081</v>
      </c>
      <c r="H63" s="94">
        <v>3081</v>
      </c>
      <c r="I63" s="91">
        <v>3081</v>
      </c>
      <c r="J63" s="92">
        <v>3081</v>
      </c>
      <c r="K63" s="93">
        <v>3081</v>
      </c>
    </row>
    <row r="64" spans="1:11" ht="13.5">
      <c r="A64" s="90" t="s">
        <v>62</v>
      </c>
      <c r="B64" s="91">
        <v>21078</v>
      </c>
      <c r="C64" s="92">
        <v>21078</v>
      </c>
      <c r="D64" s="93">
        <v>21078</v>
      </c>
      <c r="E64" s="91">
        <v>21078</v>
      </c>
      <c r="F64" s="92">
        <v>21078</v>
      </c>
      <c r="G64" s="93">
        <v>21078</v>
      </c>
      <c r="H64" s="94">
        <v>21078</v>
      </c>
      <c r="I64" s="91">
        <v>21078</v>
      </c>
      <c r="J64" s="92">
        <v>21078</v>
      </c>
      <c r="K64" s="93">
        <v>21078</v>
      </c>
    </row>
    <row r="65" spans="1:11" ht="13.5">
      <c r="A65" s="90" t="s">
        <v>63</v>
      </c>
      <c r="B65" s="91">
        <v>6668</v>
      </c>
      <c r="C65" s="92">
        <v>6668</v>
      </c>
      <c r="D65" s="93">
        <v>6668</v>
      </c>
      <c r="E65" s="91">
        <v>6668</v>
      </c>
      <c r="F65" s="92">
        <v>6668</v>
      </c>
      <c r="G65" s="93">
        <v>6668</v>
      </c>
      <c r="H65" s="94">
        <v>6668</v>
      </c>
      <c r="I65" s="91">
        <v>6668</v>
      </c>
      <c r="J65" s="92">
        <v>6668</v>
      </c>
      <c r="K65" s="93">
        <v>6668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0.6298775728754492</v>
      </c>
      <c r="C70" s="5">
        <f aca="true" t="shared" si="8" ref="C70:K70">IF(ISERROR(C71/C72),0,(C71/C72))</f>
        <v>1.2238331808330383</v>
      </c>
      <c r="D70" s="5">
        <f t="shared" si="8"/>
        <v>0.9014975110363812</v>
      </c>
      <c r="E70" s="5">
        <f t="shared" si="8"/>
        <v>0.9256479238002988</v>
      </c>
      <c r="F70" s="5">
        <f t="shared" si="8"/>
        <v>0.931929460208496</v>
      </c>
      <c r="G70" s="5">
        <f t="shared" si="8"/>
        <v>0.931929460208496</v>
      </c>
      <c r="H70" s="5">
        <f t="shared" si="8"/>
        <v>0</v>
      </c>
      <c r="I70" s="5">
        <f t="shared" si="8"/>
        <v>0.9342136602388742</v>
      </c>
      <c r="J70" s="5">
        <f t="shared" si="8"/>
        <v>0.9342140408885626</v>
      </c>
      <c r="K70" s="5">
        <f t="shared" si="8"/>
        <v>0.9342140549979145</v>
      </c>
    </row>
    <row r="71" spans="1:11" ht="12.75" hidden="1">
      <c r="A71" s="1" t="s">
        <v>125</v>
      </c>
      <c r="B71" s="1">
        <f>+B83</f>
        <v>15269089</v>
      </c>
      <c r="C71" s="1">
        <f aca="true" t="shared" si="9" ref="C71:K71">+C83</f>
        <v>29972486</v>
      </c>
      <c r="D71" s="1">
        <f t="shared" si="9"/>
        <v>23208920</v>
      </c>
      <c r="E71" s="1">
        <f t="shared" si="9"/>
        <v>33539004</v>
      </c>
      <c r="F71" s="1">
        <f t="shared" si="9"/>
        <v>36964654</v>
      </c>
      <c r="G71" s="1">
        <f t="shared" si="9"/>
        <v>36964654</v>
      </c>
      <c r="H71" s="1">
        <f t="shared" si="9"/>
        <v>20355505</v>
      </c>
      <c r="I71" s="1">
        <f t="shared" si="9"/>
        <v>40451004</v>
      </c>
      <c r="J71" s="1">
        <f t="shared" si="9"/>
        <v>42837630</v>
      </c>
      <c r="K71" s="1">
        <f t="shared" si="9"/>
        <v>45407888</v>
      </c>
    </row>
    <row r="72" spans="1:11" ht="12.75" hidden="1">
      <c r="A72" s="1" t="s">
        <v>126</v>
      </c>
      <c r="B72" s="1">
        <f>+B77</f>
        <v>24241360</v>
      </c>
      <c r="C72" s="1">
        <f aca="true" t="shared" si="10" ref="C72:K72">+C77</f>
        <v>24490663</v>
      </c>
      <c r="D72" s="1">
        <f t="shared" si="10"/>
        <v>25744852</v>
      </c>
      <c r="E72" s="1">
        <f t="shared" si="10"/>
        <v>36233003</v>
      </c>
      <c r="F72" s="1">
        <f t="shared" si="10"/>
        <v>39664648</v>
      </c>
      <c r="G72" s="1">
        <f t="shared" si="10"/>
        <v>39664648</v>
      </c>
      <c r="H72" s="1">
        <f t="shared" si="10"/>
        <v>0</v>
      </c>
      <c r="I72" s="1">
        <f t="shared" si="10"/>
        <v>43299521</v>
      </c>
      <c r="J72" s="1">
        <f t="shared" si="10"/>
        <v>45854192</v>
      </c>
      <c r="K72" s="1">
        <f t="shared" si="10"/>
        <v>48605443</v>
      </c>
    </row>
    <row r="73" spans="1:11" ht="12.75" hidden="1">
      <c r="A73" s="1" t="s">
        <v>127</v>
      </c>
      <c r="B73" s="1">
        <f>+B74</f>
        <v>8714100.833333332</v>
      </c>
      <c r="C73" s="1">
        <f aca="true" t="shared" si="11" ref="C73:K73">+(C78+C80+C81+C82)-(B78+B80+B81+B82)</f>
        <v>10201052</v>
      </c>
      <c r="D73" s="1">
        <f t="shared" si="11"/>
        <v>-401762</v>
      </c>
      <c r="E73" s="1">
        <f t="shared" si="11"/>
        <v>-2082869</v>
      </c>
      <c r="F73" s="1">
        <f>+(F78+F80+F81+F82)-(D78+D80+D81+D82)</f>
        <v>6625109</v>
      </c>
      <c r="G73" s="1">
        <f>+(G78+G80+G81+G82)-(D78+D80+D81+D82)</f>
        <v>6625109</v>
      </c>
      <c r="H73" s="1">
        <f>+(H78+H80+H81+H82)-(D78+D80+D81+D82)</f>
        <v>-20140310</v>
      </c>
      <c r="I73" s="1">
        <f>+(I78+I80+I81+I82)-(E78+E80+E81+E82)</f>
        <v>-2700000</v>
      </c>
      <c r="J73" s="1">
        <f t="shared" si="11"/>
        <v>1000000</v>
      </c>
      <c r="K73" s="1">
        <f t="shared" si="11"/>
        <v>1500000</v>
      </c>
    </row>
    <row r="74" spans="1:11" ht="12.75" hidden="1">
      <c r="A74" s="1" t="s">
        <v>128</v>
      </c>
      <c r="B74" s="1">
        <f>+TREND(C74:E74)</f>
        <v>8714100.833333332</v>
      </c>
      <c r="C74" s="1">
        <f>+C73</f>
        <v>10201052</v>
      </c>
      <c r="D74" s="1">
        <f aca="true" t="shared" si="12" ref="D74:K74">+D73</f>
        <v>-401762</v>
      </c>
      <c r="E74" s="1">
        <f t="shared" si="12"/>
        <v>-2082869</v>
      </c>
      <c r="F74" s="1">
        <f t="shared" si="12"/>
        <v>6625109</v>
      </c>
      <c r="G74" s="1">
        <f t="shared" si="12"/>
        <v>6625109</v>
      </c>
      <c r="H74" s="1">
        <f t="shared" si="12"/>
        <v>-20140310</v>
      </c>
      <c r="I74" s="1">
        <f t="shared" si="12"/>
        <v>-2700000</v>
      </c>
      <c r="J74" s="1">
        <f t="shared" si="12"/>
        <v>1000000</v>
      </c>
      <c r="K74" s="1">
        <f t="shared" si="12"/>
        <v>1500000</v>
      </c>
    </row>
    <row r="75" spans="1:11" ht="12.75" hidden="1">
      <c r="A75" s="1" t="s">
        <v>129</v>
      </c>
      <c r="B75" s="1">
        <f>+B84-(((B80+B81+B78)*B70)-B79)</f>
        <v>29839886.209496044</v>
      </c>
      <c r="C75" s="1">
        <f aca="true" t="shared" si="13" ref="C75:K75">+C84-(((C80+C81+C78)*C70)-C79)</f>
        <v>15244677.381827965</v>
      </c>
      <c r="D75" s="1">
        <f t="shared" si="13"/>
        <v>2265724.3684503604</v>
      </c>
      <c r="E75" s="1">
        <f t="shared" si="13"/>
        <v>2792975.5201356076</v>
      </c>
      <c r="F75" s="1">
        <f t="shared" si="13"/>
        <v>-7814584.302112348</v>
      </c>
      <c r="G75" s="1">
        <f t="shared" si="13"/>
        <v>-7814584.302112348</v>
      </c>
      <c r="H75" s="1">
        <f t="shared" si="13"/>
        <v>-12393973</v>
      </c>
      <c r="I75" s="1">
        <f t="shared" si="13"/>
        <v>-2710563.9228664897</v>
      </c>
      <c r="J75" s="1">
        <f t="shared" si="13"/>
        <v>-6144782.5315513145</v>
      </c>
      <c r="K75" s="1">
        <f t="shared" si="13"/>
        <v>-9046103.797469761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24241360</v>
      </c>
      <c r="C77" s="3">
        <v>24490663</v>
      </c>
      <c r="D77" s="3">
        <v>25744852</v>
      </c>
      <c r="E77" s="3">
        <v>36233003</v>
      </c>
      <c r="F77" s="3">
        <v>39664648</v>
      </c>
      <c r="G77" s="3">
        <v>39664648</v>
      </c>
      <c r="H77" s="3">
        <v>0</v>
      </c>
      <c r="I77" s="3">
        <v>43299521</v>
      </c>
      <c r="J77" s="3">
        <v>45854192</v>
      </c>
      <c r="K77" s="3">
        <v>48605443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23665356</v>
      </c>
      <c r="C79" s="3">
        <v>25641390</v>
      </c>
      <c r="D79" s="3">
        <v>17395439</v>
      </c>
      <c r="E79" s="3">
        <v>14000000</v>
      </c>
      <c r="F79" s="3">
        <v>14000000</v>
      </c>
      <c r="G79" s="3">
        <v>14000000</v>
      </c>
      <c r="H79" s="3">
        <v>-12393973</v>
      </c>
      <c r="I79" s="3">
        <v>8500000</v>
      </c>
      <c r="J79" s="3">
        <v>6000000</v>
      </c>
      <c r="K79" s="3">
        <v>4500000</v>
      </c>
    </row>
    <row r="80" spans="1:11" ht="12.75" hidden="1">
      <c r="A80" s="2" t="s">
        <v>67</v>
      </c>
      <c r="B80" s="3">
        <v>0</v>
      </c>
      <c r="C80" s="3">
        <v>8534415</v>
      </c>
      <c r="D80" s="3">
        <v>8805186</v>
      </c>
      <c r="E80" s="3">
        <v>6000000</v>
      </c>
      <c r="F80" s="3">
        <v>14707978</v>
      </c>
      <c r="G80" s="3">
        <v>14707978</v>
      </c>
      <c r="H80" s="3">
        <v>17870685</v>
      </c>
      <c r="I80" s="3">
        <v>12000000</v>
      </c>
      <c r="J80" s="3">
        <v>13000000</v>
      </c>
      <c r="K80" s="3">
        <v>14500000</v>
      </c>
    </row>
    <row r="81" spans="1:11" ht="12.75" hidden="1">
      <c r="A81" s="2" t="s">
        <v>68</v>
      </c>
      <c r="B81" s="3">
        <v>6983579</v>
      </c>
      <c r="C81" s="3">
        <v>8650216</v>
      </c>
      <c r="D81" s="3">
        <v>7977683</v>
      </c>
      <c r="E81" s="3">
        <v>8700000</v>
      </c>
      <c r="F81" s="3">
        <v>8700000</v>
      </c>
      <c r="G81" s="3">
        <v>8700000</v>
      </c>
      <c r="H81" s="3">
        <v>-21228434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308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15269089</v>
      </c>
      <c r="C83" s="3">
        <v>29972486</v>
      </c>
      <c r="D83" s="3">
        <v>23208920</v>
      </c>
      <c r="E83" s="3">
        <v>33539004</v>
      </c>
      <c r="F83" s="3">
        <v>36964654</v>
      </c>
      <c r="G83" s="3">
        <v>36964654</v>
      </c>
      <c r="H83" s="3">
        <v>20355505</v>
      </c>
      <c r="I83" s="3">
        <v>40451004</v>
      </c>
      <c r="J83" s="3">
        <v>42837630</v>
      </c>
      <c r="K83" s="3">
        <v>45407888</v>
      </c>
    </row>
    <row r="84" spans="1:11" ht="12.75" hidden="1">
      <c r="A84" s="2" t="s">
        <v>71</v>
      </c>
      <c r="B84" s="3">
        <v>10573330</v>
      </c>
      <c r="C84" s="3">
        <v>10634409</v>
      </c>
      <c r="D84" s="3">
        <v>0</v>
      </c>
      <c r="E84" s="3">
        <v>2400000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7783225</v>
      </c>
      <c r="C5" s="6">
        <v>8630427</v>
      </c>
      <c r="D5" s="23">
        <v>10428355</v>
      </c>
      <c r="E5" s="24">
        <v>11790792</v>
      </c>
      <c r="F5" s="6">
        <v>14300000</v>
      </c>
      <c r="G5" s="25">
        <v>14300000</v>
      </c>
      <c r="H5" s="26">
        <v>0</v>
      </c>
      <c r="I5" s="24">
        <v>15800000</v>
      </c>
      <c r="J5" s="6">
        <v>16732200</v>
      </c>
      <c r="K5" s="25">
        <v>17669203</v>
      </c>
    </row>
    <row r="6" spans="1:11" ht="13.5">
      <c r="A6" s="22" t="s">
        <v>18</v>
      </c>
      <c r="B6" s="6">
        <v>29507196</v>
      </c>
      <c r="C6" s="6">
        <v>34590397</v>
      </c>
      <c r="D6" s="23">
        <v>32250353</v>
      </c>
      <c r="E6" s="24">
        <v>37626144</v>
      </c>
      <c r="F6" s="6">
        <v>31459848</v>
      </c>
      <c r="G6" s="25">
        <v>31459848</v>
      </c>
      <c r="H6" s="26">
        <v>0</v>
      </c>
      <c r="I6" s="24">
        <v>34269921</v>
      </c>
      <c r="J6" s="6">
        <v>36291846</v>
      </c>
      <c r="K6" s="25">
        <v>38324190</v>
      </c>
    </row>
    <row r="7" spans="1:11" ht="13.5">
      <c r="A7" s="22" t="s">
        <v>19</v>
      </c>
      <c r="B7" s="6">
        <v>6779285</v>
      </c>
      <c r="C7" s="6">
        <v>7812655</v>
      </c>
      <c r="D7" s="23">
        <v>8852458</v>
      </c>
      <c r="E7" s="24">
        <v>5000004</v>
      </c>
      <c r="F7" s="6">
        <v>6000000</v>
      </c>
      <c r="G7" s="25">
        <v>6000000</v>
      </c>
      <c r="H7" s="26">
        <v>0</v>
      </c>
      <c r="I7" s="24">
        <v>9500000</v>
      </c>
      <c r="J7" s="6">
        <v>10060500</v>
      </c>
      <c r="K7" s="25">
        <v>10623887</v>
      </c>
    </row>
    <row r="8" spans="1:11" ht="13.5">
      <c r="A8" s="22" t="s">
        <v>20</v>
      </c>
      <c r="B8" s="6">
        <v>85520654</v>
      </c>
      <c r="C8" s="6">
        <v>95385040</v>
      </c>
      <c r="D8" s="23">
        <v>152626090</v>
      </c>
      <c r="E8" s="24">
        <v>115320852</v>
      </c>
      <c r="F8" s="6">
        <v>114292000</v>
      </c>
      <c r="G8" s="25">
        <v>114292000</v>
      </c>
      <c r="H8" s="26">
        <v>0</v>
      </c>
      <c r="I8" s="24">
        <v>130340850</v>
      </c>
      <c r="J8" s="6">
        <v>126751936</v>
      </c>
      <c r="K8" s="25">
        <v>121656758</v>
      </c>
    </row>
    <row r="9" spans="1:11" ht="13.5">
      <c r="A9" s="22" t="s">
        <v>21</v>
      </c>
      <c r="B9" s="6">
        <v>3051027</v>
      </c>
      <c r="C9" s="6">
        <v>13619826</v>
      </c>
      <c r="D9" s="23">
        <v>22151004</v>
      </c>
      <c r="E9" s="24">
        <v>44352699</v>
      </c>
      <c r="F9" s="6">
        <v>49792856</v>
      </c>
      <c r="G9" s="25">
        <v>49792856</v>
      </c>
      <c r="H9" s="26">
        <v>0</v>
      </c>
      <c r="I9" s="24">
        <v>56480258</v>
      </c>
      <c r="J9" s="6">
        <v>34479146</v>
      </c>
      <c r="K9" s="25">
        <v>9167571</v>
      </c>
    </row>
    <row r="10" spans="1:11" ht="25.5">
      <c r="A10" s="27" t="s">
        <v>118</v>
      </c>
      <c r="B10" s="28">
        <f>SUM(B5:B9)</f>
        <v>132641387</v>
      </c>
      <c r="C10" s="29">
        <f aca="true" t="shared" si="0" ref="C10:K10">SUM(C5:C9)</f>
        <v>160038345</v>
      </c>
      <c r="D10" s="30">
        <f t="shared" si="0"/>
        <v>226308260</v>
      </c>
      <c r="E10" s="28">
        <f t="shared" si="0"/>
        <v>214090491</v>
      </c>
      <c r="F10" s="29">
        <f t="shared" si="0"/>
        <v>215844704</v>
      </c>
      <c r="G10" s="31">
        <f t="shared" si="0"/>
        <v>215844704</v>
      </c>
      <c r="H10" s="32">
        <f t="shared" si="0"/>
        <v>0</v>
      </c>
      <c r="I10" s="28">
        <f t="shared" si="0"/>
        <v>246391029</v>
      </c>
      <c r="J10" s="29">
        <f t="shared" si="0"/>
        <v>224315628</v>
      </c>
      <c r="K10" s="31">
        <f t="shared" si="0"/>
        <v>197441609</v>
      </c>
    </row>
    <row r="11" spans="1:11" ht="13.5">
      <c r="A11" s="22" t="s">
        <v>22</v>
      </c>
      <c r="B11" s="6">
        <v>34361262</v>
      </c>
      <c r="C11" s="6">
        <v>42993191</v>
      </c>
      <c r="D11" s="23">
        <v>0</v>
      </c>
      <c r="E11" s="24">
        <v>67512252</v>
      </c>
      <c r="F11" s="6">
        <v>70101000</v>
      </c>
      <c r="G11" s="25">
        <v>70101000</v>
      </c>
      <c r="H11" s="26">
        <v>0</v>
      </c>
      <c r="I11" s="24">
        <v>81638000</v>
      </c>
      <c r="J11" s="6">
        <v>86372979</v>
      </c>
      <c r="K11" s="25">
        <v>90951231</v>
      </c>
    </row>
    <row r="12" spans="1:11" ht="13.5">
      <c r="A12" s="22" t="s">
        <v>23</v>
      </c>
      <c r="B12" s="6">
        <v>9875804</v>
      </c>
      <c r="C12" s="6">
        <v>10783492</v>
      </c>
      <c r="D12" s="23">
        <v>12403531</v>
      </c>
      <c r="E12" s="24">
        <v>12025704</v>
      </c>
      <c r="F12" s="6">
        <v>13228274</v>
      </c>
      <c r="G12" s="25">
        <v>13228274</v>
      </c>
      <c r="H12" s="26">
        <v>0</v>
      </c>
      <c r="I12" s="24">
        <v>14551101</v>
      </c>
      <c r="J12" s="6">
        <v>15395065</v>
      </c>
      <c r="K12" s="25">
        <v>16211004</v>
      </c>
    </row>
    <row r="13" spans="1:11" ht="13.5">
      <c r="A13" s="22" t="s">
        <v>119</v>
      </c>
      <c r="B13" s="6">
        <v>18070664</v>
      </c>
      <c r="C13" s="6">
        <v>18551095</v>
      </c>
      <c r="D13" s="23">
        <v>0</v>
      </c>
      <c r="E13" s="24">
        <v>36320220</v>
      </c>
      <c r="F13" s="6">
        <v>26320220</v>
      </c>
      <c r="G13" s="25">
        <v>26320220</v>
      </c>
      <c r="H13" s="26">
        <v>0</v>
      </c>
      <c r="I13" s="24">
        <v>26320220</v>
      </c>
      <c r="J13" s="6">
        <v>27873113</v>
      </c>
      <c r="K13" s="25">
        <v>29489754</v>
      </c>
    </row>
    <row r="14" spans="1:11" ht="13.5">
      <c r="A14" s="22" t="s">
        <v>24</v>
      </c>
      <c r="B14" s="6">
        <v>116983</v>
      </c>
      <c r="C14" s="6">
        <v>262164</v>
      </c>
      <c r="D14" s="23">
        <v>4255692</v>
      </c>
      <c r="E14" s="24">
        <v>7119252</v>
      </c>
      <c r="F14" s="6">
        <v>23044000</v>
      </c>
      <c r="G14" s="25">
        <v>23044000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21918506</v>
      </c>
      <c r="C15" s="6">
        <v>17458772</v>
      </c>
      <c r="D15" s="23">
        <v>0</v>
      </c>
      <c r="E15" s="24">
        <v>21753096</v>
      </c>
      <c r="F15" s="6">
        <v>21753096</v>
      </c>
      <c r="G15" s="25">
        <v>21753096</v>
      </c>
      <c r="H15" s="26">
        <v>0</v>
      </c>
      <c r="I15" s="24">
        <v>22000000</v>
      </c>
      <c r="J15" s="6">
        <v>23276000</v>
      </c>
      <c r="K15" s="25">
        <v>24509628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29928623</v>
      </c>
      <c r="C17" s="6">
        <v>43268888</v>
      </c>
      <c r="D17" s="23">
        <v>549447</v>
      </c>
      <c r="E17" s="24">
        <v>69359952</v>
      </c>
      <c r="F17" s="6">
        <v>61398114</v>
      </c>
      <c r="G17" s="25">
        <v>61398114</v>
      </c>
      <c r="H17" s="26">
        <v>0</v>
      </c>
      <c r="I17" s="24">
        <v>101881811</v>
      </c>
      <c r="J17" s="6">
        <v>71398174</v>
      </c>
      <c r="K17" s="25">
        <v>36279941</v>
      </c>
    </row>
    <row r="18" spans="1:11" ht="13.5">
      <c r="A18" s="34" t="s">
        <v>28</v>
      </c>
      <c r="B18" s="35">
        <f>SUM(B11:B17)</f>
        <v>114271842</v>
      </c>
      <c r="C18" s="36">
        <f aca="true" t="shared" si="1" ref="C18:K18">SUM(C11:C17)</f>
        <v>133317602</v>
      </c>
      <c r="D18" s="37">
        <f t="shared" si="1"/>
        <v>17208670</v>
      </c>
      <c r="E18" s="35">
        <f t="shared" si="1"/>
        <v>214090476</v>
      </c>
      <c r="F18" s="36">
        <f t="shared" si="1"/>
        <v>215844704</v>
      </c>
      <c r="G18" s="38">
        <f t="shared" si="1"/>
        <v>215844704</v>
      </c>
      <c r="H18" s="39">
        <f t="shared" si="1"/>
        <v>0</v>
      </c>
      <c r="I18" s="35">
        <f t="shared" si="1"/>
        <v>246391132</v>
      </c>
      <c r="J18" s="36">
        <f t="shared" si="1"/>
        <v>224315331</v>
      </c>
      <c r="K18" s="38">
        <f t="shared" si="1"/>
        <v>197441558</v>
      </c>
    </row>
    <row r="19" spans="1:11" ht="13.5">
      <c r="A19" s="34" t="s">
        <v>29</v>
      </c>
      <c r="B19" s="40">
        <f>+B10-B18</f>
        <v>18369545</v>
      </c>
      <c r="C19" s="41">
        <f aca="true" t="shared" si="2" ref="C19:K19">+C10-C18</f>
        <v>26720743</v>
      </c>
      <c r="D19" s="42">
        <f t="shared" si="2"/>
        <v>209099590</v>
      </c>
      <c r="E19" s="40">
        <f t="shared" si="2"/>
        <v>15</v>
      </c>
      <c r="F19" s="41">
        <f t="shared" si="2"/>
        <v>0</v>
      </c>
      <c r="G19" s="43">
        <f t="shared" si="2"/>
        <v>0</v>
      </c>
      <c r="H19" s="44">
        <f t="shared" si="2"/>
        <v>0</v>
      </c>
      <c r="I19" s="40">
        <f t="shared" si="2"/>
        <v>-103</v>
      </c>
      <c r="J19" s="41">
        <f t="shared" si="2"/>
        <v>297</v>
      </c>
      <c r="K19" s="43">
        <f t="shared" si="2"/>
        <v>51</v>
      </c>
    </row>
    <row r="20" spans="1:11" ht="13.5">
      <c r="A20" s="22" t="s">
        <v>30</v>
      </c>
      <c r="B20" s="24">
        <v>20787761</v>
      </c>
      <c r="C20" s="6">
        <v>21867016</v>
      </c>
      <c r="D20" s="23">
        <v>25076329</v>
      </c>
      <c r="E20" s="24">
        <v>29673000</v>
      </c>
      <c r="F20" s="6">
        <v>34673000</v>
      </c>
      <c r="G20" s="25">
        <v>34673000</v>
      </c>
      <c r="H20" s="26">
        <v>0</v>
      </c>
      <c r="I20" s="24">
        <v>30701150</v>
      </c>
      <c r="J20" s="6">
        <v>31821200</v>
      </c>
      <c r="K20" s="25">
        <v>33499850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39157306</v>
      </c>
      <c r="C22" s="52">
        <f aca="true" t="shared" si="3" ref="C22:K22">SUM(C19:C21)</f>
        <v>48587759</v>
      </c>
      <c r="D22" s="53">
        <f t="shared" si="3"/>
        <v>234175919</v>
      </c>
      <c r="E22" s="51">
        <f t="shared" si="3"/>
        <v>29673015</v>
      </c>
      <c r="F22" s="52">
        <f t="shared" si="3"/>
        <v>34673000</v>
      </c>
      <c r="G22" s="54">
        <f t="shared" si="3"/>
        <v>34673000</v>
      </c>
      <c r="H22" s="55">
        <f t="shared" si="3"/>
        <v>0</v>
      </c>
      <c r="I22" s="51">
        <f t="shared" si="3"/>
        <v>30701047</v>
      </c>
      <c r="J22" s="52">
        <f t="shared" si="3"/>
        <v>31821497</v>
      </c>
      <c r="K22" s="54">
        <f t="shared" si="3"/>
        <v>33499901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39157306</v>
      </c>
      <c r="C24" s="41">
        <f aca="true" t="shared" si="4" ref="C24:K24">SUM(C22:C23)</f>
        <v>48587759</v>
      </c>
      <c r="D24" s="42">
        <f t="shared" si="4"/>
        <v>234175919</v>
      </c>
      <c r="E24" s="40">
        <f t="shared" si="4"/>
        <v>29673015</v>
      </c>
      <c r="F24" s="41">
        <f t="shared" si="4"/>
        <v>34673000</v>
      </c>
      <c r="G24" s="43">
        <f t="shared" si="4"/>
        <v>34673000</v>
      </c>
      <c r="H24" s="44">
        <f t="shared" si="4"/>
        <v>0</v>
      </c>
      <c r="I24" s="40">
        <f t="shared" si="4"/>
        <v>30701047</v>
      </c>
      <c r="J24" s="41">
        <f t="shared" si="4"/>
        <v>31821497</v>
      </c>
      <c r="K24" s="43">
        <f t="shared" si="4"/>
        <v>33499901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28811173</v>
      </c>
      <c r="C27" s="7">
        <v>87090785</v>
      </c>
      <c r="D27" s="64">
        <v>30065226</v>
      </c>
      <c r="E27" s="65">
        <v>43995264</v>
      </c>
      <c r="F27" s="7">
        <v>65717908</v>
      </c>
      <c r="G27" s="66">
        <v>65717908</v>
      </c>
      <c r="H27" s="67">
        <v>0</v>
      </c>
      <c r="I27" s="65">
        <v>78221650</v>
      </c>
      <c r="J27" s="7">
        <v>73146878</v>
      </c>
      <c r="K27" s="66">
        <v>78619764</v>
      </c>
    </row>
    <row r="28" spans="1:11" ht="13.5">
      <c r="A28" s="68" t="s">
        <v>30</v>
      </c>
      <c r="B28" s="6">
        <v>8079985</v>
      </c>
      <c r="C28" s="6">
        <v>21867016</v>
      </c>
      <c r="D28" s="23">
        <v>14024470</v>
      </c>
      <c r="E28" s="24">
        <v>29673012</v>
      </c>
      <c r="F28" s="6">
        <v>40007754</v>
      </c>
      <c r="G28" s="25">
        <v>40007754</v>
      </c>
      <c r="H28" s="26">
        <v>0</v>
      </c>
      <c r="I28" s="24">
        <v>30701150</v>
      </c>
      <c r="J28" s="6">
        <v>31820718</v>
      </c>
      <c r="K28" s="25">
        <v>33499850</v>
      </c>
    </row>
    <row r="29" spans="1:11" ht="13.5">
      <c r="A29" s="22" t="s">
        <v>123</v>
      </c>
      <c r="B29" s="6">
        <v>19909572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811711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9905</v>
      </c>
      <c r="C31" s="6">
        <v>65223769</v>
      </c>
      <c r="D31" s="23">
        <v>16040756</v>
      </c>
      <c r="E31" s="24">
        <v>14322252</v>
      </c>
      <c r="F31" s="6">
        <v>25710154</v>
      </c>
      <c r="G31" s="25">
        <v>25710154</v>
      </c>
      <c r="H31" s="26">
        <v>0</v>
      </c>
      <c r="I31" s="24">
        <v>47520500</v>
      </c>
      <c r="J31" s="6">
        <v>41326161</v>
      </c>
      <c r="K31" s="25">
        <v>45119916</v>
      </c>
    </row>
    <row r="32" spans="1:11" ht="13.5">
      <c r="A32" s="34" t="s">
        <v>36</v>
      </c>
      <c r="B32" s="7">
        <f>SUM(B28:B31)</f>
        <v>28811173</v>
      </c>
      <c r="C32" s="7">
        <f aca="true" t="shared" si="5" ref="C32:K32">SUM(C28:C31)</f>
        <v>87090785</v>
      </c>
      <c r="D32" s="64">
        <f t="shared" si="5"/>
        <v>30065226</v>
      </c>
      <c r="E32" s="65">
        <f t="shared" si="5"/>
        <v>43995264</v>
      </c>
      <c r="F32" s="7">
        <f t="shared" si="5"/>
        <v>65717908</v>
      </c>
      <c r="G32" s="66">
        <f t="shared" si="5"/>
        <v>65717908</v>
      </c>
      <c r="H32" s="67">
        <f t="shared" si="5"/>
        <v>0</v>
      </c>
      <c r="I32" s="65">
        <f t="shared" si="5"/>
        <v>78221650</v>
      </c>
      <c r="J32" s="7">
        <f t="shared" si="5"/>
        <v>73146879</v>
      </c>
      <c r="K32" s="66">
        <f t="shared" si="5"/>
        <v>78619766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18132384</v>
      </c>
      <c r="C35" s="6">
        <v>25075829</v>
      </c>
      <c r="D35" s="23">
        <v>156877354</v>
      </c>
      <c r="E35" s="24">
        <v>109836443</v>
      </c>
      <c r="F35" s="6">
        <v>60561168</v>
      </c>
      <c r="G35" s="25">
        <v>60561168</v>
      </c>
      <c r="H35" s="26">
        <v>147108019</v>
      </c>
      <c r="I35" s="24">
        <v>0</v>
      </c>
      <c r="J35" s="6">
        <v>0</v>
      </c>
      <c r="K35" s="25">
        <v>0</v>
      </c>
    </row>
    <row r="36" spans="1:11" ht="13.5">
      <c r="A36" s="22" t="s">
        <v>39</v>
      </c>
      <c r="B36" s="6">
        <v>69384052</v>
      </c>
      <c r="C36" s="6">
        <v>3552247</v>
      </c>
      <c r="D36" s="23">
        <v>52870071</v>
      </c>
      <c r="E36" s="24">
        <v>424556727</v>
      </c>
      <c r="F36" s="6">
        <v>568172433</v>
      </c>
      <c r="G36" s="25">
        <v>568172433</v>
      </c>
      <c r="H36" s="26">
        <v>495266016</v>
      </c>
      <c r="I36" s="24">
        <v>52522026</v>
      </c>
      <c r="J36" s="6">
        <v>55611267</v>
      </c>
      <c r="K36" s="25">
        <v>58836721</v>
      </c>
    </row>
    <row r="37" spans="1:11" ht="13.5">
      <c r="A37" s="22" t="s">
        <v>40</v>
      </c>
      <c r="B37" s="6">
        <v>5445826</v>
      </c>
      <c r="C37" s="6">
        <v>3381964</v>
      </c>
      <c r="D37" s="23">
        <v>773964</v>
      </c>
      <c r="E37" s="24">
        <v>39356079</v>
      </c>
      <c r="F37" s="6">
        <v>42782696</v>
      </c>
      <c r="G37" s="25">
        <v>42782696</v>
      </c>
      <c r="H37" s="26">
        <v>72071647</v>
      </c>
      <c r="I37" s="24">
        <v>0</v>
      </c>
      <c r="J37" s="6">
        <v>0</v>
      </c>
      <c r="K37" s="25">
        <v>0</v>
      </c>
    </row>
    <row r="38" spans="1:11" ht="13.5">
      <c r="A38" s="22" t="s">
        <v>41</v>
      </c>
      <c r="B38" s="6">
        <v>0</v>
      </c>
      <c r="C38" s="6">
        <v>0</v>
      </c>
      <c r="D38" s="23">
        <v>0</v>
      </c>
      <c r="E38" s="24">
        <v>21826134</v>
      </c>
      <c r="F38" s="6">
        <v>83066948</v>
      </c>
      <c r="G38" s="25">
        <v>83066948</v>
      </c>
      <c r="H38" s="26">
        <v>19081177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82070610</v>
      </c>
      <c r="C39" s="6">
        <v>25246112</v>
      </c>
      <c r="D39" s="23">
        <v>208973461</v>
      </c>
      <c r="E39" s="24">
        <v>473210957</v>
      </c>
      <c r="F39" s="6">
        <v>502883957</v>
      </c>
      <c r="G39" s="25">
        <v>502883957</v>
      </c>
      <c r="H39" s="26">
        <v>551221211</v>
      </c>
      <c r="I39" s="24">
        <v>52522026</v>
      </c>
      <c r="J39" s="6">
        <v>55611267</v>
      </c>
      <c r="K39" s="25">
        <v>58836721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34817200</v>
      </c>
      <c r="C42" s="6">
        <v>52526315</v>
      </c>
      <c r="D42" s="23">
        <v>50874864</v>
      </c>
      <c r="E42" s="24">
        <v>39092630</v>
      </c>
      <c r="F42" s="6">
        <v>54493584</v>
      </c>
      <c r="G42" s="25">
        <v>54493584</v>
      </c>
      <c r="H42" s="26">
        <v>33473231</v>
      </c>
      <c r="I42" s="24">
        <v>78221630</v>
      </c>
      <c r="J42" s="6">
        <v>73147783</v>
      </c>
      <c r="K42" s="25">
        <v>78618938</v>
      </c>
    </row>
    <row r="43" spans="1:11" ht="13.5">
      <c r="A43" s="22" t="s">
        <v>45</v>
      </c>
      <c r="B43" s="6">
        <v>-28155712</v>
      </c>
      <c r="C43" s="6">
        <v>-52700382</v>
      </c>
      <c r="D43" s="23">
        <v>-33432053</v>
      </c>
      <c r="E43" s="24">
        <v>-74464765</v>
      </c>
      <c r="F43" s="6">
        <v>-60717905</v>
      </c>
      <c r="G43" s="25">
        <v>-60717905</v>
      </c>
      <c r="H43" s="26">
        <v>-40581581</v>
      </c>
      <c r="I43" s="24">
        <v>-78221650</v>
      </c>
      <c r="J43" s="6">
        <v>-73147360</v>
      </c>
      <c r="K43" s="25">
        <v>-78619766</v>
      </c>
    </row>
    <row r="44" spans="1:11" ht="13.5">
      <c r="A44" s="22" t="s">
        <v>46</v>
      </c>
      <c r="B44" s="6">
        <v>0</v>
      </c>
      <c r="C44" s="6">
        <v>-363737</v>
      </c>
      <c r="D44" s="23">
        <v>-13350700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6661488</v>
      </c>
      <c r="C45" s="7">
        <v>6123684</v>
      </c>
      <c r="D45" s="64">
        <v>10215795</v>
      </c>
      <c r="E45" s="65">
        <v>-35372135</v>
      </c>
      <c r="F45" s="7">
        <v>-124322</v>
      </c>
      <c r="G45" s="66">
        <v>-124322</v>
      </c>
      <c r="H45" s="67">
        <v>-7108350</v>
      </c>
      <c r="I45" s="65">
        <v>-20</v>
      </c>
      <c r="J45" s="7">
        <v>403</v>
      </c>
      <c r="K45" s="66">
        <v>-425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13347611</v>
      </c>
      <c r="C48" s="6">
        <v>12809806</v>
      </c>
      <c r="D48" s="23">
        <v>146586785</v>
      </c>
      <c r="E48" s="24">
        <v>92741526</v>
      </c>
      <c r="F48" s="6">
        <v>41023743</v>
      </c>
      <c r="G48" s="25">
        <v>41023743</v>
      </c>
      <c r="H48" s="26">
        <v>152171553</v>
      </c>
      <c r="I48" s="24">
        <v>0</v>
      </c>
      <c r="J48" s="6">
        <v>0</v>
      </c>
      <c r="K48" s="25">
        <v>0</v>
      </c>
    </row>
    <row r="49" spans="1:11" ht="13.5">
      <c r="A49" s="22" t="s">
        <v>50</v>
      </c>
      <c r="B49" s="6">
        <f>+B75</f>
        <v>-3801131.359788573</v>
      </c>
      <c r="C49" s="6">
        <f aca="true" t="shared" si="6" ref="C49:K49">+C75</f>
        <v>-7298887.66443737</v>
      </c>
      <c r="D49" s="23">
        <f t="shared" si="6"/>
        <v>-1128318.7331360658</v>
      </c>
      <c r="E49" s="24">
        <f t="shared" si="6"/>
        <v>27813326.558268387</v>
      </c>
      <c r="F49" s="6">
        <f t="shared" si="6"/>
        <v>20781627.915520214</v>
      </c>
      <c r="G49" s="25">
        <f t="shared" si="6"/>
        <v>20781627.915520214</v>
      </c>
      <c r="H49" s="26">
        <f t="shared" si="6"/>
        <v>-15161652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3.5">
      <c r="A50" s="34" t="s">
        <v>51</v>
      </c>
      <c r="B50" s="7">
        <f>+B48-B49</f>
        <v>17148742.359788574</v>
      </c>
      <c r="C50" s="7">
        <f aca="true" t="shared" si="7" ref="C50:K50">+C48-C49</f>
        <v>20108693.66443737</v>
      </c>
      <c r="D50" s="64">
        <f t="shared" si="7"/>
        <v>147715103.73313606</v>
      </c>
      <c r="E50" s="65">
        <f t="shared" si="7"/>
        <v>64928199.44173162</v>
      </c>
      <c r="F50" s="7">
        <f t="shared" si="7"/>
        <v>20242115.084479786</v>
      </c>
      <c r="G50" s="66">
        <f t="shared" si="7"/>
        <v>20242115.084479786</v>
      </c>
      <c r="H50" s="67">
        <f t="shared" si="7"/>
        <v>167333205</v>
      </c>
      <c r="I50" s="65">
        <f t="shared" si="7"/>
        <v>0</v>
      </c>
      <c r="J50" s="7">
        <f t="shared" si="7"/>
        <v>0</v>
      </c>
      <c r="K50" s="66">
        <f t="shared" si="7"/>
        <v>0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28811173</v>
      </c>
      <c r="C53" s="6">
        <v>179982835</v>
      </c>
      <c r="D53" s="23">
        <v>518589008</v>
      </c>
      <c r="E53" s="24">
        <v>87990528</v>
      </c>
      <c r="F53" s="6">
        <v>109713172</v>
      </c>
      <c r="G53" s="25">
        <v>109713172</v>
      </c>
      <c r="H53" s="26">
        <v>43995264</v>
      </c>
      <c r="I53" s="24">
        <v>125742150</v>
      </c>
      <c r="J53" s="6">
        <v>114473038</v>
      </c>
      <c r="K53" s="25">
        <v>123739681</v>
      </c>
    </row>
    <row r="54" spans="1:11" ht="13.5">
      <c r="A54" s="22" t="s">
        <v>119</v>
      </c>
      <c r="B54" s="6">
        <v>18070664</v>
      </c>
      <c r="C54" s="6">
        <v>18551095</v>
      </c>
      <c r="D54" s="23">
        <v>0</v>
      </c>
      <c r="E54" s="24">
        <v>36320220</v>
      </c>
      <c r="F54" s="6">
        <v>26320220</v>
      </c>
      <c r="G54" s="25">
        <v>26320220</v>
      </c>
      <c r="H54" s="26">
        <v>0</v>
      </c>
      <c r="I54" s="24">
        <v>26320220</v>
      </c>
      <c r="J54" s="6">
        <v>27873113</v>
      </c>
      <c r="K54" s="25">
        <v>29489754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29673012</v>
      </c>
      <c r="F55" s="6">
        <v>0</v>
      </c>
      <c r="G55" s="25">
        <v>0</v>
      </c>
      <c r="H55" s="26">
        <v>0</v>
      </c>
      <c r="I55" s="24">
        <v>30701150</v>
      </c>
      <c r="J55" s="6">
        <v>31820718</v>
      </c>
      <c r="K55" s="25">
        <v>33499849</v>
      </c>
    </row>
    <row r="56" spans="1:11" ht="13.5">
      <c r="A56" s="22" t="s">
        <v>55</v>
      </c>
      <c r="B56" s="6">
        <v>5794691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7459150</v>
      </c>
      <c r="J56" s="6">
        <v>7981781</v>
      </c>
      <c r="K56" s="25">
        <v>8310045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12100000</v>
      </c>
      <c r="F59" s="6">
        <v>11000000</v>
      </c>
      <c r="G59" s="25">
        <v>11000000</v>
      </c>
      <c r="H59" s="26">
        <v>8800000</v>
      </c>
      <c r="I59" s="24">
        <v>10000000</v>
      </c>
      <c r="J59" s="6">
        <v>10590000</v>
      </c>
      <c r="K59" s="25">
        <v>11183040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9500000</v>
      </c>
      <c r="F60" s="6">
        <v>11000000</v>
      </c>
      <c r="G60" s="25">
        <v>11000000</v>
      </c>
      <c r="H60" s="26">
        <v>8800000</v>
      </c>
      <c r="I60" s="24">
        <v>10000000</v>
      </c>
      <c r="J60" s="6">
        <v>10590000</v>
      </c>
      <c r="K60" s="25">
        <v>11183040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0.8949144810072261</v>
      </c>
      <c r="C70" s="5">
        <f aca="true" t="shared" si="8" ref="C70:K70">IF(ISERROR(C71/C72),0,(C71/C72))</f>
        <v>0.7185979400305943</v>
      </c>
      <c r="D70" s="5">
        <f t="shared" si="8"/>
        <v>0.12217564687006477</v>
      </c>
      <c r="E70" s="5">
        <f t="shared" si="8"/>
        <v>0.47583795116617444</v>
      </c>
      <c r="F70" s="5">
        <f t="shared" si="8"/>
        <v>0.984306922387042</v>
      </c>
      <c r="G70" s="5">
        <f t="shared" si="8"/>
        <v>0.984306922387042</v>
      </c>
      <c r="H70" s="5">
        <f t="shared" si="8"/>
        <v>0</v>
      </c>
      <c r="I70" s="5">
        <f t="shared" si="8"/>
        <v>0.9859271658285998</v>
      </c>
      <c r="J70" s="5">
        <f t="shared" si="8"/>
        <v>1.2713674376587314</v>
      </c>
      <c r="K70" s="5">
        <f t="shared" si="8"/>
        <v>1.805799987857761</v>
      </c>
    </row>
    <row r="71" spans="1:11" ht="12.75" hidden="1">
      <c r="A71" s="1" t="s">
        <v>125</v>
      </c>
      <c r="B71" s="1">
        <f>+B83</f>
        <v>36102146</v>
      </c>
      <c r="C71" s="1">
        <f aca="true" t="shared" si="9" ref="C71:K71">+C83</f>
        <v>40845574</v>
      </c>
      <c r="D71" s="1">
        <f t="shared" si="9"/>
        <v>7920612</v>
      </c>
      <c r="E71" s="1">
        <f t="shared" si="9"/>
        <v>44619151</v>
      </c>
      <c r="F71" s="1">
        <f t="shared" si="9"/>
        <v>94053188</v>
      </c>
      <c r="G71" s="1">
        <f t="shared" si="9"/>
        <v>94053188</v>
      </c>
      <c r="H71" s="1">
        <f t="shared" si="9"/>
        <v>53023691</v>
      </c>
      <c r="I71" s="1">
        <f t="shared" si="9"/>
        <v>105050716</v>
      </c>
      <c r="J71" s="1">
        <f t="shared" si="9"/>
        <v>111248709</v>
      </c>
      <c r="K71" s="1">
        <f t="shared" si="9"/>
        <v>117667668</v>
      </c>
    </row>
    <row r="72" spans="1:11" ht="12.75" hidden="1">
      <c r="A72" s="1" t="s">
        <v>126</v>
      </c>
      <c r="B72" s="1">
        <f>+B77</f>
        <v>40341448</v>
      </c>
      <c r="C72" s="1">
        <f aca="true" t="shared" si="10" ref="C72:K72">+C77</f>
        <v>56840650</v>
      </c>
      <c r="D72" s="1">
        <f t="shared" si="10"/>
        <v>64829712</v>
      </c>
      <c r="E72" s="1">
        <f t="shared" si="10"/>
        <v>93769635</v>
      </c>
      <c r="F72" s="1">
        <f t="shared" si="10"/>
        <v>95552704</v>
      </c>
      <c r="G72" s="1">
        <f t="shared" si="10"/>
        <v>95552704</v>
      </c>
      <c r="H72" s="1">
        <f t="shared" si="10"/>
        <v>0</v>
      </c>
      <c r="I72" s="1">
        <f t="shared" si="10"/>
        <v>106550179</v>
      </c>
      <c r="J72" s="1">
        <f t="shared" si="10"/>
        <v>87503192</v>
      </c>
      <c r="K72" s="1">
        <f t="shared" si="10"/>
        <v>65160964</v>
      </c>
    </row>
    <row r="73" spans="1:11" ht="12.75" hidden="1">
      <c r="A73" s="1" t="s">
        <v>127</v>
      </c>
      <c r="B73" s="1">
        <f>+B74</f>
        <v>3681823.166666666</v>
      </c>
      <c r="C73" s="1">
        <f aca="true" t="shared" si="11" ref="C73:K73">+(C78+C80+C81+C82)-(B78+B80+B81+B82)</f>
        <v>6106973</v>
      </c>
      <c r="D73" s="1">
        <f t="shared" si="11"/>
        <v>-955839</v>
      </c>
      <c r="E73" s="1">
        <f t="shared" si="11"/>
        <v>6532248</v>
      </c>
      <c r="F73" s="1">
        <f>+(F78+F80+F81+F82)-(D78+D80+D81+D82)</f>
        <v>8826120</v>
      </c>
      <c r="G73" s="1">
        <f>+(G78+G80+G81+G82)-(D78+D80+D81+D82)</f>
        <v>8826120</v>
      </c>
      <c r="H73" s="1">
        <f>+(H78+H80+H81+H82)-(D78+D80+D81+D82)</f>
        <v>-14978026</v>
      </c>
      <c r="I73" s="1">
        <f>+(I78+I80+I81+I82)-(E78+E80+E81+E82)</f>
        <v>-15930862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128</v>
      </c>
      <c r="B74" s="1">
        <f>+TREND(C74:E74)</f>
        <v>3681823.166666666</v>
      </c>
      <c r="C74" s="1">
        <f>+C73</f>
        <v>6106973</v>
      </c>
      <c r="D74" s="1">
        <f aca="true" t="shared" si="12" ref="D74:K74">+D73</f>
        <v>-955839</v>
      </c>
      <c r="E74" s="1">
        <f t="shared" si="12"/>
        <v>6532248</v>
      </c>
      <c r="F74" s="1">
        <f t="shared" si="12"/>
        <v>8826120</v>
      </c>
      <c r="G74" s="1">
        <f t="shared" si="12"/>
        <v>8826120</v>
      </c>
      <c r="H74" s="1">
        <f t="shared" si="12"/>
        <v>-14978026</v>
      </c>
      <c r="I74" s="1">
        <f t="shared" si="12"/>
        <v>-15930862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129</v>
      </c>
      <c r="B75" s="1">
        <f>+B84-(((B80+B81+B78)*B70)-B79)</f>
        <v>-3801131.359788573</v>
      </c>
      <c r="C75" s="1">
        <f aca="true" t="shared" si="13" ref="C75:K75">+C84-(((C80+C81+C78)*C70)-C79)</f>
        <v>-7298887.66443737</v>
      </c>
      <c r="D75" s="1">
        <f t="shared" si="13"/>
        <v>-1128318.7331360658</v>
      </c>
      <c r="E75" s="1">
        <f t="shared" si="13"/>
        <v>27813326.558268387</v>
      </c>
      <c r="F75" s="1">
        <f t="shared" si="13"/>
        <v>20781627.915520214</v>
      </c>
      <c r="G75" s="1">
        <f t="shared" si="13"/>
        <v>20781627.915520214</v>
      </c>
      <c r="H75" s="1">
        <f t="shared" si="13"/>
        <v>-15161652</v>
      </c>
      <c r="I75" s="1">
        <f t="shared" si="13"/>
        <v>0</v>
      </c>
      <c r="J75" s="1">
        <f t="shared" si="13"/>
        <v>0</v>
      </c>
      <c r="K75" s="1">
        <f t="shared" si="13"/>
        <v>0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40341448</v>
      </c>
      <c r="C77" s="3">
        <v>56840650</v>
      </c>
      <c r="D77" s="3">
        <v>64829712</v>
      </c>
      <c r="E77" s="3">
        <v>93769635</v>
      </c>
      <c r="F77" s="3">
        <v>95552704</v>
      </c>
      <c r="G77" s="3">
        <v>95552704</v>
      </c>
      <c r="H77" s="3">
        <v>0</v>
      </c>
      <c r="I77" s="3">
        <v>106550179</v>
      </c>
      <c r="J77" s="3">
        <v>87503192</v>
      </c>
      <c r="K77" s="3">
        <v>65160964</v>
      </c>
    </row>
    <row r="78" spans="1:11" ht="12.75" hidden="1">
      <c r="A78" s="2" t="s">
        <v>65</v>
      </c>
      <c r="B78" s="3">
        <v>492427</v>
      </c>
      <c r="C78" s="3">
        <v>222306</v>
      </c>
      <c r="D78" s="3">
        <v>662475</v>
      </c>
      <c r="E78" s="3">
        <v>222306</v>
      </c>
      <c r="F78" s="3">
        <v>212306</v>
      </c>
      <c r="G78" s="3">
        <v>212306</v>
      </c>
      <c r="H78" s="3">
        <v>680778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0</v>
      </c>
      <c r="C79" s="3">
        <v>0</v>
      </c>
      <c r="D79" s="3">
        <v>0</v>
      </c>
      <c r="E79" s="3">
        <v>35297559</v>
      </c>
      <c r="F79" s="3">
        <v>38531048</v>
      </c>
      <c r="G79" s="3">
        <v>38531048</v>
      </c>
      <c r="H79" s="3">
        <v>-15161652</v>
      </c>
      <c r="I79" s="3">
        <v>0</v>
      </c>
      <c r="J79" s="3">
        <v>0</v>
      </c>
      <c r="K79" s="3">
        <v>0</v>
      </c>
    </row>
    <row r="80" spans="1:11" ht="12.75" hidden="1">
      <c r="A80" s="2" t="s">
        <v>67</v>
      </c>
      <c r="B80" s="3">
        <v>0</v>
      </c>
      <c r="C80" s="3">
        <v>0</v>
      </c>
      <c r="D80" s="3">
        <v>0</v>
      </c>
      <c r="E80" s="3">
        <v>6202875</v>
      </c>
      <c r="F80" s="3">
        <v>7586412</v>
      </c>
      <c r="G80" s="3">
        <v>7586412</v>
      </c>
      <c r="H80" s="3">
        <v>11606618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3755053</v>
      </c>
      <c r="C81" s="3">
        <v>9934817</v>
      </c>
      <c r="D81" s="3">
        <v>8572743</v>
      </c>
      <c r="E81" s="3">
        <v>9303351</v>
      </c>
      <c r="F81" s="3">
        <v>10233686</v>
      </c>
      <c r="G81" s="3">
        <v>10233686</v>
      </c>
      <c r="H81" s="3">
        <v>-17866808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197330</v>
      </c>
      <c r="D82" s="3">
        <v>163396</v>
      </c>
      <c r="E82" s="3">
        <v>202330</v>
      </c>
      <c r="F82" s="3">
        <v>192330</v>
      </c>
      <c r="G82" s="3">
        <v>192330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36102146</v>
      </c>
      <c r="C83" s="3">
        <v>40845574</v>
      </c>
      <c r="D83" s="3">
        <v>7920612</v>
      </c>
      <c r="E83" s="3">
        <v>44619151</v>
      </c>
      <c r="F83" s="3">
        <v>94053188</v>
      </c>
      <c r="G83" s="3">
        <v>94053188</v>
      </c>
      <c r="H83" s="3">
        <v>53023691</v>
      </c>
      <c r="I83" s="3">
        <v>105050716</v>
      </c>
      <c r="J83" s="3">
        <v>111248709</v>
      </c>
      <c r="K83" s="3">
        <v>117667668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11795484</v>
      </c>
      <c r="C5" s="6">
        <v>23669076</v>
      </c>
      <c r="D5" s="23">
        <v>9821123</v>
      </c>
      <c r="E5" s="24">
        <v>27709708</v>
      </c>
      <c r="F5" s="6">
        <v>12406659</v>
      </c>
      <c r="G5" s="25">
        <v>12406659</v>
      </c>
      <c r="H5" s="26">
        <v>0</v>
      </c>
      <c r="I5" s="24">
        <v>16840000</v>
      </c>
      <c r="J5" s="6">
        <v>17833560</v>
      </c>
      <c r="K5" s="25">
        <v>18832239</v>
      </c>
    </row>
    <row r="6" spans="1:11" ht="13.5">
      <c r="A6" s="22" t="s">
        <v>18</v>
      </c>
      <c r="B6" s="6">
        <v>417386</v>
      </c>
      <c r="C6" s="6">
        <v>451021</v>
      </c>
      <c r="D6" s="23">
        <v>616792</v>
      </c>
      <c r="E6" s="24">
        <v>539612</v>
      </c>
      <c r="F6" s="6">
        <v>395612</v>
      </c>
      <c r="G6" s="25">
        <v>395612</v>
      </c>
      <c r="H6" s="26">
        <v>0</v>
      </c>
      <c r="I6" s="24">
        <v>496110</v>
      </c>
      <c r="J6" s="6">
        <v>525381</v>
      </c>
      <c r="K6" s="25">
        <v>554802</v>
      </c>
    </row>
    <row r="7" spans="1:11" ht="13.5">
      <c r="A7" s="22" t="s">
        <v>19</v>
      </c>
      <c r="B7" s="6">
        <v>254909</v>
      </c>
      <c r="C7" s="6">
        <v>961438</v>
      </c>
      <c r="D7" s="23">
        <v>1734848</v>
      </c>
      <c r="E7" s="24">
        <v>1500000</v>
      </c>
      <c r="F7" s="6">
        <v>1500000</v>
      </c>
      <c r="G7" s="25">
        <v>1500000</v>
      </c>
      <c r="H7" s="26">
        <v>0</v>
      </c>
      <c r="I7" s="24">
        <v>1000000</v>
      </c>
      <c r="J7" s="6">
        <v>1059000</v>
      </c>
      <c r="K7" s="25">
        <v>1118304</v>
      </c>
    </row>
    <row r="8" spans="1:11" ht="13.5">
      <c r="A8" s="22" t="s">
        <v>20</v>
      </c>
      <c r="B8" s="6">
        <v>58255661</v>
      </c>
      <c r="C8" s="6">
        <v>50786667</v>
      </c>
      <c r="D8" s="23">
        <v>0</v>
      </c>
      <c r="E8" s="24">
        <v>75676750</v>
      </c>
      <c r="F8" s="6">
        <v>75736113</v>
      </c>
      <c r="G8" s="25">
        <v>75736113</v>
      </c>
      <c r="H8" s="26">
        <v>0</v>
      </c>
      <c r="I8" s="24">
        <v>86892563</v>
      </c>
      <c r="J8" s="6">
        <v>92019224</v>
      </c>
      <c r="K8" s="25">
        <v>97172301</v>
      </c>
    </row>
    <row r="9" spans="1:11" ht="13.5">
      <c r="A9" s="22" t="s">
        <v>21</v>
      </c>
      <c r="B9" s="6">
        <v>2130641</v>
      </c>
      <c r="C9" s="6">
        <v>5532289</v>
      </c>
      <c r="D9" s="23">
        <v>74888319</v>
      </c>
      <c r="E9" s="24">
        <v>13511906</v>
      </c>
      <c r="F9" s="6">
        <v>11324497</v>
      </c>
      <c r="G9" s="25">
        <v>11324497</v>
      </c>
      <c r="H9" s="26">
        <v>0</v>
      </c>
      <c r="I9" s="24">
        <v>33788209</v>
      </c>
      <c r="J9" s="6">
        <v>35781292</v>
      </c>
      <c r="K9" s="25">
        <v>37785490</v>
      </c>
    </row>
    <row r="10" spans="1:11" ht="25.5">
      <c r="A10" s="27" t="s">
        <v>118</v>
      </c>
      <c r="B10" s="28">
        <f>SUM(B5:B9)</f>
        <v>72854081</v>
      </c>
      <c r="C10" s="29">
        <f aca="true" t="shared" si="0" ref="C10:K10">SUM(C5:C9)</f>
        <v>81400491</v>
      </c>
      <c r="D10" s="30">
        <f t="shared" si="0"/>
        <v>87061082</v>
      </c>
      <c r="E10" s="28">
        <f t="shared" si="0"/>
        <v>118937976</v>
      </c>
      <c r="F10" s="29">
        <f t="shared" si="0"/>
        <v>101362881</v>
      </c>
      <c r="G10" s="31">
        <f t="shared" si="0"/>
        <v>101362881</v>
      </c>
      <c r="H10" s="32">
        <f t="shared" si="0"/>
        <v>0</v>
      </c>
      <c r="I10" s="28">
        <f t="shared" si="0"/>
        <v>139016882</v>
      </c>
      <c r="J10" s="29">
        <f t="shared" si="0"/>
        <v>147218457</v>
      </c>
      <c r="K10" s="31">
        <f t="shared" si="0"/>
        <v>155463136</v>
      </c>
    </row>
    <row r="11" spans="1:11" ht="13.5">
      <c r="A11" s="22" t="s">
        <v>22</v>
      </c>
      <c r="B11" s="6">
        <v>25758683</v>
      </c>
      <c r="C11" s="6">
        <v>28492111</v>
      </c>
      <c r="D11" s="23">
        <v>48988069</v>
      </c>
      <c r="E11" s="24">
        <v>35521030</v>
      </c>
      <c r="F11" s="6">
        <v>41566364</v>
      </c>
      <c r="G11" s="25">
        <v>41566364</v>
      </c>
      <c r="H11" s="26">
        <v>0</v>
      </c>
      <c r="I11" s="24">
        <v>50309950</v>
      </c>
      <c r="J11" s="6">
        <v>53276783</v>
      </c>
      <c r="K11" s="25">
        <v>56260557</v>
      </c>
    </row>
    <row r="12" spans="1:11" ht="13.5">
      <c r="A12" s="22" t="s">
        <v>23</v>
      </c>
      <c r="B12" s="6">
        <v>6433427</v>
      </c>
      <c r="C12" s="6">
        <v>6233711</v>
      </c>
      <c r="D12" s="23">
        <v>9380930</v>
      </c>
      <c r="E12" s="24">
        <v>7265419</v>
      </c>
      <c r="F12" s="6">
        <v>8067435</v>
      </c>
      <c r="G12" s="25">
        <v>8067435</v>
      </c>
      <c r="H12" s="26">
        <v>0</v>
      </c>
      <c r="I12" s="24">
        <v>7309860</v>
      </c>
      <c r="J12" s="6">
        <v>7741141</v>
      </c>
      <c r="K12" s="25">
        <v>8174645</v>
      </c>
    </row>
    <row r="13" spans="1:11" ht="13.5">
      <c r="A13" s="22" t="s">
        <v>119</v>
      </c>
      <c r="B13" s="6">
        <v>9573489</v>
      </c>
      <c r="C13" s="6">
        <v>15859086</v>
      </c>
      <c r="D13" s="23">
        <v>16894327</v>
      </c>
      <c r="E13" s="24">
        <v>8853475</v>
      </c>
      <c r="F13" s="6">
        <v>0</v>
      </c>
      <c r="G13" s="25">
        <v>0</v>
      </c>
      <c r="H13" s="26">
        <v>0</v>
      </c>
      <c r="I13" s="24">
        <v>15914342</v>
      </c>
      <c r="J13" s="6">
        <v>16853288</v>
      </c>
      <c r="K13" s="25">
        <v>17797072</v>
      </c>
    </row>
    <row r="14" spans="1:11" ht="13.5">
      <c r="A14" s="22" t="s">
        <v>24</v>
      </c>
      <c r="B14" s="6">
        <v>0</v>
      </c>
      <c r="C14" s="6">
        <v>21824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0</v>
      </c>
      <c r="C15" s="6">
        <v>3885275</v>
      </c>
      <c r="D15" s="23">
        <v>751818</v>
      </c>
      <c r="E15" s="24">
        <v>4755000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0</v>
      </c>
      <c r="C16" s="6">
        <v>3290009</v>
      </c>
      <c r="D16" s="23">
        <v>2973437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32767067</v>
      </c>
      <c r="C17" s="6">
        <v>38435538</v>
      </c>
      <c r="D17" s="23">
        <v>50935632</v>
      </c>
      <c r="E17" s="24">
        <v>49764712</v>
      </c>
      <c r="F17" s="6">
        <v>51946899</v>
      </c>
      <c r="G17" s="25">
        <v>51946899</v>
      </c>
      <c r="H17" s="26">
        <v>0</v>
      </c>
      <c r="I17" s="24">
        <v>82793580</v>
      </c>
      <c r="J17" s="6">
        <v>87678402</v>
      </c>
      <c r="K17" s="25">
        <v>92588392</v>
      </c>
    </row>
    <row r="18" spans="1:11" ht="13.5">
      <c r="A18" s="34" t="s">
        <v>28</v>
      </c>
      <c r="B18" s="35">
        <f>SUM(B11:B17)</f>
        <v>74532666</v>
      </c>
      <c r="C18" s="36">
        <f aca="true" t="shared" si="1" ref="C18:K18">SUM(C11:C17)</f>
        <v>96217554</v>
      </c>
      <c r="D18" s="37">
        <f t="shared" si="1"/>
        <v>129924213</v>
      </c>
      <c r="E18" s="35">
        <f t="shared" si="1"/>
        <v>106159636</v>
      </c>
      <c r="F18" s="36">
        <f t="shared" si="1"/>
        <v>101580698</v>
      </c>
      <c r="G18" s="38">
        <f t="shared" si="1"/>
        <v>101580698</v>
      </c>
      <c r="H18" s="39">
        <f t="shared" si="1"/>
        <v>0</v>
      </c>
      <c r="I18" s="35">
        <f t="shared" si="1"/>
        <v>156327732</v>
      </c>
      <c r="J18" s="36">
        <f t="shared" si="1"/>
        <v>165549614</v>
      </c>
      <c r="K18" s="38">
        <f t="shared" si="1"/>
        <v>174820666</v>
      </c>
    </row>
    <row r="19" spans="1:11" ht="13.5">
      <c r="A19" s="34" t="s">
        <v>29</v>
      </c>
      <c r="B19" s="40">
        <f>+B10-B18</f>
        <v>-1678585</v>
      </c>
      <c r="C19" s="41">
        <f aca="true" t="shared" si="2" ref="C19:K19">+C10-C18</f>
        <v>-14817063</v>
      </c>
      <c r="D19" s="42">
        <f t="shared" si="2"/>
        <v>-42863131</v>
      </c>
      <c r="E19" s="40">
        <f t="shared" si="2"/>
        <v>12778340</v>
      </c>
      <c r="F19" s="41">
        <f t="shared" si="2"/>
        <v>-217817</v>
      </c>
      <c r="G19" s="43">
        <f t="shared" si="2"/>
        <v>-217817</v>
      </c>
      <c r="H19" s="44">
        <f t="shared" si="2"/>
        <v>0</v>
      </c>
      <c r="I19" s="40">
        <f t="shared" si="2"/>
        <v>-17310850</v>
      </c>
      <c r="J19" s="41">
        <f t="shared" si="2"/>
        <v>-18331157</v>
      </c>
      <c r="K19" s="43">
        <f t="shared" si="2"/>
        <v>-19357530</v>
      </c>
    </row>
    <row r="20" spans="1:11" ht="13.5">
      <c r="A20" s="22" t="s">
        <v>30</v>
      </c>
      <c r="B20" s="24">
        <v>9996010</v>
      </c>
      <c r="C20" s="6">
        <v>20887300</v>
      </c>
      <c r="D20" s="23">
        <v>27764711</v>
      </c>
      <c r="E20" s="24">
        <v>0</v>
      </c>
      <c r="F20" s="6">
        <v>0</v>
      </c>
      <c r="G20" s="25">
        <v>0</v>
      </c>
      <c r="H20" s="26">
        <v>0</v>
      </c>
      <c r="I20" s="24">
        <v>23309601</v>
      </c>
      <c r="J20" s="6">
        <v>24685290</v>
      </c>
      <c r="K20" s="25">
        <v>26067220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8317425</v>
      </c>
      <c r="C22" s="52">
        <f aca="true" t="shared" si="3" ref="C22:K22">SUM(C19:C21)</f>
        <v>6070237</v>
      </c>
      <c r="D22" s="53">
        <f t="shared" si="3"/>
        <v>-15098420</v>
      </c>
      <c r="E22" s="51">
        <f t="shared" si="3"/>
        <v>12778340</v>
      </c>
      <c r="F22" s="52">
        <f t="shared" si="3"/>
        <v>-217817</v>
      </c>
      <c r="G22" s="54">
        <f t="shared" si="3"/>
        <v>-217817</v>
      </c>
      <c r="H22" s="55">
        <f t="shared" si="3"/>
        <v>0</v>
      </c>
      <c r="I22" s="51">
        <f t="shared" si="3"/>
        <v>5998751</v>
      </c>
      <c r="J22" s="52">
        <f t="shared" si="3"/>
        <v>6354133</v>
      </c>
      <c r="K22" s="54">
        <f t="shared" si="3"/>
        <v>6709690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8317425</v>
      </c>
      <c r="C24" s="41">
        <f aca="true" t="shared" si="4" ref="C24:K24">SUM(C22:C23)</f>
        <v>6070237</v>
      </c>
      <c r="D24" s="42">
        <f t="shared" si="4"/>
        <v>-15098420</v>
      </c>
      <c r="E24" s="40">
        <f t="shared" si="4"/>
        <v>12778340</v>
      </c>
      <c r="F24" s="41">
        <f t="shared" si="4"/>
        <v>-217817</v>
      </c>
      <c r="G24" s="43">
        <f t="shared" si="4"/>
        <v>-217817</v>
      </c>
      <c r="H24" s="44">
        <f t="shared" si="4"/>
        <v>0</v>
      </c>
      <c r="I24" s="40">
        <f t="shared" si="4"/>
        <v>5998751</v>
      </c>
      <c r="J24" s="41">
        <f t="shared" si="4"/>
        <v>6354133</v>
      </c>
      <c r="K24" s="43">
        <f t="shared" si="4"/>
        <v>6709690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16120575</v>
      </c>
      <c r="C27" s="7">
        <v>12120660</v>
      </c>
      <c r="D27" s="64">
        <v>46066349</v>
      </c>
      <c r="E27" s="65">
        <v>0</v>
      </c>
      <c r="F27" s="7">
        <v>33584195</v>
      </c>
      <c r="G27" s="66">
        <v>33584195</v>
      </c>
      <c r="H27" s="67">
        <v>0</v>
      </c>
      <c r="I27" s="65">
        <v>31960961</v>
      </c>
      <c r="J27" s="7">
        <v>33846658</v>
      </c>
      <c r="K27" s="66">
        <v>35742072</v>
      </c>
    </row>
    <row r="28" spans="1:11" ht="13.5">
      <c r="A28" s="68" t="s">
        <v>30</v>
      </c>
      <c r="B28" s="6">
        <v>8848071</v>
      </c>
      <c r="C28" s="6">
        <v>5236375</v>
      </c>
      <c r="D28" s="23">
        <v>29629407</v>
      </c>
      <c r="E28" s="24">
        <v>0</v>
      </c>
      <c r="F28" s="6">
        <v>30019000</v>
      </c>
      <c r="G28" s="25">
        <v>30019000</v>
      </c>
      <c r="H28" s="26">
        <v>0</v>
      </c>
      <c r="I28" s="24">
        <v>23309801</v>
      </c>
      <c r="J28" s="6">
        <v>24685457</v>
      </c>
      <c r="K28" s="25">
        <v>26067724</v>
      </c>
    </row>
    <row r="29" spans="1:11" ht="13.5">
      <c r="A29" s="22" t="s">
        <v>123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7272504</v>
      </c>
      <c r="C31" s="6">
        <v>6884285</v>
      </c>
      <c r="D31" s="23">
        <v>16436942</v>
      </c>
      <c r="E31" s="24">
        <v>0</v>
      </c>
      <c r="F31" s="6">
        <v>3565195</v>
      </c>
      <c r="G31" s="25">
        <v>3565195</v>
      </c>
      <c r="H31" s="26">
        <v>0</v>
      </c>
      <c r="I31" s="24">
        <v>8651160</v>
      </c>
      <c r="J31" s="6">
        <v>9161201</v>
      </c>
      <c r="K31" s="25">
        <v>9674348</v>
      </c>
    </row>
    <row r="32" spans="1:11" ht="13.5">
      <c r="A32" s="34" t="s">
        <v>36</v>
      </c>
      <c r="B32" s="7">
        <f>SUM(B28:B31)</f>
        <v>16120575</v>
      </c>
      <c r="C32" s="7">
        <f aca="true" t="shared" si="5" ref="C32:K32">SUM(C28:C31)</f>
        <v>12120660</v>
      </c>
      <c r="D32" s="64">
        <f t="shared" si="5"/>
        <v>46066349</v>
      </c>
      <c r="E32" s="65">
        <f t="shared" si="5"/>
        <v>0</v>
      </c>
      <c r="F32" s="7">
        <f t="shared" si="5"/>
        <v>33584195</v>
      </c>
      <c r="G32" s="66">
        <f t="shared" si="5"/>
        <v>33584195</v>
      </c>
      <c r="H32" s="67">
        <f t="shared" si="5"/>
        <v>0</v>
      </c>
      <c r="I32" s="65">
        <f t="shared" si="5"/>
        <v>31960961</v>
      </c>
      <c r="J32" s="7">
        <f t="shared" si="5"/>
        <v>33846658</v>
      </c>
      <c r="K32" s="66">
        <f t="shared" si="5"/>
        <v>35742072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9354947</v>
      </c>
      <c r="C35" s="6">
        <v>53348382</v>
      </c>
      <c r="D35" s="23">
        <v>34676312</v>
      </c>
      <c r="E35" s="24">
        <v>0</v>
      </c>
      <c r="F35" s="6">
        <v>0</v>
      </c>
      <c r="G35" s="25">
        <v>0</v>
      </c>
      <c r="H35" s="26">
        <v>46056105</v>
      </c>
      <c r="I35" s="24">
        <v>19621023</v>
      </c>
      <c r="J35" s="6">
        <v>20778663</v>
      </c>
      <c r="K35" s="25">
        <v>21942268</v>
      </c>
    </row>
    <row r="36" spans="1:11" ht="13.5">
      <c r="A36" s="22" t="s">
        <v>39</v>
      </c>
      <c r="B36" s="6">
        <v>202020921</v>
      </c>
      <c r="C36" s="6">
        <v>156275378</v>
      </c>
      <c r="D36" s="23">
        <v>190577948</v>
      </c>
      <c r="E36" s="24">
        <v>0</v>
      </c>
      <c r="F36" s="6">
        <v>0</v>
      </c>
      <c r="G36" s="25">
        <v>0</v>
      </c>
      <c r="H36" s="26">
        <v>218513473</v>
      </c>
      <c r="I36" s="24">
        <v>280690147</v>
      </c>
      <c r="J36" s="6">
        <v>297250865</v>
      </c>
      <c r="K36" s="25">
        <v>313896914</v>
      </c>
    </row>
    <row r="37" spans="1:11" ht="13.5">
      <c r="A37" s="22" t="s">
        <v>40</v>
      </c>
      <c r="B37" s="6">
        <v>22662808</v>
      </c>
      <c r="C37" s="6">
        <v>22262129</v>
      </c>
      <c r="D37" s="23">
        <v>35675662</v>
      </c>
      <c r="E37" s="24">
        <v>0</v>
      </c>
      <c r="F37" s="6">
        <v>0</v>
      </c>
      <c r="G37" s="25">
        <v>0</v>
      </c>
      <c r="H37" s="26">
        <v>215249260</v>
      </c>
      <c r="I37" s="24">
        <v>89304183</v>
      </c>
      <c r="J37" s="6">
        <v>94573129</v>
      </c>
      <c r="K37" s="25">
        <v>99869225</v>
      </c>
    </row>
    <row r="38" spans="1:11" ht="13.5">
      <c r="A38" s="22" t="s">
        <v>41</v>
      </c>
      <c r="B38" s="6">
        <v>0</v>
      </c>
      <c r="C38" s="6">
        <v>0</v>
      </c>
      <c r="D38" s="23">
        <v>9103958</v>
      </c>
      <c r="E38" s="24">
        <v>0</v>
      </c>
      <c r="F38" s="6">
        <v>0</v>
      </c>
      <c r="G38" s="25">
        <v>0</v>
      </c>
      <c r="H38" s="26">
        <v>0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188713060</v>
      </c>
      <c r="C39" s="6">
        <v>187361631</v>
      </c>
      <c r="D39" s="23">
        <v>180474640</v>
      </c>
      <c r="E39" s="24">
        <v>0</v>
      </c>
      <c r="F39" s="6">
        <v>0</v>
      </c>
      <c r="G39" s="25">
        <v>0</v>
      </c>
      <c r="H39" s="26">
        <v>49320318</v>
      </c>
      <c r="I39" s="24">
        <v>211006987</v>
      </c>
      <c r="J39" s="6">
        <v>223456399</v>
      </c>
      <c r="K39" s="25">
        <v>235969957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31132637</v>
      </c>
      <c r="C42" s="6">
        <v>27811927</v>
      </c>
      <c r="D42" s="23">
        <v>21873997</v>
      </c>
      <c r="E42" s="24">
        <v>21465048</v>
      </c>
      <c r="F42" s="6">
        <v>21465048</v>
      </c>
      <c r="G42" s="25">
        <v>21465048</v>
      </c>
      <c r="H42" s="26">
        <v>41689033</v>
      </c>
      <c r="I42" s="24">
        <v>43045753</v>
      </c>
      <c r="J42" s="6">
        <v>45585440</v>
      </c>
      <c r="K42" s="25">
        <v>48138224</v>
      </c>
    </row>
    <row r="43" spans="1:11" ht="13.5">
      <c r="A43" s="22" t="s">
        <v>45</v>
      </c>
      <c r="B43" s="6">
        <v>-31132058</v>
      </c>
      <c r="C43" s="6">
        <v>-12120660</v>
      </c>
      <c r="D43" s="23">
        <v>-46193465</v>
      </c>
      <c r="E43" s="24">
        <v>-26364912</v>
      </c>
      <c r="F43" s="6">
        <v>-26364912</v>
      </c>
      <c r="G43" s="25">
        <v>-26364912</v>
      </c>
      <c r="H43" s="26">
        <v>-21354543</v>
      </c>
      <c r="I43" s="24">
        <v>-31660956</v>
      </c>
      <c r="J43" s="6">
        <v>-33528958</v>
      </c>
      <c r="K43" s="25">
        <v>-35406580</v>
      </c>
    </row>
    <row r="44" spans="1:11" ht="13.5">
      <c r="A44" s="22" t="s">
        <v>46</v>
      </c>
      <c r="B44" s="6">
        <v>0</v>
      </c>
      <c r="C44" s="6">
        <v>0</v>
      </c>
      <c r="D44" s="23">
        <v>-9634367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579</v>
      </c>
      <c r="C45" s="7">
        <v>13853370</v>
      </c>
      <c r="D45" s="64">
        <v>-9585383</v>
      </c>
      <c r="E45" s="65">
        <v>2100136</v>
      </c>
      <c r="F45" s="7">
        <v>2100136</v>
      </c>
      <c r="G45" s="66">
        <v>2100136</v>
      </c>
      <c r="H45" s="67">
        <v>20341490</v>
      </c>
      <c r="I45" s="65">
        <v>6884796</v>
      </c>
      <c r="J45" s="7">
        <v>18941278</v>
      </c>
      <c r="K45" s="66">
        <v>31672922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-2221011</v>
      </c>
      <c r="C48" s="6">
        <v>24368452</v>
      </c>
      <c r="D48" s="23">
        <v>8618348</v>
      </c>
      <c r="E48" s="24">
        <v>0</v>
      </c>
      <c r="F48" s="6">
        <v>0</v>
      </c>
      <c r="G48" s="25">
        <v>0</v>
      </c>
      <c r="H48" s="26">
        <v>20341497</v>
      </c>
      <c r="I48" s="24">
        <v>-4500000</v>
      </c>
      <c r="J48" s="6">
        <v>-4765500</v>
      </c>
      <c r="K48" s="25">
        <v>-5032368</v>
      </c>
    </row>
    <row r="49" spans="1:11" ht="13.5">
      <c r="A49" s="22" t="s">
        <v>50</v>
      </c>
      <c r="B49" s="6">
        <f>+B75</f>
        <v>12160137.356911708</v>
      </c>
      <c r="C49" s="6">
        <f aca="true" t="shared" si="6" ref="C49:K49">+C75</f>
        <v>-35991376.9266824</v>
      </c>
      <c r="D49" s="23">
        <f t="shared" si="6"/>
        <v>16576141.752700625</v>
      </c>
      <c r="E49" s="24">
        <f t="shared" si="6"/>
        <v>0</v>
      </c>
      <c r="F49" s="6">
        <f t="shared" si="6"/>
        <v>0</v>
      </c>
      <c r="G49" s="25">
        <f t="shared" si="6"/>
        <v>0</v>
      </c>
      <c r="H49" s="26">
        <f t="shared" si="6"/>
        <v>16725648</v>
      </c>
      <c r="I49" s="24">
        <f t="shared" si="6"/>
        <v>-3256578.243530645</v>
      </c>
      <c r="J49" s="6">
        <f t="shared" si="6"/>
        <v>-3448776.860310452</v>
      </c>
      <c r="K49" s="25">
        <f t="shared" si="6"/>
        <v>-3641835.732647259</v>
      </c>
    </row>
    <row r="50" spans="1:11" ht="13.5">
      <c r="A50" s="34" t="s">
        <v>51</v>
      </c>
      <c r="B50" s="7">
        <f>+B48-B49</f>
        <v>-14381148.356911708</v>
      </c>
      <c r="C50" s="7">
        <f aca="true" t="shared" si="7" ref="C50:K50">+C48-C49</f>
        <v>60359828.9266824</v>
      </c>
      <c r="D50" s="64">
        <f t="shared" si="7"/>
        <v>-7957793.752700625</v>
      </c>
      <c r="E50" s="65">
        <f t="shared" si="7"/>
        <v>0</v>
      </c>
      <c r="F50" s="7">
        <f t="shared" si="7"/>
        <v>0</v>
      </c>
      <c r="G50" s="66">
        <f t="shared" si="7"/>
        <v>0</v>
      </c>
      <c r="H50" s="67">
        <f t="shared" si="7"/>
        <v>3615849</v>
      </c>
      <c r="I50" s="65">
        <f t="shared" si="7"/>
        <v>-1243421.756469355</v>
      </c>
      <c r="J50" s="7">
        <f t="shared" si="7"/>
        <v>-1316723.139689548</v>
      </c>
      <c r="K50" s="66">
        <f t="shared" si="7"/>
        <v>-1390532.2673527412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17874058</v>
      </c>
      <c r="C53" s="6">
        <v>18728228</v>
      </c>
      <c r="D53" s="23">
        <v>86417213</v>
      </c>
      <c r="E53" s="24">
        <v>0</v>
      </c>
      <c r="F53" s="6">
        <v>33584195</v>
      </c>
      <c r="G53" s="25">
        <v>33584195</v>
      </c>
      <c r="H53" s="26">
        <v>0</v>
      </c>
      <c r="I53" s="24">
        <v>239679337</v>
      </c>
      <c r="J53" s="6">
        <v>339293421</v>
      </c>
      <c r="K53" s="25">
        <v>358463791</v>
      </c>
    </row>
    <row r="54" spans="1:11" ht="13.5">
      <c r="A54" s="22" t="s">
        <v>119</v>
      </c>
      <c r="B54" s="6">
        <v>9573489</v>
      </c>
      <c r="C54" s="6">
        <v>15859086</v>
      </c>
      <c r="D54" s="23">
        <v>16894327</v>
      </c>
      <c r="E54" s="24">
        <v>8853475</v>
      </c>
      <c r="F54" s="6">
        <v>0</v>
      </c>
      <c r="G54" s="25">
        <v>0</v>
      </c>
      <c r="H54" s="26">
        <v>0</v>
      </c>
      <c r="I54" s="24">
        <v>15914342</v>
      </c>
      <c r="J54" s="6">
        <v>16853288</v>
      </c>
      <c r="K54" s="25">
        <v>17797072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3979482</v>
      </c>
      <c r="C56" s="6">
        <v>3885276</v>
      </c>
      <c r="D56" s="23">
        <v>3590016</v>
      </c>
      <c r="E56" s="24">
        <v>0</v>
      </c>
      <c r="F56" s="6">
        <v>0</v>
      </c>
      <c r="G56" s="25">
        <v>0</v>
      </c>
      <c r="H56" s="26">
        <v>0</v>
      </c>
      <c r="I56" s="24">
        <v>9005045</v>
      </c>
      <c r="J56" s="6">
        <v>8971035</v>
      </c>
      <c r="K56" s="25">
        <v>9473412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0.8615742686710388</v>
      </c>
      <c r="C70" s="5">
        <f aca="true" t="shared" si="8" ref="C70:K70">IF(ISERROR(C71/C72),0,(C71/C72))</f>
        <v>3.321751510991392</v>
      </c>
      <c r="D70" s="5">
        <f t="shared" si="8"/>
        <v>1.2392078834401128</v>
      </c>
      <c r="E70" s="5">
        <f t="shared" si="8"/>
        <v>0.4926636971816871</v>
      </c>
      <c r="F70" s="5">
        <f t="shared" si="8"/>
        <v>0.8527557441593503</v>
      </c>
      <c r="G70" s="5">
        <f t="shared" si="8"/>
        <v>0.8527557441593503</v>
      </c>
      <c r="H70" s="5">
        <f t="shared" si="8"/>
        <v>0</v>
      </c>
      <c r="I70" s="5">
        <f t="shared" si="8"/>
        <v>0.34229801296282686</v>
      </c>
      <c r="J70" s="5">
        <f t="shared" si="8"/>
        <v>0.342300386209971</v>
      </c>
      <c r="K70" s="5">
        <f t="shared" si="8"/>
        <v>0.34229769523663856</v>
      </c>
    </row>
    <row r="71" spans="1:11" ht="12.75" hidden="1">
      <c r="A71" s="1" t="s">
        <v>125</v>
      </c>
      <c r="B71" s="1">
        <f>+B83</f>
        <v>12358000</v>
      </c>
      <c r="C71" s="1">
        <f aca="true" t="shared" si="9" ref="C71:K71">+C83</f>
        <v>98497858</v>
      </c>
      <c r="D71" s="1">
        <f t="shared" si="9"/>
        <v>104864050</v>
      </c>
      <c r="E71" s="1">
        <f t="shared" si="9"/>
        <v>20574240</v>
      </c>
      <c r="F71" s="1">
        <f t="shared" si="9"/>
        <v>20574240</v>
      </c>
      <c r="G71" s="1">
        <f t="shared" si="9"/>
        <v>20574240</v>
      </c>
      <c r="H71" s="1">
        <f t="shared" si="9"/>
        <v>12176891</v>
      </c>
      <c r="I71" s="1">
        <f t="shared" si="9"/>
        <v>17294374</v>
      </c>
      <c r="J71" s="1">
        <f t="shared" si="9"/>
        <v>18314725</v>
      </c>
      <c r="K71" s="1">
        <f t="shared" si="9"/>
        <v>19340350</v>
      </c>
    </row>
    <row r="72" spans="1:11" ht="12.75" hidden="1">
      <c r="A72" s="1" t="s">
        <v>126</v>
      </c>
      <c r="B72" s="1">
        <f>+B77</f>
        <v>14343511</v>
      </c>
      <c r="C72" s="1">
        <f aca="true" t="shared" si="10" ref="C72:K72">+C77</f>
        <v>29652386</v>
      </c>
      <c r="D72" s="1">
        <f t="shared" si="10"/>
        <v>84621839</v>
      </c>
      <c r="E72" s="1">
        <f t="shared" si="10"/>
        <v>41761226</v>
      </c>
      <c r="F72" s="1">
        <f t="shared" si="10"/>
        <v>24126768</v>
      </c>
      <c r="G72" s="1">
        <f t="shared" si="10"/>
        <v>24126768</v>
      </c>
      <c r="H72" s="1">
        <f t="shared" si="10"/>
        <v>0</v>
      </c>
      <c r="I72" s="1">
        <f t="shared" si="10"/>
        <v>50524319</v>
      </c>
      <c r="J72" s="1">
        <f t="shared" si="10"/>
        <v>53504833</v>
      </c>
      <c r="K72" s="1">
        <f t="shared" si="10"/>
        <v>56501549</v>
      </c>
    </row>
    <row r="73" spans="1:11" ht="12.75" hidden="1">
      <c r="A73" s="1" t="s">
        <v>127</v>
      </c>
      <c r="B73" s="1">
        <f>+B74</f>
        <v>21626732.833333332</v>
      </c>
      <c r="C73" s="1">
        <f aca="true" t="shared" si="11" ref="C73:K73">+(C78+C80+C81+C82)-(B78+B80+B81+B82)</f>
        <v>21909273</v>
      </c>
      <c r="D73" s="1">
        <f t="shared" si="11"/>
        <v>-2921966</v>
      </c>
      <c r="E73" s="1">
        <f t="shared" si="11"/>
        <v>-26057964</v>
      </c>
      <c r="F73" s="1">
        <f>+(F78+F80+F81+F82)-(D78+D80+D81+D82)</f>
        <v>-26057964</v>
      </c>
      <c r="G73" s="1">
        <f>+(G78+G80+G81+G82)-(D78+D80+D81+D82)</f>
        <v>-26057964</v>
      </c>
      <c r="H73" s="1">
        <f>+(H78+H80+H81+H82)-(D78+D80+D81+D82)</f>
        <v>-343356</v>
      </c>
      <c r="I73" s="1">
        <f>+(I78+I80+I81+I82)-(E78+E80+E81+E82)</f>
        <v>24121023</v>
      </c>
      <c r="J73" s="1">
        <f t="shared" si="11"/>
        <v>1423140</v>
      </c>
      <c r="K73" s="1">
        <f t="shared" si="11"/>
        <v>1430473</v>
      </c>
    </row>
    <row r="74" spans="1:11" ht="12.75" hidden="1">
      <c r="A74" s="1" t="s">
        <v>128</v>
      </c>
      <c r="B74" s="1">
        <f>+TREND(C74:E74)</f>
        <v>21626732.833333332</v>
      </c>
      <c r="C74" s="1">
        <f>+C73</f>
        <v>21909273</v>
      </c>
      <c r="D74" s="1">
        <f aca="true" t="shared" si="12" ref="D74:K74">+D73</f>
        <v>-2921966</v>
      </c>
      <c r="E74" s="1">
        <f t="shared" si="12"/>
        <v>-26057964</v>
      </c>
      <c r="F74" s="1">
        <f t="shared" si="12"/>
        <v>-26057964</v>
      </c>
      <c r="G74" s="1">
        <f t="shared" si="12"/>
        <v>-26057964</v>
      </c>
      <c r="H74" s="1">
        <f t="shared" si="12"/>
        <v>-343356</v>
      </c>
      <c r="I74" s="1">
        <f t="shared" si="12"/>
        <v>24121023</v>
      </c>
      <c r="J74" s="1">
        <f t="shared" si="12"/>
        <v>1423140</v>
      </c>
      <c r="K74" s="1">
        <f t="shared" si="12"/>
        <v>1430473</v>
      </c>
    </row>
    <row r="75" spans="1:11" ht="12.75" hidden="1">
      <c r="A75" s="1" t="s">
        <v>129</v>
      </c>
      <c r="B75" s="1">
        <f>+B84-(((B80+B81+B78)*B70)-B79)</f>
        <v>12160137.356911708</v>
      </c>
      <c r="C75" s="1">
        <f aca="true" t="shared" si="13" ref="C75:K75">+C84-(((C80+C81+C78)*C70)-C79)</f>
        <v>-35991376.9266824</v>
      </c>
      <c r="D75" s="1">
        <f t="shared" si="13"/>
        <v>16576141.752700625</v>
      </c>
      <c r="E75" s="1">
        <f t="shared" si="13"/>
        <v>0</v>
      </c>
      <c r="F75" s="1">
        <f t="shared" si="13"/>
        <v>0</v>
      </c>
      <c r="G75" s="1">
        <f t="shared" si="13"/>
        <v>0</v>
      </c>
      <c r="H75" s="1">
        <f t="shared" si="13"/>
        <v>16725648</v>
      </c>
      <c r="I75" s="1">
        <f t="shared" si="13"/>
        <v>-3256578.243530645</v>
      </c>
      <c r="J75" s="1">
        <f t="shared" si="13"/>
        <v>-3448776.860310452</v>
      </c>
      <c r="K75" s="1">
        <f t="shared" si="13"/>
        <v>-3641835.732647259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14343511</v>
      </c>
      <c r="C77" s="3">
        <v>29652386</v>
      </c>
      <c r="D77" s="3">
        <v>84621839</v>
      </c>
      <c r="E77" s="3">
        <v>41761226</v>
      </c>
      <c r="F77" s="3">
        <v>24126768</v>
      </c>
      <c r="G77" s="3">
        <v>24126768</v>
      </c>
      <c r="H77" s="3">
        <v>0</v>
      </c>
      <c r="I77" s="3">
        <v>50524319</v>
      </c>
      <c r="J77" s="3">
        <v>53504833</v>
      </c>
      <c r="K77" s="3">
        <v>56501549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15981034</v>
      </c>
      <c r="C79" s="3">
        <v>0</v>
      </c>
      <c r="D79" s="3">
        <v>31903940</v>
      </c>
      <c r="E79" s="3">
        <v>0</v>
      </c>
      <c r="F79" s="3">
        <v>0</v>
      </c>
      <c r="G79" s="3">
        <v>0</v>
      </c>
      <c r="H79" s="3">
        <v>16725648</v>
      </c>
      <c r="I79" s="3">
        <v>5000000</v>
      </c>
      <c r="J79" s="3">
        <v>5295000</v>
      </c>
      <c r="K79" s="3">
        <v>5591520</v>
      </c>
    </row>
    <row r="80" spans="1:11" ht="12.75" hidden="1">
      <c r="A80" s="2" t="s">
        <v>67</v>
      </c>
      <c r="B80" s="3">
        <v>2533367</v>
      </c>
      <c r="C80" s="3">
        <v>0</v>
      </c>
      <c r="D80" s="3">
        <v>6901882</v>
      </c>
      <c r="E80" s="3">
        <v>0</v>
      </c>
      <c r="F80" s="3">
        <v>0</v>
      </c>
      <c r="G80" s="3">
        <v>0</v>
      </c>
      <c r="H80" s="3">
        <v>25714608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1901418</v>
      </c>
      <c r="C81" s="3">
        <v>10835060</v>
      </c>
      <c r="D81" s="3">
        <v>5467147</v>
      </c>
      <c r="E81" s="3">
        <v>0</v>
      </c>
      <c r="F81" s="3">
        <v>0</v>
      </c>
      <c r="G81" s="3">
        <v>0</v>
      </c>
      <c r="H81" s="3">
        <v>0</v>
      </c>
      <c r="I81" s="3">
        <v>24121023</v>
      </c>
      <c r="J81" s="3">
        <v>25544163</v>
      </c>
      <c r="K81" s="3">
        <v>26974636</v>
      </c>
    </row>
    <row r="82" spans="1:11" ht="12.75" hidden="1">
      <c r="A82" s="2" t="s">
        <v>69</v>
      </c>
      <c r="B82" s="3">
        <v>2635872</v>
      </c>
      <c r="C82" s="3">
        <v>18144870</v>
      </c>
      <c r="D82" s="3">
        <v>13688935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12358000</v>
      </c>
      <c r="C83" s="3">
        <v>98497858</v>
      </c>
      <c r="D83" s="3">
        <v>104864050</v>
      </c>
      <c r="E83" s="3">
        <v>20574240</v>
      </c>
      <c r="F83" s="3">
        <v>20574240</v>
      </c>
      <c r="G83" s="3">
        <v>20574240</v>
      </c>
      <c r="H83" s="3">
        <v>12176891</v>
      </c>
      <c r="I83" s="3">
        <v>17294374</v>
      </c>
      <c r="J83" s="3">
        <v>18314725</v>
      </c>
      <c r="K83" s="3">
        <v>19340350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19069818</v>
      </c>
      <c r="C5" s="6">
        <v>19393434</v>
      </c>
      <c r="D5" s="23">
        <v>35299594</v>
      </c>
      <c r="E5" s="24">
        <v>30580058</v>
      </c>
      <c r="F5" s="6">
        <v>34311541</v>
      </c>
      <c r="G5" s="25">
        <v>34311541</v>
      </c>
      <c r="H5" s="26">
        <v>0</v>
      </c>
      <c r="I5" s="24">
        <v>40000000</v>
      </c>
      <c r="J5" s="6">
        <v>62434295</v>
      </c>
      <c r="K5" s="25">
        <v>75904821</v>
      </c>
    </row>
    <row r="6" spans="1:11" ht="13.5">
      <c r="A6" s="22" t="s">
        <v>18</v>
      </c>
      <c r="B6" s="6">
        <v>25309430</v>
      </c>
      <c r="C6" s="6">
        <v>38553232</v>
      </c>
      <c r="D6" s="23">
        <v>37666131</v>
      </c>
      <c r="E6" s="24">
        <v>45810700</v>
      </c>
      <c r="F6" s="6">
        <v>36320656</v>
      </c>
      <c r="G6" s="25">
        <v>36320656</v>
      </c>
      <c r="H6" s="26">
        <v>0</v>
      </c>
      <c r="I6" s="24">
        <v>39024648</v>
      </c>
      <c r="J6" s="6">
        <v>41327102</v>
      </c>
      <c r="K6" s="25">
        <v>43641420</v>
      </c>
    </row>
    <row r="7" spans="1:11" ht="13.5">
      <c r="A7" s="22" t="s">
        <v>19</v>
      </c>
      <c r="B7" s="6">
        <v>870954</v>
      </c>
      <c r="C7" s="6">
        <v>899972</v>
      </c>
      <c r="D7" s="23">
        <v>590406</v>
      </c>
      <c r="E7" s="24">
        <v>1500000</v>
      </c>
      <c r="F7" s="6">
        <v>1000000</v>
      </c>
      <c r="G7" s="25">
        <v>1000000</v>
      </c>
      <c r="H7" s="26">
        <v>0</v>
      </c>
      <c r="I7" s="24">
        <v>1000000</v>
      </c>
      <c r="J7" s="6">
        <v>1059000</v>
      </c>
      <c r="K7" s="25">
        <v>1118304</v>
      </c>
    </row>
    <row r="8" spans="1:11" ht="13.5">
      <c r="A8" s="22" t="s">
        <v>20</v>
      </c>
      <c r="B8" s="6">
        <v>82307946</v>
      </c>
      <c r="C8" s="6">
        <v>90220641</v>
      </c>
      <c r="D8" s="23">
        <v>101374201</v>
      </c>
      <c r="E8" s="24">
        <v>114368500</v>
      </c>
      <c r="F8" s="6">
        <v>123107500</v>
      </c>
      <c r="G8" s="25">
        <v>123107500</v>
      </c>
      <c r="H8" s="26">
        <v>0</v>
      </c>
      <c r="I8" s="24">
        <v>136949302</v>
      </c>
      <c r="J8" s="6">
        <v>135391024</v>
      </c>
      <c r="K8" s="25">
        <v>132179561</v>
      </c>
    </row>
    <row r="9" spans="1:11" ht="13.5">
      <c r="A9" s="22" t="s">
        <v>21</v>
      </c>
      <c r="B9" s="6">
        <v>7959765</v>
      </c>
      <c r="C9" s="6">
        <v>6784089</v>
      </c>
      <c r="D9" s="23">
        <v>11053656</v>
      </c>
      <c r="E9" s="24">
        <v>24376924</v>
      </c>
      <c r="F9" s="6">
        <v>11806227</v>
      </c>
      <c r="G9" s="25">
        <v>11806227</v>
      </c>
      <c r="H9" s="26">
        <v>0</v>
      </c>
      <c r="I9" s="24">
        <v>19796000</v>
      </c>
      <c r="J9" s="6">
        <v>20963964</v>
      </c>
      <c r="K9" s="25">
        <v>22137948</v>
      </c>
    </row>
    <row r="10" spans="1:11" ht="25.5">
      <c r="A10" s="27" t="s">
        <v>118</v>
      </c>
      <c r="B10" s="28">
        <f>SUM(B5:B9)</f>
        <v>135517913</v>
      </c>
      <c r="C10" s="29">
        <f aca="true" t="shared" si="0" ref="C10:K10">SUM(C5:C9)</f>
        <v>155851368</v>
      </c>
      <c r="D10" s="30">
        <f t="shared" si="0"/>
        <v>185983988</v>
      </c>
      <c r="E10" s="28">
        <f t="shared" si="0"/>
        <v>216636182</v>
      </c>
      <c r="F10" s="29">
        <f t="shared" si="0"/>
        <v>206545924</v>
      </c>
      <c r="G10" s="31">
        <f t="shared" si="0"/>
        <v>206545924</v>
      </c>
      <c r="H10" s="32">
        <f t="shared" si="0"/>
        <v>0</v>
      </c>
      <c r="I10" s="28">
        <f t="shared" si="0"/>
        <v>236769950</v>
      </c>
      <c r="J10" s="29">
        <f t="shared" si="0"/>
        <v>261175385</v>
      </c>
      <c r="K10" s="31">
        <f t="shared" si="0"/>
        <v>274982054</v>
      </c>
    </row>
    <row r="11" spans="1:11" ht="13.5">
      <c r="A11" s="22" t="s">
        <v>22</v>
      </c>
      <c r="B11" s="6">
        <v>51149759</v>
      </c>
      <c r="C11" s="6">
        <v>66457145</v>
      </c>
      <c r="D11" s="23">
        <v>81412570</v>
      </c>
      <c r="E11" s="24">
        <v>68127719</v>
      </c>
      <c r="F11" s="6">
        <v>89836470</v>
      </c>
      <c r="G11" s="25">
        <v>89836470</v>
      </c>
      <c r="H11" s="26">
        <v>0</v>
      </c>
      <c r="I11" s="24">
        <v>96495018</v>
      </c>
      <c r="J11" s="6">
        <v>100982033</v>
      </c>
      <c r="K11" s="25">
        <v>105930155</v>
      </c>
    </row>
    <row r="12" spans="1:11" ht="13.5">
      <c r="A12" s="22" t="s">
        <v>23</v>
      </c>
      <c r="B12" s="6">
        <v>10464769</v>
      </c>
      <c r="C12" s="6">
        <v>11380293</v>
      </c>
      <c r="D12" s="23">
        <v>12298199</v>
      </c>
      <c r="E12" s="24">
        <v>14690360</v>
      </c>
      <c r="F12" s="6">
        <v>12409511</v>
      </c>
      <c r="G12" s="25">
        <v>12409511</v>
      </c>
      <c r="H12" s="26">
        <v>0</v>
      </c>
      <c r="I12" s="24">
        <v>13797055</v>
      </c>
      <c r="J12" s="6">
        <v>14438619</v>
      </c>
      <c r="K12" s="25">
        <v>15146111</v>
      </c>
    </row>
    <row r="13" spans="1:11" ht="13.5">
      <c r="A13" s="22" t="s">
        <v>119</v>
      </c>
      <c r="B13" s="6">
        <v>22755198</v>
      </c>
      <c r="C13" s="6">
        <v>24212916</v>
      </c>
      <c r="D13" s="23">
        <v>27850670</v>
      </c>
      <c r="E13" s="24">
        <v>22412781</v>
      </c>
      <c r="F13" s="6">
        <v>0</v>
      </c>
      <c r="G13" s="25">
        <v>0</v>
      </c>
      <c r="H13" s="26">
        <v>0</v>
      </c>
      <c r="I13" s="24">
        <v>20000000</v>
      </c>
      <c r="J13" s="6">
        <v>21180000</v>
      </c>
      <c r="K13" s="25">
        <v>22366080</v>
      </c>
    </row>
    <row r="14" spans="1:11" ht="13.5">
      <c r="A14" s="22" t="s">
        <v>24</v>
      </c>
      <c r="B14" s="6">
        <v>147269</v>
      </c>
      <c r="C14" s="6">
        <v>285520</v>
      </c>
      <c r="D14" s="23">
        <v>394559</v>
      </c>
      <c r="E14" s="24">
        <v>0</v>
      </c>
      <c r="F14" s="6">
        <v>0</v>
      </c>
      <c r="G14" s="25">
        <v>0</v>
      </c>
      <c r="H14" s="26">
        <v>0</v>
      </c>
      <c r="I14" s="24">
        <v>800000</v>
      </c>
      <c r="J14" s="6">
        <v>847200</v>
      </c>
      <c r="K14" s="25">
        <v>894643</v>
      </c>
    </row>
    <row r="15" spans="1:11" ht="13.5">
      <c r="A15" s="22" t="s">
        <v>25</v>
      </c>
      <c r="B15" s="6">
        <v>28777519</v>
      </c>
      <c r="C15" s="6">
        <v>34997549</v>
      </c>
      <c r="D15" s="23">
        <v>34931249</v>
      </c>
      <c r="E15" s="24">
        <v>29060230</v>
      </c>
      <c r="F15" s="6">
        <v>24828848</v>
      </c>
      <c r="G15" s="25">
        <v>24828848</v>
      </c>
      <c r="H15" s="26">
        <v>0</v>
      </c>
      <c r="I15" s="24">
        <v>40000000</v>
      </c>
      <c r="J15" s="6">
        <v>42360000</v>
      </c>
      <c r="K15" s="25">
        <v>44732160</v>
      </c>
    </row>
    <row r="16" spans="1:11" ht="13.5">
      <c r="A16" s="33" t="s">
        <v>26</v>
      </c>
      <c r="B16" s="6">
        <v>10640770</v>
      </c>
      <c r="C16" s="6">
        <v>9300310</v>
      </c>
      <c r="D16" s="23">
        <v>10513049</v>
      </c>
      <c r="E16" s="24">
        <v>1000000</v>
      </c>
      <c r="F16" s="6">
        <v>900000</v>
      </c>
      <c r="G16" s="25">
        <v>900000</v>
      </c>
      <c r="H16" s="26">
        <v>0</v>
      </c>
      <c r="I16" s="24">
        <v>15050000</v>
      </c>
      <c r="J16" s="6">
        <v>15937950</v>
      </c>
      <c r="K16" s="25">
        <v>16830475</v>
      </c>
    </row>
    <row r="17" spans="1:11" ht="13.5">
      <c r="A17" s="22" t="s">
        <v>27</v>
      </c>
      <c r="B17" s="6">
        <v>42942260</v>
      </c>
      <c r="C17" s="6">
        <v>41605418</v>
      </c>
      <c r="D17" s="23">
        <v>74707758</v>
      </c>
      <c r="E17" s="24">
        <v>73256492</v>
      </c>
      <c r="F17" s="6">
        <v>57418925</v>
      </c>
      <c r="G17" s="25">
        <v>57418925</v>
      </c>
      <c r="H17" s="26">
        <v>0</v>
      </c>
      <c r="I17" s="24">
        <v>70441477</v>
      </c>
      <c r="J17" s="6">
        <v>81551380</v>
      </c>
      <c r="K17" s="25">
        <v>86107043</v>
      </c>
    </row>
    <row r="18" spans="1:11" ht="13.5">
      <c r="A18" s="34" t="s">
        <v>28</v>
      </c>
      <c r="B18" s="35">
        <f>SUM(B11:B17)</f>
        <v>166877544</v>
      </c>
      <c r="C18" s="36">
        <f aca="true" t="shared" si="1" ref="C18:K18">SUM(C11:C17)</f>
        <v>188239151</v>
      </c>
      <c r="D18" s="37">
        <f t="shared" si="1"/>
        <v>242108054</v>
      </c>
      <c r="E18" s="35">
        <f t="shared" si="1"/>
        <v>208547582</v>
      </c>
      <c r="F18" s="36">
        <f t="shared" si="1"/>
        <v>185393754</v>
      </c>
      <c r="G18" s="38">
        <f t="shared" si="1"/>
        <v>185393754</v>
      </c>
      <c r="H18" s="39">
        <f t="shared" si="1"/>
        <v>0</v>
      </c>
      <c r="I18" s="35">
        <f t="shared" si="1"/>
        <v>256583550</v>
      </c>
      <c r="J18" s="36">
        <f t="shared" si="1"/>
        <v>277297182</v>
      </c>
      <c r="K18" s="38">
        <f t="shared" si="1"/>
        <v>292006667</v>
      </c>
    </row>
    <row r="19" spans="1:11" ht="13.5">
      <c r="A19" s="34" t="s">
        <v>29</v>
      </c>
      <c r="B19" s="40">
        <f>+B10-B18</f>
        <v>-31359631</v>
      </c>
      <c r="C19" s="41">
        <f aca="true" t="shared" si="2" ref="C19:K19">+C10-C18</f>
        <v>-32387783</v>
      </c>
      <c r="D19" s="42">
        <f t="shared" si="2"/>
        <v>-56124066</v>
      </c>
      <c r="E19" s="40">
        <f t="shared" si="2"/>
        <v>8088600</v>
      </c>
      <c r="F19" s="41">
        <f t="shared" si="2"/>
        <v>21152170</v>
      </c>
      <c r="G19" s="43">
        <f t="shared" si="2"/>
        <v>21152170</v>
      </c>
      <c r="H19" s="44">
        <f t="shared" si="2"/>
        <v>0</v>
      </c>
      <c r="I19" s="40">
        <f t="shared" si="2"/>
        <v>-19813600</v>
      </c>
      <c r="J19" s="41">
        <f t="shared" si="2"/>
        <v>-16121797</v>
      </c>
      <c r="K19" s="43">
        <f t="shared" si="2"/>
        <v>-17024613</v>
      </c>
    </row>
    <row r="20" spans="1:11" ht="13.5">
      <c r="A20" s="22" t="s">
        <v>30</v>
      </c>
      <c r="B20" s="24">
        <v>21693000</v>
      </c>
      <c r="C20" s="6">
        <v>26315000</v>
      </c>
      <c r="D20" s="23">
        <v>32217988</v>
      </c>
      <c r="E20" s="24">
        <v>32228000</v>
      </c>
      <c r="F20" s="6">
        <v>2366838</v>
      </c>
      <c r="G20" s="25">
        <v>2366838</v>
      </c>
      <c r="H20" s="26">
        <v>0</v>
      </c>
      <c r="I20" s="24">
        <v>43754700</v>
      </c>
      <c r="J20" s="6">
        <v>42920350</v>
      </c>
      <c r="K20" s="25">
        <v>49667400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-9666631</v>
      </c>
      <c r="C22" s="52">
        <f aca="true" t="shared" si="3" ref="C22:K22">SUM(C19:C21)</f>
        <v>-6072783</v>
      </c>
      <c r="D22" s="53">
        <f t="shared" si="3"/>
        <v>-23906078</v>
      </c>
      <c r="E22" s="51">
        <f t="shared" si="3"/>
        <v>40316600</v>
      </c>
      <c r="F22" s="52">
        <f t="shared" si="3"/>
        <v>23519008</v>
      </c>
      <c r="G22" s="54">
        <f t="shared" si="3"/>
        <v>23519008</v>
      </c>
      <c r="H22" s="55">
        <f t="shared" si="3"/>
        <v>0</v>
      </c>
      <c r="I22" s="51">
        <f t="shared" si="3"/>
        <v>23941100</v>
      </c>
      <c r="J22" s="52">
        <f t="shared" si="3"/>
        <v>26798553</v>
      </c>
      <c r="K22" s="54">
        <f t="shared" si="3"/>
        <v>32642787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-9666631</v>
      </c>
      <c r="C24" s="41">
        <f aca="true" t="shared" si="4" ref="C24:K24">SUM(C22:C23)</f>
        <v>-6072783</v>
      </c>
      <c r="D24" s="42">
        <f t="shared" si="4"/>
        <v>-23906078</v>
      </c>
      <c r="E24" s="40">
        <f t="shared" si="4"/>
        <v>40316600</v>
      </c>
      <c r="F24" s="41">
        <f t="shared" si="4"/>
        <v>23519008</v>
      </c>
      <c r="G24" s="43">
        <f t="shared" si="4"/>
        <v>23519008</v>
      </c>
      <c r="H24" s="44">
        <f t="shared" si="4"/>
        <v>0</v>
      </c>
      <c r="I24" s="40">
        <f t="shared" si="4"/>
        <v>23941100</v>
      </c>
      <c r="J24" s="41">
        <f t="shared" si="4"/>
        <v>26798553</v>
      </c>
      <c r="K24" s="43">
        <f t="shared" si="4"/>
        <v>32642787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32027325</v>
      </c>
      <c r="C27" s="7">
        <v>20605636</v>
      </c>
      <c r="D27" s="64">
        <v>36808018</v>
      </c>
      <c r="E27" s="65">
        <v>84043200</v>
      </c>
      <c r="F27" s="7">
        <v>116363616</v>
      </c>
      <c r="G27" s="66">
        <v>116363616</v>
      </c>
      <c r="H27" s="67">
        <v>0</v>
      </c>
      <c r="I27" s="65">
        <v>56908683</v>
      </c>
      <c r="J27" s="7">
        <v>61711246</v>
      </c>
      <c r="K27" s="66">
        <v>69510585</v>
      </c>
    </row>
    <row r="28" spans="1:11" ht="13.5">
      <c r="A28" s="68" t="s">
        <v>30</v>
      </c>
      <c r="B28" s="6">
        <v>29575514</v>
      </c>
      <c r="C28" s="6">
        <v>17356130</v>
      </c>
      <c r="D28" s="23">
        <v>20640694</v>
      </c>
      <c r="E28" s="24">
        <v>61233200</v>
      </c>
      <c r="F28" s="6">
        <v>86834438</v>
      </c>
      <c r="G28" s="25">
        <v>86834438</v>
      </c>
      <c r="H28" s="26">
        <v>0</v>
      </c>
      <c r="I28" s="24">
        <v>43754700</v>
      </c>
      <c r="J28" s="6">
        <v>42920350</v>
      </c>
      <c r="K28" s="25">
        <v>49667400</v>
      </c>
    </row>
    <row r="29" spans="1:11" ht="13.5">
      <c r="A29" s="22" t="s">
        <v>123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2451811</v>
      </c>
      <c r="C31" s="6">
        <v>3249506</v>
      </c>
      <c r="D31" s="23">
        <v>16167324</v>
      </c>
      <c r="E31" s="24">
        <v>22810000</v>
      </c>
      <c r="F31" s="6">
        <v>29529178</v>
      </c>
      <c r="G31" s="25">
        <v>29529178</v>
      </c>
      <c r="H31" s="26">
        <v>0</v>
      </c>
      <c r="I31" s="24">
        <v>13153982</v>
      </c>
      <c r="J31" s="6">
        <v>18790896</v>
      </c>
      <c r="K31" s="25">
        <v>19843185</v>
      </c>
    </row>
    <row r="32" spans="1:11" ht="13.5">
      <c r="A32" s="34" t="s">
        <v>36</v>
      </c>
      <c r="B32" s="7">
        <f>SUM(B28:B31)</f>
        <v>32027325</v>
      </c>
      <c r="C32" s="7">
        <f aca="true" t="shared" si="5" ref="C32:K32">SUM(C28:C31)</f>
        <v>20605636</v>
      </c>
      <c r="D32" s="64">
        <f t="shared" si="5"/>
        <v>36808018</v>
      </c>
      <c r="E32" s="65">
        <f t="shared" si="5"/>
        <v>84043200</v>
      </c>
      <c r="F32" s="7">
        <f t="shared" si="5"/>
        <v>116363616</v>
      </c>
      <c r="G32" s="66">
        <f t="shared" si="5"/>
        <v>116363616</v>
      </c>
      <c r="H32" s="67">
        <f t="shared" si="5"/>
        <v>0</v>
      </c>
      <c r="I32" s="65">
        <f t="shared" si="5"/>
        <v>56908682</v>
      </c>
      <c r="J32" s="7">
        <f t="shared" si="5"/>
        <v>61711246</v>
      </c>
      <c r="K32" s="66">
        <f t="shared" si="5"/>
        <v>69510585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28609722</v>
      </c>
      <c r="C35" s="6">
        <v>36891825</v>
      </c>
      <c r="D35" s="23">
        <v>44962194</v>
      </c>
      <c r="E35" s="24">
        <v>41405000</v>
      </c>
      <c r="F35" s="6">
        <v>41405000</v>
      </c>
      <c r="G35" s="25">
        <v>41405000</v>
      </c>
      <c r="H35" s="26">
        <v>87919917</v>
      </c>
      <c r="I35" s="24">
        <v>21427225</v>
      </c>
      <c r="J35" s="6">
        <v>22573373</v>
      </c>
      <c r="K35" s="25">
        <v>23825601</v>
      </c>
    </row>
    <row r="36" spans="1:11" ht="13.5">
      <c r="A36" s="22" t="s">
        <v>39</v>
      </c>
      <c r="B36" s="6">
        <v>296573893</v>
      </c>
      <c r="C36" s="6">
        <v>293833296</v>
      </c>
      <c r="D36" s="23">
        <v>303414243</v>
      </c>
      <c r="E36" s="24">
        <v>275221000</v>
      </c>
      <c r="F36" s="6">
        <v>275221000</v>
      </c>
      <c r="G36" s="25">
        <v>275221000</v>
      </c>
      <c r="H36" s="26">
        <v>302632179</v>
      </c>
      <c r="I36" s="24">
        <v>345549983</v>
      </c>
      <c r="J36" s="6">
        <v>375515169</v>
      </c>
      <c r="K36" s="25">
        <v>411506296</v>
      </c>
    </row>
    <row r="37" spans="1:11" ht="13.5">
      <c r="A37" s="22" t="s">
        <v>40</v>
      </c>
      <c r="B37" s="6">
        <v>23998852</v>
      </c>
      <c r="C37" s="6">
        <v>40674960</v>
      </c>
      <c r="D37" s="23">
        <v>67643849</v>
      </c>
      <c r="E37" s="24">
        <v>1452000</v>
      </c>
      <c r="F37" s="6">
        <v>1452000</v>
      </c>
      <c r="G37" s="25">
        <v>1452000</v>
      </c>
      <c r="H37" s="26">
        <v>50493650</v>
      </c>
      <c r="I37" s="24">
        <v>43181308</v>
      </c>
      <c r="J37" s="6">
        <v>45464537</v>
      </c>
      <c r="K37" s="25">
        <v>34965315</v>
      </c>
    </row>
    <row r="38" spans="1:11" ht="13.5">
      <c r="A38" s="22" t="s">
        <v>41</v>
      </c>
      <c r="B38" s="6">
        <v>17502599</v>
      </c>
      <c r="C38" s="6">
        <v>19585556</v>
      </c>
      <c r="D38" s="23">
        <v>34174148</v>
      </c>
      <c r="E38" s="24">
        <v>19303000</v>
      </c>
      <c r="F38" s="6">
        <v>19303000</v>
      </c>
      <c r="G38" s="25">
        <v>19303000</v>
      </c>
      <c r="H38" s="26">
        <v>10044149</v>
      </c>
      <c r="I38" s="24">
        <v>47860150</v>
      </c>
      <c r="J38" s="6">
        <v>50704167</v>
      </c>
      <c r="K38" s="25">
        <v>53543356</v>
      </c>
    </row>
    <row r="39" spans="1:11" ht="13.5">
      <c r="A39" s="22" t="s">
        <v>42</v>
      </c>
      <c r="B39" s="6">
        <v>283682163</v>
      </c>
      <c r="C39" s="6">
        <v>270464605</v>
      </c>
      <c r="D39" s="23">
        <v>246558440</v>
      </c>
      <c r="E39" s="24">
        <v>295871000</v>
      </c>
      <c r="F39" s="6">
        <v>295871000</v>
      </c>
      <c r="G39" s="25">
        <v>295871000</v>
      </c>
      <c r="H39" s="26">
        <v>330014296</v>
      </c>
      <c r="I39" s="24">
        <v>275935750</v>
      </c>
      <c r="J39" s="6">
        <v>301919838</v>
      </c>
      <c r="K39" s="25">
        <v>346823226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33304719</v>
      </c>
      <c r="C42" s="6">
        <v>34074489</v>
      </c>
      <c r="D42" s="23">
        <v>48972964</v>
      </c>
      <c r="E42" s="24">
        <v>142721000</v>
      </c>
      <c r="F42" s="6">
        <v>55746999</v>
      </c>
      <c r="G42" s="25">
        <v>55746999</v>
      </c>
      <c r="H42" s="26">
        <v>51886927</v>
      </c>
      <c r="I42" s="24">
        <v>52957466</v>
      </c>
      <c r="J42" s="6">
        <v>76711246</v>
      </c>
      <c r="K42" s="25">
        <v>69510586</v>
      </c>
    </row>
    <row r="43" spans="1:11" ht="13.5">
      <c r="A43" s="22" t="s">
        <v>45</v>
      </c>
      <c r="B43" s="6">
        <v>-33011756</v>
      </c>
      <c r="C43" s="6">
        <v>-32716997</v>
      </c>
      <c r="D43" s="23">
        <v>-44922082</v>
      </c>
      <c r="E43" s="24">
        <v>-40317000</v>
      </c>
      <c r="F43" s="6">
        <v>-55747007</v>
      </c>
      <c r="G43" s="25">
        <v>-55747007</v>
      </c>
      <c r="H43" s="26">
        <v>-27426672</v>
      </c>
      <c r="I43" s="24">
        <v>-56908684</v>
      </c>
      <c r="J43" s="6">
        <v>-61711246</v>
      </c>
      <c r="K43" s="25">
        <v>-69510586</v>
      </c>
    </row>
    <row r="44" spans="1:11" ht="13.5">
      <c r="A44" s="22" t="s">
        <v>46</v>
      </c>
      <c r="B44" s="6">
        <v>-3161958</v>
      </c>
      <c r="C44" s="6">
        <v>68938</v>
      </c>
      <c r="D44" s="23">
        <v>-1902590</v>
      </c>
      <c r="E44" s="24">
        <v>0</v>
      </c>
      <c r="F44" s="6">
        <v>0</v>
      </c>
      <c r="G44" s="25">
        <v>0</v>
      </c>
      <c r="H44" s="26">
        <v>0</v>
      </c>
      <c r="I44" s="24">
        <v>-13714264</v>
      </c>
      <c r="J44" s="6">
        <v>-14609964</v>
      </c>
      <c r="K44" s="25">
        <v>-15428122</v>
      </c>
    </row>
    <row r="45" spans="1:11" ht="13.5">
      <c r="A45" s="34" t="s">
        <v>47</v>
      </c>
      <c r="B45" s="7">
        <v>-310454</v>
      </c>
      <c r="C45" s="7">
        <v>1115978</v>
      </c>
      <c r="D45" s="64">
        <v>3264261</v>
      </c>
      <c r="E45" s="65">
        <v>108006827</v>
      </c>
      <c r="F45" s="7">
        <v>-8</v>
      </c>
      <c r="G45" s="66">
        <v>-8</v>
      </c>
      <c r="H45" s="67">
        <v>24460255</v>
      </c>
      <c r="I45" s="65">
        <v>2130519</v>
      </c>
      <c r="J45" s="7">
        <v>2520555</v>
      </c>
      <c r="K45" s="66">
        <v>-12907567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-310452</v>
      </c>
      <c r="C48" s="6">
        <v>1115969</v>
      </c>
      <c r="D48" s="23">
        <v>3264261</v>
      </c>
      <c r="E48" s="24">
        <v>5175000</v>
      </c>
      <c r="F48" s="6">
        <v>5175000</v>
      </c>
      <c r="G48" s="25">
        <v>5175000</v>
      </c>
      <c r="H48" s="26">
        <v>6294299</v>
      </c>
      <c r="I48" s="24">
        <v>2130526</v>
      </c>
      <c r="J48" s="6">
        <v>2130526</v>
      </c>
      <c r="K48" s="25">
        <v>2130526</v>
      </c>
    </row>
    <row r="49" spans="1:11" ht="13.5">
      <c r="A49" s="22" t="s">
        <v>50</v>
      </c>
      <c r="B49" s="6">
        <f>+B75</f>
        <v>-2309394.2390504368</v>
      </c>
      <c r="C49" s="6">
        <f aca="true" t="shared" si="6" ref="C49:K49">+C75</f>
        <v>5837172.431242164</v>
      </c>
      <c r="D49" s="23">
        <f t="shared" si="6"/>
        <v>24228843.88649281</v>
      </c>
      <c r="E49" s="24">
        <f t="shared" si="6"/>
        <v>-32861946.74995104</v>
      </c>
      <c r="F49" s="6">
        <f t="shared" si="6"/>
        <v>-34631128.99150037</v>
      </c>
      <c r="G49" s="25">
        <f t="shared" si="6"/>
        <v>-34631128.99150037</v>
      </c>
      <c r="H49" s="26">
        <f t="shared" si="6"/>
        <v>47432532</v>
      </c>
      <c r="I49" s="24">
        <f t="shared" si="6"/>
        <v>10893106.47774801</v>
      </c>
      <c r="J49" s="6">
        <f t="shared" si="6"/>
        <v>8022131.589549962</v>
      </c>
      <c r="K49" s="25">
        <f t="shared" si="6"/>
        <v>-2224977.916582182</v>
      </c>
    </row>
    <row r="50" spans="1:11" ht="13.5">
      <c r="A50" s="34" t="s">
        <v>51</v>
      </c>
      <c r="B50" s="7">
        <f>+B48-B49</f>
        <v>1998942.2390504368</v>
      </c>
      <c r="C50" s="7">
        <f aca="true" t="shared" si="7" ref="C50:K50">+C48-C49</f>
        <v>-4721203.431242164</v>
      </c>
      <c r="D50" s="64">
        <f t="shared" si="7"/>
        <v>-20964582.88649281</v>
      </c>
      <c r="E50" s="65">
        <f t="shared" si="7"/>
        <v>38036946.749951035</v>
      </c>
      <c r="F50" s="7">
        <f t="shared" si="7"/>
        <v>39806128.99150037</v>
      </c>
      <c r="G50" s="66">
        <f t="shared" si="7"/>
        <v>39806128.99150037</v>
      </c>
      <c r="H50" s="67">
        <f t="shared" si="7"/>
        <v>-41138233</v>
      </c>
      <c r="I50" s="65">
        <f t="shared" si="7"/>
        <v>-8762580.47774801</v>
      </c>
      <c r="J50" s="7">
        <f t="shared" si="7"/>
        <v>-5891605.589549962</v>
      </c>
      <c r="K50" s="66">
        <f t="shared" si="7"/>
        <v>4355503.916582182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296702050</v>
      </c>
      <c r="C53" s="6">
        <v>293833922</v>
      </c>
      <c r="D53" s="23">
        <v>303414243</v>
      </c>
      <c r="E53" s="24">
        <v>122782799</v>
      </c>
      <c r="F53" s="6">
        <v>155103215</v>
      </c>
      <c r="G53" s="25">
        <v>155103215</v>
      </c>
      <c r="H53" s="26">
        <v>38739599</v>
      </c>
      <c r="I53" s="24">
        <v>355549983</v>
      </c>
      <c r="J53" s="6">
        <v>396105168</v>
      </c>
      <c r="K53" s="25">
        <v>443279335</v>
      </c>
    </row>
    <row r="54" spans="1:11" ht="13.5">
      <c r="A54" s="22" t="s">
        <v>119</v>
      </c>
      <c r="B54" s="6">
        <v>22755198</v>
      </c>
      <c r="C54" s="6">
        <v>24212916</v>
      </c>
      <c r="D54" s="23">
        <v>27850670</v>
      </c>
      <c r="E54" s="24">
        <v>22412781</v>
      </c>
      <c r="F54" s="6">
        <v>0</v>
      </c>
      <c r="G54" s="25">
        <v>0</v>
      </c>
      <c r="H54" s="26">
        <v>0</v>
      </c>
      <c r="I54" s="24">
        <v>20000000</v>
      </c>
      <c r="J54" s="6">
        <v>21180000</v>
      </c>
      <c r="K54" s="25">
        <v>22366080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3410000</v>
      </c>
      <c r="F56" s="6">
        <v>4869600</v>
      </c>
      <c r="G56" s="25">
        <v>4869600</v>
      </c>
      <c r="H56" s="26">
        <v>0</v>
      </c>
      <c r="I56" s="24">
        <v>11270000</v>
      </c>
      <c r="J56" s="6">
        <v>16944000</v>
      </c>
      <c r="K56" s="25">
        <v>17892862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10000000</v>
      </c>
      <c r="J59" s="6">
        <v>10590000</v>
      </c>
      <c r="K59" s="25">
        <v>11183040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922</v>
      </c>
      <c r="I60" s="24">
        <v>13000000</v>
      </c>
      <c r="J60" s="6">
        <v>13767000</v>
      </c>
      <c r="K60" s="25">
        <v>14537952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0.9443768456237415</v>
      </c>
      <c r="C70" s="5">
        <f aca="true" t="shared" si="8" ref="C70:K70">IF(ISERROR(C71/C72),0,(C71/C72))</f>
        <v>0.9595534147562469</v>
      </c>
      <c r="D70" s="5">
        <f t="shared" si="8"/>
        <v>0.9585489286136415</v>
      </c>
      <c r="E70" s="5">
        <f t="shared" si="8"/>
        <v>0.9283035805070915</v>
      </c>
      <c r="F70" s="5">
        <f t="shared" si="8"/>
        <v>0.9782804799858862</v>
      </c>
      <c r="G70" s="5">
        <f t="shared" si="8"/>
        <v>0.9782804799858862</v>
      </c>
      <c r="H70" s="5">
        <f t="shared" si="8"/>
        <v>0</v>
      </c>
      <c r="I70" s="5">
        <f t="shared" si="8"/>
        <v>0.9230805084378723</v>
      </c>
      <c r="J70" s="5">
        <f t="shared" si="8"/>
        <v>1.0892733435343596</v>
      </c>
      <c r="K70" s="5">
        <f t="shared" si="8"/>
        <v>0.9711907727403515</v>
      </c>
    </row>
    <row r="71" spans="1:11" ht="12.75" hidden="1">
      <c r="A71" s="1" t="s">
        <v>125</v>
      </c>
      <c r="B71" s="1">
        <f>+B83</f>
        <v>49427752</v>
      </c>
      <c r="C71" s="1">
        <f aca="true" t="shared" si="9" ref="C71:K71">+C83</f>
        <v>62112617</v>
      </c>
      <c r="D71" s="1">
        <f t="shared" si="9"/>
        <v>78689468</v>
      </c>
      <c r="E71" s="1">
        <f t="shared" si="9"/>
        <v>93543000</v>
      </c>
      <c r="F71" s="1">
        <f t="shared" si="9"/>
        <v>80647901</v>
      </c>
      <c r="G71" s="1">
        <f t="shared" si="9"/>
        <v>80647901</v>
      </c>
      <c r="H71" s="1">
        <f t="shared" si="9"/>
        <v>73452350</v>
      </c>
      <c r="I71" s="1">
        <f t="shared" si="9"/>
        <v>91219414</v>
      </c>
      <c r="J71" s="1">
        <f t="shared" si="9"/>
        <v>135860011</v>
      </c>
      <c r="K71" s="1">
        <f t="shared" si="9"/>
        <v>137602377</v>
      </c>
    </row>
    <row r="72" spans="1:11" ht="12.75" hidden="1">
      <c r="A72" s="1" t="s">
        <v>126</v>
      </c>
      <c r="B72" s="1">
        <f>+B77</f>
        <v>52339013</v>
      </c>
      <c r="C72" s="1">
        <f aca="true" t="shared" si="10" ref="C72:K72">+C77</f>
        <v>64730755</v>
      </c>
      <c r="D72" s="1">
        <f t="shared" si="10"/>
        <v>82092281</v>
      </c>
      <c r="E72" s="1">
        <f t="shared" si="10"/>
        <v>100767682</v>
      </c>
      <c r="F72" s="1">
        <f t="shared" si="10"/>
        <v>82438424</v>
      </c>
      <c r="G72" s="1">
        <f t="shared" si="10"/>
        <v>82438424</v>
      </c>
      <c r="H72" s="1">
        <f t="shared" si="10"/>
        <v>0</v>
      </c>
      <c r="I72" s="1">
        <f t="shared" si="10"/>
        <v>98820648</v>
      </c>
      <c r="J72" s="1">
        <f t="shared" si="10"/>
        <v>124725361</v>
      </c>
      <c r="K72" s="1">
        <f t="shared" si="10"/>
        <v>141684189</v>
      </c>
    </row>
    <row r="73" spans="1:11" ht="12.75" hidden="1">
      <c r="A73" s="1" t="s">
        <v>127</v>
      </c>
      <c r="B73" s="1">
        <f>+B74</f>
        <v>8548205.833333332</v>
      </c>
      <c r="C73" s="1">
        <f aca="true" t="shared" si="11" ref="C73:K73">+(C78+C80+C81+C82)-(B78+B80+B81+B82)</f>
        <v>6834677</v>
      </c>
      <c r="D73" s="1">
        <f t="shared" si="11"/>
        <v>6167311</v>
      </c>
      <c r="E73" s="1">
        <f t="shared" si="11"/>
        <v>-4781228</v>
      </c>
      <c r="F73" s="1">
        <f>+(F78+F80+F81+F82)-(D78+D80+D81+D82)</f>
        <v>-4781228</v>
      </c>
      <c r="G73" s="1">
        <f>+(G78+G80+G81+G82)-(D78+D80+D81+D82)</f>
        <v>-4781228</v>
      </c>
      <c r="H73" s="1">
        <f>+(H78+H80+H81+H82)-(D78+D80+D81+D82)</f>
        <v>39817756</v>
      </c>
      <c r="I73" s="1">
        <f>+(I78+I80+I81+I82)-(E78+E80+E81+E82)</f>
        <v>-17697604</v>
      </c>
      <c r="J73" s="1">
        <f t="shared" si="11"/>
        <v>1093411</v>
      </c>
      <c r="K73" s="1">
        <f t="shared" si="11"/>
        <v>1199121</v>
      </c>
    </row>
    <row r="74" spans="1:11" ht="12.75" hidden="1">
      <c r="A74" s="1" t="s">
        <v>128</v>
      </c>
      <c r="B74" s="1">
        <f>+TREND(C74:E74)</f>
        <v>8548205.833333332</v>
      </c>
      <c r="C74" s="1">
        <f>+C73</f>
        <v>6834677</v>
      </c>
      <c r="D74" s="1">
        <f aca="true" t="shared" si="12" ref="D74:K74">+D73</f>
        <v>6167311</v>
      </c>
      <c r="E74" s="1">
        <f t="shared" si="12"/>
        <v>-4781228</v>
      </c>
      <c r="F74" s="1">
        <f t="shared" si="12"/>
        <v>-4781228</v>
      </c>
      <c r="G74" s="1">
        <f t="shared" si="12"/>
        <v>-4781228</v>
      </c>
      <c r="H74" s="1">
        <f t="shared" si="12"/>
        <v>39817756</v>
      </c>
      <c r="I74" s="1">
        <f t="shared" si="12"/>
        <v>-17697604</v>
      </c>
      <c r="J74" s="1">
        <f t="shared" si="12"/>
        <v>1093411</v>
      </c>
      <c r="K74" s="1">
        <f t="shared" si="12"/>
        <v>1199121</v>
      </c>
    </row>
    <row r="75" spans="1:11" ht="12.75" hidden="1">
      <c r="A75" s="1" t="s">
        <v>129</v>
      </c>
      <c r="B75" s="1">
        <f>+B84-(((B80+B81+B78)*B70)-B79)</f>
        <v>-2309394.2390504368</v>
      </c>
      <c r="C75" s="1">
        <f aca="true" t="shared" si="13" ref="C75:K75">+C84-(((C80+C81+C78)*C70)-C79)</f>
        <v>5837172.431242164</v>
      </c>
      <c r="D75" s="1">
        <f t="shared" si="13"/>
        <v>24228843.88649281</v>
      </c>
      <c r="E75" s="1">
        <f t="shared" si="13"/>
        <v>-32861946.74995104</v>
      </c>
      <c r="F75" s="1">
        <f t="shared" si="13"/>
        <v>-34631128.99150037</v>
      </c>
      <c r="G75" s="1">
        <f t="shared" si="13"/>
        <v>-34631128.99150037</v>
      </c>
      <c r="H75" s="1">
        <f t="shared" si="13"/>
        <v>47432532</v>
      </c>
      <c r="I75" s="1">
        <f t="shared" si="13"/>
        <v>10893106.47774801</v>
      </c>
      <c r="J75" s="1">
        <f t="shared" si="13"/>
        <v>8022131.589549962</v>
      </c>
      <c r="K75" s="1">
        <f t="shared" si="13"/>
        <v>-2224977.916582182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52339013</v>
      </c>
      <c r="C77" s="3">
        <v>64730755</v>
      </c>
      <c r="D77" s="3">
        <v>82092281</v>
      </c>
      <c r="E77" s="3">
        <v>100767682</v>
      </c>
      <c r="F77" s="3">
        <v>82438424</v>
      </c>
      <c r="G77" s="3">
        <v>82438424</v>
      </c>
      <c r="H77" s="3">
        <v>0</v>
      </c>
      <c r="I77" s="3">
        <v>98820648</v>
      </c>
      <c r="J77" s="3">
        <v>124725361</v>
      </c>
      <c r="K77" s="3">
        <v>141684189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22569174</v>
      </c>
      <c r="C79" s="3">
        <v>39024188</v>
      </c>
      <c r="D79" s="3">
        <v>61186272</v>
      </c>
      <c r="E79" s="3">
        <v>0</v>
      </c>
      <c r="F79" s="3">
        <v>0</v>
      </c>
      <c r="G79" s="3">
        <v>0</v>
      </c>
      <c r="H79" s="3">
        <v>47432532</v>
      </c>
      <c r="I79" s="3">
        <v>28000000</v>
      </c>
      <c r="J79" s="3">
        <v>29400000</v>
      </c>
      <c r="K79" s="3">
        <v>18000000</v>
      </c>
    </row>
    <row r="80" spans="1:11" ht="12.75" hidden="1">
      <c r="A80" s="2" t="s">
        <v>67</v>
      </c>
      <c r="B80" s="3">
        <v>12695290</v>
      </c>
      <c r="C80" s="3">
        <v>13381826</v>
      </c>
      <c r="D80" s="3">
        <v>9658294</v>
      </c>
      <c r="E80" s="3">
        <v>35000000</v>
      </c>
      <c r="F80" s="3">
        <v>35000000</v>
      </c>
      <c r="G80" s="3">
        <v>35000000</v>
      </c>
      <c r="H80" s="3">
        <v>71870091</v>
      </c>
      <c r="I80" s="3">
        <v>18532396</v>
      </c>
      <c r="J80" s="3">
        <v>19625807</v>
      </c>
      <c r="K80" s="3">
        <v>20824928</v>
      </c>
    </row>
    <row r="81" spans="1:11" ht="12.75" hidden="1">
      <c r="A81" s="2" t="s">
        <v>68</v>
      </c>
      <c r="B81" s="3">
        <v>13648609</v>
      </c>
      <c r="C81" s="3">
        <v>21204071</v>
      </c>
      <c r="D81" s="3">
        <v>28897305</v>
      </c>
      <c r="E81" s="3">
        <v>400000</v>
      </c>
      <c r="F81" s="3">
        <v>400000</v>
      </c>
      <c r="G81" s="3">
        <v>400000</v>
      </c>
      <c r="H81" s="3">
        <v>8958893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1665341</v>
      </c>
      <c r="C82" s="3">
        <v>258020</v>
      </c>
      <c r="D82" s="3">
        <v>2455629</v>
      </c>
      <c r="E82" s="3">
        <v>830000</v>
      </c>
      <c r="F82" s="3">
        <v>830000</v>
      </c>
      <c r="G82" s="3">
        <v>830000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49427752</v>
      </c>
      <c r="C83" s="3">
        <v>62112617</v>
      </c>
      <c r="D83" s="3">
        <v>78689468</v>
      </c>
      <c r="E83" s="3">
        <v>93543000</v>
      </c>
      <c r="F83" s="3">
        <v>80647901</v>
      </c>
      <c r="G83" s="3">
        <v>80647901</v>
      </c>
      <c r="H83" s="3">
        <v>73452350</v>
      </c>
      <c r="I83" s="3">
        <v>91219414</v>
      </c>
      <c r="J83" s="3">
        <v>135860011</v>
      </c>
      <c r="K83" s="3">
        <v>137602377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522514480</v>
      </c>
      <c r="C5" s="6">
        <v>580100409</v>
      </c>
      <c r="D5" s="23">
        <v>672956899</v>
      </c>
      <c r="E5" s="24">
        <v>797179911</v>
      </c>
      <c r="F5" s="6">
        <v>813810562</v>
      </c>
      <c r="G5" s="25">
        <v>813810562</v>
      </c>
      <c r="H5" s="26">
        <v>0</v>
      </c>
      <c r="I5" s="24">
        <v>903413150</v>
      </c>
      <c r="J5" s="6">
        <v>989525575</v>
      </c>
      <c r="K5" s="25">
        <v>1081778497</v>
      </c>
    </row>
    <row r="6" spans="1:11" ht="13.5">
      <c r="A6" s="22" t="s">
        <v>18</v>
      </c>
      <c r="B6" s="6">
        <v>1754709786</v>
      </c>
      <c r="C6" s="6">
        <v>1965059264</v>
      </c>
      <c r="D6" s="23">
        <v>2198960298</v>
      </c>
      <c r="E6" s="24">
        <v>2420087636</v>
      </c>
      <c r="F6" s="6">
        <v>2411705343</v>
      </c>
      <c r="G6" s="25">
        <v>2411705343</v>
      </c>
      <c r="H6" s="26">
        <v>0</v>
      </c>
      <c r="I6" s="24">
        <v>2686741021</v>
      </c>
      <c r="J6" s="6">
        <v>2990413171</v>
      </c>
      <c r="K6" s="25">
        <v>3326573695</v>
      </c>
    </row>
    <row r="7" spans="1:11" ht="13.5">
      <c r="A7" s="22" t="s">
        <v>19</v>
      </c>
      <c r="B7" s="6">
        <v>58736587</v>
      </c>
      <c r="C7" s="6">
        <v>83980184</v>
      </c>
      <c r="D7" s="23">
        <v>96476422</v>
      </c>
      <c r="E7" s="24">
        <v>77490885</v>
      </c>
      <c r="F7" s="6">
        <v>77490885</v>
      </c>
      <c r="G7" s="25">
        <v>77490885</v>
      </c>
      <c r="H7" s="26">
        <v>0</v>
      </c>
      <c r="I7" s="24">
        <v>133619907</v>
      </c>
      <c r="J7" s="6">
        <v>137408617</v>
      </c>
      <c r="K7" s="25">
        <v>141310989</v>
      </c>
    </row>
    <row r="8" spans="1:11" ht="13.5">
      <c r="A8" s="22" t="s">
        <v>20</v>
      </c>
      <c r="B8" s="6">
        <v>724170032</v>
      </c>
      <c r="C8" s="6">
        <v>723456797</v>
      </c>
      <c r="D8" s="23">
        <v>812166736</v>
      </c>
      <c r="E8" s="24">
        <v>825736122</v>
      </c>
      <c r="F8" s="6">
        <v>929300680</v>
      </c>
      <c r="G8" s="25">
        <v>929300680</v>
      </c>
      <c r="H8" s="26">
        <v>0</v>
      </c>
      <c r="I8" s="24">
        <v>1249333299</v>
      </c>
      <c r="J8" s="6">
        <v>1342793494</v>
      </c>
      <c r="K8" s="25">
        <v>1245685579</v>
      </c>
    </row>
    <row r="9" spans="1:11" ht="13.5">
      <c r="A9" s="22" t="s">
        <v>21</v>
      </c>
      <c r="B9" s="6">
        <v>369178473</v>
      </c>
      <c r="C9" s="6">
        <v>578783459</v>
      </c>
      <c r="D9" s="23">
        <v>661338294</v>
      </c>
      <c r="E9" s="24">
        <v>638051075</v>
      </c>
      <c r="F9" s="6">
        <v>639450176</v>
      </c>
      <c r="G9" s="25">
        <v>639450176</v>
      </c>
      <c r="H9" s="26">
        <v>0</v>
      </c>
      <c r="I9" s="24">
        <v>746500114</v>
      </c>
      <c r="J9" s="6">
        <v>790891823</v>
      </c>
      <c r="K9" s="25">
        <v>835501613</v>
      </c>
    </row>
    <row r="10" spans="1:11" ht="25.5">
      <c r="A10" s="27" t="s">
        <v>118</v>
      </c>
      <c r="B10" s="28">
        <f>SUM(B5:B9)</f>
        <v>3429309358</v>
      </c>
      <c r="C10" s="29">
        <f aca="true" t="shared" si="0" ref="C10:K10">SUM(C5:C9)</f>
        <v>3931380113</v>
      </c>
      <c r="D10" s="30">
        <f t="shared" si="0"/>
        <v>4441898649</v>
      </c>
      <c r="E10" s="28">
        <f t="shared" si="0"/>
        <v>4758545629</v>
      </c>
      <c r="F10" s="29">
        <f t="shared" si="0"/>
        <v>4871757646</v>
      </c>
      <c r="G10" s="31">
        <f t="shared" si="0"/>
        <v>4871757646</v>
      </c>
      <c r="H10" s="32">
        <f t="shared" si="0"/>
        <v>0</v>
      </c>
      <c r="I10" s="28">
        <f t="shared" si="0"/>
        <v>5719607491</v>
      </c>
      <c r="J10" s="29">
        <f t="shared" si="0"/>
        <v>6251032680</v>
      </c>
      <c r="K10" s="31">
        <f t="shared" si="0"/>
        <v>6630850373</v>
      </c>
    </row>
    <row r="11" spans="1:11" ht="13.5">
      <c r="A11" s="22" t="s">
        <v>22</v>
      </c>
      <c r="B11" s="6">
        <v>956365530</v>
      </c>
      <c r="C11" s="6">
        <v>982560039</v>
      </c>
      <c r="D11" s="23">
        <v>1129245614</v>
      </c>
      <c r="E11" s="24">
        <v>1237215012</v>
      </c>
      <c r="F11" s="6">
        <v>1241125002</v>
      </c>
      <c r="G11" s="25">
        <v>1241125002</v>
      </c>
      <c r="H11" s="26">
        <v>0</v>
      </c>
      <c r="I11" s="24">
        <v>1387618913</v>
      </c>
      <c r="J11" s="6">
        <v>1464987091</v>
      </c>
      <c r="K11" s="25">
        <v>1546368169</v>
      </c>
    </row>
    <row r="12" spans="1:11" ht="13.5">
      <c r="A12" s="22" t="s">
        <v>23</v>
      </c>
      <c r="B12" s="6">
        <v>42965668</v>
      </c>
      <c r="C12" s="6">
        <v>43331310</v>
      </c>
      <c r="D12" s="23">
        <v>45261267</v>
      </c>
      <c r="E12" s="24">
        <v>52254295</v>
      </c>
      <c r="F12" s="6">
        <v>52254295</v>
      </c>
      <c r="G12" s="25">
        <v>52254295</v>
      </c>
      <c r="H12" s="26">
        <v>0</v>
      </c>
      <c r="I12" s="24">
        <v>52910192</v>
      </c>
      <c r="J12" s="6">
        <v>56613903</v>
      </c>
      <c r="K12" s="25">
        <v>60576877</v>
      </c>
    </row>
    <row r="13" spans="1:11" ht="13.5">
      <c r="A13" s="22" t="s">
        <v>119</v>
      </c>
      <c r="B13" s="6">
        <v>675702072</v>
      </c>
      <c r="C13" s="6">
        <v>701503418</v>
      </c>
      <c r="D13" s="23">
        <v>644162569</v>
      </c>
      <c r="E13" s="24">
        <v>709999995</v>
      </c>
      <c r="F13" s="6">
        <v>709999995</v>
      </c>
      <c r="G13" s="25">
        <v>709999995</v>
      </c>
      <c r="H13" s="26">
        <v>0</v>
      </c>
      <c r="I13" s="24">
        <v>712213176</v>
      </c>
      <c r="J13" s="6">
        <v>738314666</v>
      </c>
      <c r="K13" s="25">
        <v>770090342</v>
      </c>
    </row>
    <row r="14" spans="1:11" ht="13.5">
      <c r="A14" s="22" t="s">
        <v>24</v>
      </c>
      <c r="B14" s="6">
        <v>70498925</v>
      </c>
      <c r="C14" s="6">
        <v>67258680</v>
      </c>
      <c r="D14" s="23">
        <v>65775074</v>
      </c>
      <c r="E14" s="24">
        <v>59248068</v>
      </c>
      <c r="F14" s="6">
        <v>59248068</v>
      </c>
      <c r="G14" s="25">
        <v>59248068</v>
      </c>
      <c r="H14" s="26">
        <v>0</v>
      </c>
      <c r="I14" s="24">
        <v>54312999</v>
      </c>
      <c r="J14" s="6">
        <v>49286000</v>
      </c>
      <c r="K14" s="25">
        <v>44055232</v>
      </c>
    </row>
    <row r="15" spans="1:11" ht="13.5">
      <c r="A15" s="22" t="s">
        <v>25</v>
      </c>
      <c r="B15" s="6">
        <v>915387163</v>
      </c>
      <c r="C15" s="6">
        <v>1040113343</v>
      </c>
      <c r="D15" s="23">
        <v>1110464178</v>
      </c>
      <c r="E15" s="24">
        <v>1201856097</v>
      </c>
      <c r="F15" s="6">
        <v>1214784417</v>
      </c>
      <c r="G15" s="25">
        <v>1214784417</v>
      </c>
      <c r="H15" s="26">
        <v>0</v>
      </c>
      <c r="I15" s="24">
        <v>1377011713</v>
      </c>
      <c r="J15" s="6">
        <v>1561479535</v>
      </c>
      <c r="K15" s="25">
        <v>1771286087</v>
      </c>
    </row>
    <row r="16" spans="1:11" ht="13.5">
      <c r="A16" s="33" t="s">
        <v>26</v>
      </c>
      <c r="B16" s="6">
        <v>99235330</v>
      </c>
      <c r="C16" s="6">
        <v>99031046</v>
      </c>
      <c r="D16" s="23">
        <v>144957216</v>
      </c>
      <c r="E16" s="24">
        <v>204012958</v>
      </c>
      <c r="F16" s="6">
        <v>195637940</v>
      </c>
      <c r="G16" s="25">
        <v>195637940</v>
      </c>
      <c r="H16" s="26">
        <v>0</v>
      </c>
      <c r="I16" s="24">
        <v>258568483</v>
      </c>
      <c r="J16" s="6">
        <v>281382330</v>
      </c>
      <c r="K16" s="25">
        <v>305854887</v>
      </c>
    </row>
    <row r="17" spans="1:11" ht="13.5">
      <c r="A17" s="22" t="s">
        <v>27</v>
      </c>
      <c r="B17" s="6">
        <v>892456372</v>
      </c>
      <c r="C17" s="6">
        <v>1051451222</v>
      </c>
      <c r="D17" s="23">
        <v>1357962571</v>
      </c>
      <c r="E17" s="24">
        <v>1282319039</v>
      </c>
      <c r="F17" s="6">
        <v>1417379499</v>
      </c>
      <c r="G17" s="25">
        <v>1417379499</v>
      </c>
      <c r="H17" s="26">
        <v>0</v>
      </c>
      <c r="I17" s="24">
        <v>1876049846</v>
      </c>
      <c r="J17" s="6">
        <v>2096888535</v>
      </c>
      <c r="K17" s="25">
        <v>2131782463</v>
      </c>
    </row>
    <row r="18" spans="1:11" ht="13.5">
      <c r="A18" s="34" t="s">
        <v>28</v>
      </c>
      <c r="B18" s="35">
        <f>SUM(B11:B17)</f>
        <v>3652611060</v>
      </c>
      <c r="C18" s="36">
        <f aca="true" t="shared" si="1" ref="C18:K18">SUM(C11:C17)</f>
        <v>3985249058</v>
      </c>
      <c r="D18" s="37">
        <f t="shared" si="1"/>
        <v>4497828489</v>
      </c>
      <c r="E18" s="35">
        <f t="shared" si="1"/>
        <v>4746905464</v>
      </c>
      <c r="F18" s="36">
        <f t="shared" si="1"/>
        <v>4890429216</v>
      </c>
      <c r="G18" s="38">
        <f t="shared" si="1"/>
        <v>4890429216</v>
      </c>
      <c r="H18" s="39">
        <f t="shared" si="1"/>
        <v>0</v>
      </c>
      <c r="I18" s="35">
        <f t="shared" si="1"/>
        <v>5718685322</v>
      </c>
      <c r="J18" s="36">
        <f t="shared" si="1"/>
        <v>6248952060</v>
      </c>
      <c r="K18" s="38">
        <f t="shared" si="1"/>
        <v>6630014057</v>
      </c>
    </row>
    <row r="19" spans="1:11" ht="13.5">
      <c r="A19" s="34" t="s">
        <v>29</v>
      </c>
      <c r="B19" s="40">
        <f>+B10-B18</f>
        <v>-223301702</v>
      </c>
      <c r="C19" s="41">
        <f aca="true" t="shared" si="2" ref="C19:K19">+C10-C18</f>
        <v>-53868945</v>
      </c>
      <c r="D19" s="42">
        <f t="shared" si="2"/>
        <v>-55929840</v>
      </c>
      <c r="E19" s="40">
        <f t="shared" si="2"/>
        <v>11640165</v>
      </c>
      <c r="F19" s="41">
        <f t="shared" si="2"/>
        <v>-18671570</v>
      </c>
      <c r="G19" s="43">
        <f t="shared" si="2"/>
        <v>-18671570</v>
      </c>
      <c r="H19" s="44">
        <f t="shared" si="2"/>
        <v>0</v>
      </c>
      <c r="I19" s="40">
        <f t="shared" si="2"/>
        <v>922169</v>
      </c>
      <c r="J19" s="41">
        <f t="shared" si="2"/>
        <v>2080620</v>
      </c>
      <c r="K19" s="43">
        <f t="shared" si="2"/>
        <v>836316</v>
      </c>
    </row>
    <row r="20" spans="1:11" ht="13.5">
      <c r="A20" s="22" t="s">
        <v>30</v>
      </c>
      <c r="B20" s="24">
        <v>186251453</v>
      </c>
      <c r="C20" s="6">
        <v>510295972</v>
      </c>
      <c r="D20" s="23">
        <v>734502788</v>
      </c>
      <c r="E20" s="24">
        <v>700781834</v>
      </c>
      <c r="F20" s="6">
        <v>720399854</v>
      </c>
      <c r="G20" s="25">
        <v>720399854</v>
      </c>
      <c r="H20" s="26">
        <v>0</v>
      </c>
      <c r="I20" s="24">
        <v>850352601</v>
      </c>
      <c r="J20" s="6">
        <v>924719100</v>
      </c>
      <c r="K20" s="25">
        <v>976943100</v>
      </c>
    </row>
    <row r="21" spans="1:11" ht="13.5">
      <c r="A21" s="22" t="s">
        <v>120</v>
      </c>
      <c r="B21" s="45">
        <v>730000</v>
      </c>
      <c r="C21" s="46">
        <v>0</v>
      </c>
      <c r="D21" s="47">
        <v>0</v>
      </c>
      <c r="E21" s="45">
        <v>0</v>
      </c>
      <c r="F21" s="46">
        <v>458860</v>
      </c>
      <c r="G21" s="48">
        <v>458860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-36320249</v>
      </c>
      <c r="C22" s="52">
        <f aca="true" t="shared" si="3" ref="C22:K22">SUM(C19:C21)</f>
        <v>456427027</v>
      </c>
      <c r="D22" s="53">
        <f t="shared" si="3"/>
        <v>678572948</v>
      </c>
      <c r="E22" s="51">
        <f t="shared" si="3"/>
        <v>712421999</v>
      </c>
      <c r="F22" s="52">
        <f t="shared" si="3"/>
        <v>702187144</v>
      </c>
      <c r="G22" s="54">
        <f t="shared" si="3"/>
        <v>702187144</v>
      </c>
      <c r="H22" s="55">
        <f t="shared" si="3"/>
        <v>0</v>
      </c>
      <c r="I22" s="51">
        <f t="shared" si="3"/>
        <v>851274770</v>
      </c>
      <c r="J22" s="52">
        <f t="shared" si="3"/>
        <v>926799720</v>
      </c>
      <c r="K22" s="54">
        <f t="shared" si="3"/>
        <v>977779416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-36320249</v>
      </c>
      <c r="C24" s="41">
        <f aca="true" t="shared" si="4" ref="C24:K24">SUM(C22:C23)</f>
        <v>456427027</v>
      </c>
      <c r="D24" s="42">
        <f t="shared" si="4"/>
        <v>678572948</v>
      </c>
      <c r="E24" s="40">
        <f t="shared" si="4"/>
        <v>712421999</v>
      </c>
      <c r="F24" s="41">
        <f t="shared" si="4"/>
        <v>702187144</v>
      </c>
      <c r="G24" s="43">
        <f t="shared" si="4"/>
        <v>702187144</v>
      </c>
      <c r="H24" s="44">
        <f t="shared" si="4"/>
        <v>0</v>
      </c>
      <c r="I24" s="40">
        <f t="shared" si="4"/>
        <v>851274770</v>
      </c>
      <c r="J24" s="41">
        <f t="shared" si="4"/>
        <v>926799720</v>
      </c>
      <c r="K24" s="43">
        <f t="shared" si="4"/>
        <v>977779416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217463652</v>
      </c>
      <c r="C27" s="7">
        <v>593485329</v>
      </c>
      <c r="D27" s="64">
        <v>844194485</v>
      </c>
      <c r="E27" s="65">
        <v>942007423</v>
      </c>
      <c r="F27" s="7">
        <v>1168745004</v>
      </c>
      <c r="G27" s="66">
        <v>1168745004</v>
      </c>
      <c r="H27" s="67">
        <v>0</v>
      </c>
      <c r="I27" s="65">
        <v>1275354230</v>
      </c>
      <c r="J27" s="7">
        <v>1349540158</v>
      </c>
      <c r="K27" s="66">
        <v>1521069115</v>
      </c>
    </row>
    <row r="28" spans="1:11" ht="13.5">
      <c r="A28" s="68" t="s">
        <v>30</v>
      </c>
      <c r="B28" s="6">
        <v>151001230</v>
      </c>
      <c r="C28" s="6">
        <v>515570387</v>
      </c>
      <c r="D28" s="23">
        <v>734502788</v>
      </c>
      <c r="E28" s="24">
        <v>700781726</v>
      </c>
      <c r="F28" s="6">
        <v>720399854</v>
      </c>
      <c r="G28" s="25">
        <v>720399854</v>
      </c>
      <c r="H28" s="26">
        <v>0</v>
      </c>
      <c r="I28" s="24">
        <v>850352600</v>
      </c>
      <c r="J28" s="6">
        <v>924719100</v>
      </c>
      <c r="K28" s="25">
        <v>976943100</v>
      </c>
    </row>
    <row r="29" spans="1:11" ht="13.5">
      <c r="A29" s="22" t="s">
        <v>123</v>
      </c>
      <c r="B29" s="6">
        <v>730105</v>
      </c>
      <c r="C29" s="6">
        <v>0</v>
      </c>
      <c r="D29" s="23">
        <v>0</v>
      </c>
      <c r="E29" s="24">
        <v>0</v>
      </c>
      <c r="F29" s="6">
        <v>458860</v>
      </c>
      <c r="G29" s="25">
        <v>458860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17673639</v>
      </c>
      <c r="C30" s="6">
        <v>18146281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48058678</v>
      </c>
      <c r="C31" s="6">
        <v>59768661</v>
      </c>
      <c r="D31" s="23">
        <v>109691697</v>
      </c>
      <c r="E31" s="24">
        <v>241225697</v>
      </c>
      <c r="F31" s="6">
        <v>447886290</v>
      </c>
      <c r="G31" s="25">
        <v>447886290</v>
      </c>
      <c r="H31" s="26">
        <v>0</v>
      </c>
      <c r="I31" s="24">
        <v>425001630</v>
      </c>
      <c r="J31" s="6">
        <v>424821058</v>
      </c>
      <c r="K31" s="25">
        <v>544126015</v>
      </c>
    </row>
    <row r="32" spans="1:11" ht="13.5">
      <c r="A32" s="34" t="s">
        <v>36</v>
      </c>
      <c r="B32" s="7">
        <f>SUM(B28:B31)</f>
        <v>217463652</v>
      </c>
      <c r="C32" s="7">
        <f aca="true" t="shared" si="5" ref="C32:K32">SUM(C28:C31)</f>
        <v>593485329</v>
      </c>
      <c r="D32" s="64">
        <f t="shared" si="5"/>
        <v>844194485</v>
      </c>
      <c r="E32" s="65">
        <f t="shared" si="5"/>
        <v>942007423</v>
      </c>
      <c r="F32" s="7">
        <f t="shared" si="5"/>
        <v>1168745004</v>
      </c>
      <c r="G32" s="66">
        <f t="shared" si="5"/>
        <v>1168745004</v>
      </c>
      <c r="H32" s="67">
        <f t="shared" si="5"/>
        <v>0</v>
      </c>
      <c r="I32" s="65">
        <f t="shared" si="5"/>
        <v>1275354230</v>
      </c>
      <c r="J32" s="7">
        <f t="shared" si="5"/>
        <v>1349540158</v>
      </c>
      <c r="K32" s="66">
        <f t="shared" si="5"/>
        <v>1521069115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2134391000</v>
      </c>
      <c r="C35" s="6">
        <v>2566478000</v>
      </c>
      <c r="D35" s="23">
        <v>2846977000</v>
      </c>
      <c r="E35" s="24">
        <v>2651937000</v>
      </c>
      <c r="F35" s="6">
        <v>2398236000</v>
      </c>
      <c r="G35" s="25">
        <v>2398236000</v>
      </c>
      <c r="H35" s="26">
        <v>3339988383</v>
      </c>
      <c r="I35" s="24">
        <v>3250381000</v>
      </c>
      <c r="J35" s="6">
        <v>3345698000</v>
      </c>
      <c r="K35" s="25">
        <v>3515809000</v>
      </c>
    </row>
    <row r="36" spans="1:11" ht="13.5">
      <c r="A36" s="22" t="s">
        <v>39</v>
      </c>
      <c r="B36" s="6">
        <v>10621914000</v>
      </c>
      <c r="C36" s="6">
        <v>10483393000</v>
      </c>
      <c r="D36" s="23">
        <v>10775303000</v>
      </c>
      <c r="E36" s="24">
        <v>12429377000</v>
      </c>
      <c r="F36" s="6">
        <v>12429377000</v>
      </c>
      <c r="G36" s="25">
        <v>12429377000</v>
      </c>
      <c r="H36" s="26">
        <v>10874802536</v>
      </c>
      <c r="I36" s="24">
        <v>11706711000</v>
      </c>
      <c r="J36" s="6">
        <v>12368876000</v>
      </c>
      <c r="K36" s="25">
        <v>13176505000</v>
      </c>
    </row>
    <row r="37" spans="1:11" ht="13.5">
      <c r="A37" s="22" t="s">
        <v>40</v>
      </c>
      <c r="B37" s="6">
        <v>1384680000</v>
      </c>
      <c r="C37" s="6">
        <v>1261827000</v>
      </c>
      <c r="D37" s="23">
        <v>1088772000</v>
      </c>
      <c r="E37" s="24">
        <v>985433000</v>
      </c>
      <c r="F37" s="6">
        <v>985433000</v>
      </c>
      <c r="G37" s="25">
        <v>985433000</v>
      </c>
      <c r="H37" s="26">
        <v>935125714</v>
      </c>
      <c r="I37" s="24">
        <v>1026227000</v>
      </c>
      <c r="J37" s="6">
        <v>1051009000</v>
      </c>
      <c r="K37" s="25">
        <v>1110342000</v>
      </c>
    </row>
    <row r="38" spans="1:11" ht="13.5">
      <c r="A38" s="22" t="s">
        <v>41</v>
      </c>
      <c r="B38" s="6">
        <v>1011697000</v>
      </c>
      <c r="C38" s="6">
        <v>978533000</v>
      </c>
      <c r="D38" s="23">
        <v>988124000</v>
      </c>
      <c r="E38" s="24">
        <v>1091135000</v>
      </c>
      <c r="F38" s="6">
        <v>1091135000</v>
      </c>
      <c r="G38" s="25">
        <v>1091135000</v>
      </c>
      <c r="H38" s="26">
        <v>948170663</v>
      </c>
      <c r="I38" s="24">
        <v>1099508000</v>
      </c>
      <c r="J38" s="6">
        <v>1108509000</v>
      </c>
      <c r="K38" s="25">
        <v>1126231000</v>
      </c>
    </row>
    <row r="39" spans="1:11" ht="13.5">
      <c r="A39" s="22" t="s">
        <v>42</v>
      </c>
      <c r="B39" s="6">
        <v>10359928000</v>
      </c>
      <c r="C39" s="6">
        <v>10809511000</v>
      </c>
      <c r="D39" s="23">
        <v>11545384000</v>
      </c>
      <c r="E39" s="24">
        <v>13004746000</v>
      </c>
      <c r="F39" s="6">
        <v>12751045000</v>
      </c>
      <c r="G39" s="25">
        <v>12751045000</v>
      </c>
      <c r="H39" s="26">
        <v>12331494542</v>
      </c>
      <c r="I39" s="24">
        <v>12831357000</v>
      </c>
      <c r="J39" s="6">
        <v>13555056000</v>
      </c>
      <c r="K39" s="25">
        <v>14455741000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597097145</v>
      </c>
      <c r="C42" s="6">
        <v>1176732111</v>
      </c>
      <c r="D42" s="23">
        <v>1456969496</v>
      </c>
      <c r="E42" s="24">
        <v>1439865659</v>
      </c>
      <c r="F42" s="6">
        <v>1412901324</v>
      </c>
      <c r="G42" s="25">
        <v>1412901324</v>
      </c>
      <c r="H42" s="26">
        <v>1199906651</v>
      </c>
      <c r="I42" s="24">
        <v>1350928671</v>
      </c>
      <c r="J42" s="6">
        <v>1438217172</v>
      </c>
      <c r="K42" s="25">
        <v>1523369604</v>
      </c>
    </row>
    <row r="43" spans="1:11" ht="13.5">
      <c r="A43" s="22" t="s">
        <v>45</v>
      </c>
      <c r="B43" s="6">
        <v>-215310461</v>
      </c>
      <c r="C43" s="6">
        <v>-590286018</v>
      </c>
      <c r="D43" s="23">
        <v>-842058095</v>
      </c>
      <c r="E43" s="24">
        <v>-942007422</v>
      </c>
      <c r="F43" s="6">
        <v>-1168745004</v>
      </c>
      <c r="G43" s="25">
        <v>-1168745004</v>
      </c>
      <c r="H43" s="26">
        <v>-874024604</v>
      </c>
      <c r="I43" s="24">
        <v>-1275354230</v>
      </c>
      <c r="J43" s="6">
        <v>-1349540158</v>
      </c>
      <c r="K43" s="25">
        <v>-1521069115</v>
      </c>
    </row>
    <row r="44" spans="1:11" ht="13.5">
      <c r="A44" s="22" t="s">
        <v>46</v>
      </c>
      <c r="B44" s="6">
        <v>399969716</v>
      </c>
      <c r="C44" s="6">
        <v>-265100029</v>
      </c>
      <c r="D44" s="23">
        <v>-293793292</v>
      </c>
      <c r="E44" s="24">
        <v>-54633002</v>
      </c>
      <c r="F44" s="6">
        <v>-54633002</v>
      </c>
      <c r="G44" s="25">
        <v>-54633002</v>
      </c>
      <c r="H44" s="26">
        <v>-54633000</v>
      </c>
      <c r="I44" s="24">
        <v>-46097194</v>
      </c>
      <c r="J44" s="6">
        <v>-50709031</v>
      </c>
      <c r="K44" s="25">
        <v>110181436</v>
      </c>
    </row>
    <row r="45" spans="1:11" ht="13.5">
      <c r="A45" s="34" t="s">
        <v>47</v>
      </c>
      <c r="B45" s="7">
        <v>1521968734</v>
      </c>
      <c r="C45" s="7">
        <v>1843314797</v>
      </c>
      <c r="D45" s="64">
        <v>2164432906</v>
      </c>
      <c r="E45" s="65">
        <v>1313269129</v>
      </c>
      <c r="F45" s="7">
        <v>1059567212</v>
      </c>
      <c r="G45" s="66">
        <v>1059567212</v>
      </c>
      <c r="H45" s="67">
        <v>2435681959</v>
      </c>
      <c r="I45" s="65">
        <v>2383433516</v>
      </c>
      <c r="J45" s="7">
        <v>2421401499</v>
      </c>
      <c r="K45" s="66">
        <v>2533883424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1522826000</v>
      </c>
      <c r="C48" s="6">
        <v>1844207000</v>
      </c>
      <c r="D48" s="23">
        <v>2164433000</v>
      </c>
      <c r="E48" s="24">
        <v>1313269000</v>
      </c>
      <c r="F48" s="6">
        <v>1059568000</v>
      </c>
      <c r="G48" s="25">
        <v>1059568000</v>
      </c>
      <c r="H48" s="26">
        <v>2435681960</v>
      </c>
      <c r="I48" s="24">
        <v>2383434000</v>
      </c>
      <c r="J48" s="6">
        <v>2421402000</v>
      </c>
      <c r="K48" s="25">
        <v>2533883000</v>
      </c>
    </row>
    <row r="49" spans="1:11" ht="13.5">
      <c r="A49" s="22" t="s">
        <v>50</v>
      </c>
      <c r="B49" s="6">
        <f>+B75</f>
        <v>741049360.0894923</v>
      </c>
      <c r="C49" s="6">
        <f aca="true" t="shared" si="6" ref="C49:K49">+C75</f>
        <v>431346317.8877953</v>
      </c>
      <c r="D49" s="23">
        <f t="shared" si="6"/>
        <v>252083784.98953485</v>
      </c>
      <c r="E49" s="24">
        <f t="shared" si="6"/>
        <v>-423404943.61914086</v>
      </c>
      <c r="F49" s="6">
        <f t="shared" si="6"/>
        <v>-423427169.33477426</v>
      </c>
      <c r="G49" s="25">
        <f t="shared" si="6"/>
        <v>-423427169.33477426</v>
      </c>
      <c r="H49" s="26">
        <f t="shared" si="6"/>
        <v>702818864</v>
      </c>
      <c r="I49" s="24">
        <f t="shared" si="6"/>
        <v>70979525.94434035</v>
      </c>
      <c r="J49" s="6">
        <f t="shared" si="6"/>
        <v>26423449.21515441</v>
      </c>
      <c r="K49" s="25">
        <f t="shared" si="6"/>
        <v>23188157.064793706</v>
      </c>
    </row>
    <row r="50" spans="1:11" ht="13.5">
      <c r="A50" s="34" t="s">
        <v>51</v>
      </c>
      <c r="B50" s="7">
        <f>+B48-B49</f>
        <v>781776639.9105077</v>
      </c>
      <c r="C50" s="7">
        <f aca="true" t="shared" si="7" ref="C50:K50">+C48-C49</f>
        <v>1412860682.1122046</v>
      </c>
      <c r="D50" s="64">
        <f t="shared" si="7"/>
        <v>1912349215.0104651</v>
      </c>
      <c r="E50" s="65">
        <f t="shared" si="7"/>
        <v>1736673943.6191409</v>
      </c>
      <c r="F50" s="7">
        <f t="shared" si="7"/>
        <v>1482995169.3347743</v>
      </c>
      <c r="G50" s="66">
        <f t="shared" si="7"/>
        <v>1482995169.3347743</v>
      </c>
      <c r="H50" s="67">
        <f t="shared" si="7"/>
        <v>1732863096</v>
      </c>
      <c r="I50" s="65">
        <f t="shared" si="7"/>
        <v>2312454474.05566</v>
      </c>
      <c r="J50" s="7">
        <f t="shared" si="7"/>
        <v>2394978550.7848454</v>
      </c>
      <c r="K50" s="66">
        <f t="shared" si="7"/>
        <v>2510694842.9352064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11893708652</v>
      </c>
      <c r="C53" s="6">
        <v>10536395329</v>
      </c>
      <c r="D53" s="23">
        <v>10456675485</v>
      </c>
      <c r="E53" s="24">
        <v>12360987000</v>
      </c>
      <c r="F53" s="6">
        <v>12587724581</v>
      </c>
      <c r="G53" s="25">
        <v>12587724581</v>
      </c>
      <c r="H53" s="26">
        <v>11418979577</v>
      </c>
      <c r="I53" s="24">
        <v>11501013230</v>
      </c>
      <c r="J53" s="6">
        <v>12690383158</v>
      </c>
      <c r="K53" s="25">
        <v>14186742115</v>
      </c>
    </row>
    <row r="54" spans="1:11" ht="13.5">
      <c r="A54" s="22" t="s">
        <v>119</v>
      </c>
      <c r="B54" s="6">
        <v>675702072</v>
      </c>
      <c r="C54" s="6">
        <v>701503418</v>
      </c>
      <c r="D54" s="23">
        <v>644162569</v>
      </c>
      <c r="E54" s="24">
        <v>709999995</v>
      </c>
      <c r="F54" s="6">
        <v>709999995</v>
      </c>
      <c r="G54" s="25">
        <v>709999995</v>
      </c>
      <c r="H54" s="26">
        <v>0</v>
      </c>
      <c r="I54" s="24">
        <v>712213176</v>
      </c>
      <c r="J54" s="6">
        <v>738314666</v>
      </c>
      <c r="K54" s="25">
        <v>770090342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539821315</v>
      </c>
      <c r="F55" s="6">
        <v>621972439</v>
      </c>
      <c r="G55" s="25">
        <v>621972439</v>
      </c>
      <c r="H55" s="26">
        <v>0</v>
      </c>
      <c r="I55" s="24">
        <v>745426630</v>
      </c>
      <c r="J55" s="6">
        <v>622681058</v>
      </c>
      <c r="K55" s="25">
        <v>730398430</v>
      </c>
    </row>
    <row r="56" spans="1:11" ht="13.5">
      <c r="A56" s="22" t="s">
        <v>55</v>
      </c>
      <c r="B56" s="6">
        <v>219320649</v>
      </c>
      <c r="C56" s="6">
        <v>263701937</v>
      </c>
      <c r="D56" s="23">
        <v>285686066</v>
      </c>
      <c r="E56" s="24">
        <v>332248818</v>
      </c>
      <c r="F56" s="6">
        <v>327748811</v>
      </c>
      <c r="G56" s="25">
        <v>327748811</v>
      </c>
      <c r="H56" s="26">
        <v>0</v>
      </c>
      <c r="I56" s="24">
        <v>372009710</v>
      </c>
      <c r="J56" s="6">
        <v>416994682</v>
      </c>
      <c r="K56" s="25">
        <v>450611983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116561739</v>
      </c>
      <c r="C59" s="6">
        <v>117713135</v>
      </c>
      <c r="D59" s="23">
        <v>142234330</v>
      </c>
      <c r="E59" s="24">
        <v>186712809</v>
      </c>
      <c r="F59" s="6">
        <v>186712809</v>
      </c>
      <c r="G59" s="25">
        <v>186712809</v>
      </c>
      <c r="H59" s="26">
        <v>186712809</v>
      </c>
      <c r="I59" s="24">
        <v>227104842</v>
      </c>
      <c r="J59" s="6">
        <v>249882721</v>
      </c>
      <c r="K59" s="25">
        <v>274573706</v>
      </c>
    </row>
    <row r="60" spans="1:11" ht="13.5">
      <c r="A60" s="33" t="s">
        <v>58</v>
      </c>
      <c r="B60" s="6">
        <v>145766445</v>
      </c>
      <c r="C60" s="6">
        <v>148629133</v>
      </c>
      <c r="D60" s="23">
        <v>184334504</v>
      </c>
      <c r="E60" s="24">
        <v>242215301</v>
      </c>
      <c r="F60" s="6">
        <v>241074989</v>
      </c>
      <c r="G60" s="25">
        <v>241074989</v>
      </c>
      <c r="H60" s="26">
        <v>241074989</v>
      </c>
      <c r="I60" s="24">
        <v>302411633</v>
      </c>
      <c r="J60" s="6">
        <v>332418964</v>
      </c>
      <c r="K60" s="25">
        <v>364868356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7400</v>
      </c>
      <c r="C62" s="92">
        <v>4000</v>
      </c>
      <c r="D62" s="93">
        <v>4000</v>
      </c>
      <c r="E62" s="91">
        <v>2000</v>
      </c>
      <c r="F62" s="92">
        <v>3000</v>
      </c>
      <c r="G62" s="93">
        <v>3000</v>
      </c>
      <c r="H62" s="94">
        <v>2000</v>
      </c>
      <c r="I62" s="91">
        <v>2000</v>
      </c>
      <c r="J62" s="92">
        <v>1000</v>
      </c>
      <c r="K62" s="93">
        <v>1000</v>
      </c>
    </row>
    <row r="63" spans="1:11" ht="13.5">
      <c r="A63" s="90" t="s">
        <v>61</v>
      </c>
      <c r="B63" s="91">
        <v>48118</v>
      </c>
      <c r="C63" s="92">
        <v>4229</v>
      </c>
      <c r="D63" s="93">
        <v>43623</v>
      </c>
      <c r="E63" s="91">
        <v>18970</v>
      </c>
      <c r="F63" s="92">
        <v>38923</v>
      </c>
      <c r="G63" s="93">
        <v>38923</v>
      </c>
      <c r="H63" s="94">
        <v>36923</v>
      </c>
      <c r="I63" s="91">
        <v>18970</v>
      </c>
      <c r="J63" s="92">
        <v>18970</v>
      </c>
      <c r="K63" s="93">
        <v>18970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1987</v>
      </c>
      <c r="C65" s="92">
        <v>1986</v>
      </c>
      <c r="D65" s="93">
        <v>1986</v>
      </c>
      <c r="E65" s="91">
        <v>1986</v>
      </c>
      <c r="F65" s="92">
        <v>1986</v>
      </c>
      <c r="G65" s="93">
        <v>1986</v>
      </c>
      <c r="H65" s="94">
        <v>1986</v>
      </c>
      <c r="I65" s="91">
        <v>1986</v>
      </c>
      <c r="J65" s="92">
        <v>1986</v>
      </c>
      <c r="K65" s="93">
        <v>1986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0.9100457048763657</v>
      </c>
      <c r="C70" s="5">
        <f aca="true" t="shared" si="8" ref="C70:K70">IF(ISERROR(C71/C72),0,(C71/C72))</f>
        <v>0.9068095785682183</v>
      </c>
      <c r="D70" s="5">
        <f t="shared" si="8"/>
        <v>0.9387809851152296</v>
      </c>
      <c r="E70" s="5">
        <f t="shared" si="8"/>
        <v>0.9278739532931917</v>
      </c>
      <c r="F70" s="5">
        <f t="shared" si="8"/>
        <v>0.9278917237152333</v>
      </c>
      <c r="G70" s="5">
        <f t="shared" si="8"/>
        <v>0.9278917237152333</v>
      </c>
      <c r="H70" s="5">
        <f t="shared" si="8"/>
        <v>0</v>
      </c>
      <c r="I70" s="5">
        <f t="shared" si="8"/>
        <v>0.9131743265073295</v>
      </c>
      <c r="J70" s="5">
        <f t="shared" si="8"/>
        <v>0.9132060797357568</v>
      </c>
      <c r="K70" s="5">
        <f t="shared" si="8"/>
        <v>0.9132440872843899</v>
      </c>
    </row>
    <row r="71" spans="1:11" ht="12.75" hidden="1">
      <c r="A71" s="1" t="s">
        <v>125</v>
      </c>
      <c r="B71" s="1">
        <f>+B83</f>
        <v>2408347446</v>
      </c>
      <c r="C71" s="1">
        <f aca="true" t="shared" si="9" ref="C71:K71">+C83</f>
        <v>2832821555</v>
      </c>
      <c r="D71" s="1">
        <f t="shared" si="9"/>
        <v>3305609011</v>
      </c>
      <c r="E71" s="1">
        <f t="shared" si="9"/>
        <v>3577249731</v>
      </c>
      <c r="F71" s="1">
        <f t="shared" si="9"/>
        <v>3586270039</v>
      </c>
      <c r="G71" s="1">
        <f t="shared" si="9"/>
        <v>3586270039</v>
      </c>
      <c r="H71" s="1">
        <f t="shared" si="9"/>
        <v>3869999821</v>
      </c>
      <c r="I71" s="1">
        <f t="shared" si="9"/>
        <v>3960121356</v>
      </c>
      <c r="J71" s="1">
        <f t="shared" si="9"/>
        <v>4356751481</v>
      </c>
      <c r="K71" s="1">
        <f t="shared" si="9"/>
        <v>4788918482</v>
      </c>
    </row>
    <row r="72" spans="1:11" ht="12.75" hidden="1">
      <c r="A72" s="1" t="s">
        <v>126</v>
      </c>
      <c r="B72" s="1">
        <f>+B77</f>
        <v>2646402739</v>
      </c>
      <c r="C72" s="1">
        <f aca="true" t="shared" si="10" ref="C72:K72">+C77</f>
        <v>3123943132</v>
      </c>
      <c r="D72" s="1">
        <f t="shared" si="10"/>
        <v>3521171672</v>
      </c>
      <c r="E72" s="1">
        <f t="shared" si="10"/>
        <v>3855318622</v>
      </c>
      <c r="F72" s="1">
        <f t="shared" si="10"/>
        <v>3864966081</v>
      </c>
      <c r="G72" s="1">
        <f t="shared" si="10"/>
        <v>3864966081</v>
      </c>
      <c r="H72" s="1">
        <f t="shared" si="10"/>
        <v>0</v>
      </c>
      <c r="I72" s="1">
        <f t="shared" si="10"/>
        <v>4336654285</v>
      </c>
      <c r="J72" s="1">
        <f t="shared" si="10"/>
        <v>4770830569</v>
      </c>
      <c r="K72" s="1">
        <f t="shared" si="10"/>
        <v>5243853805</v>
      </c>
    </row>
    <row r="73" spans="1:11" ht="12.75" hidden="1">
      <c r="A73" s="1" t="s">
        <v>127</v>
      </c>
      <c r="B73" s="1">
        <f>+B74</f>
        <v>26649833.333333373</v>
      </c>
      <c r="C73" s="1">
        <f aca="true" t="shared" si="11" ref="C73:K73">+(C78+C80+C81+C82)-(B78+B80+B81+B82)</f>
        <v>168478000</v>
      </c>
      <c r="D73" s="1">
        <f t="shared" si="11"/>
        <v>-31868000</v>
      </c>
      <c r="E73" s="1">
        <f t="shared" si="11"/>
        <v>618755000</v>
      </c>
      <c r="F73" s="1">
        <f>+(F78+F80+F81+F82)-(D78+D80+D81+D82)</f>
        <v>618755000</v>
      </c>
      <c r="G73" s="1">
        <f>+(G78+G80+G81+G82)-(D78+D80+D81+D82)</f>
        <v>618755000</v>
      </c>
      <c r="H73" s="1">
        <f>+(H78+H80+H81+H82)-(D78+D80+D81+D82)</f>
        <v>212429570</v>
      </c>
      <c r="I73" s="1">
        <f>+(I78+I80+I81+I82)-(E78+E80+E81+E82)</f>
        <v>-480521000</v>
      </c>
      <c r="J73" s="1">
        <f t="shared" si="11"/>
        <v>47669000</v>
      </c>
      <c r="K73" s="1">
        <f t="shared" si="11"/>
        <v>46980000</v>
      </c>
    </row>
    <row r="74" spans="1:11" ht="12.75" hidden="1">
      <c r="A74" s="1" t="s">
        <v>128</v>
      </c>
      <c r="B74" s="1">
        <f>+TREND(C74:E74)</f>
        <v>26649833.333333373</v>
      </c>
      <c r="C74" s="1">
        <f>+C73</f>
        <v>168478000</v>
      </c>
      <c r="D74" s="1">
        <f aca="true" t="shared" si="12" ref="D74:K74">+D73</f>
        <v>-31868000</v>
      </c>
      <c r="E74" s="1">
        <f t="shared" si="12"/>
        <v>618755000</v>
      </c>
      <c r="F74" s="1">
        <f t="shared" si="12"/>
        <v>618755000</v>
      </c>
      <c r="G74" s="1">
        <f t="shared" si="12"/>
        <v>618755000</v>
      </c>
      <c r="H74" s="1">
        <f t="shared" si="12"/>
        <v>212429570</v>
      </c>
      <c r="I74" s="1">
        <f t="shared" si="12"/>
        <v>-480521000</v>
      </c>
      <c r="J74" s="1">
        <f t="shared" si="12"/>
        <v>47669000</v>
      </c>
      <c r="K74" s="1">
        <f t="shared" si="12"/>
        <v>46980000</v>
      </c>
    </row>
    <row r="75" spans="1:11" ht="12.75" hidden="1">
      <c r="A75" s="1" t="s">
        <v>129</v>
      </c>
      <c r="B75" s="1">
        <f>+B84-(((B80+B81+B78)*B70)-B79)</f>
        <v>741049360.0894923</v>
      </c>
      <c r="C75" s="1">
        <f aca="true" t="shared" si="13" ref="C75:K75">+C84-(((C80+C81+C78)*C70)-C79)</f>
        <v>431346317.8877953</v>
      </c>
      <c r="D75" s="1">
        <f t="shared" si="13"/>
        <v>252083784.98953485</v>
      </c>
      <c r="E75" s="1">
        <f t="shared" si="13"/>
        <v>-423404943.61914086</v>
      </c>
      <c r="F75" s="1">
        <f t="shared" si="13"/>
        <v>-423427169.33477426</v>
      </c>
      <c r="G75" s="1">
        <f t="shared" si="13"/>
        <v>-423427169.33477426</v>
      </c>
      <c r="H75" s="1">
        <f t="shared" si="13"/>
        <v>702818864</v>
      </c>
      <c r="I75" s="1">
        <f t="shared" si="13"/>
        <v>70979525.94434035</v>
      </c>
      <c r="J75" s="1">
        <f t="shared" si="13"/>
        <v>26423449.21515441</v>
      </c>
      <c r="K75" s="1">
        <f t="shared" si="13"/>
        <v>23188157.064793706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2646402739</v>
      </c>
      <c r="C77" s="3">
        <v>3123943132</v>
      </c>
      <c r="D77" s="3">
        <v>3521171672</v>
      </c>
      <c r="E77" s="3">
        <v>3855318622</v>
      </c>
      <c r="F77" s="3">
        <v>3864966081</v>
      </c>
      <c r="G77" s="3">
        <v>3864966081</v>
      </c>
      <c r="H77" s="3">
        <v>0</v>
      </c>
      <c r="I77" s="3">
        <v>4336654285</v>
      </c>
      <c r="J77" s="3">
        <v>4770830569</v>
      </c>
      <c r="K77" s="3">
        <v>5243853805</v>
      </c>
    </row>
    <row r="78" spans="1:11" ht="12.75" hidden="1">
      <c r="A78" s="2" t="s">
        <v>65</v>
      </c>
      <c r="B78" s="3">
        <v>57000</v>
      </c>
      <c r="C78" s="3">
        <v>43000</v>
      </c>
      <c r="D78" s="3">
        <v>27000</v>
      </c>
      <c r="E78" s="3">
        <v>60000</v>
      </c>
      <c r="F78" s="3">
        <v>60000</v>
      </c>
      <c r="G78" s="3">
        <v>60000</v>
      </c>
      <c r="H78" s="3">
        <v>0</v>
      </c>
      <c r="I78" s="3">
        <v>60000</v>
      </c>
      <c r="J78" s="3">
        <v>60000</v>
      </c>
      <c r="K78" s="3">
        <v>60000</v>
      </c>
    </row>
    <row r="79" spans="1:11" ht="12.75" hidden="1">
      <c r="A79" s="2" t="s">
        <v>66</v>
      </c>
      <c r="B79" s="3">
        <v>1191840500</v>
      </c>
      <c r="C79" s="3">
        <v>1033311000</v>
      </c>
      <c r="D79" s="3">
        <v>845353000</v>
      </c>
      <c r="E79" s="3">
        <v>737100000</v>
      </c>
      <c r="F79" s="3">
        <v>737100000</v>
      </c>
      <c r="G79" s="3">
        <v>737100000</v>
      </c>
      <c r="H79" s="3">
        <v>702818864</v>
      </c>
      <c r="I79" s="3">
        <v>774300000</v>
      </c>
      <c r="J79" s="3">
        <v>773300000</v>
      </c>
      <c r="K79" s="3">
        <v>813000000</v>
      </c>
    </row>
    <row r="80" spans="1:11" ht="12.75" hidden="1">
      <c r="A80" s="2" t="s">
        <v>67</v>
      </c>
      <c r="B80" s="3">
        <v>458788000</v>
      </c>
      <c r="C80" s="3">
        <v>596220000</v>
      </c>
      <c r="D80" s="3">
        <v>564204000</v>
      </c>
      <c r="E80" s="3">
        <v>1160451000</v>
      </c>
      <c r="F80" s="3">
        <v>1160451000</v>
      </c>
      <c r="G80" s="3">
        <v>1160451000</v>
      </c>
      <c r="H80" s="3">
        <v>656328720</v>
      </c>
      <c r="I80" s="3">
        <v>671945000</v>
      </c>
      <c r="J80" s="3">
        <v>709802000</v>
      </c>
      <c r="K80" s="3">
        <v>745982000</v>
      </c>
    </row>
    <row r="81" spans="1:11" ht="12.75" hidden="1">
      <c r="A81" s="2" t="s">
        <v>68</v>
      </c>
      <c r="B81" s="3">
        <v>36505000</v>
      </c>
      <c r="C81" s="3">
        <v>67564000</v>
      </c>
      <c r="D81" s="3">
        <v>67726000</v>
      </c>
      <c r="E81" s="3">
        <v>90203000</v>
      </c>
      <c r="F81" s="3">
        <v>90203000</v>
      </c>
      <c r="G81" s="3">
        <v>90203000</v>
      </c>
      <c r="H81" s="3">
        <v>188073850</v>
      </c>
      <c r="I81" s="3">
        <v>98188000</v>
      </c>
      <c r="J81" s="3">
        <v>108000000</v>
      </c>
      <c r="K81" s="3">
        <v>118800000</v>
      </c>
    </row>
    <row r="82" spans="1:11" ht="12.75" hidden="1">
      <c r="A82" s="2" t="s">
        <v>69</v>
      </c>
      <c r="B82" s="3">
        <v>13000</v>
      </c>
      <c r="C82" s="3">
        <v>14000</v>
      </c>
      <c r="D82" s="3">
        <v>16000</v>
      </c>
      <c r="E82" s="3">
        <v>14000</v>
      </c>
      <c r="F82" s="3">
        <v>14000</v>
      </c>
      <c r="G82" s="3">
        <v>14000</v>
      </c>
      <c r="H82" s="3">
        <v>0</v>
      </c>
      <c r="I82" s="3">
        <v>14000</v>
      </c>
      <c r="J82" s="3">
        <v>14000</v>
      </c>
      <c r="K82" s="3">
        <v>14000</v>
      </c>
    </row>
    <row r="83" spans="1:11" ht="12.75" hidden="1">
      <c r="A83" s="2" t="s">
        <v>70</v>
      </c>
      <c r="B83" s="3">
        <v>2408347446</v>
      </c>
      <c r="C83" s="3">
        <v>2832821555</v>
      </c>
      <c r="D83" s="3">
        <v>3305609011</v>
      </c>
      <c r="E83" s="3">
        <v>3577249731</v>
      </c>
      <c r="F83" s="3">
        <v>3586270039</v>
      </c>
      <c r="G83" s="3">
        <v>3586270039</v>
      </c>
      <c r="H83" s="3">
        <v>3869999821</v>
      </c>
      <c r="I83" s="3">
        <v>3960121356</v>
      </c>
      <c r="J83" s="3">
        <v>4356751481</v>
      </c>
      <c r="K83" s="3">
        <v>4788918482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2823284</v>
      </c>
      <c r="C5" s="6">
        <v>3093783</v>
      </c>
      <c r="D5" s="23">
        <v>3214734</v>
      </c>
      <c r="E5" s="24">
        <v>3302733</v>
      </c>
      <c r="F5" s="6">
        <v>3936837</v>
      </c>
      <c r="G5" s="25">
        <v>3936837</v>
      </c>
      <c r="H5" s="26">
        <v>0</v>
      </c>
      <c r="I5" s="24">
        <v>4190386</v>
      </c>
      <c r="J5" s="6">
        <v>4437619</v>
      </c>
      <c r="K5" s="25">
        <v>4686125</v>
      </c>
    </row>
    <row r="6" spans="1:11" ht="13.5">
      <c r="A6" s="22" t="s">
        <v>18</v>
      </c>
      <c r="B6" s="6">
        <v>17934677</v>
      </c>
      <c r="C6" s="6">
        <v>18912263</v>
      </c>
      <c r="D6" s="23">
        <v>21488718</v>
      </c>
      <c r="E6" s="24">
        <v>21052616</v>
      </c>
      <c r="F6" s="6">
        <v>28388000</v>
      </c>
      <c r="G6" s="25">
        <v>28388000</v>
      </c>
      <c r="H6" s="26">
        <v>0</v>
      </c>
      <c r="I6" s="24">
        <v>34610000</v>
      </c>
      <c r="J6" s="6">
        <v>36651990</v>
      </c>
      <c r="K6" s="25">
        <v>38704501</v>
      </c>
    </row>
    <row r="7" spans="1:11" ht="13.5">
      <c r="A7" s="22" t="s">
        <v>19</v>
      </c>
      <c r="B7" s="6">
        <v>83891</v>
      </c>
      <c r="C7" s="6">
        <v>2707673</v>
      </c>
      <c r="D7" s="23">
        <v>2512671</v>
      </c>
      <c r="E7" s="24">
        <v>150000</v>
      </c>
      <c r="F7" s="6">
        <v>105000</v>
      </c>
      <c r="G7" s="25">
        <v>105000</v>
      </c>
      <c r="H7" s="26">
        <v>0</v>
      </c>
      <c r="I7" s="24">
        <v>75000</v>
      </c>
      <c r="J7" s="6">
        <v>79425</v>
      </c>
      <c r="K7" s="25">
        <v>83873</v>
      </c>
    </row>
    <row r="8" spans="1:11" ht="13.5">
      <c r="A8" s="22" t="s">
        <v>20</v>
      </c>
      <c r="B8" s="6">
        <v>21702464</v>
      </c>
      <c r="C8" s="6">
        <v>24791784</v>
      </c>
      <c r="D8" s="23">
        <v>27235512</v>
      </c>
      <c r="E8" s="24">
        <v>28157000</v>
      </c>
      <c r="F8" s="6">
        <v>28156999</v>
      </c>
      <c r="G8" s="25">
        <v>28156999</v>
      </c>
      <c r="H8" s="26">
        <v>0</v>
      </c>
      <c r="I8" s="24">
        <v>35813100</v>
      </c>
      <c r="J8" s="6">
        <v>34812999</v>
      </c>
      <c r="K8" s="25">
        <v>33506931</v>
      </c>
    </row>
    <row r="9" spans="1:11" ht="13.5">
      <c r="A9" s="22" t="s">
        <v>21</v>
      </c>
      <c r="B9" s="6">
        <v>5841298</v>
      </c>
      <c r="C9" s="6">
        <v>8026837</v>
      </c>
      <c r="D9" s="23">
        <v>10401501</v>
      </c>
      <c r="E9" s="24">
        <v>9960509</v>
      </c>
      <c r="F9" s="6">
        <v>6537641</v>
      </c>
      <c r="G9" s="25">
        <v>6537641</v>
      </c>
      <c r="H9" s="26">
        <v>0</v>
      </c>
      <c r="I9" s="24">
        <v>10161508</v>
      </c>
      <c r="J9" s="6">
        <v>10760936</v>
      </c>
      <c r="K9" s="25">
        <v>11363624</v>
      </c>
    </row>
    <row r="10" spans="1:11" ht="25.5">
      <c r="A10" s="27" t="s">
        <v>118</v>
      </c>
      <c r="B10" s="28">
        <f>SUM(B5:B9)</f>
        <v>48385614</v>
      </c>
      <c r="C10" s="29">
        <f aca="true" t="shared" si="0" ref="C10:K10">SUM(C5:C9)</f>
        <v>57532340</v>
      </c>
      <c r="D10" s="30">
        <f t="shared" si="0"/>
        <v>64853136</v>
      </c>
      <c r="E10" s="28">
        <f t="shared" si="0"/>
        <v>62622858</v>
      </c>
      <c r="F10" s="29">
        <f t="shared" si="0"/>
        <v>67124477</v>
      </c>
      <c r="G10" s="31">
        <f t="shared" si="0"/>
        <v>67124477</v>
      </c>
      <c r="H10" s="32">
        <f t="shared" si="0"/>
        <v>0</v>
      </c>
      <c r="I10" s="28">
        <f t="shared" si="0"/>
        <v>84849994</v>
      </c>
      <c r="J10" s="29">
        <f t="shared" si="0"/>
        <v>86742969</v>
      </c>
      <c r="K10" s="31">
        <f t="shared" si="0"/>
        <v>88345054</v>
      </c>
    </row>
    <row r="11" spans="1:11" ht="13.5">
      <c r="A11" s="22" t="s">
        <v>22</v>
      </c>
      <c r="B11" s="6">
        <v>16319171</v>
      </c>
      <c r="C11" s="6">
        <v>20842161</v>
      </c>
      <c r="D11" s="23">
        <v>21655298</v>
      </c>
      <c r="E11" s="24">
        <v>26830255</v>
      </c>
      <c r="F11" s="6">
        <v>25173496</v>
      </c>
      <c r="G11" s="25">
        <v>25173496</v>
      </c>
      <c r="H11" s="26">
        <v>0</v>
      </c>
      <c r="I11" s="24">
        <v>25424873</v>
      </c>
      <c r="J11" s="6">
        <v>26964944</v>
      </c>
      <c r="K11" s="25">
        <v>28433234</v>
      </c>
    </row>
    <row r="12" spans="1:11" ht="13.5">
      <c r="A12" s="22" t="s">
        <v>23</v>
      </c>
      <c r="B12" s="6">
        <v>1867769</v>
      </c>
      <c r="C12" s="6">
        <v>2031849</v>
      </c>
      <c r="D12" s="23">
        <v>2105536</v>
      </c>
      <c r="E12" s="24">
        <v>2179569</v>
      </c>
      <c r="F12" s="6">
        <v>2179569</v>
      </c>
      <c r="G12" s="25">
        <v>2179569</v>
      </c>
      <c r="H12" s="26">
        <v>0</v>
      </c>
      <c r="I12" s="24">
        <v>2473841</v>
      </c>
      <c r="J12" s="6">
        <v>2619798</v>
      </c>
      <c r="K12" s="25">
        <v>2766507</v>
      </c>
    </row>
    <row r="13" spans="1:11" ht="13.5">
      <c r="A13" s="22" t="s">
        <v>119</v>
      </c>
      <c r="B13" s="6">
        <v>8452386</v>
      </c>
      <c r="C13" s="6">
        <v>8365728</v>
      </c>
      <c r="D13" s="23">
        <v>0</v>
      </c>
      <c r="E13" s="24">
        <v>8365728</v>
      </c>
      <c r="F13" s="6">
        <v>8365728</v>
      </c>
      <c r="G13" s="25">
        <v>8365728</v>
      </c>
      <c r="H13" s="26">
        <v>0</v>
      </c>
      <c r="I13" s="24">
        <v>3000000</v>
      </c>
      <c r="J13" s="6">
        <v>3177000</v>
      </c>
      <c r="K13" s="25">
        <v>3354912</v>
      </c>
    </row>
    <row r="14" spans="1:11" ht="13.5">
      <c r="A14" s="22" t="s">
        <v>24</v>
      </c>
      <c r="B14" s="6">
        <v>0</v>
      </c>
      <c r="C14" s="6">
        <v>337361</v>
      </c>
      <c r="D14" s="23">
        <v>421000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17506057</v>
      </c>
      <c r="C15" s="6">
        <v>19731836</v>
      </c>
      <c r="D15" s="23">
        <v>23445206</v>
      </c>
      <c r="E15" s="24">
        <v>21445166</v>
      </c>
      <c r="F15" s="6">
        <v>20371656</v>
      </c>
      <c r="G15" s="25">
        <v>20371656</v>
      </c>
      <c r="H15" s="26">
        <v>0</v>
      </c>
      <c r="I15" s="24">
        <v>22208000</v>
      </c>
      <c r="J15" s="6">
        <v>23518272</v>
      </c>
      <c r="K15" s="25">
        <v>24835296</v>
      </c>
    </row>
    <row r="16" spans="1:11" ht="13.5">
      <c r="A16" s="33" t="s">
        <v>26</v>
      </c>
      <c r="B16" s="6">
        <v>0</v>
      </c>
      <c r="C16" s="6">
        <v>3017605</v>
      </c>
      <c r="D16" s="23">
        <v>4227000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24622544</v>
      </c>
      <c r="C17" s="6">
        <v>12281203</v>
      </c>
      <c r="D17" s="23">
        <v>37863436</v>
      </c>
      <c r="E17" s="24">
        <v>24416326</v>
      </c>
      <c r="F17" s="6">
        <v>28456482</v>
      </c>
      <c r="G17" s="25">
        <v>28456482</v>
      </c>
      <c r="H17" s="26">
        <v>0</v>
      </c>
      <c r="I17" s="24">
        <v>22340471</v>
      </c>
      <c r="J17" s="6">
        <v>22501242</v>
      </c>
      <c r="K17" s="25">
        <v>22990563</v>
      </c>
    </row>
    <row r="18" spans="1:11" ht="13.5">
      <c r="A18" s="34" t="s">
        <v>28</v>
      </c>
      <c r="B18" s="35">
        <f>SUM(B11:B17)</f>
        <v>68767927</v>
      </c>
      <c r="C18" s="36">
        <f aca="true" t="shared" si="1" ref="C18:K18">SUM(C11:C17)</f>
        <v>66607743</v>
      </c>
      <c r="D18" s="37">
        <f t="shared" si="1"/>
        <v>89717476</v>
      </c>
      <c r="E18" s="35">
        <f t="shared" si="1"/>
        <v>83237044</v>
      </c>
      <c r="F18" s="36">
        <f t="shared" si="1"/>
        <v>84546931</v>
      </c>
      <c r="G18" s="38">
        <f t="shared" si="1"/>
        <v>84546931</v>
      </c>
      <c r="H18" s="39">
        <f t="shared" si="1"/>
        <v>0</v>
      </c>
      <c r="I18" s="35">
        <f t="shared" si="1"/>
        <v>75447185</v>
      </c>
      <c r="J18" s="36">
        <f t="shared" si="1"/>
        <v>78781256</v>
      </c>
      <c r="K18" s="38">
        <f t="shared" si="1"/>
        <v>82380512</v>
      </c>
    </row>
    <row r="19" spans="1:11" ht="13.5">
      <c r="A19" s="34" t="s">
        <v>29</v>
      </c>
      <c r="B19" s="40">
        <f>+B10-B18</f>
        <v>-20382313</v>
      </c>
      <c r="C19" s="41">
        <f aca="true" t="shared" si="2" ref="C19:K19">+C10-C18</f>
        <v>-9075403</v>
      </c>
      <c r="D19" s="42">
        <f t="shared" si="2"/>
        <v>-24864340</v>
      </c>
      <c r="E19" s="40">
        <f t="shared" si="2"/>
        <v>-20614186</v>
      </c>
      <c r="F19" s="41">
        <f t="shared" si="2"/>
        <v>-17422454</v>
      </c>
      <c r="G19" s="43">
        <f t="shared" si="2"/>
        <v>-17422454</v>
      </c>
      <c r="H19" s="44">
        <f t="shared" si="2"/>
        <v>0</v>
      </c>
      <c r="I19" s="40">
        <f t="shared" si="2"/>
        <v>9402809</v>
      </c>
      <c r="J19" s="41">
        <f t="shared" si="2"/>
        <v>7961713</v>
      </c>
      <c r="K19" s="43">
        <f t="shared" si="2"/>
        <v>5964542</v>
      </c>
    </row>
    <row r="20" spans="1:11" ht="13.5">
      <c r="A20" s="22" t="s">
        <v>30</v>
      </c>
      <c r="B20" s="24">
        <v>7009500</v>
      </c>
      <c r="C20" s="6">
        <v>10183803</v>
      </c>
      <c r="D20" s="23">
        <v>10852704</v>
      </c>
      <c r="E20" s="24">
        <v>9451000</v>
      </c>
      <c r="F20" s="6">
        <v>9734297</v>
      </c>
      <c r="G20" s="25">
        <v>9734297</v>
      </c>
      <c r="H20" s="26">
        <v>0</v>
      </c>
      <c r="I20" s="24">
        <v>9560000</v>
      </c>
      <c r="J20" s="6">
        <v>9757000</v>
      </c>
      <c r="K20" s="25">
        <v>10052000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-13372813</v>
      </c>
      <c r="C22" s="52">
        <f aca="true" t="shared" si="3" ref="C22:K22">SUM(C19:C21)</f>
        <v>1108400</v>
      </c>
      <c r="D22" s="53">
        <f t="shared" si="3"/>
        <v>-14011636</v>
      </c>
      <c r="E22" s="51">
        <f t="shared" si="3"/>
        <v>-11163186</v>
      </c>
      <c r="F22" s="52">
        <f t="shared" si="3"/>
        <v>-7688157</v>
      </c>
      <c r="G22" s="54">
        <f t="shared" si="3"/>
        <v>-7688157</v>
      </c>
      <c r="H22" s="55">
        <f t="shared" si="3"/>
        <v>0</v>
      </c>
      <c r="I22" s="51">
        <f t="shared" si="3"/>
        <v>18962809</v>
      </c>
      <c r="J22" s="52">
        <f t="shared" si="3"/>
        <v>17718713</v>
      </c>
      <c r="K22" s="54">
        <f t="shared" si="3"/>
        <v>16016542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-13372813</v>
      </c>
      <c r="C24" s="41">
        <f aca="true" t="shared" si="4" ref="C24:K24">SUM(C22:C23)</f>
        <v>1108400</v>
      </c>
      <c r="D24" s="42">
        <f t="shared" si="4"/>
        <v>-14011636</v>
      </c>
      <c r="E24" s="40">
        <f t="shared" si="4"/>
        <v>-11163186</v>
      </c>
      <c r="F24" s="41">
        <f t="shared" si="4"/>
        <v>-7688157</v>
      </c>
      <c r="G24" s="43">
        <f t="shared" si="4"/>
        <v>-7688157</v>
      </c>
      <c r="H24" s="44">
        <f t="shared" si="4"/>
        <v>0</v>
      </c>
      <c r="I24" s="40">
        <f t="shared" si="4"/>
        <v>18962809</v>
      </c>
      <c r="J24" s="41">
        <f t="shared" si="4"/>
        <v>17718713</v>
      </c>
      <c r="K24" s="43">
        <f t="shared" si="4"/>
        <v>16016542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1518701</v>
      </c>
      <c r="C27" s="7">
        <v>10183803</v>
      </c>
      <c r="D27" s="64">
        <v>10727764</v>
      </c>
      <c r="E27" s="65">
        <v>9144000</v>
      </c>
      <c r="F27" s="7">
        <v>9417393</v>
      </c>
      <c r="G27" s="66">
        <v>9417393</v>
      </c>
      <c r="H27" s="67">
        <v>0</v>
      </c>
      <c r="I27" s="65">
        <v>9624111</v>
      </c>
      <c r="J27" s="7">
        <v>9182429</v>
      </c>
      <c r="K27" s="66">
        <v>9445253</v>
      </c>
    </row>
    <row r="28" spans="1:11" ht="13.5">
      <c r="A28" s="68" t="s">
        <v>30</v>
      </c>
      <c r="B28" s="6">
        <v>1518701</v>
      </c>
      <c r="C28" s="6">
        <v>10183803</v>
      </c>
      <c r="D28" s="23">
        <v>10727764</v>
      </c>
      <c r="E28" s="24">
        <v>9144000</v>
      </c>
      <c r="F28" s="6">
        <v>9417393</v>
      </c>
      <c r="G28" s="25">
        <v>9417393</v>
      </c>
      <c r="H28" s="26">
        <v>0</v>
      </c>
      <c r="I28" s="24">
        <v>9224111</v>
      </c>
      <c r="J28" s="6">
        <v>9182429</v>
      </c>
      <c r="K28" s="25">
        <v>9445253</v>
      </c>
    </row>
    <row r="29" spans="1:11" ht="13.5">
      <c r="A29" s="22" t="s">
        <v>123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400000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1518701</v>
      </c>
      <c r="C32" s="7">
        <f aca="true" t="shared" si="5" ref="C32:K32">SUM(C28:C31)</f>
        <v>10183803</v>
      </c>
      <c r="D32" s="64">
        <f t="shared" si="5"/>
        <v>10727764</v>
      </c>
      <c r="E32" s="65">
        <f t="shared" si="5"/>
        <v>9144000</v>
      </c>
      <c r="F32" s="7">
        <f t="shared" si="5"/>
        <v>9417393</v>
      </c>
      <c r="G32" s="66">
        <f t="shared" si="5"/>
        <v>9417393</v>
      </c>
      <c r="H32" s="67">
        <f t="shared" si="5"/>
        <v>0</v>
      </c>
      <c r="I32" s="65">
        <f t="shared" si="5"/>
        <v>9624111</v>
      </c>
      <c r="J32" s="7">
        <f t="shared" si="5"/>
        <v>9182429</v>
      </c>
      <c r="K32" s="66">
        <f t="shared" si="5"/>
        <v>9445253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15574420</v>
      </c>
      <c r="C35" s="6">
        <v>19165099</v>
      </c>
      <c r="D35" s="23">
        <v>16179621</v>
      </c>
      <c r="E35" s="24">
        <v>31585652</v>
      </c>
      <c r="F35" s="6">
        <v>31585652</v>
      </c>
      <c r="G35" s="25">
        <v>31585652</v>
      </c>
      <c r="H35" s="26">
        <v>0</v>
      </c>
      <c r="I35" s="24">
        <v>31946664</v>
      </c>
      <c r="J35" s="6">
        <v>33831517</v>
      </c>
      <c r="K35" s="25">
        <v>35726081</v>
      </c>
    </row>
    <row r="36" spans="1:11" ht="13.5">
      <c r="A36" s="22" t="s">
        <v>39</v>
      </c>
      <c r="B36" s="6">
        <v>222719753</v>
      </c>
      <c r="C36" s="6">
        <v>223544464</v>
      </c>
      <c r="D36" s="23">
        <v>225637794</v>
      </c>
      <c r="E36" s="24">
        <v>249772842</v>
      </c>
      <c r="F36" s="6">
        <v>249772842</v>
      </c>
      <c r="G36" s="25">
        <v>249772842</v>
      </c>
      <c r="H36" s="26">
        <v>0</v>
      </c>
      <c r="I36" s="24">
        <v>264692161</v>
      </c>
      <c r="J36" s="6">
        <v>280308998</v>
      </c>
      <c r="K36" s="25">
        <v>296006302</v>
      </c>
    </row>
    <row r="37" spans="1:11" ht="13.5">
      <c r="A37" s="22" t="s">
        <v>40</v>
      </c>
      <c r="B37" s="6">
        <v>25590036</v>
      </c>
      <c r="C37" s="6">
        <v>32294778</v>
      </c>
      <c r="D37" s="23">
        <v>45905031</v>
      </c>
      <c r="E37" s="24">
        <v>28698426</v>
      </c>
      <c r="F37" s="6">
        <v>28698426</v>
      </c>
      <c r="G37" s="25">
        <v>28698426</v>
      </c>
      <c r="H37" s="26">
        <v>0</v>
      </c>
      <c r="I37" s="24">
        <v>30075811</v>
      </c>
      <c r="J37" s="6">
        <v>31850283</v>
      </c>
      <c r="K37" s="25">
        <v>33633899</v>
      </c>
    </row>
    <row r="38" spans="1:11" ht="13.5">
      <c r="A38" s="22" t="s">
        <v>41</v>
      </c>
      <c r="B38" s="6">
        <v>0</v>
      </c>
      <c r="C38" s="6">
        <v>3936000</v>
      </c>
      <c r="D38" s="23">
        <v>11859977</v>
      </c>
      <c r="E38" s="24">
        <v>0</v>
      </c>
      <c r="F38" s="6">
        <v>0</v>
      </c>
      <c r="G38" s="25">
        <v>0</v>
      </c>
      <c r="H38" s="26">
        <v>0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212704137</v>
      </c>
      <c r="C39" s="6">
        <v>206478785</v>
      </c>
      <c r="D39" s="23">
        <v>184052407</v>
      </c>
      <c r="E39" s="24">
        <v>252660068</v>
      </c>
      <c r="F39" s="6">
        <v>252660068</v>
      </c>
      <c r="G39" s="25">
        <v>252660068</v>
      </c>
      <c r="H39" s="26">
        <v>0</v>
      </c>
      <c r="I39" s="24">
        <v>266563014</v>
      </c>
      <c r="J39" s="6">
        <v>282290232</v>
      </c>
      <c r="K39" s="25">
        <v>298098484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-11854112</v>
      </c>
      <c r="C42" s="6">
        <v>1108557</v>
      </c>
      <c r="D42" s="23">
        <v>-3283900</v>
      </c>
      <c r="E42" s="24">
        <v>-7960672</v>
      </c>
      <c r="F42" s="6">
        <v>-7688745</v>
      </c>
      <c r="G42" s="25">
        <v>-7688745</v>
      </c>
      <c r="H42" s="26">
        <v>6662397</v>
      </c>
      <c r="I42" s="24">
        <v>18962380</v>
      </c>
      <c r="J42" s="6">
        <v>17718207</v>
      </c>
      <c r="K42" s="25">
        <v>16187539</v>
      </c>
    </row>
    <row r="43" spans="1:11" ht="13.5">
      <c r="A43" s="22" t="s">
        <v>45</v>
      </c>
      <c r="B43" s="6">
        <v>0</v>
      </c>
      <c r="C43" s="6">
        <v>0</v>
      </c>
      <c r="D43" s="23">
        <v>-10727764</v>
      </c>
      <c r="E43" s="24">
        <v>-9144250</v>
      </c>
      <c r="F43" s="6">
        <v>-9417392</v>
      </c>
      <c r="G43" s="25">
        <v>-9417392</v>
      </c>
      <c r="H43" s="26">
        <v>-5252963</v>
      </c>
      <c r="I43" s="24">
        <v>-9624111</v>
      </c>
      <c r="J43" s="6">
        <v>-9182429</v>
      </c>
      <c r="K43" s="25">
        <v>-9445253</v>
      </c>
    </row>
    <row r="44" spans="1:11" ht="13.5">
      <c r="A44" s="22" t="s">
        <v>46</v>
      </c>
      <c r="B44" s="6">
        <v>-1518701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-13372813</v>
      </c>
      <c r="C45" s="7">
        <v>1108557</v>
      </c>
      <c r="D45" s="64">
        <v>-12125820</v>
      </c>
      <c r="E45" s="65">
        <v>-17075727</v>
      </c>
      <c r="F45" s="7">
        <v>-15606137</v>
      </c>
      <c r="G45" s="66">
        <v>-15606137</v>
      </c>
      <c r="H45" s="67">
        <v>1409434</v>
      </c>
      <c r="I45" s="65">
        <v>9338269</v>
      </c>
      <c r="J45" s="7">
        <v>17874047</v>
      </c>
      <c r="K45" s="66">
        <v>24616333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2668389</v>
      </c>
      <c r="C48" s="6">
        <v>663048</v>
      </c>
      <c r="D48" s="23">
        <v>1885844</v>
      </c>
      <c r="E48" s="24">
        <v>3009708</v>
      </c>
      <c r="F48" s="6">
        <v>3009708</v>
      </c>
      <c r="G48" s="25">
        <v>3009708</v>
      </c>
      <c r="H48" s="26">
        <v>0</v>
      </c>
      <c r="I48" s="24">
        <v>1998918</v>
      </c>
      <c r="J48" s="6">
        <v>2116854</v>
      </c>
      <c r="K48" s="25">
        <v>2235398</v>
      </c>
    </row>
    <row r="49" spans="1:11" ht="13.5">
      <c r="A49" s="22" t="s">
        <v>50</v>
      </c>
      <c r="B49" s="6">
        <f>+B75</f>
        <v>11503949.756864203</v>
      </c>
      <c r="C49" s="6">
        <f aca="true" t="shared" si="6" ref="C49:K49">+C75</f>
        <v>9092445.446413022</v>
      </c>
      <c r="D49" s="23">
        <f t="shared" si="6"/>
        <v>32087406.421660498</v>
      </c>
      <c r="E49" s="24">
        <f t="shared" si="6"/>
        <v>-2582071.8982131258</v>
      </c>
      <c r="F49" s="6">
        <f t="shared" si="6"/>
        <v>53337.91218336299</v>
      </c>
      <c r="G49" s="25">
        <f t="shared" si="6"/>
        <v>53337.91218336299</v>
      </c>
      <c r="H49" s="26">
        <f t="shared" si="6"/>
        <v>0</v>
      </c>
      <c r="I49" s="24">
        <f t="shared" si="6"/>
        <v>56413.596252180636</v>
      </c>
      <c r="J49" s="6">
        <f t="shared" si="6"/>
        <v>59835.70567586273</v>
      </c>
      <c r="K49" s="25">
        <f t="shared" si="6"/>
        <v>62767.254440926015</v>
      </c>
    </row>
    <row r="50" spans="1:11" ht="13.5">
      <c r="A50" s="34" t="s">
        <v>51</v>
      </c>
      <c r="B50" s="7">
        <f>+B48-B49</f>
        <v>-8835560.756864203</v>
      </c>
      <c r="C50" s="7">
        <f aca="true" t="shared" si="7" ref="C50:K50">+C48-C49</f>
        <v>-8429397.446413022</v>
      </c>
      <c r="D50" s="64">
        <f t="shared" si="7"/>
        <v>-30201562.421660498</v>
      </c>
      <c r="E50" s="65">
        <f t="shared" si="7"/>
        <v>5591779.898213126</v>
      </c>
      <c r="F50" s="7">
        <f t="shared" si="7"/>
        <v>2956370.087816637</v>
      </c>
      <c r="G50" s="66">
        <f t="shared" si="7"/>
        <v>2956370.087816637</v>
      </c>
      <c r="H50" s="67">
        <f t="shared" si="7"/>
        <v>0</v>
      </c>
      <c r="I50" s="65">
        <f t="shared" si="7"/>
        <v>1942504.4037478194</v>
      </c>
      <c r="J50" s="7">
        <f t="shared" si="7"/>
        <v>2057018.2943241373</v>
      </c>
      <c r="K50" s="66">
        <f t="shared" si="7"/>
        <v>2172630.745559074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239931884</v>
      </c>
      <c r="C53" s="6">
        <v>277124477</v>
      </c>
      <c r="D53" s="23">
        <v>29787122</v>
      </c>
      <c r="E53" s="24">
        <v>18288000</v>
      </c>
      <c r="F53" s="6">
        <v>18561393</v>
      </c>
      <c r="G53" s="25">
        <v>18561393</v>
      </c>
      <c r="H53" s="26">
        <v>9144000</v>
      </c>
      <c r="I53" s="24">
        <v>219986879</v>
      </c>
      <c r="J53" s="6">
        <v>232966105</v>
      </c>
      <c r="K53" s="25">
        <v>246012207</v>
      </c>
    </row>
    <row r="54" spans="1:11" ht="13.5">
      <c r="A54" s="22" t="s">
        <v>119</v>
      </c>
      <c r="B54" s="6">
        <v>8452386</v>
      </c>
      <c r="C54" s="6">
        <v>8365728</v>
      </c>
      <c r="D54" s="23">
        <v>0</v>
      </c>
      <c r="E54" s="24">
        <v>8365728</v>
      </c>
      <c r="F54" s="6">
        <v>8365728</v>
      </c>
      <c r="G54" s="25">
        <v>8365728</v>
      </c>
      <c r="H54" s="26">
        <v>0</v>
      </c>
      <c r="I54" s="24">
        <v>3000000</v>
      </c>
      <c r="J54" s="6">
        <v>3177000</v>
      </c>
      <c r="K54" s="25">
        <v>3354912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3250000</v>
      </c>
      <c r="F55" s="6">
        <v>0</v>
      </c>
      <c r="G55" s="25">
        <v>0</v>
      </c>
      <c r="H55" s="26">
        <v>0</v>
      </c>
      <c r="I55" s="24">
        <v>6016279</v>
      </c>
      <c r="J55" s="6">
        <v>7592968</v>
      </c>
      <c r="K55" s="25">
        <v>9413573</v>
      </c>
    </row>
    <row r="56" spans="1:11" ht="13.5">
      <c r="A56" s="22" t="s">
        <v>55</v>
      </c>
      <c r="B56" s="6">
        <v>550537</v>
      </c>
      <c r="C56" s="6">
        <v>303109</v>
      </c>
      <c r="D56" s="23">
        <v>1206742</v>
      </c>
      <c r="E56" s="24">
        <v>1520000</v>
      </c>
      <c r="F56" s="6">
        <v>1010780</v>
      </c>
      <c r="G56" s="25">
        <v>1010780</v>
      </c>
      <c r="H56" s="26">
        <v>0</v>
      </c>
      <c r="I56" s="24">
        <v>1043000</v>
      </c>
      <c r="J56" s="6">
        <v>1083357</v>
      </c>
      <c r="K56" s="25">
        <v>1144024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30000</v>
      </c>
      <c r="F60" s="6">
        <v>30000</v>
      </c>
      <c r="G60" s="25">
        <v>30000</v>
      </c>
      <c r="H60" s="26">
        <v>30000</v>
      </c>
      <c r="I60" s="24">
        <v>30000</v>
      </c>
      <c r="J60" s="6">
        <v>30000</v>
      </c>
      <c r="K60" s="25">
        <v>30000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0.9231807547721537</v>
      </c>
      <c r="C70" s="5">
        <f aca="true" t="shared" si="8" ref="C70:K70">IF(ISERROR(C71/C72),0,(C71/C72))</f>
        <v>1.0000052276033573</v>
      </c>
      <c r="D70" s="5">
        <f t="shared" si="8"/>
        <v>1.071569387943633</v>
      </c>
      <c r="E70" s="5">
        <f t="shared" si="8"/>
        <v>1.0933247538208137</v>
      </c>
      <c r="F70" s="5">
        <f t="shared" si="8"/>
        <v>1.0000040398864942</v>
      </c>
      <c r="G70" s="5">
        <f t="shared" si="8"/>
        <v>1.0000040398864942</v>
      </c>
      <c r="H70" s="5">
        <f t="shared" si="8"/>
        <v>0</v>
      </c>
      <c r="I70" s="5">
        <f t="shared" si="8"/>
        <v>0.9999991013419538</v>
      </c>
      <c r="J70" s="5">
        <f t="shared" si="8"/>
        <v>0.9999960849013255</v>
      </c>
      <c r="K70" s="5">
        <f t="shared" si="8"/>
        <v>1.00000878470621</v>
      </c>
    </row>
    <row r="71" spans="1:11" ht="12.75" hidden="1">
      <c r="A71" s="1" t="s">
        <v>125</v>
      </c>
      <c r="B71" s="1">
        <f>+B83</f>
        <v>24555924</v>
      </c>
      <c r="C71" s="1">
        <f aca="true" t="shared" si="9" ref="C71:K71">+C83</f>
        <v>30033040</v>
      </c>
      <c r="D71" s="1">
        <f t="shared" si="9"/>
        <v>37617393</v>
      </c>
      <c r="E71" s="1">
        <f t="shared" si="9"/>
        <v>37518377</v>
      </c>
      <c r="F71" s="1">
        <f t="shared" si="9"/>
        <v>38862635</v>
      </c>
      <c r="G71" s="1">
        <f t="shared" si="9"/>
        <v>38862635</v>
      </c>
      <c r="H71" s="1">
        <f t="shared" si="9"/>
        <v>22736213</v>
      </c>
      <c r="I71" s="1">
        <f t="shared" si="9"/>
        <v>48961850</v>
      </c>
      <c r="J71" s="1">
        <f t="shared" si="9"/>
        <v>51850342</v>
      </c>
      <c r="K71" s="1">
        <f t="shared" si="9"/>
        <v>54754731</v>
      </c>
    </row>
    <row r="72" spans="1:11" ht="12.75" hidden="1">
      <c r="A72" s="1" t="s">
        <v>126</v>
      </c>
      <c r="B72" s="1">
        <f>+B77</f>
        <v>26599259</v>
      </c>
      <c r="C72" s="1">
        <f aca="true" t="shared" si="10" ref="C72:K72">+C77</f>
        <v>30032883</v>
      </c>
      <c r="D72" s="1">
        <f t="shared" si="10"/>
        <v>35104953</v>
      </c>
      <c r="E72" s="1">
        <f t="shared" si="10"/>
        <v>34315858</v>
      </c>
      <c r="F72" s="1">
        <f t="shared" si="10"/>
        <v>38862478</v>
      </c>
      <c r="G72" s="1">
        <f t="shared" si="10"/>
        <v>38862478</v>
      </c>
      <c r="H72" s="1">
        <f t="shared" si="10"/>
        <v>0</v>
      </c>
      <c r="I72" s="1">
        <f t="shared" si="10"/>
        <v>48961894</v>
      </c>
      <c r="J72" s="1">
        <f t="shared" si="10"/>
        <v>51850545</v>
      </c>
      <c r="K72" s="1">
        <f t="shared" si="10"/>
        <v>54754250</v>
      </c>
    </row>
    <row r="73" spans="1:11" ht="12.75" hidden="1">
      <c r="A73" s="1" t="s">
        <v>127</v>
      </c>
      <c r="B73" s="1">
        <f>+B74</f>
        <v>230791.50000000093</v>
      </c>
      <c r="C73" s="1">
        <f aca="true" t="shared" si="11" ref="C73:K73">+(C78+C80+C81+C82)-(B78+B80+B81+B82)</f>
        <v>5289735</v>
      </c>
      <c r="D73" s="1">
        <f t="shared" si="11"/>
        <v>-4906550</v>
      </c>
      <c r="E73" s="1">
        <f t="shared" si="11"/>
        <v>15250826</v>
      </c>
      <c r="F73" s="1">
        <f>+(F78+F80+F81+F82)-(D78+D80+D81+D82)</f>
        <v>15250826</v>
      </c>
      <c r="G73" s="1">
        <f>+(G78+G80+G81+G82)-(D78+D80+D81+D82)</f>
        <v>15250826</v>
      </c>
      <c r="H73" s="1">
        <f>+(H78+H80+H81+H82)-(D78+D80+D81+D82)</f>
        <v>-12989526</v>
      </c>
      <c r="I73" s="1">
        <f>+(I78+I80+I81+I82)-(E78+E80+E81+E82)</f>
        <v>1355168</v>
      </c>
      <c r="J73" s="1">
        <f t="shared" si="11"/>
        <v>1746136</v>
      </c>
      <c r="K73" s="1">
        <f t="shared" si="11"/>
        <v>1755132</v>
      </c>
    </row>
    <row r="74" spans="1:11" ht="12.75" hidden="1">
      <c r="A74" s="1" t="s">
        <v>128</v>
      </c>
      <c r="B74" s="1">
        <f>+TREND(C74:E74)</f>
        <v>230791.50000000093</v>
      </c>
      <c r="C74" s="1">
        <f>+C73</f>
        <v>5289735</v>
      </c>
      <c r="D74" s="1">
        <f aca="true" t="shared" si="12" ref="D74:K74">+D73</f>
        <v>-4906550</v>
      </c>
      <c r="E74" s="1">
        <f t="shared" si="12"/>
        <v>15250826</v>
      </c>
      <c r="F74" s="1">
        <f t="shared" si="12"/>
        <v>15250826</v>
      </c>
      <c r="G74" s="1">
        <f t="shared" si="12"/>
        <v>15250826</v>
      </c>
      <c r="H74" s="1">
        <f t="shared" si="12"/>
        <v>-12989526</v>
      </c>
      <c r="I74" s="1">
        <f t="shared" si="12"/>
        <v>1355168</v>
      </c>
      <c r="J74" s="1">
        <f t="shared" si="12"/>
        <v>1746136</v>
      </c>
      <c r="K74" s="1">
        <f t="shared" si="12"/>
        <v>1755132</v>
      </c>
    </row>
    <row r="75" spans="1:11" ht="12.75" hidden="1">
      <c r="A75" s="1" t="s">
        <v>129</v>
      </c>
      <c r="B75" s="1">
        <f>+B84-(((B80+B81+B78)*B70)-B79)</f>
        <v>11503949.756864203</v>
      </c>
      <c r="C75" s="1">
        <f aca="true" t="shared" si="13" ref="C75:K75">+C84-(((C80+C81+C78)*C70)-C79)</f>
        <v>9092445.446413022</v>
      </c>
      <c r="D75" s="1">
        <f t="shared" si="13"/>
        <v>32087406.421660498</v>
      </c>
      <c r="E75" s="1">
        <f t="shared" si="13"/>
        <v>-2582071.8982131258</v>
      </c>
      <c r="F75" s="1">
        <f t="shared" si="13"/>
        <v>53337.91218336299</v>
      </c>
      <c r="G75" s="1">
        <f t="shared" si="13"/>
        <v>53337.91218336299</v>
      </c>
      <c r="H75" s="1">
        <f t="shared" si="13"/>
        <v>0</v>
      </c>
      <c r="I75" s="1">
        <f t="shared" si="13"/>
        <v>56413.596252180636</v>
      </c>
      <c r="J75" s="1">
        <f t="shared" si="13"/>
        <v>59835.70567586273</v>
      </c>
      <c r="K75" s="1">
        <f t="shared" si="13"/>
        <v>62767.254440926015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26599259</v>
      </c>
      <c r="C77" s="3">
        <v>30032883</v>
      </c>
      <c r="D77" s="3">
        <v>35104953</v>
      </c>
      <c r="E77" s="3">
        <v>34315858</v>
      </c>
      <c r="F77" s="3">
        <v>38862478</v>
      </c>
      <c r="G77" s="3">
        <v>38862478</v>
      </c>
      <c r="H77" s="3">
        <v>0</v>
      </c>
      <c r="I77" s="3">
        <v>48961894</v>
      </c>
      <c r="J77" s="3">
        <v>51850545</v>
      </c>
      <c r="K77" s="3">
        <v>54754250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23127498</v>
      </c>
      <c r="C79" s="3">
        <v>26988615</v>
      </c>
      <c r="D79" s="3">
        <v>44920650</v>
      </c>
      <c r="E79" s="3">
        <v>28293804</v>
      </c>
      <c r="F79" s="3">
        <v>28293804</v>
      </c>
      <c r="G79" s="3">
        <v>28293804</v>
      </c>
      <c r="H79" s="3">
        <v>0</v>
      </c>
      <c r="I79" s="3">
        <v>29651907</v>
      </c>
      <c r="J79" s="3">
        <v>31401369</v>
      </c>
      <c r="K79" s="3">
        <v>33159846</v>
      </c>
    </row>
    <row r="80" spans="1:11" ht="12.75" hidden="1">
      <c r="A80" s="2" t="s">
        <v>67</v>
      </c>
      <c r="B80" s="3">
        <v>8977601</v>
      </c>
      <c r="C80" s="3">
        <v>13177673</v>
      </c>
      <c r="D80" s="3">
        <v>8944937</v>
      </c>
      <c r="E80" s="3">
        <v>14120000</v>
      </c>
      <c r="F80" s="3">
        <v>14120000</v>
      </c>
      <c r="G80" s="3">
        <v>14120000</v>
      </c>
      <c r="H80" s="3">
        <v>0</v>
      </c>
      <c r="I80" s="3">
        <v>14797760</v>
      </c>
      <c r="J80" s="3">
        <v>15670828</v>
      </c>
      <c r="K80" s="3">
        <v>16548394</v>
      </c>
    </row>
    <row r="81" spans="1:11" ht="12.75" hidden="1">
      <c r="A81" s="2" t="s">
        <v>68</v>
      </c>
      <c r="B81" s="3">
        <v>3613160</v>
      </c>
      <c r="C81" s="3">
        <v>4718403</v>
      </c>
      <c r="D81" s="3">
        <v>3031183</v>
      </c>
      <c r="E81" s="3">
        <v>14120352</v>
      </c>
      <c r="F81" s="3">
        <v>14120352</v>
      </c>
      <c r="G81" s="3">
        <v>14120352</v>
      </c>
      <c r="H81" s="3">
        <v>0</v>
      </c>
      <c r="I81" s="3">
        <v>14797760</v>
      </c>
      <c r="J81" s="3">
        <v>15670828</v>
      </c>
      <c r="K81" s="3">
        <v>16548394</v>
      </c>
    </row>
    <row r="82" spans="1:11" ht="12.75" hidden="1">
      <c r="A82" s="2" t="s">
        <v>69</v>
      </c>
      <c r="B82" s="3">
        <v>15580</v>
      </c>
      <c r="C82" s="3">
        <v>0</v>
      </c>
      <c r="D82" s="3">
        <v>1013406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24555924</v>
      </c>
      <c r="C83" s="3">
        <v>30033040</v>
      </c>
      <c r="D83" s="3">
        <v>37617393</v>
      </c>
      <c r="E83" s="3">
        <v>37518377</v>
      </c>
      <c r="F83" s="3">
        <v>38862635</v>
      </c>
      <c r="G83" s="3">
        <v>38862635</v>
      </c>
      <c r="H83" s="3">
        <v>22736213</v>
      </c>
      <c r="I83" s="3">
        <v>48961850</v>
      </c>
      <c r="J83" s="3">
        <v>51850342</v>
      </c>
      <c r="K83" s="3">
        <v>54754731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164948362</v>
      </c>
      <c r="C6" s="6">
        <v>235211611</v>
      </c>
      <c r="D6" s="23">
        <v>200458056</v>
      </c>
      <c r="E6" s="24">
        <v>156197913</v>
      </c>
      <c r="F6" s="6">
        <v>240523622</v>
      </c>
      <c r="G6" s="25">
        <v>240523622</v>
      </c>
      <c r="H6" s="26">
        <v>0</v>
      </c>
      <c r="I6" s="24">
        <v>242728289</v>
      </c>
      <c r="J6" s="6">
        <v>256078340</v>
      </c>
      <c r="K6" s="25">
        <v>269667996</v>
      </c>
    </row>
    <row r="7" spans="1:11" ht="13.5">
      <c r="A7" s="22" t="s">
        <v>19</v>
      </c>
      <c r="B7" s="6">
        <v>37946670</v>
      </c>
      <c r="C7" s="6">
        <v>36605289</v>
      </c>
      <c r="D7" s="23">
        <v>32462037</v>
      </c>
      <c r="E7" s="24">
        <v>13450363</v>
      </c>
      <c r="F7" s="6">
        <v>25154772</v>
      </c>
      <c r="G7" s="25">
        <v>25154772</v>
      </c>
      <c r="H7" s="26">
        <v>0</v>
      </c>
      <c r="I7" s="24">
        <v>10874880</v>
      </c>
      <c r="J7" s="6">
        <v>12000000</v>
      </c>
      <c r="K7" s="25">
        <v>13200000</v>
      </c>
    </row>
    <row r="8" spans="1:11" ht="13.5">
      <c r="A8" s="22" t="s">
        <v>20</v>
      </c>
      <c r="B8" s="6">
        <v>539259458</v>
      </c>
      <c r="C8" s="6">
        <v>636996656</v>
      </c>
      <c r="D8" s="23">
        <v>665018800</v>
      </c>
      <c r="E8" s="24">
        <v>681519788</v>
      </c>
      <c r="F8" s="6">
        <v>639696000</v>
      </c>
      <c r="G8" s="25">
        <v>639696000</v>
      </c>
      <c r="H8" s="26">
        <v>0</v>
      </c>
      <c r="I8" s="24">
        <v>736127578</v>
      </c>
      <c r="J8" s="6">
        <v>754161526</v>
      </c>
      <c r="K8" s="25">
        <v>810724541</v>
      </c>
    </row>
    <row r="9" spans="1:11" ht="13.5">
      <c r="A9" s="22" t="s">
        <v>21</v>
      </c>
      <c r="B9" s="6">
        <v>76978462</v>
      </c>
      <c r="C9" s="6">
        <v>106757927</v>
      </c>
      <c r="D9" s="23">
        <v>95578928</v>
      </c>
      <c r="E9" s="24">
        <v>548831543</v>
      </c>
      <c r="F9" s="6">
        <v>386444755</v>
      </c>
      <c r="G9" s="25">
        <v>386444755</v>
      </c>
      <c r="H9" s="26">
        <v>0</v>
      </c>
      <c r="I9" s="24">
        <v>546979177</v>
      </c>
      <c r="J9" s="6">
        <v>529800545</v>
      </c>
      <c r="K9" s="25">
        <v>544416130</v>
      </c>
    </row>
    <row r="10" spans="1:11" ht="25.5">
      <c r="A10" s="27" t="s">
        <v>118</v>
      </c>
      <c r="B10" s="28">
        <f>SUM(B5:B9)</f>
        <v>819132952</v>
      </c>
      <c r="C10" s="29">
        <f aca="true" t="shared" si="0" ref="C10:K10">SUM(C5:C9)</f>
        <v>1015571483</v>
      </c>
      <c r="D10" s="30">
        <f t="shared" si="0"/>
        <v>993517821</v>
      </c>
      <c r="E10" s="28">
        <f t="shared" si="0"/>
        <v>1399999607</v>
      </c>
      <c r="F10" s="29">
        <f t="shared" si="0"/>
        <v>1291819149</v>
      </c>
      <c r="G10" s="31">
        <f t="shared" si="0"/>
        <v>1291819149</v>
      </c>
      <c r="H10" s="32">
        <f t="shared" si="0"/>
        <v>0</v>
      </c>
      <c r="I10" s="28">
        <f t="shared" si="0"/>
        <v>1536709924</v>
      </c>
      <c r="J10" s="29">
        <f t="shared" si="0"/>
        <v>1552040411</v>
      </c>
      <c r="K10" s="31">
        <f t="shared" si="0"/>
        <v>1638008667</v>
      </c>
    </row>
    <row r="11" spans="1:11" ht="13.5">
      <c r="A11" s="22" t="s">
        <v>22</v>
      </c>
      <c r="B11" s="6">
        <v>322633179</v>
      </c>
      <c r="C11" s="6">
        <v>384173734</v>
      </c>
      <c r="D11" s="23">
        <v>464158301</v>
      </c>
      <c r="E11" s="24">
        <v>521705056</v>
      </c>
      <c r="F11" s="6">
        <v>494625270</v>
      </c>
      <c r="G11" s="25">
        <v>494625270</v>
      </c>
      <c r="H11" s="26">
        <v>0</v>
      </c>
      <c r="I11" s="24">
        <v>621668275</v>
      </c>
      <c r="J11" s="6">
        <v>663623529</v>
      </c>
      <c r="K11" s="25">
        <v>700261676</v>
      </c>
    </row>
    <row r="12" spans="1:11" ht="13.5">
      <c r="A12" s="22" t="s">
        <v>23</v>
      </c>
      <c r="B12" s="6">
        <v>10538434</v>
      </c>
      <c r="C12" s="6">
        <v>0</v>
      </c>
      <c r="D12" s="23">
        <v>12252661</v>
      </c>
      <c r="E12" s="24">
        <v>15659101</v>
      </c>
      <c r="F12" s="6">
        <v>14014860</v>
      </c>
      <c r="G12" s="25">
        <v>14014860</v>
      </c>
      <c r="H12" s="26">
        <v>0</v>
      </c>
      <c r="I12" s="24">
        <v>14874167</v>
      </c>
      <c r="J12" s="6">
        <v>11838486</v>
      </c>
      <c r="K12" s="25">
        <v>12802507</v>
      </c>
    </row>
    <row r="13" spans="1:11" ht="13.5">
      <c r="A13" s="22" t="s">
        <v>119</v>
      </c>
      <c r="B13" s="6">
        <v>90755262</v>
      </c>
      <c r="C13" s="6">
        <v>102794892</v>
      </c>
      <c r="D13" s="23">
        <v>106308624</v>
      </c>
      <c r="E13" s="24">
        <v>153349033</v>
      </c>
      <c r="F13" s="6">
        <v>144174070</v>
      </c>
      <c r="G13" s="25">
        <v>144174070</v>
      </c>
      <c r="H13" s="26">
        <v>0</v>
      </c>
      <c r="I13" s="24">
        <v>176382616</v>
      </c>
      <c r="J13" s="6">
        <v>194501383</v>
      </c>
      <c r="K13" s="25">
        <v>205083141</v>
      </c>
    </row>
    <row r="14" spans="1:11" ht="13.5">
      <c r="A14" s="22" t="s">
        <v>24</v>
      </c>
      <c r="B14" s="6">
        <v>114990</v>
      </c>
      <c r="C14" s="6">
        <v>10944928</v>
      </c>
      <c r="D14" s="23">
        <v>14476675</v>
      </c>
      <c r="E14" s="24">
        <v>15790339</v>
      </c>
      <c r="F14" s="6">
        <v>105611</v>
      </c>
      <c r="G14" s="25">
        <v>105611</v>
      </c>
      <c r="H14" s="26">
        <v>0</v>
      </c>
      <c r="I14" s="24">
        <v>53864739</v>
      </c>
      <c r="J14" s="6">
        <v>30112298</v>
      </c>
      <c r="K14" s="25">
        <v>17117858</v>
      </c>
    </row>
    <row r="15" spans="1:11" ht="13.5">
      <c r="A15" s="22" t="s">
        <v>25</v>
      </c>
      <c r="B15" s="6">
        <v>48672685</v>
      </c>
      <c r="C15" s="6">
        <v>51558537</v>
      </c>
      <c r="D15" s="23">
        <v>62048818</v>
      </c>
      <c r="E15" s="24">
        <v>69917501</v>
      </c>
      <c r="F15" s="6">
        <v>57606145</v>
      </c>
      <c r="G15" s="25">
        <v>57606145</v>
      </c>
      <c r="H15" s="26">
        <v>0</v>
      </c>
      <c r="I15" s="24">
        <v>75000000</v>
      </c>
      <c r="J15" s="6">
        <v>79125000</v>
      </c>
      <c r="K15" s="25">
        <v>93921525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4318900</v>
      </c>
      <c r="G16" s="25">
        <v>4318900</v>
      </c>
      <c r="H16" s="26">
        <v>0</v>
      </c>
      <c r="I16" s="24">
        <v>20000000</v>
      </c>
      <c r="J16" s="6">
        <v>0</v>
      </c>
      <c r="K16" s="25">
        <v>0</v>
      </c>
    </row>
    <row r="17" spans="1:11" ht="13.5">
      <c r="A17" s="22" t="s">
        <v>27</v>
      </c>
      <c r="B17" s="6">
        <v>532357580</v>
      </c>
      <c r="C17" s="6">
        <v>563543473</v>
      </c>
      <c r="D17" s="23">
        <v>617439540</v>
      </c>
      <c r="E17" s="24">
        <v>581265968</v>
      </c>
      <c r="F17" s="6">
        <v>638903837</v>
      </c>
      <c r="G17" s="25">
        <v>638903837</v>
      </c>
      <c r="H17" s="26">
        <v>0</v>
      </c>
      <c r="I17" s="24">
        <v>551886799</v>
      </c>
      <c r="J17" s="6">
        <v>548269314</v>
      </c>
      <c r="K17" s="25">
        <v>567821959</v>
      </c>
    </row>
    <row r="18" spans="1:11" ht="13.5">
      <c r="A18" s="34" t="s">
        <v>28</v>
      </c>
      <c r="B18" s="35">
        <f>SUM(B11:B17)</f>
        <v>1005072130</v>
      </c>
      <c r="C18" s="36">
        <f aca="true" t="shared" si="1" ref="C18:K18">SUM(C11:C17)</f>
        <v>1113015564</v>
      </c>
      <c r="D18" s="37">
        <f t="shared" si="1"/>
        <v>1276684619</v>
      </c>
      <c r="E18" s="35">
        <f t="shared" si="1"/>
        <v>1357686998</v>
      </c>
      <c r="F18" s="36">
        <f t="shared" si="1"/>
        <v>1353748693</v>
      </c>
      <c r="G18" s="38">
        <f t="shared" si="1"/>
        <v>1353748693</v>
      </c>
      <c r="H18" s="39">
        <f t="shared" si="1"/>
        <v>0</v>
      </c>
      <c r="I18" s="35">
        <f t="shared" si="1"/>
        <v>1513676596</v>
      </c>
      <c r="J18" s="36">
        <f t="shared" si="1"/>
        <v>1527470010</v>
      </c>
      <c r="K18" s="38">
        <f t="shared" si="1"/>
        <v>1597008666</v>
      </c>
    </row>
    <row r="19" spans="1:11" ht="13.5">
      <c r="A19" s="34" t="s">
        <v>29</v>
      </c>
      <c r="B19" s="40">
        <f>+B10-B18</f>
        <v>-185939178</v>
      </c>
      <c r="C19" s="41">
        <f aca="true" t="shared" si="2" ref="C19:K19">+C10-C18</f>
        <v>-97444081</v>
      </c>
      <c r="D19" s="42">
        <f t="shared" si="2"/>
        <v>-283166798</v>
      </c>
      <c r="E19" s="40">
        <f t="shared" si="2"/>
        <v>42312609</v>
      </c>
      <c r="F19" s="41">
        <f t="shared" si="2"/>
        <v>-61929544</v>
      </c>
      <c r="G19" s="43">
        <f t="shared" si="2"/>
        <v>-61929544</v>
      </c>
      <c r="H19" s="44">
        <f t="shared" si="2"/>
        <v>0</v>
      </c>
      <c r="I19" s="40">
        <f t="shared" si="2"/>
        <v>23033328</v>
      </c>
      <c r="J19" s="41">
        <f t="shared" si="2"/>
        <v>24570401</v>
      </c>
      <c r="K19" s="43">
        <f t="shared" si="2"/>
        <v>41000001</v>
      </c>
    </row>
    <row r="20" spans="1:11" ht="13.5">
      <c r="A20" s="22" t="s">
        <v>30</v>
      </c>
      <c r="B20" s="24">
        <v>335493042</v>
      </c>
      <c r="C20" s="6">
        <v>534551925</v>
      </c>
      <c r="D20" s="23">
        <v>459955561</v>
      </c>
      <c r="E20" s="24">
        <v>470727193</v>
      </c>
      <c r="F20" s="6">
        <v>470998000</v>
      </c>
      <c r="G20" s="25">
        <v>470998000</v>
      </c>
      <c r="H20" s="26">
        <v>0</v>
      </c>
      <c r="I20" s="24">
        <v>417606409</v>
      </c>
      <c r="J20" s="6">
        <v>578838597</v>
      </c>
      <c r="K20" s="25">
        <v>569710526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149553864</v>
      </c>
      <c r="C22" s="52">
        <f aca="true" t="shared" si="3" ref="C22:K22">SUM(C19:C21)</f>
        <v>437107844</v>
      </c>
      <c r="D22" s="53">
        <f t="shared" si="3"/>
        <v>176788763</v>
      </c>
      <c r="E22" s="51">
        <f t="shared" si="3"/>
        <v>513039802</v>
      </c>
      <c r="F22" s="52">
        <f t="shared" si="3"/>
        <v>409068456</v>
      </c>
      <c r="G22" s="54">
        <f t="shared" si="3"/>
        <v>409068456</v>
      </c>
      <c r="H22" s="55">
        <f t="shared" si="3"/>
        <v>0</v>
      </c>
      <c r="I22" s="51">
        <f t="shared" si="3"/>
        <v>440639737</v>
      </c>
      <c r="J22" s="52">
        <f t="shared" si="3"/>
        <v>603408998</v>
      </c>
      <c r="K22" s="54">
        <f t="shared" si="3"/>
        <v>610710527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149553864</v>
      </c>
      <c r="C24" s="41">
        <f aca="true" t="shared" si="4" ref="C24:K24">SUM(C22:C23)</f>
        <v>437107844</v>
      </c>
      <c r="D24" s="42">
        <f t="shared" si="4"/>
        <v>176788763</v>
      </c>
      <c r="E24" s="40">
        <f t="shared" si="4"/>
        <v>513039802</v>
      </c>
      <c r="F24" s="41">
        <f t="shared" si="4"/>
        <v>409068456</v>
      </c>
      <c r="G24" s="43">
        <f t="shared" si="4"/>
        <v>409068456</v>
      </c>
      <c r="H24" s="44">
        <f t="shared" si="4"/>
        <v>0</v>
      </c>
      <c r="I24" s="40">
        <f t="shared" si="4"/>
        <v>440639737</v>
      </c>
      <c r="J24" s="41">
        <f t="shared" si="4"/>
        <v>603408998</v>
      </c>
      <c r="K24" s="43">
        <f t="shared" si="4"/>
        <v>610710527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341280121</v>
      </c>
      <c r="C27" s="7">
        <v>534277935</v>
      </c>
      <c r="D27" s="64">
        <v>462514305</v>
      </c>
      <c r="E27" s="65">
        <v>513039813</v>
      </c>
      <c r="F27" s="7">
        <v>536144344</v>
      </c>
      <c r="G27" s="66">
        <v>536144344</v>
      </c>
      <c r="H27" s="67">
        <v>0</v>
      </c>
      <c r="I27" s="65">
        <v>440639742</v>
      </c>
      <c r="J27" s="7">
        <v>603408997</v>
      </c>
      <c r="K27" s="66">
        <v>610710526</v>
      </c>
    </row>
    <row r="28" spans="1:11" ht="13.5">
      <c r="A28" s="68" t="s">
        <v>30</v>
      </c>
      <c r="B28" s="6">
        <v>305615392</v>
      </c>
      <c r="C28" s="6">
        <v>502112211</v>
      </c>
      <c r="D28" s="23">
        <v>443344548</v>
      </c>
      <c r="E28" s="24">
        <v>470727193</v>
      </c>
      <c r="F28" s="6">
        <v>483164286</v>
      </c>
      <c r="G28" s="25">
        <v>483164286</v>
      </c>
      <c r="H28" s="26">
        <v>0</v>
      </c>
      <c r="I28" s="24">
        <v>417606409</v>
      </c>
      <c r="J28" s="6">
        <v>578838597</v>
      </c>
      <c r="K28" s="25">
        <v>569710526</v>
      </c>
    </row>
    <row r="29" spans="1:11" ht="13.5">
      <c r="A29" s="22" t="s">
        <v>123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35664728</v>
      </c>
      <c r="C31" s="6">
        <v>32165721</v>
      </c>
      <c r="D31" s="23">
        <v>19169757</v>
      </c>
      <c r="E31" s="24">
        <v>42312620</v>
      </c>
      <c r="F31" s="6">
        <v>52980058</v>
      </c>
      <c r="G31" s="25">
        <v>52980058</v>
      </c>
      <c r="H31" s="26">
        <v>0</v>
      </c>
      <c r="I31" s="24">
        <v>23033333</v>
      </c>
      <c r="J31" s="6">
        <v>24570400</v>
      </c>
      <c r="K31" s="25">
        <v>41000000</v>
      </c>
    </row>
    <row r="32" spans="1:11" ht="13.5">
      <c r="A32" s="34" t="s">
        <v>36</v>
      </c>
      <c r="B32" s="7">
        <f>SUM(B28:B31)</f>
        <v>341280120</v>
      </c>
      <c r="C32" s="7">
        <f aca="true" t="shared" si="5" ref="C32:K32">SUM(C28:C31)</f>
        <v>534277932</v>
      </c>
      <c r="D32" s="64">
        <f t="shared" si="5"/>
        <v>462514305</v>
      </c>
      <c r="E32" s="65">
        <f t="shared" si="5"/>
        <v>513039813</v>
      </c>
      <c r="F32" s="7">
        <f t="shared" si="5"/>
        <v>536144344</v>
      </c>
      <c r="G32" s="66">
        <f t="shared" si="5"/>
        <v>536144344</v>
      </c>
      <c r="H32" s="67">
        <f t="shared" si="5"/>
        <v>0</v>
      </c>
      <c r="I32" s="65">
        <f t="shared" si="5"/>
        <v>440639742</v>
      </c>
      <c r="J32" s="7">
        <f t="shared" si="5"/>
        <v>603408997</v>
      </c>
      <c r="K32" s="66">
        <f t="shared" si="5"/>
        <v>610710526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880607618</v>
      </c>
      <c r="C35" s="6">
        <v>786902273</v>
      </c>
      <c r="D35" s="23">
        <v>634881839</v>
      </c>
      <c r="E35" s="24">
        <v>1715336558</v>
      </c>
      <c r="F35" s="6">
        <v>1128314614</v>
      </c>
      <c r="G35" s="25">
        <v>1128314614</v>
      </c>
      <c r="H35" s="26">
        <v>513450212</v>
      </c>
      <c r="I35" s="24">
        <v>397524223</v>
      </c>
      <c r="J35" s="6">
        <v>208151535</v>
      </c>
      <c r="K35" s="25">
        <v>60591892</v>
      </c>
    </row>
    <row r="36" spans="1:11" ht="13.5">
      <c r="A36" s="22" t="s">
        <v>39</v>
      </c>
      <c r="B36" s="6">
        <v>2863041644</v>
      </c>
      <c r="C36" s="6">
        <v>3330240654</v>
      </c>
      <c r="D36" s="23">
        <v>3702230455</v>
      </c>
      <c r="E36" s="24">
        <v>2434332232</v>
      </c>
      <c r="F36" s="6">
        <v>3357377762</v>
      </c>
      <c r="G36" s="25">
        <v>3357377762</v>
      </c>
      <c r="H36" s="26">
        <v>4177556051</v>
      </c>
      <c r="I36" s="24">
        <v>4569177808</v>
      </c>
      <c r="J36" s="6">
        <v>5453944919</v>
      </c>
      <c r="K36" s="25">
        <v>6325072639</v>
      </c>
    </row>
    <row r="37" spans="1:11" ht="13.5">
      <c r="A37" s="22" t="s">
        <v>40</v>
      </c>
      <c r="B37" s="6">
        <v>342727940</v>
      </c>
      <c r="C37" s="6">
        <v>246018454</v>
      </c>
      <c r="D37" s="23">
        <v>252779278</v>
      </c>
      <c r="E37" s="24">
        <v>334262252</v>
      </c>
      <c r="F37" s="6">
        <v>311225688</v>
      </c>
      <c r="G37" s="25">
        <v>311225688</v>
      </c>
      <c r="H37" s="26">
        <v>249399056</v>
      </c>
      <c r="I37" s="24">
        <v>361097817</v>
      </c>
      <c r="J37" s="6">
        <v>382376658</v>
      </c>
      <c r="K37" s="25">
        <v>405448569</v>
      </c>
    </row>
    <row r="38" spans="1:11" ht="13.5">
      <c r="A38" s="22" t="s">
        <v>41</v>
      </c>
      <c r="B38" s="6">
        <v>136440706</v>
      </c>
      <c r="C38" s="6">
        <v>151373395</v>
      </c>
      <c r="D38" s="23">
        <v>187793190</v>
      </c>
      <c r="E38" s="24">
        <v>221437365</v>
      </c>
      <c r="F38" s="6">
        <v>161194207</v>
      </c>
      <c r="G38" s="25">
        <v>161194207</v>
      </c>
      <c r="H38" s="26">
        <v>503795520</v>
      </c>
      <c r="I38" s="24">
        <v>262297029</v>
      </c>
      <c r="J38" s="6">
        <v>333003613</v>
      </c>
      <c r="K38" s="25">
        <v>422789252</v>
      </c>
    </row>
    <row r="39" spans="1:11" ht="13.5">
      <c r="A39" s="22" t="s">
        <v>42</v>
      </c>
      <c r="B39" s="6">
        <v>3264480616</v>
      </c>
      <c r="C39" s="6">
        <v>3719751078</v>
      </c>
      <c r="D39" s="23">
        <v>3896539826</v>
      </c>
      <c r="E39" s="24">
        <v>3593969173</v>
      </c>
      <c r="F39" s="6">
        <v>4013272481</v>
      </c>
      <c r="G39" s="25">
        <v>4013272481</v>
      </c>
      <c r="H39" s="26">
        <v>3937811687</v>
      </c>
      <c r="I39" s="24">
        <v>4343307184</v>
      </c>
      <c r="J39" s="6">
        <v>4946716182</v>
      </c>
      <c r="K39" s="25">
        <v>5557426709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405644591</v>
      </c>
      <c r="C42" s="6">
        <v>394926535</v>
      </c>
      <c r="D42" s="23">
        <v>317018506</v>
      </c>
      <c r="E42" s="24">
        <v>785576091</v>
      </c>
      <c r="F42" s="6">
        <v>785576091</v>
      </c>
      <c r="G42" s="25">
        <v>785576091</v>
      </c>
      <c r="H42" s="26">
        <v>-600947095</v>
      </c>
      <c r="I42" s="24">
        <v>440639741</v>
      </c>
      <c r="J42" s="6">
        <v>603408998</v>
      </c>
      <c r="K42" s="25">
        <v>610710527</v>
      </c>
    </row>
    <row r="43" spans="1:11" ht="13.5">
      <c r="A43" s="22" t="s">
        <v>45</v>
      </c>
      <c r="B43" s="6">
        <v>-350974602</v>
      </c>
      <c r="C43" s="6">
        <v>-550163121</v>
      </c>
      <c r="D43" s="23">
        <v>-392462775</v>
      </c>
      <c r="E43" s="24">
        <v>-513039812</v>
      </c>
      <c r="F43" s="6">
        <v>-513039812</v>
      </c>
      <c r="G43" s="25">
        <v>-513039812</v>
      </c>
      <c r="H43" s="26">
        <v>29757314</v>
      </c>
      <c r="I43" s="24">
        <v>-440639735</v>
      </c>
      <c r="J43" s="6">
        <v>-603408998</v>
      </c>
      <c r="K43" s="25">
        <v>-610710527</v>
      </c>
    </row>
    <row r="44" spans="1:11" ht="13.5">
      <c r="A44" s="22" t="s">
        <v>46</v>
      </c>
      <c r="B44" s="6">
        <v>-97825</v>
      </c>
      <c r="C44" s="6">
        <v>6762</v>
      </c>
      <c r="D44" s="23">
        <v>530854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346293278</v>
      </c>
      <c r="C45" s="7">
        <v>191063453</v>
      </c>
      <c r="D45" s="64">
        <v>116150039</v>
      </c>
      <c r="E45" s="65">
        <v>635210942</v>
      </c>
      <c r="F45" s="7">
        <v>635210942</v>
      </c>
      <c r="G45" s="66">
        <v>635210942</v>
      </c>
      <c r="H45" s="67">
        <v>223634820</v>
      </c>
      <c r="I45" s="65">
        <v>211000124</v>
      </c>
      <c r="J45" s="7">
        <v>211000124</v>
      </c>
      <c r="K45" s="66">
        <v>211000124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817403704</v>
      </c>
      <c r="C48" s="6">
        <v>663149656</v>
      </c>
      <c r="D48" s="23">
        <v>503767986</v>
      </c>
      <c r="E48" s="24">
        <v>1095211942</v>
      </c>
      <c r="F48" s="6">
        <v>999242319</v>
      </c>
      <c r="G48" s="25">
        <v>999242319</v>
      </c>
      <c r="H48" s="26">
        <v>572859507</v>
      </c>
      <c r="I48" s="24">
        <v>399001119</v>
      </c>
      <c r="J48" s="6">
        <v>349001119</v>
      </c>
      <c r="K48" s="25">
        <v>349001119</v>
      </c>
    </row>
    <row r="49" spans="1:11" ht="13.5">
      <c r="A49" s="22" t="s">
        <v>50</v>
      </c>
      <c r="B49" s="6">
        <f>+B75</f>
        <v>338633146.9073276</v>
      </c>
      <c r="C49" s="6">
        <f aca="true" t="shared" si="6" ref="C49:K49">+C75</f>
        <v>219750875.0058825</v>
      </c>
      <c r="D49" s="23">
        <f t="shared" si="6"/>
        <v>213446183.17607966</v>
      </c>
      <c r="E49" s="24">
        <f t="shared" si="6"/>
        <v>331407246.50191844</v>
      </c>
      <c r="F49" s="6">
        <f t="shared" si="6"/>
        <v>815528905.4922099</v>
      </c>
      <c r="G49" s="25">
        <f t="shared" si="6"/>
        <v>815528905.4922099</v>
      </c>
      <c r="H49" s="26">
        <f t="shared" si="6"/>
        <v>268017627</v>
      </c>
      <c r="I49" s="24">
        <f t="shared" si="6"/>
        <v>654904115.1276848</v>
      </c>
      <c r="J49" s="6">
        <f t="shared" si="6"/>
        <v>635393759.0539441</v>
      </c>
      <c r="K49" s="25">
        <f t="shared" si="6"/>
        <v>699982157.1813422</v>
      </c>
    </row>
    <row r="50" spans="1:11" ht="13.5">
      <c r="A50" s="34" t="s">
        <v>51</v>
      </c>
      <c r="B50" s="7">
        <f>+B48-B49</f>
        <v>478770557.0926724</v>
      </c>
      <c r="C50" s="7">
        <f aca="true" t="shared" si="7" ref="C50:K50">+C48-C49</f>
        <v>443398780.9941175</v>
      </c>
      <c r="D50" s="64">
        <f t="shared" si="7"/>
        <v>290321802.82392037</v>
      </c>
      <c r="E50" s="65">
        <f t="shared" si="7"/>
        <v>763804695.4980816</v>
      </c>
      <c r="F50" s="7">
        <f t="shared" si="7"/>
        <v>183713413.5077901</v>
      </c>
      <c r="G50" s="66">
        <f t="shared" si="7"/>
        <v>183713413.5077901</v>
      </c>
      <c r="H50" s="67">
        <f t="shared" si="7"/>
        <v>304841880</v>
      </c>
      <c r="I50" s="65">
        <f t="shared" si="7"/>
        <v>-255902996.12768483</v>
      </c>
      <c r="J50" s="7">
        <f t="shared" si="7"/>
        <v>-286392640.0539441</v>
      </c>
      <c r="K50" s="66">
        <f t="shared" si="7"/>
        <v>-350981038.18134224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2862339007</v>
      </c>
      <c r="C53" s="6">
        <v>3329239666</v>
      </c>
      <c r="D53" s="23">
        <v>3700918610</v>
      </c>
      <c r="E53" s="24">
        <v>666388844</v>
      </c>
      <c r="F53" s="6">
        <v>689493375</v>
      </c>
      <c r="G53" s="25">
        <v>689493375</v>
      </c>
      <c r="H53" s="26">
        <v>153349031</v>
      </c>
      <c r="I53" s="24">
        <v>498055086</v>
      </c>
      <c r="J53" s="6">
        <v>659287274</v>
      </c>
      <c r="K53" s="25">
        <v>650159203</v>
      </c>
    </row>
    <row r="54" spans="1:11" ht="13.5">
      <c r="A54" s="22" t="s">
        <v>119</v>
      </c>
      <c r="B54" s="6">
        <v>90755262</v>
      </c>
      <c r="C54" s="6">
        <v>102794892</v>
      </c>
      <c r="D54" s="23">
        <v>106308624</v>
      </c>
      <c r="E54" s="24">
        <v>153349033</v>
      </c>
      <c r="F54" s="6">
        <v>144174070</v>
      </c>
      <c r="G54" s="25">
        <v>144174070</v>
      </c>
      <c r="H54" s="26">
        <v>0</v>
      </c>
      <c r="I54" s="24">
        <v>176382616</v>
      </c>
      <c r="J54" s="6">
        <v>194501383</v>
      </c>
      <c r="K54" s="25">
        <v>205083141</v>
      </c>
    </row>
    <row r="55" spans="1:11" ht="13.5">
      <c r="A55" s="22" t="s">
        <v>54</v>
      </c>
      <c r="B55" s="6">
        <v>15016666</v>
      </c>
      <c r="C55" s="6">
        <v>6303535</v>
      </c>
      <c r="D55" s="23">
        <v>2967953</v>
      </c>
      <c r="E55" s="24">
        <v>10831280</v>
      </c>
      <c r="F55" s="6">
        <v>11394850</v>
      </c>
      <c r="G55" s="25">
        <v>11394850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11682766</v>
      </c>
      <c r="C56" s="6">
        <v>12595402</v>
      </c>
      <c r="D56" s="23">
        <v>3730570199</v>
      </c>
      <c r="E56" s="24">
        <v>0</v>
      </c>
      <c r="F56" s="6">
        <v>34064640</v>
      </c>
      <c r="G56" s="25">
        <v>34064640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89380</v>
      </c>
      <c r="C62" s="92">
        <v>82631</v>
      </c>
      <c r="D62" s="93">
        <v>21474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1088</v>
      </c>
      <c r="C63" s="92">
        <v>624</v>
      </c>
      <c r="D63" s="93">
        <v>624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0.2950256294468163</v>
      </c>
      <c r="C70" s="5">
        <f aca="true" t="shared" si="8" ref="C70:K70">IF(ISERROR(C71/C72),0,(C71/C72))</f>
        <v>0.4204219094365314</v>
      </c>
      <c r="D70" s="5">
        <f t="shared" si="8"/>
        <v>0.4546416564091189</v>
      </c>
      <c r="E70" s="5">
        <f t="shared" si="8"/>
        <v>0.9378985819281854</v>
      </c>
      <c r="F70" s="5">
        <f t="shared" si="8"/>
        <v>1.0546722151506533</v>
      </c>
      <c r="G70" s="5">
        <f t="shared" si="8"/>
        <v>1.0546722151506533</v>
      </c>
      <c r="H70" s="5">
        <f t="shared" si="8"/>
        <v>0</v>
      </c>
      <c r="I70" s="5">
        <f t="shared" si="8"/>
        <v>0.5629888042618556</v>
      </c>
      <c r="J70" s="5">
        <f t="shared" si="8"/>
        <v>0.5267614958251486</v>
      </c>
      <c r="K70" s="5">
        <f t="shared" si="8"/>
        <v>0.5220292613837307</v>
      </c>
    </row>
    <row r="71" spans="1:11" ht="12.75" hidden="1">
      <c r="A71" s="1" t="s">
        <v>125</v>
      </c>
      <c r="B71" s="1">
        <f>+B83</f>
        <v>70791909</v>
      </c>
      <c r="C71" s="1">
        <f aca="true" t="shared" si="9" ref="C71:K71">+C83</f>
        <v>144351459</v>
      </c>
      <c r="D71" s="1">
        <f t="shared" si="9"/>
        <v>133971476</v>
      </c>
      <c r="E71" s="1">
        <f t="shared" si="9"/>
        <v>661246127</v>
      </c>
      <c r="F71" s="1">
        <f t="shared" si="9"/>
        <v>661246127</v>
      </c>
      <c r="G71" s="1">
        <f t="shared" si="9"/>
        <v>661246127</v>
      </c>
      <c r="H71" s="1">
        <f t="shared" si="9"/>
        <v>595991179</v>
      </c>
      <c r="I71" s="1">
        <f t="shared" si="9"/>
        <v>444596462</v>
      </c>
      <c r="J71" s="1">
        <f t="shared" si="9"/>
        <v>413970737</v>
      </c>
      <c r="K71" s="1">
        <f t="shared" si="9"/>
        <v>424975735</v>
      </c>
    </row>
    <row r="72" spans="1:11" ht="12.75" hidden="1">
      <c r="A72" s="1" t="s">
        <v>126</v>
      </c>
      <c r="B72" s="1">
        <f>+B77</f>
        <v>239951726</v>
      </c>
      <c r="C72" s="1">
        <f aca="true" t="shared" si="10" ref="C72:K72">+C77</f>
        <v>343349040</v>
      </c>
      <c r="D72" s="1">
        <f t="shared" si="10"/>
        <v>294674881</v>
      </c>
      <c r="E72" s="1">
        <f t="shared" si="10"/>
        <v>705029456</v>
      </c>
      <c r="F72" s="1">
        <f t="shared" si="10"/>
        <v>626968377</v>
      </c>
      <c r="G72" s="1">
        <f t="shared" si="10"/>
        <v>626968377</v>
      </c>
      <c r="H72" s="1">
        <f t="shared" si="10"/>
        <v>0</v>
      </c>
      <c r="I72" s="1">
        <f t="shared" si="10"/>
        <v>789707466</v>
      </c>
      <c r="J72" s="1">
        <f t="shared" si="10"/>
        <v>785878885</v>
      </c>
      <c r="K72" s="1">
        <f t="shared" si="10"/>
        <v>814084126</v>
      </c>
    </row>
    <row r="73" spans="1:11" ht="12.75" hidden="1">
      <c r="A73" s="1" t="s">
        <v>127</v>
      </c>
      <c r="B73" s="1">
        <f>+B74</f>
        <v>-28666192.166666627</v>
      </c>
      <c r="C73" s="1">
        <f aca="true" t="shared" si="11" ref="C73:K73">+(C78+C80+C81+C82)-(B78+B80+B81+B82)</f>
        <v>60539497</v>
      </c>
      <c r="D73" s="1">
        <f t="shared" si="11"/>
        <v>7283317</v>
      </c>
      <c r="E73" s="1">
        <f t="shared" si="11"/>
        <v>489261272</v>
      </c>
      <c r="F73" s="1">
        <f>+(F78+F80+F81+F82)-(D78+D80+D81+D82)</f>
        <v>-1900910</v>
      </c>
      <c r="G73" s="1">
        <f>+(G78+G80+G81+G82)-(D78+D80+D81+D82)</f>
        <v>-1900910</v>
      </c>
      <c r="H73" s="1">
        <f>+(H78+H80+H81+H82)-(D78+D80+D81+D82)</f>
        <v>95952380</v>
      </c>
      <c r="I73" s="1">
        <f>+(I78+I80+I81+I82)-(E78+E80+E81+E82)</f>
        <v>-621853101</v>
      </c>
      <c r="J73" s="1">
        <f t="shared" si="11"/>
        <v>-139587841</v>
      </c>
      <c r="K73" s="1">
        <f t="shared" si="11"/>
        <v>-147788961</v>
      </c>
    </row>
    <row r="74" spans="1:11" ht="12.75" hidden="1">
      <c r="A74" s="1" t="s">
        <v>128</v>
      </c>
      <c r="B74" s="1">
        <f>+TREND(C74:E74)</f>
        <v>-28666192.166666627</v>
      </c>
      <c r="C74" s="1">
        <f>+C73</f>
        <v>60539497</v>
      </c>
      <c r="D74" s="1">
        <f aca="true" t="shared" si="12" ref="D74:K74">+D73</f>
        <v>7283317</v>
      </c>
      <c r="E74" s="1">
        <f t="shared" si="12"/>
        <v>489261272</v>
      </c>
      <c r="F74" s="1">
        <f t="shared" si="12"/>
        <v>-1900910</v>
      </c>
      <c r="G74" s="1">
        <f t="shared" si="12"/>
        <v>-1900910</v>
      </c>
      <c r="H74" s="1">
        <f t="shared" si="12"/>
        <v>95952380</v>
      </c>
      <c r="I74" s="1">
        <f t="shared" si="12"/>
        <v>-621853101</v>
      </c>
      <c r="J74" s="1">
        <f t="shared" si="12"/>
        <v>-139587841</v>
      </c>
      <c r="K74" s="1">
        <f t="shared" si="12"/>
        <v>-147788961</v>
      </c>
    </row>
    <row r="75" spans="1:11" ht="12.75" hidden="1">
      <c r="A75" s="1" t="s">
        <v>129</v>
      </c>
      <c r="B75" s="1">
        <f>+B84-(((B80+B81+B78)*B70)-B79)</f>
        <v>338633146.9073276</v>
      </c>
      <c r="C75" s="1">
        <f aca="true" t="shared" si="13" ref="C75:K75">+C84-(((C80+C81+C78)*C70)-C79)</f>
        <v>219750875.0058825</v>
      </c>
      <c r="D75" s="1">
        <f t="shared" si="13"/>
        <v>213446183.17607966</v>
      </c>
      <c r="E75" s="1">
        <f t="shared" si="13"/>
        <v>331407246.50191844</v>
      </c>
      <c r="F75" s="1">
        <f t="shared" si="13"/>
        <v>815528905.4922099</v>
      </c>
      <c r="G75" s="1">
        <f t="shared" si="13"/>
        <v>815528905.4922099</v>
      </c>
      <c r="H75" s="1">
        <f t="shared" si="13"/>
        <v>268017627</v>
      </c>
      <c r="I75" s="1">
        <f t="shared" si="13"/>
        <v>654904115.1276848</v>
      </c>
      <c r="J75" s="1">
        <f t="shared" si="13"/>
        <v>635393759.0539441</v>
      </c>
      <c r="K75" s="1">
        <f t="shared" si="13"/>
        <v>699982157.1813422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239951726</v>
      </c>
      <c r="C77" s="3">
        <v>343349040</v>
      </c>
      <c r="D77" s="3">
        <v>294674881</v>
      </c>
      <c r="E77" s="3">
        <v>705029456</v>
      </c>
      <c r="F77" s="3">
        <v>626968377</v>
      </c>
      <c r="G77" s="3">
        <v>626968377</v>
      </c>
      <c r="H77" s="3">
        <v>0</v>
      </c>
      <c r="I77" s="3">
        <v>789707466</v>
      </c>
      <c r="J77" s="3">
        <v>785878885</v>
      </c>
      <c r="K77" s="3">
        <v>814084126</v>
      </c>
    </row>
    <row r="78" spans="1:11" ht="12.75" hidden="1">
      <c r="A78" s="2" t="s">
        <v>65</v>
      </c>
      <c r="B78" s="3">
        <v>701238</v>
      </c>
      <c r="C78" s="3">
        <v>999587</v>
      </c>
      <c r="D78" s="3">
        <v>1310847</v>
      </c>
      <c r="E78" s="3">
        <v>905728</v>
      </c>
      <c r="F78" s="3">
        <v>854460</v>
      </c>
      <c r="G78" s="3">
        <v>854460</v>
      </c>
      <c r="H78" s="3">
        <v>1000</v>
      </c>
      <c r="I78" s="3">
        <v>1572063</v>
      </c>
      <c r="J78" s="3">
        <v>1634945</v>
      </c>
      <c r="K78" s="3">
        <v>1700343</v>
      </c>
    </row>
    <row r="79" spans="1:11" ht="12.75" hidden="1">
      <c r="A79" s="2" t="s">
        <v>66</v>
      </c>
      <c r="B79" s="3">
        <v>337735866</v>
      </c>
      <c r="C79" s="3">
        <v>240375926</v>
      </c>
      <c r="D79" s="3">
        <v>241517400</v>
      </c>
      <c r="E79" s="3">
        <v>327994141</v>
      </c>
      <c r="F79" s="3">
        <v>307688931</v>
      </c>
      <c r="G79" s="3">
        <v>307688931</v>
      </c>
      <c r="H79" s="3">
        <v>237871582</v>
      </c>
      <c r="I79" s="3">
        <v>347102871</v>
      </c>
      <c r="J79" s="3">
        <v>365285462</v>
      </c>
      <c r="K79" s="3">
        <v>384461432</v>
      </c>
    </row>
    <row r="80" spans="1:11" ht="12.75" hidden="1">
      <c r="A80" s="2" t="s">
        <v>67</v>
      </c>
      <c r="B80" s="3">
        <v>33235538</v>
      </c>
      <c r="C80" s="3">
        <v>67157014</v>
      </c>
      <c r="D80" s="3">
        <v>76253930</v>
      </c>
      <c r="E80" s="3">
        <v>560649583</v>
      </c>
      <c r="F80" s="3">
        <v>91051768</v>
      </c>
      <c r="G80" s="3">
        <v>91051768</v>
      </c>
      <c r="H80" s="3">
        <v>36560441</v>
      </c>
      <c r="I80" s="3">
        <v>-59625066</v>
      </c>
      <c r="J80" s="3">
        <v>-202486705</v>
      </c>
      <c r="K80" s="3">
        <v>-350341058</v>
      </c>
    </row>
    <row r="81" spans="1:11" ht="12.75" hidden="1">
      <c r="A81" s="2" t="s">
        <v>68</v>
      </c>
      <c r="B81" s="3">
        <v>26287609</v>
      </c>
      <c r="C81" s="3">
        <v>52605652</v>
      </c>
      <c r="D81" s="3">
        <v>50486100</v>
      </c>
      <c r="E81" s="3">
        <v>55760053</v>
      </c>
      <c r="F81" s="3">
        <v>34243508</v>
      </c>
      <c r="G81" s="3">
        <v>34243508</v>
      </c>
      <c r="H81" s="3">
        <v>187441816</v>
      </c>
      <c r="I81" s="3">
        <v>53515266</v>
      </c>
      <c r="J81" s="3">
        <v>56726182</v>
      </c>
      <c r="K81" s="3">
        <v>56726176</v>
      </c>
    </row>
    <row r="82" spans="1:11" ht="12.75" hidden="1">
      <c r="A82" s="2" t="s">
        <v>69</v>
      </c>
      <c r="B82" s="3">
        <v>6893</v>
      </c>
      <c r="C82" s="3">
        <v>8522</v>
      </c>
      <c r="D82" s="3">
        <v>3215</v>
      </c>
      <c r="E82" s="3">
        <v>0</v>
      </c>
      <c r="F82" s="3">
        <v>3446</v>
      </c>
      <c r="G82" s="3">
        <v>3446</v>
      </c>
      <c r="H82" s="3">
        <v>3215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70791909</v>
      </c>
      <c r="C83" s="3">
        <v>144351459</v>
      </c>
      <c r="D83" s="3">
        <v>133971476</v>
      </c>
      <c r="E83" s="3">
        <v>661246127</v>
      </c>
      <c r="F83" s="3">
        <v>661246127</v>
      </c>
      <c r="G83" s="3">
        <v>661246127</v>
      </c>
      <c r="H83" s="3">
        <v>595991179</v>
      </c>
      <c r="I83" s="3">
        <v>444596462</v>
      </c>
      <c r="J83" s="3">
        <v>413970737</v>
      </c>
      <c r="K83" s="3">
        <v>424975735</v>
      </c>
    </row>
    <row r="84" spans="1:11" ht="12.75" hidden="1">
      <c r="A84" s="2" t="s">
        <v>71</v>
      </c>
      <c r="B84" s="3">
        <v>18665018</v>
      </c>
      <c r="C84" s="3">
        <v>30146046</v>
      </c>
      <c r="D84" s="3">
        <v>30146046</v>
      </c>
      <c r="E84" s="3">
        <v>582392310</v>
      </c>
      <c r="F84" s="3">
        <v>640886596</v>
      </c>
      <c r="G84" s="3">
        <v>640886596</v>
      </c>
      <c r="H84" s="3">
        <v>30146045</v>
      </c>
      <c r="I84" s="3">
        <v>305246549</v>
      </c>
      <c r="J84" s="3">
        <v>194188492</v>
      </c>
      <c r="K84" s="3">
        <v>163132794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19455755</v>
      </c>
      <c r="C5" s="6">
        <v>22585529</v>
      </c>
      <c r="D5" s="23">
        <v>21902559</v>
      </c>
      <c r="E5" s="24">
        <v>24355292</v>
      </c>
      <c r="F5" s="6">
        <v>24355292</v>
      </c>
      <c r="G5" s="25">
        <v>24355292</v>
      </c>
      <c r="H5" s="26">
        <v>0</v>
      </c>
      <c r="I5" s="24">
        <v>27560130</v>
      </c>
      <c r="J5" s="6">
        <v>28938137</v>
      </c>
      <c r="K5" s="25">
        <v>30385043</v>
      </c>
    </row>
    <row r="6" spans="1:11" ht="13.5">
      <c r="A6" s="22" t="s">
        <v>18</v>
      </c>
      <c r="B6" s="6">
        <v>113058647</v>
      </c>
      <c r="C6" s="6">
        <v>88076402</v>
      </c>
      <c r="D6" s="23">
        <v>127948059</v>
      </c>
      <c r="E6" s="24">
        <v>127932123</v>
      </c>
      <c r="F6" s="6">
        <v>127932123</v>
      </c>
      <c r="G6" s="25">
        <v>127932123</v>
      </c>
      <c r="H6" s="26">
        <v>0</v>
      </c>
      <c r="I6" s="24">
        <v>120217322</v>
      </c>
      <c r="J6" s="6">
        <v>126228188</v>
      </c>
      <c r="K6" s="25">
        <v>132539597</v>
      </c>
    </row>
    <row r="7" spans="1:11" ht="13.5">
      <c r="A7" s="22" t="s">
        <v>19</v>
      </c>
      <c r="B7" s="6">
        <v>221893</v>
      </c>
      <c r="C7" s="6">
        <v>6748270</v>
      </c>
      <c r="D7" s="23">
        <v>6532419</v>
      </c>
      <c r="E7" s="24">
        <v>58300</v>
      </c>
      <c r="F7" s="6">
        <v>58300</v>
      </c>
      <c r="G7" s="25">
        <v>58300</v>
      </c>
      <c r="H7" s="26">
        <v>0</v>
      </c>
      <c r="I7" s="24">
        <v>100000</v>
      </c>
      <c r="J7" s="6">
        <v>105000</v>
      </c>
      <c r="K7" s="25">
        <v>110250</v>
      </c>
    </row>
    <row r="8" spans="1:11" ht="13.5">
      <c r="A8" s="22" t="s">
        <v>20</v>
      </c>
      <c r="B8" s="6">
        <v>32906981</v>
      </c>
      <c r="C8" s="6">
        <v>0</v>
      </c>
      <c r="D8" s="23">
        <v>53072345</v>
      </c>
      <c r="E8" s="24">
        <v>47095000</v>
      </c>
      <c r="F8" s="6">
        <v>47095000</v>
      </c>
      <c r="G8" s="25">
        <v>47095000</v>
      </c>
      <c r="H8" s="26">
        <v>0</v>
      </c>
      <c r="I8" s="24">
        <v>57054354</v>
      </c>
      <c r="J8" s="6">
        <v>61286928</v>
      </c>
      <c r="K8" s="25">
        <v>60762212</v>
      </c>
    </row>
    <row r="9" spans="1:11" ht="13.5">
      <c r="A9" s="22" t="s">
        <v>21</v>
      </c>
      <c r="B9" s="6">
        <v>44294451</v>
      </c>
      <c r="C9" s="6">
        <v>5534302</v>
      </c>
      <c r="D9" s="23">
        <v>6373335</v>
      </c>
      <c r="E9" s="24">
        <v>11792442</v>
      </c>
      <c r="F9" s="6">
        <v>11792442</v>
      </c>
      <c r="G9" s="25">
        <v>11792442</v>
      </c>
      <c r="H9" s="26">
        <v>0</v>
      </c>
      <c r="I9" s="24">
        <v>13222126</v>
      </c>
      <c r="J9" s="6">
        <v>12821526</v>
      </c>
      <c r="K9" s="25">
        <v>12797867</v>
      </c>
    </row>
    <row r="10" spans="1:11" ht="25.5">
      <c r="A10" s="27" t="s">
        <v>118</v>
      </c>
      <c r="B10" s="28">
        <f>SUM(B5:B9)</f>
        <v>209937727</v>
      </c>
      <c r="C10" s="29">
        <f aca="true" t="shared" si="0" ref="C10:K10">SUM(C5:C9)</f>
        <v>122944503</v>
      </c>
      <c r="D10" s="30">
        <f t="shared" si="0"/>
        <v>215828717</v>
      </c>
      <c r="E10" s="28">
        <f t="shared" si="0"/>
        <v>211233157</v>
      </c>
      <c r="F10" s="29">
        <f t="shared" si="0"/>
        <v>211233157</v>
      </c>
      <c r="G10" s="31">
        <f t="shared" si="0"/>
        <v>211233157</v>
      </c>
      <c r="H10" s="32">
        <f t="shared" si="0"/>
        <v>0</v>
      </c>
      <c r="I10" s="28">
        <f t="shared" si="0"/>
        <v>218153932</v>
      </c>
      <c r="J10" s="29">
        <f t="shared" si="0"/>
        <v>229379779</v>
      </c>
      <c r="K10" s="31">
        <f t="shared" si="0"/>
        <v>236594969</v>
      </c>
    </row>
    <row r="11" spans="1:11" ht="13.5">
      <c r="A11" s="22" t="s">
        <v>22</v>
      </c>
      <c r="B11" s="6">
        <v>53284787</v>
      </c>
      <c r="C11" s="6">
        <v>59362854</v>
      </c>
      <c r="D11" s="23">
        <v>67560608</v>
      </c>
      <c r="E11" s="24">
        <v>64497000</v>
      </c>
      <c r="F11" s="6">
        <v>64497000</v>
      </c>
      <c r="G11" s="25">
        <v>64497000</v>
      </c>
      <c r="H11" s="26">
        <v>0</v>
      </c>
      <c r="I11" s="24">
        <v>73499122</v>
      </c>
      <c r="J11" s="6">
        <v>66843611</v>
      </c>
      <c r="K11" s="25">
        <v>68803576</v>
      </c>
    </row>
    <row r="12" spans="1:11" ht="13.5">
      <c r="A12" s="22" t="s">
        <v>23</v>
      </c>
      <c r="B12" s="6">
        <v>5464018</v>
      </c>
      <c r="C12" s="6">
        <v>0</v>
      </c>
      <c r="D12" s="23">
        <v>6293573</v>
      </c>
      <c r="E12" s="24">
        <v>6743337</v>
      </c>
      <c r="F12" s="6">
        <v>6743337</v>
      </c>
      <c r="G12" s="25">
        <v>6743337</v>
      </c>
      <c r="H12" s="26">
        <v>0</v>
      </c>
      <c r="I12" s="24">
        <v>6753239</v>
      </c>
      <c r="J12" s="6">
        <v>7293498</v>
      </c>
      <c r="K12" s="25">
        <v>7593498</v>
      </c>
    </row>
    <row r="13" spans="1:11" ht="13.5">
      <c r="A13" s="22" t="s">
        <v>119</v>
      </c>
      <c r="B13" s="6">
        <v>0</v>
      </c>
      <c r="C13" s="6">
        <v>0</v>
      </c>
      <c r="D13" s="23">
        <v>2238924</v>
      </c>
      <c r="E13" s="24">
        <v>57672040</v>
      </c>
      <c r="F13" s="6">
        <v>57672040</v>
      </c>
      <c r="G13" s="25">
        <v>57672040</v>
      </c>
      <c r="H13" s="26">
        <v>0</v>
      </c>
      <c r="I13" s="24">
        <v>57743348</v>
      </c>
      <c r="J13" s="6">
        <v>60210746</v>
      </c>
      <c r="K13" s="25">
        <v>67550908</v>
      </c>
    </row>
    <row r="14" spans="1:11" ht="13.5">
      <c r="A14" s="22" t="s">
        <v>24</v>
      </c>
      <c r="B14" s="6">
        <v>507541</v>
      </c>
      <c r="C14" s="6">
        <v>0</v>
      </c>
      <c r="D14" s="23">
        <v>0</v>
      </c>
      <c r="E14" s="24">
        <v>559000</v>
      </c>
      <c r="F14" s="6">
        <v>559000</v>
      </c>
      <c r="G14" s="25">
        <v>559000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44891519</v>
      </c>
      <c r="C15" s="6">
        <v>47561363</v>
      </c>
      <c r="D15" s="23">
        <v>49495162</v>
      </c>
      <c r="E15" s="24">
        <v>54567342</v>
      </c>
      <c r="F15" s="6">
        <v>54567342</v>
      </c>
      <c r="G15" s="25">
        <v>54567342</v>
      </c>
      <c r="H15" s="26">
        <v>0</v>
      </c>
      <c r="I15" s="24">
        <v>70644379</v>
      </c>
      <c r="J15" s="6">
        <v>74554379</v>
      </c>
      <c r="K15" s="25">
        <v>78271879</v>
      </c>
    </row>
    <row r="16" spans="1:11" ht="13.5">
      <c r="A16" s="33" t="s">
        <v>26</v>
      </c>
      <c r="B16" s="6">
        <v>-14868</v>
      </c>
      <c r="C16" s="6">
        <v>6531934</v>
      </c>
      <c r="D16" s="23">
        <v>31170289</v>
      </c>
      <c r="E16" s="24">
        <v>178084</v>
      </c>
      <c r="F16" s="6">
        <v>178084</v>
      </c>
      <c r="G16" s="25">
        <v>178084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41941327</v>
      </c>
      <c r="C17" s="6">
        <v>23848830</v>
      </c>
      <c r="D17" s="23">
        <v>99315221</v>
      </c>
      <c r="E17" s="24">
        <v>47961718</v>
      </c>
      <c r="F17" s="6">
        <v>47961718</v>
      </c>
      <c r="G17" s="25">
        <v>47961718</v>
      </c>
      <c r="H17" s="26">
        <v>0</v>
      </c>
      <c r="I17" s="24">
        <v>50401418</v>
      </c>
      <c r="J17" s="6">
        <v>52686320</v>
      </c>
      <c r="K17" s="25">
        <v>54329674</v>
      </c>
    </row>
    <row r="18" spans="1:11" ht="13.5">
      <c r="A18" s="34" t="s">
        <v>28</v>
      </c>
      <c r="B18" s="35">
        <f>SUM(B11:B17)</f>
        <v>146074324</v>
      </c>
      <c r="C18" s="36">
        <f aca="true" t="shared" si="1" ref="C18:K18">SUM(C11:C17)</f>
        <v>137304981</v>
      </c>
      <c r="D18" s="37">
        <f t="shared" si="1"/>
        <v>256073777</v>
      </c>
      <c r="E18" s="35">
        <f t="shared" si="1"/>
        <v>232178521</v>
      </c>
      <c r="F18" s="36">
        <f t="shared" si="1"/>
        <v>232178521</v>
      </c>
      <c r="G18" s="38">
        <f t="shared" si="1"/>
        <v>232178521</v>
      </c>
      <c r="H18" s="39">
        <f t="shared" si="1"/>
        <v>0</v>
      </c>
      <c r="I18" s="35">
        <f t="shared" si="1"/>
        <v>259041506</v>
      </c>
      <c r="J18" s="36">
        <f t="shared" si="1"/>
        <v>261588554</v>
      </c>
      <c r="K18" s="38">
        <f t="shared" si="1"/>
        <v>276549535</v>
      </c>
    </row>
    <row r="19" spans="1:11" ht="13.5">
      <c r="A19" s="34" t="s">
        <v>29</v>
      </c>
      <c r="B19" s="40">
        <f>+B10-B18</f>
        <v>63863403</v>
      </c>
      <c r="C19" s="41">
        <f aca="true" t="shared" si="2" ref="C19:K19">+C10-C18</f>
        <v>-14360478</v>
      </c>
      <c r="D19" s="42">
        <f t="shared" si="2"/>
        <v>-40245060</v>
      </c>
      <c r="E19" s="40">
        <f t="shared" si="2"/>
        <v>-20945364</v>
      </c>
      <c r="F19" s="41">
        <f t="shared" si="2"/>
        <v>-20945364</v>
      </c>
      <c r="G19" s="43">
        <f t="shared" si="2"/>
        <v>-20945364</v>
      </c>
      <c r="H19" s="44">
        <f t="shared" si="2"/>
        <v>0</v>
      </c>
      <c r="I19" s="40">
        <f t="shared" si="2"/>
        <v>-40887574</v>
      </c>
      <c r="J19" s="41">
        <f t="shared" si="2"/>
        <v>-32208775</v>
      </c>
      <c r="K19" s="43">
        <f t="shared" si="2"/>
        <v>-39954566</v>
      </c>
    </row>
    <row r="20" spans="1:11" ht="13.5">
      <c r="A20" s="22" t="s">
        <v>30</v>
      </c>
      <c r="B20" s="24">
        <v>0</v>
      </c>
      <c r="C20" s="6">
        <v>17263780</v>
      </c>
      <c r="D20" s="23">
        <v>1862640</v>
      </c>
      <c r="E20" s="24">
        <v>15214000</v>
      </c>
      <c r="F20" s="6">
        <v>15214000</v>
      </c>
      <c r="G20" s="25">
        <v>15214000</v>
      </c>
      <c r="H20" s="26">
        <v>0</v>
      </c>
      <c r="I20" s="24">
        <v>164000</v>
      </c>
      <c r="J20" s="6">
        <v>172200</v>
      </c>
      <c r="K20" s="25">
        <v>180810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63863403</v>
      </c>
      <c r="C22" s="52">
        <f aca="true" t="shared" si="3" ref="C22:K22">SUM(C19:C21)</f>
        <v>2903302</v>
      </c>
      <c r="D22" s="53">
        <f t="shared" si="3"/>
        <v>-38382420</v>
      </c>
      <c r="E22" s="51">
        <f t="shared" si="3"/>
        <v>-5731364</v>
      </c>
      <c r="F22" s="52">
        <f t="shared" si="3"/>
        <v>-5731364</v>
      </c>
      <c r="G22" s="54">
        <f t="shared" si="3"/>
        <v>-5731364</v>
      </c>
      <c r="H22" s="55">
        <f t="shared" si="3"/>
        <v>0</v>
      </c>
      <c r="I22" s="51">
        <f t="shared" si="3"/>
        <v>-40723574</v>
      </c>
      <c r="J22" s="52">
        <f t="shared" si="3"/>
        <v>-32036575</v>
      </c>
      <c r="K22" s="54">
        <f t="shared" si="3"/>
        <v>-39773756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63863403</v>
      </c>
      <c r="C24" s="41">
        <f aca="true" t="shared" si="4" ref="C24:K24">SUM(C22:C23)</f>
        <v>2903302</v>
      </c>
      <c r="D24" s="42">
        <f t="shared" si="4"/>
        <v>-38382420</v>
      </c>
      <c r="E24" s="40">
        <f t="shared" si="4"/>
        <v>-5731364</v>
      </c>
      <c r="F24" s="41">
        <f t="shared" si="4"/>
        <v>-5731364</v>
      </c>
      <c r="G24" s="43">
        <f t="shared" si="4"/>
        <v>-5731364</v>
      </c>
      <c r="H24" s="44">
        <f t="shared" si="4"/>
        <v>0</v>
      </c>
      <c r="I24" s="40">
        <f t="shared" si="4"/>
        <v>-40723574</v>
      </c>
      <c r="J24" s="41">
        <f t="shared" si="4"/>
        <v>-32036575</v>
      </c>
      <c r="K24" s="43">
        <f t="shared" si="4"/>
        <v>-39773756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22572092</v>
      </c>
      <c r="C27" s="7">
        <v>17148253</v>
      </c>
      <c r="D27" s="64">
        <v>136915695</v>
      </c>
      <c r="E27" s="65">
        <v>15950000</v>
      </c>
      <c r="F27" s="7">
        <v>15950000</v>
      </c>
      <c r="G27" s="66">
        <v>15950000</v>
      </c>
      <c r="H27" s="67">
        <v>0</v>
      </c>
      <c r="I27" s="65">
        <v>23020000</v>
      </c>
      <c r="J27" s="7">
        <v>0</v>
      </c>
      <c r="K27" s="66">
        <v>0</v>
      </c>
    </row>
    <row r="28" spans="1:11" ht="13.5">
      <c r="A28" s="68" t="s">
        <v>30</v>
      </c>
      <c r="B28" s="6">
        <v>22260416</v>
      </c>
      <c r="C28" s="6">
        <v>13316856</v>
      </c>
      <c r="D28" s="23">
        <v>16854750</v>
      </c>
      <c r="E28" s="24">
        <v>14550000</v>
      </c>
      <c r="F28" s="6">
        <v>14550000</v>
      </c>
      <c r="G28" s="25">
        <v>14550000</v>
      </c>
      <c r="H28" s="26">
        <v>0</v>
      </c>
      <c r="I28" s="24">
        <v>23020000</v>
      </c>
      <c r="J28" s="6">
        <v>0</v>
      </c>
      <c r="K28" s="25">
        <v>0</v>
      </c>
    </row>
    <row r="29" spans="1:11" ht="13.5">
      <c r="A29" s="22" t="s">
        <v>123</v>
      </c>
      <c r="B29" s="6">
        <v>0</v>
      </c>
      <c r="C29" s="6">
        <v>0</v>
      </c>
      <c r="D29" s="23">
        <v>120051995</v>
      </c>
      <c r="E29" s="24">
        <v>1400000</v>
      </c>
      <c r="F29" s="6">
        <v>1400000</v>
      </c>
      <c r="G29" s="25">
        <v>1400000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8950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311676</v>
      </c>
      <c r="C31" s="6">
        <v>3831397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22572092</v>
      </c>
      <c r="C32" s="7">
        <f aca="true" t="shared" si="5" ref="C32:K32">SUM(C28:C31)</f>
        <v>17148253</v>
      </c>
      <c r="D32" s="64">
        <f t="shared" si="5"/>
        <v>136915695</v>
      </c>
      <c r="E32" s="65">
        <f t="shared" si="5"/>
        <v>15950000</v>
      </c>
      <c r="F32" s="7">
        <f t="shared" si="5"/>
        <v>15950000</v>
      </c>
      <c r="G32" s="66">
        <f t="shared" si="5"/>
        <v>15950000</v>
      </c>
      <c r="H32" s="67">
        <f t="shared" si="5"/>
        <v>0</v>
      </c>
      <c r="I32" s="65">
        <f t="shared" si="5"/>
        <v>23020000</v>
      </c>
      <c r="J32" s="7">
        <f t="shared" si="5"/>
        <v>0</v>
      </c>
      <c r="K32" s="66">
        <f t="shared" si="5"/>
        <v>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35610767</v>
      </c>
      <c r="C35" s="6">
        <v>33361152</v>
      </c>
      <c r="D35" s="23">
        <v>688770</v>
      </c>
      <c r="E35" s="24">
        <v>31269000</v>
      </c>
      <c r="F35" s="6">
        <v>31269000</v>
      </c>
      <c r="G35" s="25">
        <v>31269000</v>
      </c>
      <c r="H35" s="26">
        <v>94410727</v>
      </c>
      <c r="I35" s="24">
        <v>47377300</v>
      </c>
      <c r="J35" s="6">
        <v>49746165</v>
      </c>
      <c r="K35" s="25">
        <v>52233473</v>
      </c>
    </row>
    <row r="36" spans="1:11" ht="13.5">
      <c r="A36" s="22" t="s">
        <v>39</v>
      </c>
      <c r="B36" s="6">
        <v>652078365</v>
      </c>
      <c r="C36" s="6">
        <v>694743456</v>
      </c>
      <c r="D36" s="23">
        <v>663475696</v>
      </c>
      <c r="E36" s="24">
        <v>222386662</v>
      </c>
      <c r="F36" s="6">
        <v>222386662</v>
      </c>
      <c r="G36" s="25">
        <v>222386662</v>
      </c>
      <c r="H36" s="26">
        <v>1639406269</v>
      </c>
      <c r="I36" s="24">
        <v>54259326</v>
      </c>
      <c r="J36" s="6">
        <v>56972604</v>
      </c>
      <c r="K36" s="25">
        <v>59821234</v>
      </c>
    </row>
    <row r="37" spans="1:11" ht="13.5">
      <c r="A37" s="22" t="s">
        <v>40</v>
      </c>
      <c r="B37" s="6">
        <v>62366948</v>
      </c>
      <c r="C37" s="6">
        <v>60674589</v>
      </c>
      <c r="D37" s="23">
        <v>59458025</v>
      </c>
      <c r="E37" s="24">
        <v>26570476</v>
      </c>
      <c r="F37" s="6">
        <v>26570476</v>
      </c>
      <c r="G37" s="25">
        <v>26570476</v>
      </c>
      <c r="H37" s="26">
        <v>49668331</v>
      </c>
      <c r="I37" s="24">
        <v>101636626</v>
      </c>
      <c r="J37" s="6">
        <v>106718769</v>
      </c>
      <c r="K37" s="25">
        <v>112054707</v>
      </c>
    </row>
    <row r="38" spans="1:11" ht="13.5">
      <c r="A38" s="22" t="s">
        <v>41</v>
      </c>
      <c r="B38" s="6">
        <v>35744001</v>
      </c>
      <c r="C38" s="6">
        <v>65957676</v>
      </c>
      <c r="D38" s="23">
        <v>40422861</v>
      </c>
      <c r="E38" s="24">
        <v>132550034</v>
      </c>
      <c r="F38" s="6">
        <v>132550034</v>
      </c>
      <c r="G38" s="25">
        <v>132550034</v>
      </c>
      <c r="H38" s="26">
        <v>65390916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589578183</v>
      </c>
      <c r="C39" s="6">
        <v>601472343</v>
      </c>
      <c r="D39" s="23">
        <v>564283580</v>
      </c>
      <c r="E39" s="24">
        <v>94535152</v>
      </c>
      <c r="F39" s="6">
        <v>94535152</v>
      </c>
      <c r="G39" s="25">
        <v>94535152</v>
      </c>
      <c r="H39" s="26">
        <v>1618757749</v>
      </c>
      <c r="I39" s="24">
        <v>0</v>
      </c>
      <c r="J39" s="6">
        <v>0</v>
      </c>
      <c r="K39" s="25">
        <v>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14453854</v>
      </c>
      <c r="C42" s="6">
        <v>47664632</v>
      </c>
      <c r="D42" s="23">
        <v>-39125169</v>
      </c>
      <c r="E42" s="24">
        <v>2075709</v>
      </c>
      <c r="F42" s="6">
        <v>2075709</v>
      </c>
      <c r="G42" s="25">
        <v>2075709</v>
      </c>
      <c r="H42" s="26">
        <v>-11785869</v>
      </c>
      <c r="I42" s="24">
        <v>2</v>
      </c>
      <c r="J42" s="6">
        <v>0</v>
      </c>
      <c r="K42" s="25">
        <v>0</v>
      </c>
    </row>
    <row r="43" spans="1:11" ht="13.5">
      <c r="A43" s="22" t="s">
        <v>45</v>
      </c>
      <c r="B43" s="6">
        <v>-18627082</v>
      </c>
      <c r="C43" s="6">
        <v>-27738850</v>
      </c>
      <c r="D43" s="23">
        <v>-39370182</v>
      </c>
      <c r="E43" s="24">
        <v>-14764000</v>
      </c>
      <c r="F43" s="6">
        <v>-14764000</v>
      </c>
      <c r="G43" s="25">
        <v>-14764000</v>
      </c>
      <c r="H43" s="26">
        <v>1415996</v>
      </c>
      <c r="I43" s="24">
        <v>0</v>
      </c>
      <c r="J43" s="6">
        <v>1</v>
      </c>
      <c r="K43" s="25">
        <v>0</v>
      </c>
    </row>
    <row r="44" spans="1:11" ht="13.5">
      <c r="A44" s="22" t="s">
        <v>46</v>
      </c>
      <c r="B44" s="6">
        <v>0</v>
      </c>
      <c r="C44" s="6">
        <v>-978180</v>
      </c>
      <c r="D44" s="23">
        <v>-945912</v>
      </c>
      <c r="E44" s="24">
        <v>-429474</v>
      </c>
      <c r="F44" s="6">
        <v>-429474</v>
      </c>
      <c r="G44" s="25">
        <v>-429474</v>
      </c>
      <c r="H44" s="26">
        <v>-5093062</v>
      </c>
      <c r="I44" s="24">
        <v>1</v>
      </c>
      <c r="J44" s="6">
        <v>0</v>
      </c>
      <c r="K44" s="25">
        <v>0</v>
      </c>
    </row>
    <row r="45" spans="1:11" ht="13.5">
      <c r="A45" s="34" t="s">
        <v>47</v>
      </c>
      <c r="B45" s="7">
        <v>-14190352</v>
      </c>
      <c r="C45" s="7">
        <v>14265012</v>
      </c>
      <c r="D45" s="64">
        <v>-84123853</v>
      </c>
      <c r="E45" s="65">
        <v>-13117765</v>
      </c>
      <c r="F45" s="7">
        <v>-13117765</v>
      </c>
      <c r="G45" s="66">
        <v>-13117765</v>
      </c>
      <c r="H45" s="67">
        <v>-15462935</v>
      </c>
      <c r="I45" s="65">
        <v>3</v>
      </c>
      <c r="J45" s="7">
        <v>4</v>
      </c>
      <c r="K45" s="66">
        <v>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-4682490</v>
      </c>
      <c r="C48" s="6">
        <v>14265114</v>
      </c>
      <c r="D48" s="23">
        <v>100</v>
      </c>
      <c r="E48" s="24">
        <v>1329015</v>
      </c>
      <c r="F48" s="6">
        <v>1329015</v>
      </c>
      <c r="G48" s="25">
        <v>1329015</v>
      </c>
      <c r="H48" s="26">
        <v>8517776</v>
      </c>
      <c r="I48" s="24">
        <v>-17886</v>
      </c>
      <c r="J48" s="6">
        <v>3581075</v>
      </c>
      <c r="K48" s="25">
        <v>3760128</v>
      </c>
    </row>
    <row r="49" spans="1:11" ht="13.5">
      <c r="A49" s="22" t="s">
        <v>50</v>
      </c>
      <c r="B49" s="6">
        <f>+B75</f>
        <v>25389285.713266958</v>
      </c>
      <c r="C49" s="6">
        <f aca="true" t="shared" si="6" ref="C49:K49">+C75</f>
        <v>36126172.92167525</v>
      </c>
      <c r="D49" s="23">
        <f t="shared" si="6"/>
        <v>43052618.068887435</v>
      </c>
      <c r="E49" s="24">
        <f t="shared" si="6"/>
        <v>5093763.02857212</v>
      </c>
      <c r="F49" s="6">
        <f t="shared" si="6"/>
        <v>5093763.02857212</v>
      </c>
      <c r="G49" s="25">
        <f t="shared" si="6"/>
        <v>5093763.02857212</v>
      </c>
      <c r="H49" s="26">
        <f t="shared" si="6"/>
        <v>22849481</v>
      </c>
      <c r="I49" s="24">
        <f t="shared" si="6"/>
        <v>-0.13955947760310278</v>
      </c>
      <c r="J49" s="6">
        <f t="shared" si="6"/>
        <v>0</v>
      </c>
      <c r="K49" s="25">
        <f t="shared" si="6"/>
        <v>0</v>
      </c>
    </row>
    <row r="50" spans="1:11" ht="13.5">
      <c r="A50" s="34" t="s">
        <v>51</v>
      </c>
      <c r="B50" s="7">
        <f>+B48-B49</f>
        <v>-30071775.713266958</v>
      </c>
      <c r="C50" s="7">
        <f aca="true" t="shared" si="7" ref="C50:K50">+C48-C49</f>
        <v>-21861058.92167525</v>
      </c>
      <c r="D50" s="64">
        <f t="shared" si="7"/>
        <v>-43052518.068887435</v>
      </c>
      <c r="E50" s="65">
        <f t="shared" si="7"/>
        <v>-3764748.02857212</v>
      </c>
      <c r="F50" s="7">
        <f t="shared" si="7"/>
        <v>-3764748.02857212</v>
      </c>
      <c r="G50" s="66">
        <f t="shared" si="7"/>
        <v>-3764748.02857212</v>
      </c>
      <c r="H50" s="67">
        <f t="shared" si="7"/>
        <v>-14331705</v>
      </c>
      <c r="I50" s="65">
        <f t="shared" si="7"/>
        <v>-17885.860440522396</v>
      </c>
      <c r="J50" s="7">
        <f t="shared" si="7"/>
        <v>3581075</v>
      </c>
      <c r="K50" s="66">
        <f t="shared" si="7"/>
        <v>3760128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22572092</v>
      </c>
      <c r="C53" s="6">
        <v>53046665</v>
      </c>
      <c r="D53" s="23">
        <v>136915695</v>
      </c>
      <c r="E53" s="24">
        <v>216971000</v>
      </c>
      <c r="F53" s="6">
        <v>216971000</v>
      </c>
      <c r="G53" s="25">
        <v>216971000</v>
      </c>
      <c r="H53" s="26">
        <v>201021000</v>
      </c>
      <c r="I53" s="24">
        <v>63201390</v>
      </c>
      <c r="J53" s="6">
        <v>51460460</v>
      </c>
      <c r="K53" s="25">
        <v>44299982</v>
      </c>
    </row>
    <row r="54" spans="1:11" ht="13.5">
      <c r="A54" s="22" t="s">
        <v>119</v>
      </c>
      <c r="B54" s="6">
        <v>0</v>
      </c>
      <c r="C54" s="6">
        <v>0</v>
      </c>
      <c r="D54" s="23">
        <v>2238924</v>
      </c>
      <c r="E54" s="24">
        <v>57672040</v>
      </c>
      <c r="F54" s="6">
        <v>57672040</v>
      </c>
      <c r="G54" s="25">
        <v>57672040</v>
      </c>
      <c r="H54" s="26">
        <v>0</v>
      </c>
      <c r="I54" s="24">
        <v>57743348</v>
      </c>
      <c r="J54" s="6">
        <v>60210746</v>
      </c>
      <c r="K54" s="25">
        <v>67550908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2300000</v>
      </c>
      <c r="F55" s="6">
        <v>2300000</v>
      </c>
      <c r="G55" s="25">
        <v>2300000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7398000</v>
      </c>
      <c r="F56" s="6">
        <v>7398000</v>
      </c>
      <c r="G56" s="25">
        <v>7398000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355</v>
      </c>
      <c r="C59" s="6">
        <v>355</v>
      </c>
      <c r="D59" s="23">
        <v>0</v>
      </c>
      <c r="E59" s="24">
        <v>0</v>
      </c>
      <c r="F59" s="6">
        <v>1310120</v>
      </c>
      <c r="G59" s="25">
        <v>1310120</v>
      </c>
      <c r="H59" s="26">
        <v>0</v>
      </c>
      <c r="I59" s="24">
        <v>1310120</v>
      </c>
      <c r="J59" s="6">
        <v>0</v>
      </c>
      <c r="K59" s="25">
        <v>0</v>
      </c>
    </row>
    <row r="60" spans="1:11" ht="13.5">
      <c r="A60" s="33" t="s">
        <v>58</v>
      </c>
      <c r="B60" s="6">
        <v>1822875</v>
      </c>
      <c r="C60" s="6">
        <v>7004500</v>
      </c>
      <c r="D60" s="23">
        <v>0</v>
      </c>
      <c r="E60" s="24">
        <v>0</v>
      </c>
      <c r="F60" s="6">
        <v>2365088</v>
      </c>
      <c r="G60" s="25">
        <v>2365088</v>
      </c>
      <c r="H60" s="26">
        <v>0</v>
      </c>
      <c r="I60" s="24">
        <v>2365088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2</v>
      </c>
      <c r="C62" s="92">
        <v>11</v>
      </c>
      <c r="D62" s="93">
        <v>0</v>
      </c>
      <c r="E62" s="91">
        <v>11</v>
      </c>
      <c r="F62" s="92">
        <v>11</v>
      </c>
      <c r="G62" s="93">
        <v>11</v>
      </c>
      <c r="H62" s="94">
        <v>0</v>
      </c>
      <c r="I62" s="91">
        <v>11</v>
      </c>
      <c r="J62" s="92">
        <v>0</v>
      </c>
      <c r="K62" s="93">
        <v>0</v>
      </c>
    </row>
    <row r="63" spans="1:11" ht="13.5">
      <c r="A63" s="90" t="s">
        <v>61</v>
      </c>
      <c r="B63" s="91">
        <v>1100</v>
      </c>
      <c r="C63" s="92">
        <v>1100</v>
      </c>
      <c r="D63" s="93">
        <v>0</v>
      </c>
      <c r="E63" s="91">
        <v>1100</v>
      </c>
      <c r="F63" s="92">
        <v>1100</v>
      </c>
      <c r="G63" s="93">
        <v>1100</v>
      </c>
      <c r="H63" s="94">
        <v>0</v>
      </c>
      <c r="I63" s="91">
        <v>1100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2</v>
      </c>
      <c r="C65" s="92">
        <v>2</v>
      </c>
      <c r="D65" s="93">
        <v>0</v>
      </c>
      <c r="E65" s="91">
        <v>0</v>
      </c>
      <c r="F65" s="92">
        <v>2</v>
      </c>
      <c r="G65" s="93">
        <v>2</v>
      </c>
      <c r="H65" s="94">
        <v>0</v>
      </c>
      <c r="I65" s="91">
        <v>2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0.769059785131795</v>
      </c>
      <c r="C70" s="5">
        <f aca="true" t="shared" si="8" ref="C70:K70">IF(ISERROR(C71/C72),0,(C71/C72))</f>
        <v>0.9708102435154543</v>
      </c>
      <c r="D70" s="5">
        <f t="shared" si="8"/>
        <v>0.9925590859936824</v>
      </c>
      <c r="E70" s="5">
        <f t="shared" si="8"/>
        <v>0.6141517724506549</v>
      </c>
      <c r="F70" s="5">
        <f t="shared" si="8"/>
        <v>0.6141517724506549</v>
      </c>
      <c r="G70" s="5">
        <f t="shared" si="8"/>
        <v>0.6141517724506549</v>
      </c>
      <c r="H70" s="5">
        <f t="shared" si="8"/>
        <v>0</v>
      </c>
      <c r="I70" s="5">
        <f t="shared" si="8"/>
        <v>6.211196404502377E-09</v>
      </c>
      <c r="J70" s="5">
        <f t="shared" si="8"/>
        <v>0</v>
      </c>
      <c r="K70" s="5">
        <f t="shared" si="8"/>
        <v>0</v>
      </c>
    </row>
    <row r="71" spans="1:11" ht="12.75" hidden="1">
      <c r="A71" s="1" t="s">
        <v>125</v>
      </c>
      <c r="B71" s="1">
        <f>+B83</f>
        <v>135763612</v>
      </c>
      <c r="C71" s="1">
        <f aca="true" t="shared" si="9" ref="C71:K71">+C83</f>
        <v>110769874</v>
      </c>
      <c r="D71" s="1">
        <f t="shared" si="9"/>
        <v>155061504</v>
      </c>
      <c r="E71" s="1">
        <f t="shared" si="9"/>
        <v>100769935</v>
      </c>
      <c r="F71" s="1">
        <f t="shared" si="9"/>
        <v>100769935</v>
      </c>
      <c r="G71" s="1">
        <f t="shared" si="9"/>
        <v>100769935</v>
      </c>
      <c r="H71" s="1">
        <f t="shared" si="9"/>
        <v>142404907</v>
      </c>
      <c r="I71" s="1">
        <f t="shared" si="9"/>
        <v>1</v>
      </c>
      <c r="J71" s="1">
        <f t="shared" si="9"/>
        <v>0</v>
      </c>
      <c r="K71" s="1">
        <f t="shared" si="9"/>
        <v>0</v>
      </c>
    </row>
    <row r="72" spans="1:11" ht="12.75" hidden="1">
      <c r="A72" s="1" t="s">
        <v>126</v>
      </c>
      <c r="B72" s="1">
        <f>+B77</f>
        <v>176531935</v>
      </c>
      <c r="C72" s="1">
        <f aca="true" t="shared" si="10" ref="C72:K72">+C77</f>
        <v>114100438</v>
      </c>
      <c r="D72" s="1">
        <f t="shared" si="10"/>
        <v>156223953</v>
      </c>
      <c r="E72" s="1">
        <f t="shared" si="10"/>
        <v>164079857</v>
      </c>
      <c r="F72" s="1">
        <f t="shared" si="10"/>
        <v>164079857</v>
      </c>
      <c r="G72" s="1">
        <f t="shared" si="10"/>
        <v>164079857</v>
      </c>
      <c r="H72" s="1">
        <f t="shared" si="10"/>
        <v>0</v>
      </c>
      <c r="I72" s="1">
        <f t="shared" si="10"/>
        <v>160999578</v>
      </c>
      <c r="J72" s="1">
        <f t="shared" si="10"/>
        <v>167987851</v>
      </c>
      <c r="K72" s="1">
        <f t="shared" si="10"/>
        <v>175722507</v>
      </c>
    </row>
    <row r="73" spans="1:11" ht="12.75" hidden="1">
      <c r="A73" s="1" t="s">
        <v>127</v>
      </c>
      <c r="B73" s="1">
        <f>+B74</f>
        <v>-9959396.83333333</v>
      </c>
      <c r="C73" s="1">
        <f aca="true" t="shared" si="11" ref="C73:K73">+(C78+C80+C81+C82)-(B78+B80+B81+B82)</f>
        <v>-5175703</v>
      </c>
      <c r="D73" s="1">
        <f t="shared" si="11"/>
        <v>-8626260</v>
      </c>
      <c r="E73" s="1">
        <f t="shared" si="11"/>
        <v>16625346</v>
      </c>
      <c r="F73" s="1">
        <f>+(F78+F80+F81+F82)-(D78+D80+D81+D82)</f>
        <v>16625346</v>
      </c>
      <c r="G73" s="1">
        <f>+(G78+G80+G81+G82)-(D78+D80+D81+D82)</f>
        <v>16625346</v>
      </c>
      <c r="H73" s="1">
        <f>+(H78+H80+H81+H82)-(D78+D80+D81+D82)</f>
        <v>50745494</v>
      </c>
      <c r="I73" s="1">
        <f>+(I78+I80+I81+I82)-(E78+E80+E81+E82)</f>
        <v>-3918983</v>
      </c>
      <c r="J73" s="1">
        <f t="shared" si="11"/>
        <v>1123451</v>
      </c>
      <c r="K73" s="1">
        <f t="shared" si="11"/>
        <v>1179623</v>
      </c>
    </row>
    <row r="74" spans="1:11" ht="12.75" hidden="1">
      <c r="A74" s="1" t="s">
        <v>128</v>
      </c>
      <c r="B74" s="1">
        <f>+TREND(C74:E74)</f>
        <v>-9959396.83333333</v>
      </c>
      <c r="C74" s="1">
        <f>+C73</f>
        <v>-5175703</v>
      </c>
      <c r="D74" s="1">
        <f aca="true" t="shared" si="12" ref="D74:K74">+D73</f>
        <v>-8626260</v>
      </c>
      <c r="E74" s="1">
        <f t="shared" si="12"/>
        <v>16625346</v>
      </c>
      <c r="F74" s="1">
        <f t="shared" si="12"/>
        <v>16625346</v>
      </c>
      <c r="G74" s="1">
        <f t="shared" si="12"/>
        <v>16625346</v>
      </c>
      <c r="H74" s="1">
        <f t="shared" si="12"/>
        <v>50745494</v>
      </c>
      <c r="I74" s="1">
        <f t="shared" si="12"/>
        <v>-3918983</v>
      </c>
      <c r="J74" s="1">
        <f t="shared" si="12"/>
        <v>1123451</v>
      </c>
      <c r="K74" s="1">
        <f t="shared" si="12"/>
        <v>1179623</v>
      </c>
    </row>
    <row r="75" spans="1:11" ht="12.75" hidden="1">
      <c r="A75" s="1" t="s">
        <v>129</v>
      </c>
      <c r="B75" s="1">
        <f>+B84-(((B80+B81+B78)*B70)-B79)</f>
        <v>25389285.713266958</v>
      </c>
      <c r="C75" s="1">
        <f aca="true" t="shared" si="13" ref="C75:K75">+C84-(((C80+C81+C78)*C70)-C79)</f>
        <v>36126172.92167525</v>
      </c>
      <c r="D75" s="1">
        <f t="shared" si="13"/>
        <v>43052618.068887435</v>
      </c>
      <c r="E75" s="1">
        <f t="shared" si="13"/>
        <v>5093763.02857212</v>
      </c>
      <c r="F75" s="1">
        <f t="shared" si="13"/>
        <v>5093763.02857212</v>
      </c>
      <c r="G75" s="1">
        <f t="shared" si="13"/>
        <v>5093763.02857212</v>
      </c>
      <c r="H75" s="1">
        <f t="shared" si="13"/>
        <v>22849481</v>
      </c>
      <c r="I75" s="1">
        <f t="shared" si="13"/>
        <v>-0.13955947760310278</v>
      </c>
      <c r="J75" s="1">
        <f t="shared" si="13"/>
        <v>0</v>
      </c>
      <c r="K75" s="1">
        <f t="shared" si="13"/>
        <v>0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176531935</v>
      </c>
      <c r="C77" s="3">
        <v>114100438</v>
      </c>
      <c r="D77" s="3">
        <v>156223953</v>
      </c>
      <c r="E77" s="3">
        <v>164079857</v>
      </c>
      <c r="F77" s="3">
        <v>164079857</v>
      </c>
      <c r="G77" s="3">
        <v>164079857</v>
      </c>
      <c r="H77" s="3">
        <v>0</v>
      </c>
      <c r="I77" s="3">
        <v>160999578</v>
      </c>
      <c r="J77" s="3">
        <v>167987851</v>
      </c>
      <c r="K77" s="3">
        <v>175722507</v>
      </c>
    </row>
    <row r="78" spans="1:11" ht="12.75" hidden="1">
      <c r="A78" s="2" t="s">
        <v>65</v>
      </c>
      <c r="B78" s="3">
        <v>0</v>
      </c>
      <c r="C78" s="3">
        <v>0</v>
      </c>
      <c r="D78" s="3">
        <v>9762654</v>
      </c>
      <c r="E78" s="3">
        <v>0</v>
      </c>
      <c r="F78" s="3">
        <v>0</v>
      </c>
      <c r="G78" s="3">
        <v>0</v>
      </c>
      <c r="H78" s="3">
        <v>8439</v>
      </c>
      <c r="I78" s="3">
        <v>8439</v>
      </c>
      <c r="J78" s="3">
        <v>8861</v>
      </c>
      <c r="K78" s="3">
        <v>9304</v>
      </c>
    </row>
    <row r="79" spans="1:11" ht="12.75" hidden="1">
      <c r="A79" s="2" t="s">
        <v>66</v>
      </c>
      <c r="B79" s="3">
        <v>43511885</v>
      </c>
      <c r="C79" s="3">
        <v>53978319</v>
      </c>
      <c r="D79" s="3">
        <v>52742629</v>
      </c>
      <c r="E79" s="3">
        <v>21300000</v>
      </c>
      <c r="F79" s="3">
        <v>21300000</v>
      </c>
      <c r="G79" s="3">
        <v>21300000</v>
      </c>
      <c r="H79" s="3">
        <v>22849481</v>
      </c>
      <c r="I79" s="3">
        <v>0</v>
      </c>
      <c r="J79" s="3">
        <v>0</v>
      </c>
      <c r="K79" s="3">
        <v>0</v>
      </c>
    </row>
    <row r="80" spans="1:11" ht="12.75" hidden="1">
      <c r="A80" s="2" t="s">
        <v>67</v>
      </c>
      <c r="B80" s="3">
        <v>23564617</v>
      </c>
      <c r="C80" s="3">
        <v>18033442</v>
      </c>
      <c r="D80" s="3">
        <v>0</v>
      </c>
      <c r="E80" s="3">
        <v>26388000</v>
      </c>
      <c r="F80" s="3">
        <v>26388000</v>
      </c>
      <c r="G80" s="3">
        <v>26388000</v>
      </c>
      <c r="H80" s="3">
        <v>33442039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0</v>
      </c>
      <c r="C81" s="3">
        <v>355472</v>
      </c>
      <c r="D81" s="3">
        <v>0</v>
      </c>
      <c r="E81" s="3">
        <v>0</v>
      </c>
      <c r="F81" s="3">
        <v>0</v>
      </c>
      <c r="G81" s="3">
        <v>0</v>
      </c>
      <c r="H81" s="3">
        <v>27057670</v>
      </c>
      <c r="I81" s="3">
        <v>22460578</v>
      </c>
      <c r="J81" s="3">
        <v>23583607</v>
      </c>
      <c r="K81" s="3">
        <v>24762787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135763612</v>
      </c>
      <c r="C83" s="3">
        <v>110769874</v>
      </c>
      <c r="D83" s="3">
        <v>155061504</v>
      </c>
      <c r="E83" s="3">
        <v>100769935</v>
      </c>
      <c r="F83" s="3">
        <v>100769935</v>
      </c>
      <c r="G83" s="3">
        <v>100769935</v>
      </c>
      <c r="H83" s="3">
        <v>142404907</v>
      </c>
      <c r="I83" s="3">
        <v>1</v>
      </c>
      <c r="J83" s="3">
        <v>0</v>
      </c>
      <c r="K83" s="3">
        <v>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14000000</v>
      </c>
      <c r="E85" s="3">
        <v>0</v>
      </c>
      <c r="F85" s="3">
        <v>0</v>
      </c>
      <c r="G85" s="3">
        <v>0</v>
      </c>
      <c r="H85" s="3">
        <v>0</v>
      </c>
      <c r="I85" s="3">
        <v>21000000</v>
      </c>
      <c r="J85" s="3">
        <v>25000000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1359506</v>
      </c>
      <c r="C5" s="6">
        <v>1509757</v>
      </c>
      <c r="D5" s="23">
        <v>1661846</v>
      </c>
      <c r="E5" s="24">
        <v>3137576</v>
      </c>
      <c r="F5" s="6">
        <v>3137576</v>
      </c>
      <c r="G5" s="25">
        <v>3137576</v>
      </c>
      <c r="H5" s="26">
        <v>0</v>
      </c>
      <c r="I5" s="24">
        <v>3576470</v>
      </c>
      <c r="J5" s="6">
        <v>3791060</v>
      </c>
      <c r="K5" s="25">
        <v>4018529</v>
      </c>
    </row>
    <row r="6" spans="1:11" ht="13.5">
      <c r="A6" s="22" t="s">
        <v>18</v>
      </c>
      <c r="B6" s="6">
        <v>8035394</v>
      </c>
      <c r="C6" s="6">
        <v>9783109</v>
      </c>
      <c r="D6" s="23">
        <v>15043025</v>
      </c>
      <c r="E6" s="24">
        <v>19171100</v>
      </c>
      <c r="F6" s="6">
        <v>19171100</v>
      </c>
      <c r="G6" s="25">
        <v>19171100</v>
      </c>
      <c r="H6" s="26">
        <v>0</v>
      </c>
      <c r="I6" s="24">
        <v>12754902</v>
      </c>
      <c r="J6" s="6">
        <v>12819641</v>
      </c>
      <c r="K6" s="25">
        <v>13588815</v>
      </c>
    </row>
    <row r="7" spans="1:11" ht="13.5">
      <c r="A7" s="22" t="s">
        <v>19</v>
      </c>
      <c r="B7" s="6">
        <v>377562</v>
      </c>
      <c r="C7" s="6">
        <v>300186</v>
      </c>
      <c r="D7" s="23">
        <v>643723</v>
      </c>
      <c r="E7" s="24">
        <v>502000</v>
      </c>
      <c r="F7" s="6">
        <v>502000</v>
      </c>
      <c r="G7" s="25">
        <v>502000</v>
      </c>
      <c r="H7" s="26">
        <v>0</v>
      </c>
      <c r="I7" s="24">
        <v>739040</v>
      </c>
      <c r="J7" s="6">
        <v>761209</v>
      </c>
      <c r="K7" s="25">
        <v>784050</v>
      </c>
    </row>
    <row r="8" spans="1:11" ht="13.5">
      <c r="A8" s="22" t="s">
        <v>20</v>
      </c>
      <c r="B8" s="6">
        <v>28279556</v>
      </c>
      <c r="C8" s="6">
        <v>31722272</v>
      </c>
      <c r="D8" s="23">
        <v>35683862</v>
      </c>
      <c r="E8" s="24">
        <v>62579546</v>
      </c>
      <c r="F8" s="6">
        <v>62579546</v>
      </c>
      <c r="G8" s="25">
        <v>62579546</v>
      </c>
      <c r="H8" s="26">
        <v>0</v>
      </c>
      <c r="I8" s="24">
        <v>69403200</v>
      </c>
      <c r="J8" s="6">
        <v>69352050</v>
      </c>
      <c r="K8" s="25">
        <v>68797040</v>
      </c>
    </row>
    <row r="9" spans="1:11" ht="13.5">
      <c r="A9" s="22" t="s">
        <v>21</v>
      </c>
      <c r="B9" s="6">
        <v>8636287</v>
      </c>
      <c r="C9" s="6">
        <v>9159546</v>
      </c>
      <c r="D9" s="23">
        <v>13038034</v>
      </c>
      <c r="E9" s="24">
        <v>11434054</v>
      </c>
      <c r="F9" s="6">
        <v>11434054</v>
      </c>
      <c r="G9" s="25">
        <v>11434054</v>
      </c>
      <c r="H9" s="26">
        <v>0</v>
      </c>
      <c r="I9" s="24">
        <v>12315730</v>
      </c>
      <c r="J9" s="6">
        <v>12415189</v>
      </c>
      <c r="K9" s="25">
        <v>13084141</v>
      </c>
    </row>
    <row r="10" spans="1:11" ht="25.5">
      <c r="A10" s="27" t="s">
        <v>118</v>
      </c>
      <c r="B10" s="28">
        <f>SUM(B5:B9)</f>
        <v>46688305</v>
      </c>
      <c r="C10" s="29">
        <f aca="true" t="shared" si="0" ref="C10:K10">SUM(C5:C9)</f>
        <v>52474870</v>
      </c>
      <c r="D10" s="30">
        <f t="shared" si="0"/>
        <v>66070490</v>
      </c>
      <c r="E10" s="28">
        <f t="shared" si="0"/>
        <v>96824276</v>
      </c>
      <c r="F10" s="29">
        <f t="shared" si="0"/>
        <v>96824276</v>
      </c>
      <c r="G10" s="31">
        <f t="shared" si="0"/>
        <v>96824276</v>
      </c>
      <c r="H10" s="32">
        <f t="shared" si="0"/>
        <v>0</v>
      </c>
      <c r="I10" s="28">
        <f t="shared" si="0"/>
        <v>98789342</v>
      </c>
      <c r="J10" s="29">
        <f t="shared" si="0"/>
        <v>99139149</v>
      </c>
      <c r="K10" s="31">
        <f t="shared" si="0"/>
        <v>100272575</v>
      </c>
    </row>
    <row r="11" spans="1:11" ht="13.5">
      <c r="A11" s="22" t="s">
        <v>22</v>
      </c>
      <c r="B11" s="6">
        <v>17784918</v>
      </c>
      <c r="C11" s="6">
        <v>20251926</v>
      </c>
      <c r="D11" s="23">
        <v>23421559</v>
      </c>
      <c r="E11" s="24">
        <v>26806688</v>
      </c>
      <c r="F11" s="6">
        <v>26806688</v>
      </c>
      <c r="G11" s="25">
        <v>26806688</v>
      </c>
      <c r="H11" s="26">
        <v>0</v>
      </c>
      <c r="I11" s="24">
        <v>27775748</v>
      </c>
      <c r="J11" s="6">
        <v>29363748</v>
      </c>
      <c r="K11" s="25">
        <v>31029296</v>
      </c>
    </row>
    <row r="12" spans="1:11" ht="13.5">
      <c r="A12" s="22" t="s">
        <v>23</v>
      </c>
      <c r="B12" s="6">
        <v>2191645</v>
      </c>
      <c r="C12" s="6">
        <v>2319466</v>
      </c>
      <c r="D12" s="23">
        <v>2636563</v>
      </c>
      <c r="E12" s="24">
        <v>2890293</v>
      </c>
      <c r="F12" s="6">
        <v>2890293</v>
      </c>
      <c r="G12" s="25">
        <v>2890293</v>
      </c>
      <c r="H12" s="26">
        <v>0</v>
      </c>
      <c r="I12" s="24">
        <v>2758480</v>
      </c>
      <c r="J12" s="6">
        <v>2963520</v>
      </c>
      <c r="K12" s="25">
        <v>3183819</v>
      </c>
    </row>
    <row r="13" spans="1:11" ht="13.5">
      <c r="A13" s="22" t="s">
        <v>119</v>
      </c>
      <c r="B13" s="6">
        <v>5703882</v>
      </c>
      <c r="C13" s="6">
        <v>3463424</v>
      </c>
      <c r="D13" s="23">
        <v>7514495</v>
      </c>
      <c r="E13" s="24">
        <v>6881473</v>
      </c>
      <c r="F13" s="6">
        <v>6881473</v>
      </c>
      <c r="G13" s="25">
        <v>6881473</v>
      </c>
      <c r="H13" s="26">
        <v>0</v>
      </c>
      <c r="I13" s="24">
        <v>7470380</v>
      </c>
      <c r="J13" s="6">
        <v>7918610</v>
      </c>
      <c r="K13" s="25">
        <v>8393740</v>
      </c>
    </row>
    <row r="14" spans="1:11" ht="13.5">
      <c r="A14" s="22" t="s">
        <v>24</v>
      </c>
      <c r="B14" s="6">
        <v>95008</v>
      </c>
      <c r="C14" s="6">
        <v>54427</v>
      </c>
      <c r="D14" s="23">
        <v>105912</v>
      </c>
      <c r="E14" s="24">
        <v>120000</v>
      </c>
      <c r="F14" s="6">
        <v>120000</v>
      </c>
      <c r="G14" s="25">
        <v>120000</v>
      </c>
      <c r="H14" s="26">
        <v>0</v>
      </c>
      <c r="I14" s="24">
        <v>120000</v>
      </c>
      <c r="J14" s="6">
        <v>123930</v>
      </c>
      <c r="K14" s="25">
        <v>131370</v>
      </c>
    </row>
    <row r="15" spans="1:11" ht="13.5">
      <c r="A15" s="22" t="s">
        <v>25</v>
      </c>
      <c r="B15" s="6">
        <v>6389211</v>
      </c>
      <c r="C15" s="6">
        <v>7796084</v>
      </c>
      <c r="D15" s="23">
        <v>8210914</v>
      </c>
      <c r="E15" s="24">
        <v>9778090</v>
      </c>
      <c r="F15" s="6">
        <v>9778090</v>
      </c>
      <c r="G15" s="25">
        <v>9778090</v>
      </c>
      <c r="H15" s="26">
        <v>0</v>
      </c>
      <c r="I15" s="24">
        <v>162220</v>
      </c>
      <c r="J15" s="6">
        <v>12391060</v>
      </c>
      <c r="K15" s="25">
        <v>13867670</v>
      </c>
    </row>
    <row r="16" spans="1:11" ht="13.5">
      <c r="A16" s="33" t="s">
        <v>26</v>
      </c>
      <c r="B16" s="6">
        <v>2603729</v>
      </c>
      <c r="C16" s="6">
        <v>2768274</v>
      </c>
      <c r="D16" s="23">
        <v>1380</v>
      </c>
      <c r="E16" s="24">
        <v>1992900</v>
      </c>
      <c r="F16" s="6">
        <v>1992900</v>
      </c>
      <c r="G16" s="25">
        <v>1992900</v>
      </c>
      <c r="H16" s="26">
        <v>0</v>
      </c>
      <c r="I16" s="24">
        <v>3128820</v>
      </c>
      <c r="J16" s="6">
        <v>3316550</v>
      </c>
      <c r="K16" s="25">
        <v>3515550</v>
      </c>
    </row>
    <row r="17" spans="1:11" ht="13.5">
      <c r="A17" s="22" t="s">
        <v>27</v>
      </c>
      <c r="B17" s="6">
        <v>26189057</v>
      </c>
      <c r="C17" s="6">
        <v>22679681</v>
      </c>
      <c r="D17" s="23">
        <v>34374064</v>
      </c>
      <c r="E17" s="24">
        <v>54888527</v>
      </c>
      <c r="F17" s="6">
        <v>54888527</v>
      </c>
      <c r="G17" s="25">
        <v>54888527</v>
      </c>
      <c r="H17" s="26">
        <v>0</v>
      </c>
      <c r="I17" s="24">
        <v>45608773</v>
      </c>
      <c r="J17" s="6">
        <v>45324989</v>
      </c>
      <c r="K17" s="25">
        <v>46533006</v>
      </c>
    </row>
    <row r="18" spans="1:11" ht="13.5">
      <c r="A18" s="34" t="s">
        <v>28</v>
      </c>
      <c r="B18" s="35">
        <f>SUM(B11:B17)</f>
        <v>60957450</v>
      </c>
      <c r="C18" s="36">
        <f aca="true" t="shared" si="1" ref="C18:K18">SUM(C11:C17)</f>
        <v>59333282</v>
      </c>
      <c r="D18" s="37">
        <f t="shared" si="1"/>
        <v>76264887</v>
      </c>
      <c r="E18" s="35">
        <f t="shared" si="1"/>
        <v>103357971</v>
      </c>
      <c r="F18" s="36">
        <f t="shared" si="1"/>
        <v>103357971</v>
      </c>
      <c r="G18" s="38">
        <f t="shared" si="1"/>
        <v>103357971</v>
      </c>
      <c r="H18" s="39">
        <f t="shared" si="1"/>
        <v>0</v>
      </c>
      <c r="I18" s="35">
        <f t="shared" si="1"/>
        <v>87024421</v>
      </c>
      <c r="J18" s="36">
        <f t="shared" si="1"/>
        <v>101402407</v>
      </c>
      <c r="K18" s="38">
        <f t="shared" si="1"/>
        <v>106654451</v>
      </c>
    </row>
    <row r="19" spans="1:11" ht="13.5">
      <c r="A19" s="34" t="s">
        <v>29</v>
      </c>
      <c r="B19" s="40">
        <f>+B10-B18</f>
        <v>-14269145</v>
      </c>
      <c r="C19" s="41">
        <f aca="true" t="shared" si="2" ref="C19:K19">+C10-C18</f>
        <v>-6858412</v>
      </c>
      <c r="D19" s="42">
        <f t="shared" si="2"/>
        <v>-10194397</v>
      </c>
      <c r="E19" s="40">
        <f t="shared" si="2"/>
        <v>-6533695</v>
      </c>
      <c r="F19" s="41">
        <f t="shared" si="2"/>
        <v>-6533695</v>
      </c>
      <c r="G19" s="43">
        <f t="shared" si="2"/>
        <v>-6533695</v>
      </c>
      <c r="H19" s="44">
        <f t="shared" si="2"/>
        <v>0</v>
      </c>
      <c r="I19" s="40">
        <f t="shared" si="2"/>
        <v>11764921</v>
      </c>
      <c r="J19" s="41">
        <f t="shared" si="2"/>
        <v>-2263258</v>
      </c>
      <c r="K19" s="43">
        <f t="shared" si="2"/>
        <v>-6381876</v>
      </c>
    </row>
    <row r="20" spans="1:11" ht="13.5">
      <c r="A20" s="22" t="s">
        <v>30</v>
      </c>
      <c r="B20" s="24">
        <v>10874750</v>
      </c>
      <c r="C20" s="6">
        <v>13347219</v>
      </c>
      <c r="D20" s="23">
        <v>15439277</v>
      </c>
      <c r="E20" s="24">
        <v>11741050</v>
      </c>
      <c r="F20" s="6">
        <v>11741050</v>
      </c>
      <c r="G20" s="25">
        <v>11741050</v>
      </c>
      <c r="H20" s="26">
        <v>0</v>
      </c>
      <c r="I20" s="24">
        <v>12057350</v>
      </c>
      <c r="J20" s="6">
        <v>12373750</v>
      </c>
      <c r="K20" s="25">
        <v>12846850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-3394395</v>
      </c>
      <c r="C22" s="52">
        <f aca="true" t="shared" si="3" ref="C22:K22">SUM(C19:C21)</f>
        <v>6488807</v>
      </c>
      <c r="D22" s="53">
        <f t="shared" si="3"/>
        <v>5244880</v>
      </c>
      <c r="E22" s="51">
        <f t="shared" si="3"/>
        <v>5207355</v>
      </c>
      <c r="F22" s="52">
        <f t="shared" si="3"/>
        <v>5207355</v>
      </c>
      <c r="G22" s="54">
        <f t="shared" si="3"/>
        <v>5207355</v>
      </c>
      <c r="H22" s="55">
        <f t="shared" si="3"/>
        <v>0</v>
      </c>
      <c r="I22" s="51">
        <f t="shared" si="3"/>
        <v>23822271</v>
      </c>
      <c r="J22" s="52">
        <f t="shared" si="3"/>
        <v>10110492</v>
      </c>
      <c r="K22" s="54">
        <f t="shared" si="3"/>
        <v>6464974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-3394395</v>
      </c>
      <c r="C24" s="41">
        <f aca="true" t="shared" si="4" ref="C24:K24">SUM(C22:C23)</f>
        <v>6488807</v>
      </c>
      <c r="D24" s="42">
        <f t="shared" si="4"/>
        <v>5244880</v>
      </c>
      <c r="E24" s="40">
        <f t="shared" si="4"/>
        <v>5207355</v>
      </c>
      <c r="F24" s="41">
        <f t="shared" si="4"/>
        <v>5207355</v>
      </c>
      <c r="G24" s="43">
        <f t="shared" si="4"/>
        <v>5207355</v>
      </c>
      <c r="H24" s="44">
        <f t="shared" si="4"/>
        <v>0</v>
      </c>
      <c r="I24" s="40">
        <f t="shared" si="4"/>
        <v>23822271</v>
      </c>
      <c r="J24" s="41">
        <f t="shared" si="4"/>
        <v>10110492</v>
      </c>
      <c r="K24" s="43">
        <f t="shared" si="4"/>
        <v>6464974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8357543</v>
      </c>
      <c r="C27" s="7">
        <v>10015937</v>
      </c>
      <c r="D27" s="64">
        <v>14369258</v>
      </c>
      <c r="E27" s="65">
        <v>13949550</v>
      </c>
      <c r="F27" s="7">
        <v>13949550</v>
      </c>
      <c r="G27" s="66">
        <v>13949550</v>
      </c>
      <c r="H27" s="67">
        <v>0</v>
      </c>
      <c r="I27" s="65">
        <v>12200930</v>
      </c>
      <c r="J27" s="7">
        <v>12526650</v>
      </c>
      <c r="K27" s="66">
        <v>13009560</v>
      </c>
    </row>
    <row r="28" spans="1:11" ht="13.5">
      <c r="A28" s="68" t="s">
        <v>30</v>
      </c>
      <c r="B28" s="6">
        <v>4811617</v>
      </c>
      <c r="C28" s="6">
        <v>9643780</v>
      </c>
      <c r="D28" s="23">
        <v>13724212</v>
      </c>
      <c r="E28" s="24">
        <v>11741050</v>
      </c>
      <c r="F28" s="6">
        <v>11741050</v>
      </c>
      <c r="G28" s="25">
        <v>11741050</v>
      </c>
      <c r="H28" s="26">
        <v>0</v>
      </c>
      <c r="I28" s="24">
        <v>12057350</v>
      </c>
      <c r="J28" s="6">
        <v>12373750</v>
      </c>
      <c r="K28" s="25">
        <v>12846850</v>
      </c>
    </row>
    <row r="29" spans="1:11" ht="13.5">
      <c r="A29" s="22" t="s">
        <v>123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3545926</v>
      </c>
      <c r="C31" s="6">
        <v>372157</v>
      </c>
      <c r="D31" s="23">
        <v>645046</v>
      </c>
      <c r="E31" s="24">
        <v>2208500</v>
      </c>
      <c r="F31" s="6">
        <v>2208500</v>
      </c>
      <c r="G31" s="25">
        <v>2208500</v>
      </c>
      <c r="H31" s="26">
        <v>0</v>
      </c>
      <c r="I31" s="24">
        <v>143580</v>
      </c>
      <c r="J31" s="6">
        <v>152900</v>
      </c>
      <c r="K31" s="25">
        <v>162710</v>
      </c>
    </row>
    <row r="32" spans="1:11" ht="13.5">
      <c r="A32" s="34" t="s">
        <v>36</v>
      </c>
      <c r="B32" s="7">
        <f>SUM(B28:B31)</f>
        <v>8357543</v>
      </c>
      <c r="C32" s="7">
        <f aca="true" t="shared" si="5" ref="C32:K32">SUM(C28:C31)</f>
        <v>10015937</v>
      </c>
      <c r="D32" s="64">
        <f t="shared" si="5"/>
        <v>14369258</v>
      </c>
      <c r="E32" s="65">
        <f t="shared" si="5"/>
        <v>13949550</v>
      </c>
      <c r="F32" s="7">
        <f t="shared" si="5"/>
        <v>13949550</v>
      </c>
      <c r="G32" s="66">
        <f t="shared" si="5"/>
        <v>13949550</v>
      </c>
      <c r="H32" s="67">
        <f t="shared" si="5"/>
        <v>0</v>
      </c>
      <c r="I32" s="65">
        <f t="shared" si="5"/>
        <v>12200930</v>
      </c>
      <c r="J32" s="7">
        <f t="shared" si="5"/>
        <v>12526650</v>
      </c>
      <c r="K32" s="66">
        <f t="shared" si="5"/>
        <v>13009560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17971206</v>
      </c>
      <c r="C35" s="6">
        <v>18242822</v>
      </c>
      <c r="D35" s="23">
        <v>20616262</v>
      </c>
      <c r="E35" s="24">
        <v>12633839</v>
      </c>
      <c r="F35" s="6">
        <v>12633839</v>
      </c>
      <c r="G35" s="25">
        <v>12633839</v>
      </c>
      <c r="H35" s="26">
        <v>19799757</v>
      </c>
      <c r="I35" s="24">
        <v>72143146</v>
      </c>
      <c r="J35" s="6">
        <v>78066144</v>
      </c>
      <c r="K35" s="25">
        <v>80415772</v>
      </c>
    </row>
    <row r="36" spans="1:11" ht="13.5">
      <c r="A36" s="22" t="s">
        <v>39</v>
      </c>
      <c r="B36" s="6">
        <v>90015990</v>
      </c>
      <c r="C36" s="6">
        <v>96571477</v>
      </c>
      <c r="D36" s="23">
        <v>78147765</v>
      </c>
      <c r="E36" s="24">
        <v>133028141</v>
      </c>
      <c r="F36" s="6">
        <v>133028141</v>
      </c>
      <c r="G36" s="25">
        <v>133028141</v>
      </c>
      <c r="H36" s="26">
        <v>86607599</v>
      </c>
      <c r="I36" s="24">
        <v>89971929</v>
      </c>
      <c r="J36" s="6">
        <v>94579969</v>
      </c>
      <c r="K36" s="25">
        <v>99195789</v>
      </c>
    </row>
    <row r="37" spans="1:11" ht="13.5">
      <c r="A37" s="22" t="s">
        <v>40</v>
      </c>
      <c r="B37" s="6">
        <v>13250972</v>
      </c>
      <c r="C37" s="6">
        <v>14744371</v>
      </c>
      <c r="D37" s="23">
        <v>16169886</v>
      </c>
      <c r="E37" s="24">
        <v>8067174</v>
      </c>
      <c r="F37" s="6">
        <v>8067174</v>
      </c>
      <c r="G37" s="25">
        <v>8067174</v>
      </c>
      <c r="H37" s="26">
        <v>21581341</v>
      </c>
      <c r="I37" s="24">
        <v>8899529</v>
      </c>
      <c r="J37" s="6">
        <v>9249848</v>
      </c>
      <c r="K37" s="25">
        <v>9676588</v>
      </c>
    </row>
    <row r="38" spans="1:11" ht="13.5">
      <c r="A38" s="22" t="s">
        <v>41</v>
      </c>
      <c r="B38" s="6">
        <v>4707502</v>
      </c>
      <c r="C38" s="6">
        <v>4551628</v>
      </c>
      <c r="D38" s="23">
        <v>6602442</v>
      </c>
      <c r="E38" s="24">
        <v>9164071</v>
      </c>
      <c r="F38" s="6">
        <v>9164071</v>
      </c>
      <c r="G38" s="25">
        <v>9164071</v>
      </c>
      <c r="H38" s="26">
        <v>5521772</v>
      </c>
      <c r="I38" s="24">
        <v>7065470</v>
      </c>
      <c r="J38" s="6">
        <v>7135696</v>
      </c>
      <c r="K38" s="25">
        <v>7209433</v>
      </c>
    </row>
    <row r="39" spans="1:11" ht="13.5">
      <c r="A39" s="22" t="s">
        <v>42</v>
      </c>
      <c r="B39" s="6">
        <v>90028722</v>
      </c>
      <c r="C39" s="6">
        <v>95518300</v>
      </c>
      <c r="D39" s="23">
        <v>75991699</v>
      </c>
      <c r="E39" s="24">
        <v>128430735</v>
      </c>
      <c r="F39" s="6">
        <v>128430735</v>
      </c>
      <c r="G39" s="25">
        <v>128430735</v>
      </c>
      <c r="H39" s="26">
        <v>79304243</v>
      </c>
      <c r="I39" s="24">
        <v>146150077</v>
      </c>
      <c r="J39" s="6">
        <v>156260569</v>
      </c>
      <c r="K39" s="25">
        <v>162725542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6413424</v>
      </c>
      <c r="C42" s="6">
        <v>11741885</v>
      </c>
      <c r="D42" s="23">
        <v>17091230</v>
      </c>
      <c r="E42" s="24">
        <v>14781937</v>
      </c>
      <c r="F42" s="6">
        <v>14781937</v>
      </c>
      <c r="G42" s="25">
        <v>14781937</v>
      </c>
      <c r="H42" s="26">
        <v>12782636</v>
      </c>
      <c r="I42" s="24">
        <v>15535429</v>
      </c>
      <c r="J42" s="6">
        <v>10328784</v>
      </c>
      <c r="K42" s="25">
        <v>6779713</v>
      </c>
    </row>
    <row r="43" spans="1:11" ht="13.5">
      <c r="A43" s="22" t="s">
        <v>45</v>
      </c>
      <c r="B43" s="6">
        <v>-8344209</v>
      </c>
      <c r="C43" s="6">
        <v>-10023839</v>
      </c>
      <c r="D43" s="23">
        <v>-14359944</v>
      </c>
      <c r="E43" s="24">
        <v>-13979553</v>
      </c>
      <c r="F43" s="6">
        <v>-13979553</v>
      </c>
      <c r="G43" s="25">
        <v>-13979553</v>
      </c>
      <c r="H43" s="26">
        <v>-7474593</v>
      </c>
      <c r="I43" s="24">
        <v>-12200928</v>
      </c>
      <c r="J43" s="6">
        <v>-12526650</v>
      </c>
      <c r="K43" s="25">
        <v>-13009560</v>
      </c>
    </row>
    <row r="44" spans="1:11" ht="13.5">
      <c r="A44" s="22" t="s">
        <v>46</v>
      </c>
      <c r="B44" s="6">
        <v>97736</v>
      </c>
      <c r="C44" s="6">
        <v>-63609</v>
      </c>
      <c r="D44" s="23">
        <v>-38997</v>
      </c>
      <c r="E44" s="24">
        <v>0</v>
      </c>
      <c r="F44" s="6">
        <v>0</v>
      </c>
      <c r="G44" s="25">
        <v>0</v>
      </c>
      <c r="H44" s="26">
        <v>0</v>
      </c>
      <c r="I44" s="24">
        <v>-7284</v>
      </c>
      <c r="J44" s="6">
        <v>4206</v>
      </c>
      <c r="K44" s="25">
        <v>4374</v>
      </c>
    </row>
    <row r="45" spans="1:11" ht="13.5">
      <c r="A45" s="34" t="s">
        <v>47</v>
      </c>
      <c r="B45" s="7">
        <v>8550699</v>
      </c>
      <c r="C45" s="7">
        <v>10099409</v>
      </c>
      <c r="D45" s="64">
        <v>13392912</v>
      </c>
      <c r="E45" s="65">
        <v>9438394</v>
      </c>
      <c r="F45" s="7">
        <v>9438394</v>
      </c>
      <c r="G45" s="66">
        <v>9438394</v>
      </c>
      <c r="H45" s="67">
        <v>18681571</v>
      </c>
      <c r="I45" s="65">
        <v>37352049</v>
      </c>
      <c r="J45" s="7">
        <v>35158389</v>
      </c>
      <c r="K45" s="66">
        <v>28932916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8444971</v>
      </c>
      <c r="C48" s="6">
        <v>10700623</v>
      </c>
      <c r="D48" s="23">
        <v>13392912</v>
      </c>
      <c r="E48" s="24">
        <v>9438400</v>
      </c>
      <c r="F48" s="6">
        <v>9438400</v>
      </c>
      <c r="G48" s="25">
        <v>9438400</v>
      </c>
      <c r="H48" s="26">
        <v>15976600</v>
      </c>
      <c r="I48" s="24">
        <v>37352058</v>
      </c>
      <c r="J48" s="6">
        <v>35158397</v>
      </c>
      <c r="K48" s="25">
        <v>28932923</v>
      </c>
    </row>
    <row r="49" spans="1:11" ht="13.5">
      <c r="A49" s="22" t="s">
        <v>50</v>
      </c>
      <c r="B49" s="6">
        <f>+B75</f>
        <v>8311107.099963736</v>
      </c>
      <c r="C49" s="6">
        <f aca="true" t="shared" si="6" ref="C49:K49">+C75</f>
        <v>9490090.151009478</v>
      </c>
      <c r="D49" s="23">
        <f t="shared" si="6"/>
        <v>11879057.842956843</v>
      </c>
      <c r="E49" s="24">
        <f t="shared" si="6"/>
        <v>4916911.56578245</v>
      </c>
      <c r="F49" s="6">
        <f t="shared" si="6"/>
        <v>4916911.56578245</v>
      </c>
      <c r="G49" s="25">
        <f t="shared" si="6"/>
        <v>4916911.56578245</v>
      </c>
      <c r="H49" s="26">
        <f t="shared" si="6"/>
        <v>17719726</v>
      </c>
      <c r="I49" s="24">
        <f t="shared" si="6"/>
        <v>-13075911.914087296</v>
      </c>
      <c r="J49" s="6">
        <f t="shared" si="6"/>
        <v>-18838602.086768262</v>
      </c>
      <c r="K49" s="25">
        <f t="shared" si="6"/>
        <v>-23906792.044598397</v>
      </c>
    </row>
    <row r="50" spans="1:11" ht="13.5">
      <c r="A50" s="34" t="s">
        <v>51</v>
      </c>
      <c r="B50" s="7">
        <f>+B48-B49</f>
        <v>133863.9000362642</v>
      </c>
      <c r="C50" s="7">
        <f aca="true" t="shared" si="7" ref="C50:K50">+C48-C49</f>
        <v>1210532.8489905223</v>
      </c>
      <c r="D50" s="64">
        <f t="shared" si="7"/>
        <v>1513854.1570431571</v>
      </c>
      <c r="E50" s="65">
        <f t="shared" si="7"/>
        <v>4521488.43421755</v>
      </c>
      <c r="F50" s="7">
        <f t="shared" si="7"/>
        <v>4521488.43421755</v>
      </c>
      <c r="G50" s="66">
        <f t="shared" si="7"/>
        <v>4521488.43421755</v>
      </c>
      <c r="H50" s="67">
        <f t="shared" si="7"/>
        <v>-1743126</v>
      </c>
      <c r="I50" s="65">
        <f t="shared" si="7"/>
        <v>50427969.914087296</v>
      </c>
      <c r="J50" s="7">
        <f t="shared" si="7"/>
        <v>53996999.08676826</v>
      </c>
      <c r="K50" s="66">
        <f t="shared" si="7"/>
        <v>52839715.0445984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148591937</v>
      </c>
      <c r="C53" s="6">
        <v>16152121</v>
      </c>
      <c r="D53" s="23">
        <v>14369258</v>
      </c>
      <c r="E53" s="24">
        <v>178259990</v>
      </c>
      <c r="F53" s="6">
        <v>178259990</v>
      </c>
      <c r="G53" s="25">
        <v>178259990</v>
      </c>
      <c r="H53" s="26">
        <v>164310440</v>
      </c>
      <c r="I53" s="24">
        <v>12200930</v>
      </c>
      <c r="J53" s="6">
        <v>12526650</v>
      </c>
      <c r="K53" s="25">
        <v>13009560</v>
      </c>
    </row>
    <row r="54" spans="1:11" ht="13.5">
      <c r="A54" s="22" t="s">
        <v>119</v>
      </c>
      <c r="B54" s="6">
        <v>5703882</v>
      </c>
      <c r="C54" s="6">
        <v>3463424</v>
      </c>
      <c r="D54" s="23">
        <v>7514495</v>
      </c>
      <c r="E54" s="24">
        <v>6881473</v>
      </c>
      <c r="F54" s="6">
        <v>6881473</v>
      </c>
      <c r="G54" s="25">
        <v>6881473</v>
      </c>
      <c r="H54" s="26">
        <v>0</v>
      </c>
      <c r="I54" s="24">
        <v>7470380</v>
      </c>
      <c r="J54" s="6">
        <v>7918610</v>
      </c>
      <c r="K54" s="25">
        <v>8393740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3854800</v>
      </c>
      <c r="F56" s="6">
        <v>3854800</v>
      </c>
      <c r="G56" s="25">
        <v>3854800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0.48077958702547036</v>
      </c>
      <c r="C70" s="5">
        <f aca="true" t="shared" si="8" ref="C70:K70">IF(ISERROR(C71/C72),0,(C71/C72))</f>
        <v>0.5408550252654083</v>
      </c>
      <c r="D70" s="5">
        <f t="shared" si="8"/>
        <v>0.6151408015264621</v>
      </c>
      <c r="E70" s="5">
        <f t="shared" si="8"/>
        <v>0.9695070971707127</v>
      </c>
      <c r="F70" s="5">
        <f t="shared" si="8"/>
        <v>0.9695070971707127</v>
      </c>
      <c r="G70" s="5">
        <f t="shared" si="8"/>
        <v>0.9695070971707127</v>
      </c>
      <c r="H70" s="5">
        <f t="shared" si="8"/>
        <v>0</v>
      </c>
      <c r="I70" s="5">
        <f t="shared" si="8"/>
        <v>0.6144295154183484</v>
      </c>
      <c r="J70" s="5">
        <f t="shared" si="8"/>
        <v>0.6405570337378114</v>
      </c>
      <c r="K70" s="5">
        <f t="shared" si="8"/>
        <v>0.6400225665196715</v>
      </c>
    </row>
    <row r="71" spans="1:11" ht="12.75" hidden="1">
      <c r="A71" s="1" t="s">
        <v>125</v>
      </c>
      <c r="B71" s="1">
        <f>+B83</f>
        <v>8659875</v>
      </c>
      <c r="C71" s="1">
        <f aca="true" t="shared" si="9" ref="C71:K71">+C83</f>
        <v>11061607</v>
      </c>
      <c r="D71" s="1">
        <f t="shared" si="9"/>
        <v>18290345</v>
      </c>
      <c r="E71" s="1">
        <f t="shared" si="9"/>
        <v>32684731</v>
      </c>
      <c r="F71" s="1">
        <f t="shared" si="9"/>
        <v>32684731</v>
      </c>
      <c r="G71" s="1">
        <f t="shared" si="9"/>
        <v>32684731</v>
      </c>
      <c r="H71" s="1">
        <f t="shared" si="9"/>
        <v>18518942</v>
      </c>
      <c r="I71" s="1">
        <f t="shared" si="9"/>
        <v>17601625</v>
      </c>
      <c r="J71" s="1">
        <f t="shared" si="9"/>
        <v>18592738</v>
      </c>
      <c r="K71" s="1">
        <f t="shared" si="9"/>
        <v>19643243</v>
      </c>
    </row>
    <row r="72" spans="1:11" ht="12.75" hidden="1">
      <c r="A72" s="1" t="s">
        <v>126</v>
      </c>
      <c r="B72" s="1">
        <f>+B77</f>
        <v>18012152</v>
      </c>
      <c r="C72" s="1">
        <f aca="true" t="shared" si="10" ref="C72:K72">+C77</f>
        <v>20452074</v>
      </c>
      <c r="D72" s="1">
        <f t="shared" si="10"/>
        <v>29733591</v>
      </c>
      <c r="E72" s="1">
        <f t="shared" si="10"/>
        <v>33712730</v>
      </c>
      <c r="F72" s="1">
        <f t="shared" si="10"/>
        <v>33712730</v>
      </c>
      <c r="G72" s="1">
        <f t="shared" si="10"/>
        <v>33712730</v>
      </c>
      <c r="H72" s="1">
        <f t="shared" si="10"/>
        <v>0</v>
      </c>
      <c r="I72" s="1">
        <f t="shared" si="10"/>
        <v>28647102</v>
      </c>
      <c r="J72" s="1">
        <f t="shared" si="10"/>
        <v>29025890</v>
      </c>
      <c r="K72" s="1">
        <f t="shared" si="10"/>
        <v>30691485</v>
      </c>
    </row>
    <row r="73" spans="1:11" ht="12.75" hidden="1">
      <c r="A73" s="1" t="s">
        <v>127</v>
      </c>
      <c r="B73" s="1">
        <f>+B74</f>
        <v>-1159223.5</v>
      </c>
      <c r="C73" s="1">
        <f aca="true" t="shared" si="11" ref="C73:K73">+(C78+C80+C81+C82)-(B78+B80+B81+B82)</f>
        <v>-1940305</v>
      </c>
      <c r="D73" s="1">
        <f t="shared" si="11"/>
        <v>-271798</v>
      </c>
      <c r="E73" s="1">
        <f t="shared" si="11"/>
        <v>-3289780</v>
      </c>
      <c r="F73" s="1">
        <f>+(F78+F80+F81+F82)-(D78+D80+D81+D82)</f>
        <v>-3289780</v>
      </c>
      <c r="G73" s="1">
        <f>+(G78+G80+G81+G82)-(D78+D80+D81+D82)</f>
        <v>-3289780</v>
      </c>
      <c r="H73" s="1">
        <f>+(H78+H80+H81+H82)-(D78+D80+D81+D82)</f>
        <v>-3400193</v>
      </c>
      <c r="I73" s="1">
        <f>+(I78+I80+I81+I82)-(E78+E80+E81+E82)</f>
        <v>30768459</v>
      </c>
      <c r="J73" s="1">
        <f t="shared" si="11"/>
        <v>8072799</v>
      </c>
      <c r="K73" s="1">
        <f t="shared" si="11"/>
        <v>8529050</v>
      </c>
    </row>
    <row r="74" spans="1:11" ht="12.75" hidden="1">
      <c r="A74" s="1" t="s">
        <v>128</v>
      </c>
      <c r="B74" s="1">
        <f>+TREND(C74:E74)</f>
        <v>-1159223.5</v>
      </c>
      <c r="C74" s="1">
        <f>+C73</f>
        <v>-1940305</v>
      </c>
      <c r="D74" s="1">
        <f aca="true" t="shared" si="12" ref="D74:K74">+D73</f>
        <v>-271798</v>
      </c>
      <c r="E74" s="1">
        <f t="shared" si="12"/>
        <v>-3289780</v>
      </c>
      <c r="F74" s="1">
        <f t="shared" si="12"/>
        <v>-3289780</v>
      </c>
      <c r="G74" s="1">
        <f t="shared" si="12"/>
        <v>-3289780</v>
      </c>
      <c r="H74" s="1">
        <f t="shared" si="12"/>
        <v>-3400193</v>
      </c>
      <c r="I74" s="1">
        <f t="shared" si="12"/>
        <v>30768459</v>
      </c>
      <c r="J74" s="1">
        <f t="shared" si="12"/>
        <v>8072799</v>
      </c>
      <c r="K74" s="1">
        <f t="shared" si="12"/>
        <v>8529050</v>
      </c>
    </row>
    <row r="75" spans="1:11" ht="12.75" hidden="1">
      <c r="A75" s="1" t="s">
        <v>129</v>
      </c>
      <c r="B75" s="1">
        <f>+B84-(((B80+B81+B78)*B70)-B79)</f>
        <v>8311107.099963736</v>
      </c>
      <c r="C75" s="1">
        <f aca="true" t="shared" si="13" ref="C75:K75">+C84-(((C80+C81+C78)*C70)-C79)</f>
        <v>9490090.151009478</v>
      </c>
      <c r="D75" s="1">
        <f t="shared" si="13"/>
        <v>11879057.842956843</v>
      </c>
      <c r="E75" s="1">
        <f t="shared" si="13"/>
        <v>4916911.56578245</v>
      </c>
      <c r="F75" s="1">
        <f t="shared" si="13"/>
        <v>4916911.56578245</v>
      </c>
      <c r="G75" s="1">
        <f t="shared" si="13"/>
        <v>4916911.56578245</v>
      </c>
      <c r="H75" s="1">
        <f t="shared" si="13"/>
        <v>17719726</v>
      </c>
      <c r="I75" s="1">
        <f t="shared" si="13"/>
        <v>-13075911.914087296</v>
      </c>
      <c r="J75" s="1">
        <f t="shared" si="13"/>
        <v>-18838602.086768262</v>
      </c>
      <c r="K75" s="1">
        <f t="shared" si="13"/>
        <v>-23906792.044598397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18012152</v>
      </c>
      <c r="C77" s="3">
        <v>20452074</v>
      </c>
      <c r="D77" s="3">
        <v>29733591</v>
      </c>
      <c r="E77" s="3">
        <v>33712730</v>
      </c>
      <c r="F77" s="3">
        <v>33712730</v>
      </c>
      <c r="G77" s="3">
        <v>33712730</v>
      </c>
      <c r="H77" s="3">
        <v>0</v>
      </c>
      <c r="I77" s="3">
        <v>28647102</v>
      </c>
      <c r="J77" s="3">
        <v>29025890</v>
      </c>
      <c r="K77" s="3">
        <v>30691485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12468563</v>
      </c>
      <c r="C79" s="3">
        <v>13117614</v>
      </c>
      <c r="D79" s="3">
        <v>15122261</v>
      </c>
      <c r="E79" s="3">
        <v>7966437</v>
      </c>
      <c r="F79" s="3">
        <v>7966437</v>
      </c>
      <c r="G79" s="3">
        <v>7966437</v>
      </c>
      <c r="H79" s="3">
        <v>17719726</v>
      </c>
      <c r="I79" s="3">
        <v>7761788</v>
      </c>
      <c r="J79" s="3">
        <v>8056272</v>
      </c>
      <c r="K79" s="3">
        <v>8424426</v>
      </c>
    </row>
    <row r="80" spans="1:11" ht="12.75" hidden="1">
      <c r="A80" s="2" t="s">
        <v>67</v>
      </c>
      <c r="B80" s="3">
        <v>5769765</v>
      </c>
      <c r="C80" s="3">
        <v>4100081</v>
      </c>
      <c r="D80" s="3">
        <v>2911207</v>
      </c>
      <c r="E80" s="3">
        <v>3145439</v>
      </c>
      <c r="F80" s="3">
        <v>3145439</v>
      </c>
      <c r="G80" s="3">
        <v>3145439</v>
      </c>
      <c r="H80" s="3">
        <v>-933678</v>
      </c>
      <c r="I80" s="3">
        <v>30507661</v>
      </c>
      <c r="J80" s="3">
        <v>38580460</v>
      </c>
      <c r="K80" s="3">
        <v>47109510</v>
      </c>
    </row>
    <row r="81" spans="1:11" ht="12.75" hidden="1">
      <c r="A81" s="2" t="s">
        <v>68</v>
      </c>
      <c r="B81" s="3">
        <v>2877557</v>
      </c>
      <c r="C81" s="3">
        <v>2606936</v>
      </c>
      <c r="D81" s="3">
        <v>2361087</v>
      </c>
      <c r="E81" s="3">
        <v>0</v>
      </c>
      <c r="F81" s="3">
        <v>0</v>
      </c>
      <c r="G81" s="3">
        <v>0</v>
      </c>
      <c r="H81" s="3">
        <v>3968704</v>
      </c>
      <c r="I81" s="3">
        <v>3406237</v>
      </c>
      <c r="J81" s="3">
        <v>3406237</v>
      </c>
      <c r="K81" s="3">
        <v>3406237</v>
      </c>
    </row>
    <row r="82" spans="1:11" ht="12.75" hidden="1">
      <c r="A82" s="2" t="s">
        <v>69</v>
      </c>
      <c r="B82" s="3">
        <v>0</v>
      </c>
      <c r="C82" s="3">
        <v>0</v>
      </c>
      <c r="D82" s="3">
        <v>1162925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8659875</v>
      </c>
      <c r="C83" s="3">
        <v>11061607</v>
      </c>
      <c r="D83" s="3">
        <v>18290345</v>
      </c>
      <c r="E83" s="3">
        <v>32684731</v>
      </c>
      <c r="F83" s="3">
        <v>32684731</v>
      </c>
      <c r="G83" s="3">
        <v>32684731</v>
      </c>
      <c r="H83" s="3">
        <v>18518942</v>
      </c>
      <c r="I83" s="3">
        <v>17601625</v>
      </c>
      <c r="J83" s="3">
        <v>18592738</v>
      </c>
      <c r="K83" s="3">
        <v>19643243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2819427</v>
      </c>
      <c r="C5" s="6">
        <v>4881197</v>
      </c>
      <c r="D5" s="23">
        <v>5430954</v>
      </c>
      <c r="E5" s="24">
        <v>5649959</v>
      </c>
      <c r="F5" s="6">
        <v>5649959</v>
      </c>
      <c r="G5" s="25">
        <v>5649959</v>
      </c>
      <c r="H5" s="26">
        <v>0</v>
      </c>
      <c r="I5" s="24">
        <v>6000256</v>
      </c>
      <c r="J5" s="6">
        <v>6348271</v>
      </c>
      <c r="K5" s="25">
        <v>6697426</v>
      </c>
    </row>
    <row r="6" spans="1:11" ht="13.5">
      <c r="A6" s="22" t="s">
        <v>18</v>
      </c>
      <c r="B6" s="6">
        <v>15897649</v>
      </c>
      <c r="C6" s="6">
        <v>13698211</v>
      </c>
      <c r="D6" s="23">
        <v>32843588</v>
      </c>
      <c r="E6" s="24">
        <v>14615394</v>
      </c>
      <c r="F6" s="6">
        <v>14615394</v>
      </c>
      <c r="G6" s="25">
        <v>14615394</v>
      </c>
      <c r="H6" s="26">
        <v>0</v>
      </c>
      <c r="I6" s="24">
        <v>9009812</v>
      </c>
      <c r="J6" s="6">
        <v>9538399</v>
      </c>
      <c r="K6" s="25">
        <v>10078962</v>
      </c>
    </row>
    <row r="7" spans="1:11" ht="13.5">
      <c r="A7" s="22" t="s">
        <v>19</v>
      </c>
      <c r="B7" s="6">
        <v>51</v>
      </c>
      <c r="C7" s="6">
        <v>46271</v>
      </c>
      <c r="D7" s="23">
        <v>178</v>
      </c>
      <c r="E7" s="24">
        <v>31800</v>
      </c>
      <c r="F7" s="6">
        <v>31800</v>
      </c>
      <c r="G7" s="25">
        <v>31800</v>
      </c>
      <c r="H7" s="26">
        <v>0</v>
      </c>
      <c r="I7" s="24">
        <v>33772</v>
      </c>
      <c r="J7" s="6">
        <v>0</v>
      </c>
      <c r="K7" s="25">
        <v>0</v>
      </c>
    </row>
    <row r="8" spans="1:11" ht="13.5">
      <c r="A8" s="22" t="s">
        <v>20</v>
      </c>
      <c r="B8" s="6">
        <v>32094602</v>
      </c>
      <c r="C8" s="6">
        <v>21626944</v>
      </c>
      <c r="D8" s="23">
        <v>23429000</v>
      </c>
      <c r="E8" s="24">
        <v>26237650</v>
      </c>
      <c r="F8" s="6">
        <v>26237650</v>
      </c>
      <c r="G8" s="25">
        <v>26237650</v>
      </c>
      <c r="H8" s="26">
        <v>0</v>
      </c>
      <c r="I8" s="24">
        <v>29948000</v>
      </c>
      <c r="J8" s="6">
        <v>22623695</v>
      </c>
      <c r="K8" s="25">
        <v>23136573</v>
      </c>
    </row>
    <row r="9" spans="1:11" ht="13.5">
      <c r="A9" s="22" t="s">
        <v>21</v>
      </c>
      <c r="B9" s="6">
        <v>6823732</v>
      </c>
      <c r="C9" s="6">
        <v>11961555</v>
      </c>
      <c r="D9" s="23">
        <v>4277222</v>
      </c>
      <c r="E9" s="24">
        <v>14687455</v>
      </c>
      <c r="F9" s="6">
        <v>14687455</v>
      </c>
      <c r="G9" s="25">
        <v>14687455</v>
      </c>
      <c r="H9" s="26">
        <v>0</v>
      </c>
      <c r="I9" s="24">
        <v>10547921</v>
      </c>
      <c r="J9" s="6">
        <v>3779394</v>
      </c>
      <c r="K9" s="25">
        <v>3990631</v>
      </c>
    </row>
    <row r="10" spans="1:11" ht="25.5">
      <c r="A10" s="27" t="s">
        <v>118</v>
      </c>
      <c r="B10" s="28">
        <f>SUM(B5:B9)</f>
        <v>57635461</v>
      </c>
      <c r="C10" s="29">
        <f aca="true" t="shared" si="0" ref="C10:K10">SUM(C5:C9)</f>
        <v>52214178</v>
      </c>
      <c r="D10" s="30">
        <f t="shared" si="0"/>
        <v>65980942</v>
      </c>
      <c r="E10" s="28">
        <f t="shared" si="0"/>
        <v>61222258</v>
      </c>
      <c r="F10" s="29">
        <f t="shared" si="0"/>
        <v>61222258</v>
      </c>
      <c r="G10" s="31">
        <f t="shared" si="0"/>
        <v>61222258</v>
      </c>
      <c r="H10" s="32">
        <f t="shared" si="0"/>
        <v>0</v>
      </c>
      <c r="I10" s="28">
        <f t="shared" si="0"/>
        <v>55539761</v>
      </c>
      <c r="J10" s="29">
        <f t="shared" si="0"/>
        <v>42289759</v>
      </c>
      <c r="K10" s="31">
        <f t="shared" si="0"/>
        <v>43903592</v>
      </c>
    </row>
    <row r="11" spans="1:11" ht="13.5">
      <c r="A11" s="22" t="s">
        <v>22</v>
      </c>
      <c r="B11" s="6">
        <v>17929830</v>
      </c>
      <c r="C11" s="6">
        <v>19008507</v>
      </c>
      <c r="D11" s="23">
        <v>18268778</v>
      </c>
      <c r="E11" s="24">
        <v>26288442</v>
      </c>
      <c r="F11" s="6">
        <v>26288442</v>
      </c>
      <c r="G11" s="25">
        <v>26288442</v>
      </c>
      <c r="H11" s="26">
        <v>0</v>
      </c>
      <c r="I11" s="24">
        <v>28117213</v>
      </c>
      <c r="J11" s="6">
        <v>24683945</v>
      </c>
      <c r="K11" s="25">
        <v>26059852</v>
      </c>
    </row>
    <row r="12" spans="1:11" ht="13.5">
      <c r="A12" s="22" t="s">
        <v>23</v>
      </c>
      <c r="B12" s="6">
        <v>1858550</v>
      </c>
      <c r="C12" s="6">
        <v>1872447</v>
      </c>
      <c r="D12" s="23">
        <v>2007533</v>
      </c>
      <c r="E12" s="24">
        <v>2106318</v>
      </c>
      <c r="F12" s="6">
        <v>2106318</v>
      </c>
      <c r="G12" s="25">
        <v>2106318</v>
      </c>
      <c r="H12" s="26">
        <v>0</v>
      </c>
      <c r="I12" s="24">
        <v>1970041</v>
      </c>
      <c r="J12" s="6">
        <v>2084195</v>
      </c>
      <c r="K12" s="25">
        <v>2198995</v>
      </c>
    </row>
    <row r="13" spans="1:11" ht="13.5">
      <c r="A13" s="22" t="s">
        <v>119</v>
      </c>
      <c r="B13" s="6">
        <v>10298868</v>
      </c>
      <c r="C13" s="6">
        <v>9977809</v>
      </c>
      <c r="D13" s="23">
        <v>9973212</v>
      </c>
      <c r="E13" s="24">
        <v>11082500</v>
      </c>
      <c r="F13" s="6">
        <v>11082500</v>
      </c>
      <c r="G13" s="25">
        <v>11082500</v>
      </c>
      <c r="H13" s="26">
        <v>0</v>
      </c>
      <c r="I13" s="24">
        <v>11770014</v>
      </c>
      <c r="J13" s="6">
        <v>11187095</v>
      </c>
      <c r="K13" s="25">
        <v>11566480</v>
      </c>
    </row>
    <row r="14" spans="1:11" ht="13.5">
      <c r="A14" s="22" t="s">
        <v>24</v>
      </c>
      <c r="B14" s="6">
        <v>169206</v>
      </c>
      <c r="C14" s="6">
        <v>245283</v>
      </c>
      <c r="D14" s="23">
        <v>216542</v>
      </c>
      <c r="E14" s="24">
        <v>130000</v>
      </c>
      <c r="F14" s="6">
        <v>130000</v>
      </c>
      <c r="G14" s="25">
        <v>130000</v>
      </c>
      <c r="H14" s="26">
        <v>0</v>
      </c>
      <c r="I14" s="24">
        <v>138060</v>
      </c>
      <c r="J14" s="6">
        <v>146067</v>
      </c>
      <c r="K14" s="25">
        <v>154101</v>
      </c>
    </row>
    <row r="15" spans="1:11" ht="13.5">
      <c r="A15" s="22" t="s">
        <v>25</v>
      </c>
      <c r="B15" s="6">
        <v>5927207</v>
      </c>
      <c r="C15" s="6">
        <v>7714456</v>
      </c>
      <c r="D15" s="23">
        <v>5745766</v>
      </c>
      <c r="E15" s="24">
        <v>6285000</v>
      </c>
      <c r="F15" s="6">
        <v>6285000</v>
      </c>
      <c r="G15" s="25">
        <v>6285000</v>
      </c>
      <c r="H15" s="26">
        <v>0</v>
      </c>
      <c r="I15" s="24">
        <v>7309086</v>
      </c>
      <c r="J15" s="6">
        <v>7733013</v>
      </c>
      <c r="K15" s="25">
        <v>8158329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29650821</v>
      </c>
      <c r="C17" s="6">
        <v>18435681</v>
      </c>
      <c r="D17" s="23">
        <v>25936174</v>
      </c>
      <c r="E17" s="24">
        <v>21816799</v>
      </c>
      <c r="F17" s="6">
        <v>21816799</v>
      </c>
      <c r="G17" s="25">
        <v>21816799</v>
      </c>
      <c r="H17" s="26">
        <v>0</v>
      </c>
      <c r="I17" s="24">
        <v>19493685</v>
      </c>
      <c r="J17" s="6">
        <v>27232244</v>
      </c>
      <c r="K17" s="25">
        <v>28191944</v>
      </c>
    </row>
    <row r="18" spans="1:11" ht="13.5">
      <c r="A18" s="34" t="s">
        <v>28</v>
      </c>
      <c r="B18" s="35">
        <f>SUM(B11:B17)</f>
        <v>65834482</v>
      </c>
      <c r="C18" s="36">
        <f aca="true" t="shared" si="1" ref="C18:K18">SUM(C11:C17)</f>
        <v>57254183</v>
      </c>
      <c r="D18" s="37">
        <f t="shared" si="1"/>
        <v>62148005</v>
      </c>
      <c r="E18" s="35">
        <f t="shared" si="1"/>
        <v>67709059</v>
      </c>
      <c r="F18" s="36">
        <f t="shared" si="1"/>
        <v>67709059</v>
      </c>
      <c r="G18" s="38">
        <f t="shared" si="1"/>
        <v>67709059</v>
      </c>
      <c r="H18" s="39">
        <f t="shared" si="1"/>
        <v>0</v>
      </c>
      <c r="I18" s="35">
        <f t="shared" si="1"/>
        <v>68798099</v>
      </c>
      <c r="J18" s="36">
        <f t="shared" si="1"/>
        <v>73066559</v>
      </c>
      <c r="K18" s="38">
        <f t="shared" si="1"/>
        <v>76329701</v>
      </c>
    </row>
    <row r="19" spans="1:11" ht="13.5">
      <c r="A19" s="34" t="s">
        <v>29</v>
      </c>
      <c r="B19" s="40">
        <f>+B10-B18</f>
        <v>-8199021</v>
      </c>
      <c r="C19" s="41">
        <f aca="true" t="shared" si="2" ref="C19:K19">+C10-C18</f>
        <v>-5040005</v>
      </c>
      <c r="D19" s="42">
        <f t="shared" si="2"/>
        <v>3832937</v>
      </c>
      <c r="E19" s="40">
        <f t="shared" si="2"/>
        <v>-6486801</v>
      </c>
      <c r="F19" s="41">
        <f t="shared" si="2"/>
        <v>-6486801</v>
      </c>
      <c r="G19" s="43">
        <f t="shared" si="2"/>
        <v>-6486801</v>
      </c>
      <c r="H19" s="44">
        <f t="shared" si="2"/>
        <v>0</v>
      </c>
      <c r="I19" s="40">
        <f t="shared" si="2"/>
        <v>-13258338</v>
      </c>
      <c r="J19" s="41">
        <f t="shared" si="2"/>
        <v>-30776800</v>
      </c>
      <c r="K19" s="43">
        <f t="shared" si="2"/>
        <v>-32426109</v>
      </c>
    </row>
    <row r="20" spans="1:11" ht="13.5">
      <c r="A20" s="22" t="s">
        <v>30</v>
      </c>
      <c r="B20" s="24">
        <v>0</v>
      </c>
      <c r="C20" s="6">
        <v>12445231</v>
      </c>
      <c r="D20" s="23">
        <v>0</v>
      </c>
      <c r="E20" s="24">
        <v>8695000</v>
      </c>
      <c r="F20" s="6">
        <v>8695000</v>
      </c>
      <c r="G20" s="25">
        <v>8695000</v>
      </c>
      <c r="H20" s="26">
        <v>0</v>
      </c>
      <c r="I20" s="24">
        <v>9350000</v>
      </c>
      <c r="J20" s="6">
        <v>9502304</v>
      </c>
      <c r="K20" s="25">
        <v>9787070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-8199021</v>
      </c>
      <c r="C22" s="52">
        <f aca="true" t="shared" si="3" ref="C22:K22">SUM(C19:C21)</f>
        <v>7405226</v>
      </c>
      <c r="D22" s="53">
        <f t="shared" si="3"/>
        <v>3832937</v>
      </c>
      <c r="E22" s="51">
        <f t="shared" si="3"/>
        <v>2208199</v>
      </c>
      <c r="F22" s="52">
        <f t="shared" si="3"/>
        <v>2208199</v>
      </c>
      <c r="G22" s="54">
        <f t="shared" si="3"/>
        <v>2208199</v>
      </c>
      <c r="H22" s="55">
        <f t="shared" si="3"/>
        <v>0</v>
      </c>
      <c r="I22" s="51">
        <f t="shared" si="3"/>
        <v>-3908338</v>
      </c>
      <c r="J22" s="52">
        <f t="shared" si="3"/>
        <v>-21274496</v>
      </c>
      <c r="K22" s="54">
        <f t="shared" si="3"/>
        <v>-22639039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-8199021</v>
      </c>
      <c r="C24" s="41">
        <f aca="true" t="shared" si="4" ref="C24:K24">SUM(C22:C23)</f>
        <v>7405226</v>
      </c>
      <c r="D24" s="42">
        <f t="shared" si="4"/>
        <v>3832937</v>
      </c>
      <c r="E24" s="40">
        <f t="shared" si="4"/>
        <v>2208199</v>
      </c>
      <c r="F24" s="41">
        <f t="shared" si="4"/>
        <v>2208199</v>
      </c>
      <c r="G24" s="43">
        <f t="shared" si="4"/>
        <v>2208199</v>
      </c>
      <c r="H24" s="44">
        <f t="shared" si="4"/>
        <v>0</v>
      </c>
      <c r="I24" s="40">
        <f t="shared" si="4"/>
        <v>-3908338</v>
      </c>
      <c r="J24" s="41">
        <f t="shared" si="4"/>
        <v>-21274496</v>
      </c>
      <c r="K24" s="43">
        <f t="shared" si="4"/>
        <v>-22639039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4750486</v>
      </c>
      <c r="C27" s="7">
        <v>12806209</v>
      </c>
      <c r="D27" s="64">
        <v>0</v>
      </c>
      <c r="E27" s="65">
        <v>12615850</v>
      </c>
      <c r="F27" s="7">
        <v>12615850</v>
      </c>
      <c r="G27" s="66">
        <v>12615850</v>
      </c>
      <c r="H27" s="67">
        <v>0</v>
      </c>
      <c r="I27" s="65">
        <v>9350200</v>
      </c>
      <c r="J27" s="7">
        <v>0</v>
      </c>
      <c r="K27" s="66">
        <v>0</v>
      </c>
    </row>
    <row r="28" spans="1:11" ht="13.5">
      <c r="A28" s="68" t="s">
        <v>30</v>
      </c>
      <c r="B28" s="6">
        <v>4750486</v>
      </c>
      <c r="C28" s="6">
        <v>11945682</v>
      </c>
      <c r="D28" s="23">
        <v>0</v>
      </c>
      <c r="E28" s="24">
        <v>8695350</v>
      </c>
      <c r="F28" s="6">
        <v>8695350</v>
      </c>
      <c r="G28" s="25">
        <v>8695350</v>
      </c>
      <c r="H28" s="26">
        <v>0</v>
      </c>
      <c r="I28" s="24">
        <v>8850200</v>
      </c>
      <c r="J28" s="6">
        <v>0</v>
      </c>
      <c r="K28" s="25">
        <v>0</v>
      </c>
    </row>
    <row r="29" spans="1:11" ht="13.5">
      <c r="A29" s="22" t="s">
        <v>123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860527</v>
      </c>
      <c r="D31" s="23">
        <v>0</v>
      </c>
      <c r="E31" s="24">
        <v>3920500</v>
      </c>
      <c r="F31" s="6">
        <v>3920500</v>
      </c>
      <c r="G31" s="25">
        <v>3920500</v>
      </c>
      <c r="H31" s="26">
        <v>0</v>
      </c>
      <c r="I31" s="24">
        <v>500000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4750486</v>
      </c>
      <c r="C32" s="7">
        <f aca="true" t="shared" si="5" ref="C32:K32">SUM(C28:C31)</f>
        <v>12806209</v>
      </c>
      <c r="D32" s="64">
        <f t="shared" si="5"/>
        <v>0</v>
      </c>
      <c r="E32" s="65">
        <f t="shared" si="5"/>
        <v>12615850</v>
      </c>
      <c r="F32" s="7">
        <f t="shared" si="5"/>
        <v>12615850</v>
      </c>
      <c r="G32" s="66">
        <f t="shared" si="5"/>
        <v>12615850</v>
      </c>
      <c r="H32" s="67">
        <f t="shared" si="5"/>
        <v>0</v>
      </c>
      <c r="I32" s="65">
        <f t="shared" si="5"/>
        <v>9350200</v>
      </c>
      <c r="J32" s="7">
        <f t="shared" si="5"/>
        <v>0</v>
      </c>
      <c r="K32" s="66">
        <f t="shared" si="5"/>
        <v>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7833515</v>
      </c>
      <c r="C35" s="6">
        <v>4047318</v>
      </c>
      <c r="D35" s="23">
        <v>5102308</v>
      </c>
      <c r="E35" s="24">
        <v>10241395</v>
      </c>
      <c r="F35" s="6">
        <v>10241395</v>
      </c>
      <c r="G35" s="25">
        <v>10241395</v>
      </c>
      <c r="H35" s="26">
        <v>35061306</v>
      </c>
      <c r="I35" s="24">
        <v>8103698</v>
      </c>
      <c r="J35" s="6">
        <v>6738273</v>
      </c>
      <c r="K35" s="25">
        <v>7128962</v>
      </c>
    </row>
    <row r="36" spans="1:11" ht="13.5">
      <c r="A36" s="22" t="s">
        <v>39</v>
      </c>
      <c r="B36" s="6">
        <v>160682606</v>
      </c>
      <c r="C36" s="6">
        <v>163512380</v>
      </c>
      <c r="D36" s="23">
        <v>163827789</v>
      </c>
      <c r="E36" s="24">
        <v>151395030</v>
      </c>
      <c r="F36" s="6">
        <v>151395030</v>
      </c>
      <c r="G36" s="25">
        <v>151395030</v>
      </c>
      <c r="H36" s="26">
        <v>0</v>
      </c>
      <c r="I36" s="24">
        <v>154869732</v>
      </c>
      <c r="J36" s="6">
        <v>166012456</v>
      </c>
      <c r="K36" s="25">
        <v>175986903</v>
      </c>
    </row>
    <row r="37" spans="1:11" ht="13.5">
      <c r="A37" s="22" t="s">
        <v>40</v>
      </c>
      <c r="B37" s="6">
        <v>25327380</v>
      </c>
      <c r="C37" s="6">
        <v>18816421</v>
      </c>
      <c r="D37" s="23">
        <v>22638776</v>
      </c>
      <c r="E37" s="24">
        <v>34726416</v>
      </c>
      <c r="F37" s="6">
        <v>34726416</v>
      </c>
      <c r="G37" s="25">
        <v>34726416</v>
      </c>
      <c r="H37" s="26">
        <v>5577833</v>
      </c>
      <c r="I37" s="24">
        <v>27813055</v>
      </c>
      <c r="J37" s="6">
        <v>29480732</v>
      </c>
      <c r="K37" s="25">
        <v>31249668</v>
      </c>
    </row>
    <row r="38" spans="1:11" ht="13.5">
      <c r="A38" s="22" t="s">
        <v>41</v>
      </c>
      <c r="B38" s="6">
        <v>318616</v>
      </c>
      <c r="C38" s="6">
        <v>232660</v>
      </c>
      <c r="D38" s="23">
        <v>278429</v>
      </c>
      <c r="E38" s="24">
        <v>356308</v>
      </c>
      <c r="F38" s="6">
        <v>356308</v>
      </c>
      <c r="G38" s="25">
        <v>356308</v>
      </c>
      <c r="H38" s="26">
        <v>29483473</v>
      </c>
      <c r="I38" s="24">
        <v>377686</v>
      </c>
      <c r="J38" s="6">
        <v>400347</v>
      </c>
      <c r="K38" s="25">
        <v>424368</v>
      </c>
    </row>
    <row r="39" spans="1:11" ht="13.5">
      <c r="A39" s="22" t="s">
        <v>42</v>
      </c>
      <c r="B39" s="6">
        <v>142870125</v>
      </c>
      <c r="C39" s="6">
        <v>148510617</v>
      </c>
      <c r="D39" s="23">
        <v>146012892</v>
      </c>
      <c r="E39" s="24">
        <v>126553701</v>
      </c>
      <c r="F39" s="6">
        <v>126553701</v>
      </c>
      <c r="G39" s="25">
        <v>126553701</v>
      </c>
      <c r="H39" s="26">
        <v>0</v>
      </c>
      <c r="I39" s="24">
        <v>134782689</v>
      </c>
      <c r="J39" s="6">
        <v>142869650</v>
      </c>
      <c r="K39" s="25">
        <v>151441829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9240070</v>
      </c>
      <c r="C42" s="6">
        <v>12969654</v>
      </c>
      <c r="D42" s="23">
        <v>9143670</v>
      </c>
      <c r="E42" s="24">
        <v>8349676</v>
      </c>
      <c r="F42" s="6">
        <v>8349676</v>
      </c>
      <c r="G42" s="25">
        <v>8349676</v>
      </c>
      <c r="H42" s="26">
        <v>10775627</v>
      </c>
      <c r="I42" s="24">
        <v>19303816</v>
      </c>
      <c r="J42" s="6">
        <v>26207875</v>
      </c>
      <c r="K42" s="25">
        <v>25751671</v>
      </c>
    </row>
    <row r="43" spans="1:11" ht="13.5">
      <c r="A43" s="22" t="s">
        <v>45</v>
      </c>
      <c r="B43" s="6">
        <v>-8420972</v>
      </c>
      <c r="C43" s="6">
        <v>-12806206</v>
      </c>
      <c r="D43" s="23">
        <v>9224014</v>
      </c>
      <c r="E43" s="24">
        <v>-12615850</v>
      </c>
      <c r="F43" s="6">
        <v>-12615850</v>
      </c>
      <c r="G43" s="25">
        <v>-12615850</v>
      </c>
      <c r="H43" s="26">
        <v>-2106338</v>
      </c>
      <c r="I43" s="24">
        <v>0</v>
      </c>
      <c r="J43" s="6">
        <v>0</v>
      </c>
      <c r="K43" s="25">
        <v>0</v>
      </c>
    </row>
    <row r="44" spans="1:11" ht="13.5">
      <c r="A44" s="22" t="s">
        <v>46</v>
      </c>
      <c r="B44" s="6">
        <v>-1597303</v>
      </c>
      <c r="C44" s="6">
        <v>0</v>
      </c>
      <c r="D44" s="23">
        <v>284055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299177</v>
      </c>
      <c r="C45" s="7">
        <v>226774</v>
      </c>
      <c r="D45" s="64">
        <v>18878514</v>
      </c>
      <c r="E45" s="65">
        <v>-4266172</v>
      </c>
      <c r="F45" s="7">
        <v>-4266172</v>
      </c>
      <c r="G45" s="66">
        <v>-4266172</v>
      </c>
      <c r="H45" s="67">
        <v>8669289</v>
      </c>
      <c r="I45" s="65">
        <v>19303817</v>
      </c>
      <c r="J45" s="7">
        <v>45511692</v>
      </c>
      <c r="K45" s="66">
        <v>71263363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63327</v>
      </c>
      <c r="C48" s="6">
        <v>226775</v>
      </c>
      <c r="D48" s="23">
        <v>147199</v>
      </c>
      <c r="E48" s="24">
        <v>70814</v>
      </c>
      <c r="F48" s="6">
        <v>70814</v>
      </c>
      <c r="G48" s="25">
        <v>70814</v>
      </c>
      <c r="H48" s="26">
        <v>-1922797</v>
      </c>
      <c r="I48" s="24">
        <v>226775</v>
      </c>
      <c r="J48" s="6">
        <v>226775</v>
      </c>
      <c r="K48" s="25">
        <v>226775</v>
      </c>
    </row>
    <row r="49" spans="1:11" ht="13.5">
      <c r="A49" s="22" t="s">
        <v>50</v>
      </c>
      <c r="B49" s="6">
        <f>+B75</f>
        <v>21944078.323718067</v>
      </c>
      <c r="C49" s="6">
        <f aca="true" t="shared" si="6" ref="C49:K49">+C75</f>
        <v>16429617.948732855</v>
      </c>
      <c r="D49" s="23">
        <f t="shared" si="6"/>
        <v>19334141.423841886</v>
      </c>
      <c r="E49" s="24">
        <f t="shared" si="6"/>
        <v>25538415.81576622</v>
      </c>
      <c r="F49" s="6">
        <f t="shared" si="6"/>
        <v>25538415.81576622</v>
      </c>
      <c r="G49" s="25">
        <f t="shared" si="6"/>
        <v>25538415.81576622</v>
      </c>
      <c r="H49" s="26">
        <f t="shared" si="6"/>
        <v>5475936</v>
      </c>
      <c r="I49" s="24">
        <f t="shared" si="6"/>
        <v>20685999.229556873</v>
      </c>
      <c r="J49" s="6">
        <f t="shared" si="6"/>
        <v>18447210.1366728</v>
      </c>
      <c r="K49" s="25">
        <f t="shared" si="6"/>
        <v>19610913.616742633</v>
      </c>
    </row>
    <row r="50" spans="1:11" ht="13.5">
      <c r="A50" s="34" t="s">
        <v>51</v>
      </c>
      <c r="B50" s="7">
        <f>+B48-B49</f>
        <v>-21880751.323718067</v>
      </c>
      <c r="C50" s="7">
        <f aca="true" t="shared" si="7" ref="C50:K50">+C48-C49</f>
        <v>-16202842.948732855</v>
      </c>
      <c r="D50" s="64">
        <f t="shared" si="7"/>
        <v>-19186942.423841886</v>
      </c>
      <c r="E50" s="65">
        <f t="shared" si="7"/>
        <v>-25467601.81576622</v>
      </c>
      <c r="F50" s="7">
        <f t="shared" si="7"/>
        <v>-25467601.81576622</v>
      </c>
      <c r="G50" s="66">
        <f t="shared" si="7"/>
        <v>-25467601.81576622</v>
      </c>
      <c r="H50" s="67">
        <f t="shared" si="7"/>
        <v>-7398733</v>
      </c>
      <c r="I50" s="65">
        <f t="shared" si="7"/>
        <v>-20459224.229556873</v>
      </c>
      <c r="J50" s="7">
        <f t="shared" si="7"/>
        <v>-18220435.1366728</v>
      </c>
      <c r="K50" s="66">
        <f t="shared" si="7"/>
        <v>-19384138.616742633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5838985</v>
      </c>
      <c r="C53" s="6">
        <v>12806209</v>
      </c>
      <c r="D53" s="23">
        <v>0</v>
      </c>
      <c r="E53" s="24">
        <v>12949220</v>
      </c>
      <c r="F53" s="6">
        <v>12949220</v>
      </c>
      <c r="G53" s="25">
        <v>12949220</v>
      </c>
      <c r="H53" s="26">
        <v>333370</v>
      </c>
      <c r="I53" s="24">
        <v>9703572</v>
      </c>
      <c r="J53" s="6">
        <v>374574</v>
      </c>
      <c r="K53" s="25">
        <v>397048</v>
      </c>
    </row>
    <row r="54" spans="1:11" ht="13.5">
      <c r="A54" s="22" t="s">
        <v>119</v>
      </c>
      <c r="B54" s="6">
        <v>10298868</v>
      </c>
      <c r="C54" s="6">
        <v>9977809</v>
      </c>
      <c r="D54" s="23">
        <v>9973212</v>
      </c>
      <c r="E54" s="24">
        <v>11082500</v>
      </c>
      <c r="F54" s="6">
        <v>11082500</v>
      </c>
      <c r="G54" s="25">
        <v>11082500</v>
      </c>
      <c r="H54" s="26">
        <v>0</v>
      </c>
      <c r="I54" s="24">
        <v>11770014</v>
      </c>
      <c r="J54" s="6">
        <v>11187095</v>
      </c>
      <c r="K54" s="25">
        <v>11566480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9695350</v>
      </c>
      <c r="F55" s="6">
        <v>9695350</v>
      </c>
      <c r="G55" s="25">
        <v>9695350</v>
      </c>
      <c r="H55" s="26">
        <v>0</v>
      </c>
      <c r="I55" s="24">
        <v>6450200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6037000</v>
      </c>
      <c r="F56" s="6">
        <v>6037000</v>
      </c>
      <c r="G56" s="25">
        <v>6037000</v>
      </c>
      <c r="H56" s="26">
        <v>0</v>
      </c>
      <c r="I56" s="24">
        <v>3863565</v>
      </c>
      <c r="J56" s="6">
        <v>4087651</v>
      </c>
      <c r="K56" s="25">
        <v>4078607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2377944</v>
      </c>
      <c r="C59" s="6">
        <v>1053242</v>
      </c>
      <c r="D59" s="23">
        <v>1053242</v>
      </c>
      <c r="E59" s="24">
        <v>64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126</v>
      </c>
      <c r="D62" s="93">
        <v>126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552</v>
      </c>
      <c r="D63" s="93">
        <v>552</v>
      </c>
      <c r="E63" s="91">
        <v>411</v>
      </c>
      <c r="F63" s="92">
        <v>411</v>
      </c>
      <c r="G63" s="93">
        <v>411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507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1048</v>
      </c>
      <c r="D65" s="93">
        <v>0</v>
      </c>
      <c r="E65" s="91">
        <v>1047</v>
      </c>
      <c r="F65" s="92">
        <v>1047</v>
      </c>
      <c r="G65" s="93">
        <v>1047</v>
      </c>
      <c r="H65" s="94">
        <v>0</v>
      </c>
      <c r="I65" s="91">
        <v>1047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0.38215897476696903</v>
      </c>
      <c r="C70" s="5">
        <f aca="true" t="shared" si="8" ref="C70:K70">IF(ISERROR(C71/C72),0,(C71/C72))</f>
        <v>0.4545747951693599</v>
      </c>
      <c r="D70" s="5">
        <f t="shared" si="8"/>
        <v>0.5006600431418072</v>
      </c>
      <c r="E70" s="5">
        <f t="shared" si="8"/>
        <v>0.5586902202535488</v>
      </c>
      <c r="F70" s="5">
        <f t="shared" si="8"/>
        <v>0.5586902202535488</v>
      </c>
      <c r="G70" s="5">
        <f t="shared" si="8"/>
        <v>0.5586902202535488</v>
      </c>
      <c r="H70" s="5">
        <f t="shared" si="8"/>
        <v>0</v>
      </c>
      <c r="I70" s="5">
        <f t="shared" si="8"/>
        <v>1.1525498348089906</v>
      </c>
      <c r="J70" s="5">
        <f t="shared" si="8"/>
        <v>1.727412460368277</v>
      </c>
      <c r="K70" s="5">
        <f t="shared" si="8"/>
        <v>1.7189874964721705</v>
      </c>
    </row>
    <row r="71" spans="1:11" ht="12.75" hidden="1">
      <c r="A71" s="1" t="s">
        <v>125</v>
      </c>
      <c r="B71" s="1">
        <f>+B83</f>
        <v>9760649</v>
      </c>
      <c r="C71" s="1">
        <f aca="true" t="shared" si="9" ref="C71:K71">+C83</f>
        <v>13883152</v>
      </c>
      <c r="D71" s="1">
        <f t="shared" si="9"/>
        <v>21303968</v>
      </c>
      <c r="E71" s="1">
        <f t="shared" si="9"/>
        <v>19527792</v>
      </c>
      <c r="F71" s="1">
        <f t="shared" si="9"/>
        <v>19527792</v>
      </c>
      <c r="G71" s="1">
        <f t="shared" si="9"/>
        <v>19527792</v>
      </c>
      <c r="H71" s="1">
        <f t="shared" si="9"/>
        <v>1469065</v>
      </c>
      <c r="I71" s="1">
        <f t="shared" si="9"/>
        <v>29456856</v>
      </c>
      <c r="J71" s="1">
        <f t="shared" si="9"/>
        <v>33971404</v>
      </c>
      <c r="K71" s="1">
        <f t="shared" si="9"/>
        <v>35698246</v>
      </c>
    </row>
    <row r="72" spans="1:11" ht="12.75" hidden="1">
      <c r="A72" s="1" t="s">
        <v>126</v>
      </c>
      <c r="B72" s="1">
        <f>+B77</f>
        <v>25540808</v>
      </c>
      <c r="C72" s="1">
        <f aca="true" t="shared" si="10" ref="C72:K72">+C77</f>
        <v>30540963</v>
      </c>
      <c r="D72" s="1">
        <f t="shared" si="10"/>
        <v>42551764</v>
      </c>
      <c r="E72" s="1">
        <f t="shared" si="10"/>
        <v>34952808</v>
      </c>
      <c r="F72" s="1">
        <f t="shared" si="10"/>
        <v>34952808</v>
      </c>
      <c r="G72" s="1">
        <f t="shared" si="10"/>
        <v>34952808</v>
      </c>
      <c r="H72" s="1">
        <f t="shared" si="10"/>
        <v>0</v>
      </c>
      <c r="I72" s="1">
        <f t="shared" si="10"/>
        <v>25557989</v>
      </c>
      <c r="J72" s="1">
        <f t="shared" si="10"/>
        <v>19666064</v>
      </c>
      <c r="K72" s="1">
        <f t="shared" si="10"/>
        <v>20767019</v>
      </c>
    </row>
    <row r="73" spans="1:11" ht="12.75" hidden="1">
      <c r="A73" s="1" t="s">
        <v>127</v>
      </c>
      <c r="B73" s="1">
        <f>+B74</f>
        <v>-3126838.166666668</v>
      </c>
      <c r="C73" s="1">
        <f aca="true" t="shared" si="11" ref="C73:K73">+(C78+C80+C81+C82)-(B78+B80+B81+B82)</f>
        <v>-3383750</v>
      </c>
      <c r="D73" s="1">
        <f t="shared" si="11"/>
        <v>1285179</v>
      </c>
      <c r="E73" s="1">
        <f t="shared" si="11"/>
        <v>4412637</v>
      </c>
      <c r="F73" s="1">
        <f>+(F78+F80+F81+F82)-(D78+D80+D81+D82)</f>
        <v>4412637</v>
      </c>
      <c r="G73" s="1">
        <f>+(G78+G80+G81+G82)-(D78+D80+D81+D82)</f>
        <v>4412637</v>
      </c>
      <c r="H73" s="1">
        <f>+(H78+H80+H81+H82)-(D78+D80+D81+D82)</f>
        <v>32044159</v>
      </c>
      <c r="I73" s="1">
        <f>+(I78+I80+I81+I82)-(E78+E80+E81+E82)</f>
        <v>-1641432</v>
      </c>
      <c r="J73" s="1">
        <f t="shared" si="11"/>
        <v>-1375371</v>
      </c>
      <c r="K73" s="1">
        <f t="shared" si="11"/>
        <v>380146</v>
      </c>
    </row>
    <row r="74" spans="1:11" ht="12.75" hidden="1">
      <c r="A74" s="1" t="s">
        <v>128</v>
      </c>
      <c r="B74" s="1">
        <f>+TREND(C74:E74)</f>
        <v>-3126838.166666668</v>
      </c>
      <c r="C74" s="1">
        <f>+C73</f>
        <v>-3383750</v>
      </c>
      <c r="D74" s="1">
        <f aca="true" t="shared" si="12" ref="D74:K74">+D73</f>
        <v>1285179</v>
      </c>
      <c r="E74" s="1">
        <f t="shared" si="12"/>
        <v>4412637</v>
      </c>
      <c r="F74" s="1">
        <f t="shared" si="12"/>
        <v>4412637</v>
      </c>
      <c r="G74" s="1">
        <f t="shared" si="12"/>
        <v>4412637</v>
      </c>
      <c r="H74" s="1">
        <f t="shared" si="12"/>
        <v>32044159</v>
      </c>
      <c r="I74" s="1">
        <f t="shared" si="12"/>
        <v>-1641432</v>
      </c>
      <c r="J74" s="1">
        <f t="shared" si="12"/>
        <v>-1375371</v>
      </c>
      <c r="K74" s="1">
        <f t="shared" si="12"/>
        <v>380146</v>
      </c>
    </row>
    <row r="75" spans="1:11" ht="12.75" hidden="1">
      <c r="A75" s="1" t="s">
        <v>129</v>
      </c>
      <c r="B75" s="1">
        <f>+B84-(((B80+B81+B78)*B70)-B79)</f>
        <v>21944078.323718067</v>
      </c>
      <c r="C75" s="1">
        <f aca="true" t="shared" si="13" ref="C75:K75">+C84-(((C80+C81+C78)*C70)-C79)</f>
        <v>16429617.948732855</v>
      </c>
      <c r="D75" s="1">
        <f t="shared" si="13"/>
        <v>19334141.423841886</v>
      </c>
      <c r="E75" s="1">
        <f t="shared" si="13"/>
        <v>25538415.81576622</v>
      </c>
      <c r="F75" s="1">
        <f t="shared" si="13"/>
        <v>25538415.81576622</v>
      </c>
      <c r="G75" s="1">
        <f t="shared" si="13"/>
        <v>25538415.81576622</v>
      </c>
      <c r="H75" s="1">
        <f t="shared" si="13"/>
        <v>5475936</v>
      </c>
      <c r="I75" s="1">
        <f t="shared" si="13"/>
        <v>20685999.229556873</v>
      </c>
      <c r="J75" s="1">
        <f t="shared" si="13"/>
        <v>18447210.1366728</v>
      </c>
      <c r="K75" s="1">
        <f t="shared" si="13"/>
        <v>19610913.616742633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25540808</v>
      </c>
      <c r="C77" s="3">
        <v>30540963</v>
      </c>
      <c r="D77" s="3">
        <v>42551764</v>
      </c>
      <c r="E77" s="3">
        <v>34952808</v>
      </c>
      <c r="F77" s="3">
        <v>34952808</v>
      </c>
      <c r="G77" s="3">
        <v>34952808</v>
      </c>
      <c r="H77" s="3">
        <v>0</v>
      </c>
      <c r="I77" s="3">
        <v>25557989</v>
      </c>
      <c r="J77" s="3">
        <v>19666064</v>
      </c>
      <c r="K77" s="3">
        <v>20767019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24633910</v>
      </c>
      <c r="C79" s="3">
        <v>18090982</v>
      </c>
      <c r="D79" s="3">
        <v>21807374</v>
      </c>
      <c r="E79" s="3">
        <v>28759118</v>
      </c>
      <c r="F79" s="3">
        <v>28759118</v>
      </c>
      <c r="G79" s="3">
        <v>28759118</v>
      </c>
      <c r="H79" s="3">
        <v>5475936</v>
      </c>
      <c r="I79" s="3">
        <v>27729403</v>
      </c>
      <c r="J79" s="3">
        <v>29391712</v>
      </c>
      <c r="K79" s="3">
        <v>31155503</v>
      </c>
    </row>
    <row r="80" spans="1:11" ht="12.75" hidden="1">
      <c r="A80" s="2" t="s">
        <v>67</v>
      </c>
      <c r="B80" s="3">
        <v>3617700</v>
      </c>
      <c r="C80" s="3">
        <v>3032773</v>
      </c>
      <c r="D80" s="3">
        <v>3482877</v>
      </c>
      <c r="E80" s="3">
        <v>5638820</v>
      </c>
      <c r="F80" s="3">
        <v>5638820</v>
      </c>
      <c r="G80" s="3">
        <v>5638820</v>
      </c>
      <c r="H80" s="3">
        <v>62878581</v>
      </c>
      <c r="I80" s="3">
        <v>5977149</v>
      </c>
      <c r="J80" s="3">
        <v>6335778</v>
      </c>
      <c r="K80" s="3">
        <v>6715924</v>
      </c>
    </row>
    <row r="81" spans="1:11" ht="12.75" hidden="1">
      <c r="A81" s="2" t="s">
        <v>68</v>
      </c>
      <c r="B81" s="3">
        <v>3420815</v>
      </c>
      <c r="C81" s="3">
        <v>621992</v>
      </c>
      <c r="D81" s="3">
        <v>1457067</v>
      </c>
      <c r="E81" s="3">
        <v>125917</v>
      </c>
      <c r="F81" s="3">
        <v>125917</v>
      </c>
      <c r="G81" s="3">
        <v>125917</v>
      </c>
      <c r="H81" s="3">
        <v>-26555457</v>
      </c>
      <c r="I81" s="3">
        <v>134000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3587844</v>
      </c>
      <c r="F82" s="3">
        <v>3587844</v>
      </c>
      <c r="G82" s="3">
        <v>3587844</v>
      </c>
      <c r="H82" s="3">
        <v>660979</v>
      </c>
      <c r="I82" s="3">
        <v>1600000</v>
      </c>
      <c r="J82" s="3">
        <v>0</v>
      </c>
      <c r="K82" s="3">
        <v>0</v>
      </c>
    </row>
    <row r="83" spans="1:11" ht="12.75" hidden="1">
      <c r="A83" s="2" t="s">
        <v>70</v>
      </c>
      <c r="B83" s="3">
        <v>9760649</v>
      </c>
      <c r="C83" s="3">
        <v>13883152</v>
      </c>
      <c r="D83" s="3">
        <v>21303968</v>
      </c>
      <c r="E83" s="3">
        <v>19527792</v>
      </c>
      <c r="F83" s="3">
        <v>19527792</v>
      </c>
      <c r="G83" s="3">
        <v>19527792</v>
      </c>
      <c r="H83" s="3">
        <v>1469065</v>
      </c>
      <c r="I83" s="3">
        <v>29456856</v>
      </c>
      <c r="J83" s="3">
        <v>33971404</v>
      </c>
      <c r="K83" s="3">
        <v>35698246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47814551</v>
      </c>
      <c r="C5" s="6">
        <v>62700060</v>
      </c>
      <c r="D5" s="23">
        <v>74214768</v>
      </c>
      <c r="E5" s="24">
        <v>75161501</v>
      </c>
      <c r="F5" s="6">
        <v>75609917</v>
      </c>
      <c r="G5" s="25">
        <v>75609917</v>
      </c>
      <c r="H5" s="26">
        <v>0</v>
      </c>
      <c r="I5" s="24">
        <v>80146512</v>
      </c>
      <c r="J5" s="6">
        <v>86558233</v>
      </c>
      <c r="K5" s="25">
        <v>90886144</v>
      </c>
    </row>
    <row r="6" spans="1:11" ht="13.5">
      <c r="A6" s="22" t="s">
        <v>18</v>
      </c>
      <c r="B6" s="6">
        <v>157552582</v>
      </c>
      <c r="C6" s="6">
        <v>214946457</v>
      </c>
      <c r="D6" s="23">
        <v>249018868</v>
      </c>
      <c r="E6" s="24">
        <v>209436284</v>
      </c>
      <c r="F6" s="6">
        <v>209448844</v>
      </c>
      <c r="G6" s="25">
        <v>209448844</v>
      </c>
      <c r="H6" s="26">
        <v>0</v>
      </c>
      <c r="I6" s="24">
        <v>235834511</v>
      </c>
      <c r="J6" s="6">
        <v>260805131</v>
      </c>
      <c r="K6" s="25">
        <v>280791518</v>
      </c>
    </row>
    <row r="7" spans="1:11" ht="13.5">
      <c r="A7" s="22" t="s">
        <v>19</v>
      </c>
      <c r="B7" s="6">
        <v>7853180</v>
      </c>
      <c r="C7" s="6">
        <v>8326297</v>
      </c>
      <c r="D7" s="23">
        <v>7364073</v>
      </c>
      <c r="E7" s="24">
        <v>8200000</v>
      </c>
      <c r="F7" s="6">
        <v>8200000</v>
      </c>
      <c r="G7" s="25">
        <v>8200000</v>
      </c>
      <c r="H7" s="26">
        <v>0</v>
      </c>
      <c r="I7" s="24">
        <v>5650000</v>
      </c>
      <c r="J7" s="6">
        <v>5650000</v>
      </c>
      <c r="K7" s="25">
        <v>5650000</v>
      </c>
    </row>
    <row r="8" spans="1:11" ht="13.5">
      <c r="A8" s="22" t="s">
        <v>20</v>
      </c>
      <c r="B8" s="6">
        <v>111792720</v>
      </c>
      <c r="C8" s="6">
        <v>159975032</v>
      </c>
      <c r="D8" s="23">
        <v>128604821</v>
      </c>
      <c r="E8" s="24">
        <v>128899000</v>
      </c>
      <c r="F8" s="6">
        <v>130763668</v>
      </c>
      <c r="G8" s="25">
        <v>130763668</v>
      </c>
      <c r="H8" s="26">
        <v>0</v>
      </c>
      <c r="I8" s="24">
        <v>130818550</v>
      </c>
      <c r="J8" s="6">
        <v>127527850</v>
      </c>
      <c r="K8" s="25">
        <v>124736750</v>
      </c>
    </row>
    <row r="9" spans="1:11" ht="13.5">
      <c r="A9" s="22" t="s">
        <v>21</v>
      </c>
      <c r="B9" s="6">
        <v>33012453</v>
      </c>
      <c r="C9" s="6">
        <v>39802564</v>
      </c>
      <c r="D9" s="23">
        <v>76399695</v>
      </c>
      <c r="E9" s="24">
        <v>34515858</v>
      </c>
      <c r="F9" s="6">
        <v>56909149</v>
      </c>
      <c r="G9" s="25">
        <v>56909149</v>
      </c>
      <c r="H9" s="26">
        <v>0</v>
      </c>
      <c r="I9" s="24">
        <v>108352332</v>
      </c>
      <c r="J9" s="6">
        <v>86206883</v>
      </c>
      <c r="K9" s="25">
        <v>87151417</v>
      </c>
    </row>
    <row r="10" spans="1:11" ht="25.5">
      <c r="A10" s="27" t="s">
        <v>118</v>
      </c>
      <c r="B10" s="28">
        <f>SUM(B5:B9)</f>
        <v>358025486</v>
      </c>
      <c r="C10" s="29">
        <f aca="true" t="shared" si="0" ref="C10:K10">SUM(C5:C9)</f>
        <v>485750410</v>
      </c>
      <c r="D10" s="30">
        <f t="shared" si="0"/>
        <v>535602225</v>
      </c>
      <c r="E10" s="28">
        <f t="shared" si="0"/>
        <v>456212643</v>
      </c>
      <c r="F10" s="29">
        <f t="shared" si="0"/>
        <v>480931578</v>
      </c>
      <c r="G10" s="31">
        <f t="shared" si="0"/>
        <v>480931578</v>
      </c>
      <c r="H10" s="32">
        <f t="shared" si="0"/>
        <v>0</v>
      </c>
      <c r="I10" s="28">
        <f t="shared" si="0"/>
        <v>560801905</v>
      </c>
      <c r="J10" s="29">
        <f t="shared" si="0"/>
        <v>566748097</v>
      </c>
      <c r="K10" s="31">
        <f t="shared" si="0"/>
        <v>589215829</v>
      </c>
    </row>
    <row r="11" spans="1:11" ht="13.5">
      <c r="A11" s="22" t="s">
        <v>22</v>
      </c>
      <c r="B11" s="6">
        <v>90204796</v>
      </c>
      <c r="C11" s="6">
        <v>104899680</v>
      </c>
      <c r="D11" s="23">
        <v>141626485</v>
      </c>
      <c r="E11" s="24">
        <v>133285835</v>
      </c>
      <c r="F11" s="6">
        <v>131202365</v>
      </c>
      <c r="G11" s="25">
        <v>131202365</v>
      </c>
      <c r="H11" s="26">
        <v>0</v>
      </c>
      <c r="I11" s="24">
        <v>172983838</v>
      </c>
      <c r="J11" s="6">
        <v>183278845</v>
      </c>
      <c r="K11" s="25">
        <v>190710294</v>
      </c>
    </row>
    <row r="12" spans="1:11" ht="13.5">
      <c r="A12" s="22" t="s">
        <v>23</v>
      </c>
      <c r="B12" s="6">
        <v>15806373</v>
      </c>
      <c r="C12" s="6">
        <v>18065144</v>
      </c>
      <c r="D12" s="23">
        <v>22111612</v>
      </c>
      <c r="E12" s="24">
        <v>20166735</v>
      </c>
      <c r="F12" s="6">
        <v>20166735</v>
      </c>
      <c r="G12" s="25">
        <v>20166735</v>
      </c>
      <c r="H12" s="26">
        <v>0</v>
      </c>
      <c r="I12" s="24">
        <v>21536056</v>
      </c>
      <c r="J12" s="6">
        <v>22742910</v>
      </c>
      <c r="K12" s="25">
        <v>23993921</v>
      </c>
    </row>
    <row r="13" spans="1:11" ht="13.5">
      <c r="A13" s="22" t="s">
        <v>119</v>
      </c>
      <c r="B13" s="6">
        <v>15763169</v>
      </c>
      <c r="C13" s="6">
        <v>24272166</v>
      </c>
      <c r="D13" s="23">
        <v>0</v>
      </c>
      <c r="E13" s="24">
        <v>29116545</v>
      </c>
      <c r="F13" s="6">
        <v>23896636</v>
      </c>
      <c r="G13" s="25">
        <v>23896636</v>
      </c>
      <c r="H13" s="26">
        <v>0</v>
      </c>
      <c r="I13" s="24">
        <v>26652382</v>
      </c>
      <c r="J13" s="6">
        <v>27943382</v>
      </c>
      <c r="K13" s="25">
        <v>28652382</v>
      </c>
    </row>
    <row r="14" spans="1:11" ht="13.5">
      <c r="A14" s="22" t="s">
        <v>24</v>
      </c>
      <c r="B14" s="6">
        <v>4989699</v>
      </c>
      <c r="C14" s="6">
        <v>6396548</v>
      </c>
      <c r="D14" s="23">
        <v>1533585</v>
      </c>
      <c r="E14" s="24">
        <v>1286250</v>
      </c>
      <c r="F14" s="6">
        <v>1604563</v>
      </c>
      <c r="G14" s="25">
        <v>1604563</v>
      </c>
      <c r="H14" s="26">
        <v>0</v>
      </c>
      <c r="I14" s="24">
        <v>57428</v>
      </c>
      <c r="J14" s="6">
        <v>3387</v>
      </c>
      <c r="K14" s="25">
        <v>0</v>
      </c>
    </row>
    <row r="15" spans="1:11" ht="13.5">
      <c r="A15" s="22" t="s">
        <v>25</v>
      </c>
      <c r="B15" s="6">
        <v>117892863</v>
      </c>
      <c r="C15" s="6">
        <v>145053572</v>
      </c>
      <c r="D15" s="23">
        <v>137682772</v>
      </c>
      <c r="E15" s="24">
        <v>150240237</v>
      </c>
      <c r="F15" s="6">
        <v>165080637</v>
      </c>
      <c r="G15" s="25">
        <v>165080637</v>
      </c>
      <c r="H15" s="26">
        <v>0</v>
      </c>
      <c r="I15" s="24">
        <v>188770176</v>
      </c>
      <c r="J15" s="6">
        <v>172871279</v>
      </c>
      <c r="K15" s="25">
        <v>172183879</v>
      </c>
    </row>
    <row r="16" spans="1:11" ht="13.5">
      <c r="A16" s="33" t="s">
        <v>26</v>
      </c>
      <c r="B16" s="6">
        <v>7279845</v>
      </c>
      <c r="C16" s="6">
        <v>1660134</v>
      </c>
      <c r="D16" s="23">
        <v>5977632</v>
      </c>
      <c r="E16" s="24">
        <v>4734000</v>
      </c>
      <c r="F16" s="6">
        <v>6426225</v>
      </c>
      <c r="G16" s="25">
        <v>6426225</v>
      </c>
      <c r="H16" s="26">
        <v>0</v>
      </c>
      <c r="I16" s="24">
        <v>7463550</v>
      </c>
      <c r="J16" s="6">
        <v>7788850</v>
      </c>
      <c r="K16" s="25">
        <v>8809750</v>
      </c>
    </row>
    <row r="17" spans="1:11" ht="13.5">
      <c r="A17" s="22" t="s">
        <v>27</v>
      </c>
      <c r="B17" s="6">
        <v>56631932</v>
      </c>
      <c r="C17" s="6">
        <v>167710807</v>
      </c>
      <c r="D17" s="23">
        <v>123673144</v>
      </c>
      <c r="E17" s="24">
        <v>117382641</v>
      </c>
      <c r="F17" s="6">
        <v>132554416</v>
      </c>
      <c r="G17" s="25">
        <v>132554416</v>
      </c>
      <c r="H17" s="26">
        <v>0</v>
      </c>
      <c r="I17" s="24">
        <v>143338902</v>
      </c>
      <c r="J17" s="6">
        <v>152119444</v>
      </c>
      <c r="K17" s="25">
        <v>164865488</v>
      </c>
    </row>
    <row r="18" spans="1:11" ht="13.5">
      <c r="A18" s="34" t="s">
        <v>28</v>
      </c>
      <c r="B18" s="35">
        <f>SUM(B11:B17)</f>
        <v>308568677</v>
      </c>
      <c r="C18" s="36">
        <f aca="true" t="shared" si="1" ref="C18:K18">SUM(C11:C17)</f>
        <v>468058051</v>
      </c>
      <c r="D18" s="37">
        <f t="shared" si="1"/>
        <v>432605230</v>
      </c>
      <c r="E18" s="35">
        <f t="shared" si="1"/>
        <v>456212243</v>
      </c>
      <c r="F18" s="36">
        <f t="shared" si="1"/>
        <v>480931577</v>
      </c>
      <c r="G18" s="38">
        <f t="shared" si="1"/>
        <v>480931577</v>
      </c>
      <c r="H18" s="39">
        <f t="shared" si="1"/>
        <v>0</v>
      </c>
      <c r="I18" s="35">
        <f t="shared" si="1"/>
        <v>560802332</v>
      </c>
      <c r="J18" s="36">
        <f t="shared" si="1"/>
        <v>566748097</v>
      </c>
      <c r="K18" s="38">
        <f t="shared" si="1"/>
        <v>589215714</v>
      </c>
    </row>
    <row r="19" spans="1:11" ht="13.5">
      <c r="A19" s="34" t="s">
        <v>29</v>
      </c>
      <c r="B19" s="40">
        <f>+B10-B18</f>
        <v>49456809</v>
      </c>
      <c r="C19" s="41">
        <f aca="true" t="shared" si="2" ref="C19:K19">+C10-C18</f>
        <v>17692359</v>
      </c>
      <c r="D19" s="42">
        <f t="shared" si="2"/>
        <v>102996995</v>
      </c>
      <c r="E19" s="40">
        <f t="shared" si="2"/>
        <v>400</v>
      </c>
      <c r="F19" s="41">
        <f t="shared" si="2"/>
        <v>1</v>
      </c>
      <c r="G19" s="43">
        <f t="shared" si="2"/>
        <v>1</v>
      </c>
      <c r="H19" s="44">
        <f t="shared" si="2"/>
        <v>0</v>
      </c>
      <c r="I19" s="40">
        <f t="shared" si="2"/>
        <v>-427</v>
      </c>
      <c r="J19" s="41">
        <f t="shared" si="2"/>
        <v>0</v>
      </c>
      <c r="K19" s="43">
        <f t="shared" si="2"/>
        <v>115</v>
      </c>
    </row>
    <row r="20" spans="1:11" ht="13.5">
      <c r="A20" s="22" t="s">
        <v>30</v>
      </c>
      <c r="B20" s="24">
        <v>25294177</v>
      </c>
      <c r="C20" s="6">
        <v>25999927</v>
      </c>
      <c r="D20" s="23">
        <v>25756000</v>
      </c>
      <c r="E20" s="24">
        <v>40589000</v>
      </c>
      <c r="F20" s="6">
        <v>0</v>
      </c>
      <c r="G20" s="25">
        <v>0</v>
      </c>
      <c r="H20" s="26">
        <v>0</v>
      </c>
      <c r="I20" s="24">
        <v>40971000</v>
      </c>
      <c r="J20" s="6">
        <v>43415150</v>
      </c>
      <c r="K20" s="25">
        <v>43503250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26769000</v>
      </c>
      <c r="F21" s="46">
        <v>0</v>
      </c>
      <c r="G21" s="48">
        <v>0</v>
      </c>
      <c r="H21" s="49">
        <v>0</v>
      </c>
      <c r="I21" s="45">
        <v>35731342</v>
      </c>
      <c r="J21" s="46">
        <v>25380000</v>
      </c>
      <c r="K21" s="48">
        <v>25114000</v>
      </c>
    </row>
    <row r="22" spans="1:11" ht="25.5">
      <c r="A22" s="50" t="s">
        <v>121</v>
      </c>
      <c r="B22" s="51">
        <f>SUM(B19:B21)</f>
        <v>74750986</v>
      </c>
      <c r="C22" s="52">
        <f aca="true" t="shared" si="3" ref="C22:K22">SUM(C19:C21)</f>
        <v>43692286</v>
      </c>
      <c r="D22" s="53">
        <f t="shared" si="3"/>
        <v>128752995</v>
      </c>
      <c r="E22" s="51">
        <f t="shared" si="3"/>
        <v>67358400</v>
      </c>
      <c r="F22" s="52">
        <f t="shared" si="3"/>
        <v>1</v>
      </c>
      <c r="G22" s="54">
        <f t="shared" si="3"/>
        <v>1</v>
      </c>
      <c r="H22" s="55">
        <f t="shared" si="3"/>
        <v>0</v>
      </c>
      <c r="I22" s="51">
        <f t="shared" si="3"/>
        <v>76701915</v>
      </c>
      <c r="J22" s="52">
        <f t="shared" si="3"/>
        <v>68795150</v>
      </c>
      <c r="K22" s="54">
        <f t="shared" si="3"/>
        <v>68617365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74750986</v>
      </c>
      <c r="C24" s="41">
        <f aca="true" t="shared" si="4" ref="C24:K24">SUM(C22:C23)</f>
        <v>43692286</v>
      </c>
      <c r="D24" s="42">
        <f t="shared" si="4"/>
        <v>128752995</v>
      </c>
      <c r="E24" s="40">
        <f t="shared" si="4"/>
        <v>67358400</v>
      </c>
      <c r="F24" s="41">
        <f t="shared" si="4"/>
        <v>1</v>
      </c>
      <c r="G24" s="43">
        <f t="shared" si="4"/>
        <v>1</v>
      </c>
      <c r="H24" s="44">
        <f t="shared" si="4"/>
        <v>0</v>
      </c>
      <c r="I24" s="40">
        <f t="shared" si="4"/>
        <v>76701915</v>
      </c>
      <c r="J24" s="41">
        <f t="shared" si="4"/>
        <v>68795150</v>
      </c>
      <c r="K24" s="43">
        <f t="shared" si="4"/>
        <v>68617365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24646618</v>
      </c>
      <c r="C27" s="7">
        <v>24520328</v>
      </c>
      <c r="D27" s="64">
        <v>66914429</v>
      </c>
      <c r="E27" s="65">
        <v>67361000</v>
      </c>
      <c r="F27" s="7">
        <v>54864562</v>
      </c>
      <c r="G27" s="66">
        <v>54864562</v>
      </c>
      <c r="H27" s="67">
        <v>0</v>
      </c>
      <c r="I27" s="65">
        <v>76701759</v>
      </c>
      <c r="J27" s="7">
        <v>68795000</v>
      </c>
      <c r="K27" s="66">
        <v>68617570</v>
      </c>
    </row>
    <row r="28" spans="1:11" ht="13.5">
      <c r="A28" s="68" t="s">
        <v>30</v>
      </c>
      <c r="B28" s="6">
        <v>23646618</v>
      </c>
      <c r="C28" s="6">
        <v>12819782</v>
      </c>
      <c r="D28" s="23">
        <v>25306360</v>
      </c>
      <c r="E28" s="24">
        <v>41591000</v>
      </c>
      <c r="F28" s="6">
        <v>36444562</v>
      </c>
      <c r="G28" s="25">
        <v>36444562</v>
      </c>
      <c r="H28" s="26">
        <v>0</v>
      </c>
      <c r="I28" s="24">
        <v>40971000</v>
      </c>
      <c r="J28" s="6">
        <v>45437000</v>
      </c>
      <c r="K28" s="25">
        <v>45635000</v>
      </c>
    </row>
    <row r="29" spans="1:11" ht="13.5">
      <c r="A29" s="22" t="s">
        <v>123</v>
      </c>
      <c r="B29" s="6">
        <v>0</v>
      </c>
      <c r="C29" s="6">
        <v>11700546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1000000</v>
      </c>
      <c r="C31" s="6">
        <v>0</v>
      </c>
      <c r="D31" s="23">
        <v>41608069</v>
      </c>
      <c r="E31" s="24">
        <v>25770000</v>
      </c>
      <c r="F31" s="6">
        <v>18420000</v>
      </c>
      <c r="G31" s="25">
        <v>18420000</v>
      </c>
      <c r="H31" s="26">
        <v>0</v>
      </c>
      <c r="I31" s="24">
        <v>35730759</v>
      </c>
      <c r="J31" s="6">
        <v>23358000</v>
      </c>
      <c r="K31" s="25">
        <v>22982570</v>
      </c>
    </row>
    <row r="32" spans="1:11" ht="13.5">
      <c r="A32" s="34" t="s">
        <v>36</v>
      </c>
      <c r="B32" s="7">
        <f>SUM(B28:B31)</f>
        <v>24646618</v>
      </c>
      <c r="C32" s="7">
        <f aca="true" t="shared" si="5" ref="C32:K32">SUM(C28:C31)</f>
        <v>24520328</v>
      </c>
      <c r="D32" s="64">
        <f t="shared" si="5"/>
        <v>66914429</v>
      </c>
      <c r="E32" s="65">
        <f t="shared" si="5"/>
        <v>67361000</v>
      </c>
      <c r="F32" s="7">
        <f t="shared" si="5"/>
        <v>54864562</v>
      </c>
      <c r="G32" s="66">
        <f t="shared" si="5"/>
        <v>54864562</v>
      </c>
      <c r="H32" s="67">
        <f t="shared" si="5"/>
        <v>0</v>
      </c>
      <c r="I32" s="65">
        <f t="shared" si="5"/>
        <v>76701759</v>
      </c>
      <c r="J32" s="7">
        <f t="shared" si="5"/>
        <v>68795000</v>
      </c>
      <c r="K32" s="66">
        <f t="shared" si="5"/>
        <v>68617570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310686623</v>
      </c>
      <c r="C35" s="6">
        <v>329368171</v>
      </c>
      <c r="D35" s="23">
        <v>203020900</v>
      </c>
      <c r="E35" s="24">
        <v>285893528</v>
      </c>
      <c r="F35" s="6">
        <v>273602693</v>
      </c>
      <c r="G35" s="25">
        <v>273602693</v>
      </c>
      <c r="H35" s="26">
        <v>291965279</v>
      </c>
      <c r="I35" s="24">
        <v>162122642</v>
      </c>
      <c r="J35" s="6">
        <v>179670129</v>
      </c>
      <c r="K35" s="25">
        <v>204358400</v>
      </c>
    </row>
    <row r="36" spans="1:11" ht="13.5">
      <c r="A36" s="22" t="s">
        <v>39</v>
      </c>
      <c r="B36" s="6">
        <v>815833734</v>
      </c>
      <c r="C36" s="6">
        <v>843128195</v>
      </c>
      <c r="D36" s="23">
        <v>836306391</v>
      </c>
      <c r="E36" s="24">
        <v>855436237</v>
      </c>
      <c r="F36" s="6">
        <v>986525437</v>
      </c>
      <c r="G36" s="25">
        <v>986525437</v>
      </c>
      <c r="H36" s="26">
        <v>881186877</v>
      </c>
      <c r="I36" s="24">
        <v>1119529181</v>
      </c>
      <c r="J36" s="6">
        <v>1183124279</v>
      </c>
      <c r="K36" s="25">
        <v>1247542180</v>
      </c>
    </row>
    <row r="37" spans="1:11" ht="13.5">
      <c r="A37" s="22" t="s">
        <v>40</v>
      </c>
      <c r="B37" s="6">
        <v>63214690</v>
      </c>
      <c r="C37" s="6">
        <v>69411282</v>
      </c>
      <c r="D37" s="23">
        <v>84360687</v>
      </c>
      <c r="E37" s="24">
        <v>49796086</v>
      </c>
      <c r="F37" s="6">
        <v>74296603</v>
      </c>
      <c r="G37" s="25">
        <v>74296603</v>
      </c>
      <c r="H37" s="26">
        <v>99408051</v>
      </c>
      <c r="I37" s="24">
        <v>112903606</v>
      </c>
      <c r="J37" s="6">
        <v>111953337</v>
      </c>
      <c r="K37" s="25">
        <v>111809951</v>
      </c>
    </row>
    <row r="38" spans="1:11" ht="13.5">
      <c r="A38" s="22" t="s">
        <v>41</v>
      </c>
      <c r="B38" s="6">
        <v>73948798</v>
      </c>
      <c r="C38" s="6">
        <v>71776999</v>
      </c>
      <c r="D38" s="23">
        <v>69114675</v>
      </c>
      <c r="E38" s="24">
        <v>27037471</v>
      </c>
      <c r="F38" s="6">
        <v>14748973</v>
      </c>
      <c r="G38" s="25">
        <v>14748973</v>
      </c>
      <c r="H38" s="26">
        <v>5385999</v>
      </c>
      <c r="I38" s="24">
        <v>5334485</v>
      </c>
      <c r="J38" s="6">
        <v>4384216</v>
      </c>
      <c r="K38" s="25">
        <v>4240830</v>
      </c>
    </row>
    <row r="39" spans="1:11" ht="13.5">
      <c r="A39" s="22" t="s">
        <v>42</v>
      </c>
      <c r="B39" s="6">
        <v>989356869</v>
      </c>
      <c r="C39" s="6">
        <v>1031308085</v>
      </c>
      <c r="D39" s="23">
        <v>885851929</v>
      </c>
      <c r="E39" s="24">
        <v>1064496208</v>
      </c>
      <c r="F39" s="6">
        <v>1171082554</v>
      </c>
      <c r="G39" s="25">
        <v>1171082554</v>
      </c>
      <c r="H39" s="26">
        <v>1068358106</v>
      </c>
      <c r="I39" s="24">
        <v>1163413732</v>
      </c>
      <c r="J39" s="6">
        <v>1246456855</v>
      </c>
      <c r="K39" s="25">
        <v>1335849799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59530326</v>
      </c>
      <c r="C42" s="6">
        <v>141679934</v>
      </c>
      <c r="D42" s="23">
        <v>16374866</v>
      </c>
      <c r="E42" s="24">
        <v>61005201</v>
      </c>
      <c r="F42" s="6">
        <v>64287262</v>
      </c>
      <c r="G42" s="25">
        <v>64287262</v>
      </c>
      <c r="H42" s="26">
        <v>104533594</v>
      </c>
      <c r="I42" s="24">
        <v>67671025</v>
      </c>
      <c r="J42" s="6">
        <v>73454849</v>
      </c>
      <c r="K42" s="25">
        <v>83300914</v>
      </c>
    </row>
    <row r="43" spans="1:11" ht="13.5">
      <c r="A43" s="22" t="s">
        <v>45</v>
      </c>
      <c r="B43" s="6">
        <v>-27315417</v>
      </c>
      <c r="C43" s="6">
        <v>-49473298</v>
      </c>
      <c r="D43" s="23">
        <v>-66725605</v>
      </c>
      <c r="E43" s="24">
        <v>-40590004</v>
      </c>
      <c r="F43" s="6">
        <v>-40591500</v>
      </c>
      <c r="G43" s="25">
        <v>-40591500</v>
      </c>
      <c r="H43" s="26">
        <v>-55300669</v>
      </c>
      <c r="I43" s="24">
        <v>-40971000</v>
      </c>
      <c r="J43" s="6">
        <v>-43415150</v>
      </c>
      <c r="K43" s="25">
        <v>-43503202</v>
      </c>
    </row>
    <row r="44" spans="1:11" ht="13.5">
      <c r="A44" s="22" t="s">
        <v>46</v>
      </c>
      <c r="B44" s="6">
        <v>3276398</v>
      </c>
      <c r="C44" s="6">
        <v>39560448</v>
      </c>
      <c r="D44" s="23">
        <v>-1386144</v>
      </c>
      <c r="E44" s="24">
        <v>-1161923</v>
      </c>
      <c r="F44" s="6">
        <v>-1392588</v>
      </c>
      <c r="G44" s="25">
        <v>-1392588</v>
      </c>
      <c r="H44" s="26">
        <v>-1329940</v>
      </c>
      <c r="I44" s="24">
        <v>-1036227</v>
      </c>
      <c r="J44" s="6">
        <v>-140483</v>
      </c>
      <c r="K44" s="25">
        <v>0</v>
      </c>
    </row>
    <row r="45" spans="1:11" ht="13.5">
      <c r="A45" s="34" t="s">
        <v>47</v>
      </c>
      <c r="B45" s="7">
        <v>243016870</v>
      </c>
      <c r="C45" s="7">
        <v>391016118</v>
      </c>
      <c r="D45" s="64">
        <v>77227017</v>
      </c>
      <c r="E45" s="65">
        <v>167605306</v>
      </c>
      <c r="F45" s="7">
        <v>170655206</v>
      </c>
      <c r="G45" s="66">
        <v>170655206</v>
      </c>
      <c r="H45" s="67">
        <v>196255017</v>
      </c>
      <c r="I45" s="65">
        <v>196874769</v>
      </c>
      <c r="J45" s="7">
        <v>226773985</v>
      </c>
      <c r="K45" s="66">
        <v>266571697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177966757</v>
      </c>
      <c r="C48" s="6">
        <v>170802243</v>
      </c>
      <c r="D48" s="23">
        <v>129268433</v>
      </c>
      <c r="E48" s="24">
        <v>156552032</v>
      </c>
      <c r="F48" s="6">
        <v>184510811</v>
      </c>
      <c r="G48" s="25">
        <v>184510811</v>
      </c>
      <c r="H48" s="26">
        <v>182444245</v>
      </c>
      <c r="I48" s="24">
        <v>97210971</v>
      </c>
      <c r="J48" s="6">
        <v>114758458</v>
      </c>
      <c r="K48" s="25">
        <v>139446729</v>
      </c>
    </row>
    <row r="49" spans="1:11" ht="13.5">
      <c r="A49" s="22" t="s">
        <v>50</v>
      </c>
      <c r="B49" s="6">
        <f>+B75</f>
        <v>-88734057.94851977</v>
      </c>
      <c r="C49" s="6">
        <f aca="true" t="shared" si="6" ref="C49:K49">+C75</f>
        <v>-117436533.64628738</v>
      </c>
      <c r="D49" s="23">
        <f t="shared" si="6"/>
        <v>2018228.605934903</v>
      </c>
      <c r="E49" s="24">
        <f t="shared" si="6"/>
        <v>-168076734.30257463</v>
      </c>
      <c r="F49" s="6">
        <f t="shared" si="6"/>
        <v>-72491043.0706058</v>
      </c>
      <c r="G49" s="25">
        <f t="shared" si="6"/>
        <v>-72491043.0706058</v>
      </c>
      <c r="H49" s="26">
        <f t="shared" si="6"/>
        <v>20665268</v>
      </c>
      <c r="I49" s="24">
        <f t="shared" si="6"/>
        <v>-24615944.33682403</v>
      </c>
      <c r="J49" s="6">
        <f t="shared" si="6"/>
        <v>-23944090.7597754</v>
      </c>
      <c r="K49" s="25">
        <f t="shared" si="6"/>
        <v>-23555312.71523928</v>
      </c>
    </row>
    <row r="50" spans="1:11" ht="13.5">
      <c r="A50" s="34" t="s">
        <v>51</v>
      </c>
      <c r="B50" s="7">
        <f>+B48-B49</f>
        <v>266700814.94851977</v>
      </c>
      <c r="C50" s="7">
        <f aca="true" t="shared" si="7" ref="C50:K50">+C48-C49</f>
        <v>288238776.6462874</v>
      </c>
      <c r="D50" s="64">
        <f t="shared" si="7"/>
        <v>127250204.3940651</v>
      </c>
      <c r="E50" s="65">
        <f t="shared" si="7"/>
        <v>324628766.30257463</v>
      </c>
      <c r="F50" s="7">
        <f t="shared" si="7"/>
        <v>257001854.0706058</v>
      </c>
      <c r="G50" s="66">
        <f t="shared" si="7"/>
        <v>257001854.0706058</v>
      </c>
      <c r="H50" s="67">
        <f t="shared" si="7"/>
        <v>161778977</v>
      </c>
      <c r="I50" s="65">
        <f t="shared" si="7"/>
        <v>121826915.33682403</v>
      </c>
      <c r="J50" s="7">
        <f t="shared" si="7"/>
        <v>138702548.7597754</v>
      </c>
      <c r="K50" s="66">
        <f t="shared" si="7"/>
        <v>163002041.7152393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66020096</v>
      </c>
      <c r="C53" s="6">
        <v>964295253</v>
      </c>
      <c r="D53" s="23">
        <v>996496429</v>
      </c>
      <c r="E53" s="24">
        <v>855437000</v>
      </c>
      <c r="F53" s="6">
        <v>842940562</v>
      </c>
      <c r="G53" s="25">
        <v>842940562</v>
      </c>
      <c r="H53" s="26">
        <v>788076000</v>
      </c>
      <c r="I53" s="24">
        <v>1143341940</v>
      </c>
      <c r="J53" s="6">
        <v>1187324959</v>
      </c>
      <c r="K53" s="25">
        <v>1251742680</v>
      </c>
    </row>
    <row r="54" spans="1:11" ht="13.5">
      <c r="A54" s="22" t="s">
        <v>119</v>
      </c>
      <c r="B54" s="6">
        <v>15763169</v>
      </c>
      <c r="C54" s="6">
        <v>24272166</v>
      </c>
      <c r="D54" s="23">
        <v>0</v>
      </c>
      <c r="E54" s="24">
        <v>29116545</v>
      </c>
      <c r="F54" s="6">
        <v>23896636</v>
      </c>
      <c r="G54" s="25">
        <v>23896636</v>
      </c>
      <c r="H54" s="26">
        <v>0</v>
      </c>
      <c r="I54" s="24">
        <v>26652382</v>
      </c>
      <c r="J54" s="6">
        <v>27943382</v>
      </c>
      <c r="K54" s="25">
        <v>28652382</v>
      </c>
    </row>
    <row r="55" spans="1:11" ht="13.5">
      <c r="A55" s="22" t="s">
        <v>54</v>
      </c>
      <c r="B55" s="6">
        <v>0</v>
      </c>
      <c r="C55" s="6">
        <v>0</v>
      </c>
      <c r="D55" s="23">
        <v>25611905</v>
      </c>
      <c r="E55" s="24">
        <v>14751450</v>
      </c>
      <c r="F55" s="6">
        <v>0</v>
      </c>
      <c r="G55" s="25">
        <v>0</v>
      </c>
      <c r="H55" s="26">
        <v>0</v>
      </c>
      <c r="I55" s="24">
        <v>20500000</v>
      </c>
      <c r="J55" s="6">
        <v>11000000</v>
      </c>
      <c r="K55" s="25">
        <v>12500000</v>
      </c>
    </row>
    <row r="56" spans="1:11" ht="13.5">
      <c r="A56" s="22" t="s">
        <v>55</v>
      </c>
      <c r="B56" s="6">
        <v>0</v>
      </c>
      <c r="C56" s="6">
        <v>11066636</v>
      </c>
      <c r="D56" s="23">
        <v>0</v>
      </c>
      <c r="E56" s="24">
        <v>11569000</v>
      </c>
      <c r="F56" s="6">
        <v>14531000</v>
      </c>
      <c r="G56" s="25">
        <v>14531000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35710000</v>
      </c>
      <c r="C59" s="6">
        <v>36585658</v>
      </c>
      <c r="D59" s="23">
        <v>0</v>
      </c>
      <c r="E59" s="24">
        <v>9687082</v>
      </c>
      <c r="F59" s="6">
        <v>9687082</v>
      </c>
      <c r="G59" s="25">
        <v>9687082</v>
      </c>
      <c r="H59" s="26">
        <v>9687082</v>
      </c>
      <c r="I59" s="24">
        <v>19661524</v>
      </c>
      <c r="J59" s="6">
        <v>19661524</v>
      </c>
      <c r="K59" s="25">
        <v>19661524</v>
      </c>
    </row>
    <row r="60" spans="1:11" ht="13.5">
      <c r="A60" s="33" t="s">
        <v>58</v>
      </c>
      <c r="B60" s="6">
        <v>15124843</v>
      </c>
      <c r="C60" s="6">
        <v>15423759</v>
      </c>
      <c r="D60" s="23">
        <v>0</v>
      </c>
      <c r="E60" s="24">
        <v>16731090</v>
      </c>
      <c r="F60" s="6">
        <v>16731090</v>
      </c>
      <c r="G60" s="25">
        <v>16731090</v>
      </c>
      <c r="H60" s="26">
        <v>16731090</v>
      </c>
      <c r="I60" s="24">
        <v>18706311</v>
      </c>
      <c r="J60" s="6">
        <v>18706311</v>
      </c>
      <c r="K60" s="25">
        <v>18706311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9410</v>
      </c>
      <c r="C62" s="92">
        <v>9232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50555</v>
      </c>
      <c r="C64" s="92">
        <v>51575</v>
      </c>
      <c r="D64" s="93">
        <v>0</v>
      </c>
      <c r="E64" s="91">
        <v>56647</v>
      </c>
      <c r="F64" s="92">
        <v>56647</v>
      </c>
      <c r="G64" s="93">
        <v>56647</v>
      </c>
      <c r="H64" s="94">
        <v>56647</v>
      </c>
      <c r="I64" s="91">
        <v>21638</v>
      </c>
      <c r="J64" s="92">
        <v>21638</v>
      </c>
      <c r="K64" s="93">
        <v>21638</v>
      </c>
    </row>
    <row r="65" spans="1:11" ht="13.5">
      <c r="A65" s="90" t="s">
        <v>63</v>
      </c>
      <c r="B65" s="91">
        <v>8316</v>
      </c>
      <c r="C65" s="92">
        <v>8316</v>
      </c>
      <c r="D65" s="93">
        <v>0</v>
      </c>
      <c r="E65" s="91">
        <v>9064</v>
      </c>
      <c r="F65" s="92">
        <v>9064</v>
      </c>
      <c r="G65" s="93">
        <v>9064</v>
      </c>
      <c r="H65" s="94">
        <v>9064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1.040416994514367</v>
      </c>
      <c r="C70" s="5">
        <f aca="true" t="shared" si="8" ref="C70:K70">IF(ISERROR(C71/C72),0,(C71/C72))</f>
        <v>1.0668060173722367</v>
      </c>
      <c r="D70" s="5">
        <f t="shared" si="8"/>
        <v>0.9441620748496461</v>
      </c>
      <c r="E70" s="5">
        <f t="shared" si="8"/>
        <v>0.8220616346384163</v>
      </c>
      <c r="F70" s="5">
        <f t="shared" si="8"/>
        <v>0.8175417190460941</v>
      </c>
      <c r="G70" s="5">
        <f t="shared" si="8"/>
        <v>0.8175417190460941</v>
      </c>
      <c r="H70" s="5">
        <f t="shared" si="8"/>
        <v>0</v>
      </c>
      <c r="I70" s="5">
        <f t="shared" si="8"/>
        <v>0.8595316293247793</v>
      </c>
      <c r="J70" s="5">
        <f t="shared" si="8"/>
        <v>0.8491813553802274</v>
      </c>
      <c r="K70" s="5">
        <f t="shared" si="8"/>
        <v>0.843192015735341</v>
      </c>
    </row>
    <row r="71" spans="1:11" ht="12.75" hidden="1">
      <c r="A71" s="1" t="s">
        <v>125</v>
      </c>
      <c r="B71" s="1">
        <f>+B83</f>
        <v>246231369</v>
      </c>
      <c r="C71" s="1">
        <f aca="true" t="shared" si="9" ref="C71:K71">+C83</f>
        <v>338101664</v>
      </c>
      <c r="D71" s="1">
        <f t="shared" si="9"/>
        <v>377309081</v>
      </c>
      <c r="E71" s="1">
        <f t="shared" si="9"/>
        <v>262331083</v>
      </c>
      <c r="F71" s="1">
        <f t="shared" si="9"/>
        <v>279573033</v>
      </c>
      <c r="G71" s="1">
        <f t="shared" si="9"/>
        <v>279573033</v>
      </c>
      <c r="H71" s="1">
        <f t="shared" si="9"/>
        <v>255513335</v>
      </c>
      <c r="I71" s="1">
        <f t="shared" si="9"/>
        <v>364727940</v>
      </c>
      <c r="J71" s="1">
        <f t="shared" si="9"/>
        <v>368179770</v>
      </c>
      <c r="K71" s="1">
        <f t="shared" si="9"/>
        <v>386881016</v>
      </c>
    </row>
    <row r="72" spans="1:11" ht="12.75" hidden="1">
      <c r="A72" s="1" t="s">
        <v>126</v>
      </c>
      <c r="B72" s="1">
        <f>+B77</f>
        <v>236666039</v>
      </c>
      <c r="C72" s="1">
        <f aca="true" t="shared" si="10" ref="C72:K72">+C77</f>
        <v>316928906</v>
      </c>
      <c r="D72" s="1">
        <f t="shared" si="10"/>
        <v>399623212</v>
      </c>
      <c r="E72" s="1">
        <f t="shared" si="10"/>
        <v>319113643</v>
      </c>
      <c r="F72" s="1">
        <f t="shared" si="10"/>
        <v>341967910</v>
      </c>
      <c r="G72" s="1">
        <f t="shared" si="10"/>
        <v>341967910</v>
      </c>
      <c r="H72" s="1">
        <f t="shared" si="10"/>
        <v>0</v>
      </c>
      <c r="I72" s="1">
        <f t="shared" si="10"/>
        <v>424333355</v>
      </c>
      <c r="J72" s="1">
        <f t="shared" si="10"/>
        <v>433570247</v>
      </c>
      <c r="K72" s="1">
        <f t="shared" si="10"/>
        <v>458829079</v>
      </c>
    </row>
    <row r="73" spans="1:11" ht="12.75" hidden="1">
      <c r="A73" s="1" t="s">
        <v>127</v>
      </c>
      <c r="B73" s="1">
        <f>+B74</f>
        <v>-15852800.833333323</v>
      </c>
      <c r="C73" s="1">
        <f aca="true" t="shared" si="11" ref="C73:K73">+(C78+C80+C81+C82)-(B78+B80+B81+B82)</f>
        <v>25915009</v>
      </c>
      <c r="D73" s="1">
        <f t="shared" si="11"/>
        <v>-84737730</v>
      </c>
      <c r="E73" s="1">
        <f t="shared" si="11"/>
        <v>55216390</v>
      </c>
      <c r="F73" s="1">
        <f>+(F78+F80+F81+F82)-(D78+D80+D81+D82)</f>
        <v>15034883</v>
      </c>
      <c r="G73" s="1">
        <f>+(G78+G80+G81+G82)-(D78+D80+D81+D82)</f>
        <v>15034883</v>
      </c>
      <c r="H73" s="1">
        <f>+(H78+H80+H81+H82)-(D78+D80+D81+D82)</f>
        <v>35464035</v>
      </c>
      <c r="I73" s="1">
        <f>+(I78+I80+I81+I82)-(E78+E80+E81+E82)</f>
        <v>-64354222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128</v>
      </c>
      <c r="B74" s="1">
        <f>+TREND(C74:E74)</f>
        <v>-15852800.833333323</v>
      </c>
      <c r="C74" s="1">
        <f>+C73</f>
        <v>25915009</v>
      </c>
      <c r="D74" s="1">
        <f aca="true" t="shared" si="12" ref="D74:K74">+D73</f>
        <v>-84737730</v>
      </c>
      <c r="E74" s="1">
        <f t="shared" si="12"/>
        <v>55216390</v>
      </c>
      <c r="F74" s="1">
        <f t="shared" si="12"/>
        <v>15034883</v>
      </c>
      <c r="G74" s="1">
        <f t="shared" si="12"/>
        <v>15034883</v>
      </c>
      <c r="H74" s="1">
        <f t="shared" si="12"/>
        <v>35464035</v>
      </c>
      <c r="I74" s="1">
        <f t="shared" si="12"/>
        <v>-64354222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129</v>
      </c>
      <c r="B75" s="1">
        <f>+B84-(((B80+B81+B78)*B70)-B79)</f>
        <v>-88734057.94851977</v>
      </c>
      <c r="C75" s="1">
        <f aca="true" t="shared" si="13" ref="C75:K75">+C84-(((C80+C81+C78)*C70)-C79)</f>
        <v>-117436533.64628738</v>
      </c>
      <c r="D75" s="1">
        <f t="shared" si="13"/>
        <v>2018228.605934903</v>
      </c>
      <c r="E75" s="1">
        <f t="shared" si="13"/>
        <v>-168076734.30257463</v>
      </c>
      <c r="F75" s="1">
        <f t="shared" si="13"/>
        <v>-72491043.0706058</v>
      </c>
      <c r="G75" s="1">
        <f t="shared" si="13"/>
        <v>-72491043.0706058</v>
      </c>
      <c r="H75" s="1">
        <f t="shared" si="13"/>
        <v>20665268</v>
      </c>
      <c r="I75" s="1">
        <f t="shared" si="13"/>
        <v>-24615944.33682403</v>
      </c>
      <c r="J75" s="1">
        <f t="shared" si="13"/>
        <v>-23944090.7597754</v>
      </c>
      <c r="K75" s="1">
        <f t="shared" si="13"/>
        <v>-23555312.71523928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236666039</v>
      </c>
      <c r="C77" s="3">
        <v>316928906</v>
      </c>
      <c r="D77" s="3">
        <v>399623212</v>
      </c>
      <c r="E77" s="3">
        <v>319113643</v>
      </c>
      <c r="F77" s="3">
        <v>341967910</v>
      </c>
      <c r="G77" s="3">
        <v>341967910</v>
      </c>
      <c r="H77" s="3">
        <v>0</v>
      </c>
      <c r="I77" s="3">
        <v>424333355</v>
      </c>
      <c r="J77" s="3">
        <v>433570247</v>
      </c>
      <c r="K77" s="3">
        <v>458829079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47106483</v>
      </c>
      <c r="C79" s="3">
        <v>51958642</v>
      </c>
      <c r="D79" s="3">
        <v>71932961</v>
      </c>
      <c r="E79" s="3">
        <v>-20769249</v>
      </c>
      <c r="F79" s="3">
        <v>339159</v>
      </c>
      <c r="G79" s="3">
        <v>339159</v>
      </c>
      <c r="H79" s="3">
        <v>20665268</v>
      </c>
      <c r="I79" s="3">
        <v>31177690</v>
      </c>
      <c r="J79" s="3">
        <v>31177690</v>
      </c>
      <c r="K79" s="3">
        <v>31177690</v>
      </c>
    </row>
    <row r="80" spans="1:11" ht="12.75" hidden="1">
      <c r="A80" s="2" t="s">
        <v>67</v>
      </c>
      <c r="B80" s="3">
        <v>126847418</v>
      </c>
      <c r="C80" s="3">
        <v>124343486</v>
      </c>
      <c r="D80" s="3">
        <v>19978648</v>
      </c>
      <c r="E80" s="3">
        <v>107843928</v>
      </c>
      <c r="F80" s="3">
        <v>61545200</v>
      </c>
      <c r="G80" s="3">
        <v>61545200</v>
      </c>
      <c r="H80" s="3">
        <v>85483516</v>
      </c>
      <c r="I80" s="3">
        <v>36254470</v>
      </c>
      <c r="J80" s="3">
        <v>36254470</v>
      </c>
      <c r="K80" s="3">
        <v>36254470</v>
      </c>
    </row>
    <row r="81" spans="1:11" ht="12.75" hidden="1">
      <c r="A81" s="2" t="s">
        <v>68</v>
      </c>
      <c r="B81" s="3">
        <v>6024806</v>
      </c>
      <c r="C81" s="3">
        <v>34443747</v>
      </c>
      <c r="D81" s="3">
        <v>54070855</v>
      </c>
      <c r="E81" s="3">
        <v>21421965</v>
      </c>
      <c r="F81" s="3">
        <v>27539186</v>
      </c>
      <c r="G81" s="3">
        <v>27539186</v>
      </c>
      <c r="H81" s="3">
        <v>24030022</v>
      </c>
      <c r="I81" s="3">
        <v>28657201</v>
      </c>
      <c r="J81" s="3">
        <v>28657201</v>
      </c>
      <c r="K81" s="3">
        <v>28657201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246231369</v>
      </c>
      <c r="C83" s="3">
        <v>338101664</v>
      </c>
      <c r="D83" s="3">
        <v>377309081</v>
      </c>
      <c r="E83" s="3">
        <v>262331083</v>
      </c>
      <c r="F83" s="3">
        <v>279573033</v>
      </c>
      <c r="G83" s="3">
        <v>279573033</v>
      </c>
      <c r="H83" s="3">
        <v>255513335</v>
      </c>
      <c r="I83" s="3">
        <v>364727940</v>
      </c>
      <c r="J83" s="3">
        <v>368179770</v>
      </c>
      <c r="K83" s="3">
        <v>386881016</v>
      </c>
    </row>
    <row r="84" spans="1:11" ht="12.75" hidden="1">
      <c r="A84" s="2" t="s">
        <v>71</v>
      </c>
      <c r="B84" s="3">
        <v>2401979</v>
      </c>
      <c r="C84" s="3">
        <v>0</v>
      </c>
      <c r="D84" s="3">
        <v>0</v>
      </c>
      <c r="E84" s="3">
        <v>-41042954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3726368</v>
      </c>
      <c r="C5" s="6">
        <v>8987332</v>
      </c>
      <c r="D5" s="23">
        <v>3181193</v>
      </c>
      <c r="E5" s="24">
        <v>4865251</v>
      </c>
      <c r="F5" s="6">
        <v>4865251</v>
      </c>
      <c r="G5" s="25">
        <v>4865251</v>
      </c>
      <c r="H5" s="26">
        <v>0</v>
      </c>
      <c r="I5" s="24">
        <v>3919150</v>
      </c>
      <c r="J5" s="6">
        <v>4150380</v>
      </c>
      <c r="K5" s="25">
        <v>4382802</v>
      </c>
    </row>
    <row r="6" spans="1:11" ht="13.5">
      <c r="A6" s="22" t="s">
        <v>18</v>
      </c>
      <c r="B6" s="6">
        <v>2899388</v>
      </c>
      <c r="C6" s="6">
        <v>4258163</v>
      </c>
      <c r="D6" s="23">
        <v>6294371</v>
      </c>
      <c r="E6" s="24">
        <v>0</v>
      </c>
      <c r="F6" s="6">
        <v>0</v>
      </c>
      <c r="G6" s="25">
        <v>0</v>
      </c>
      <c r="H6" s="26">
        <v>0</v>
      </c>
      <c r="I6" s="24">
        <v>10420488</v>
      </c>
      <c r="J6" s="6">
        <v>508638</v>
      </c>
      <c r="K6" s="25">
        <v>537041</v>
      </c>
    </row>
    <row r="7" spans="1:11" ht="13.5">
      <c r="A7" s="22" t="s">
        <v>19</v>
      </c>
      <c r="B7" s="6">
        <v>49450</v>
      </c>
      <c r="C7" s="6">
        <v>41874</v>
      </c>
      <c r="D7" s="23">
        <v>1856233</v>
      </c>
      <c r="E7" s="24">
        <v>298558</v>
      </c>
      <c r="F7" s="6">
        <v>298558</v>
      </c>
      <c r="G7" s="25">
        <v>298558</v>
      </c>
      <c r="H7" s="26">
        <v>0</v>
      </c>
      <c r="I7" s="24">
        <v>325428</v>
      </c>
      <c r="J7" s="6">
        <v>344628</v>
      </c>
      <c r="K7" s="25">
        <v>363583</v>
      </c>
    </row>
    <row r="8" spans="1:11" ht="13.5">
      <c r="A8" s="22" t="s">
        <v>20</v>
      </c>
      <c r="B8" s="6">
        <v>102262618</v>
      </c>
      <c r="C8" s="6">
        <v>167227042</v>
      </c>
      <c r="D8" s="23">
        <v>192519971</v>
      </c>
      <c r="E8" s="24">
        <v>120382000</v>
      </c>
      <c r="F8" s="6">
        <v>120382000</v>
      </c>
      <c r="G8" s="25">
        <v>120382000</v>
      </c>
      <c r="H8" s="26">
        <v>0</v>
      </c>
      <c r="I8" s="24">
        <v>149850000</v>
      </c>
      <c r="J8" s="6">
        <v>173769628</v>
      </c>
      <c r="K8" s="25">
        <v>189737206</v>
      </c>
    </row>
    <row r="9" spans="1:11" ht="13.5">
      <c r="A9" s="22" t="s">
        <v>21</v>
      </c>
      <c r="B9" s="6">
        <v>6955957</v>
      </c>
      <c r="C9" s="6">
        <v>5239926</v>
      </c>
      <c r="D9" s="23">
        <v>4017050</v>
      </c>
      <c r="E9" s="24">
        <v>22026191</v>
      </c>
      <c r="F9" s="6">
        <v>22026191</v>
      </c>
      <c r="G9" s="25">
        <v>22026191</v>
      </c>
      <c r="H9" s="26">
        <v>0</v>
      </c>
      <c r="I9" s="24">
        <v>63791732</v>
      </c>
      <c r="J9" s="6">
        <v>67635250</v>
      </c>
      <c r="K9" s="25">
        <v>71617019</v>
      </c>
    </row>
    <row r="10" spans="1:11" ht="25.5">
      <c r="A10" s="27" t="s">
        <v>118</v>
      </c>
      <c r="B10" s="28">
        <f>SUM(B5:B9)</f>
        <v>115893781</v>
      </c>
      <c r="C10" s="29">
        <f aca="true" t="shared" si="0" ref="C10:K10">SUM(C5:C9)</f>
        <v>185754337</v>
      </c>
      <c r="D10" s="30">
        <f t="shared" si="0"/>
        <v>207868818</v>
      </c>
      <c r="E10" s="28">
        <f t="shared" si="0"/>
        <v>147572000</v>
      </c>
      <c r="F10" s="29">
        <f t="shared" si="0"/>
        <v>147572000</v>
      </c>
      <c r="G10" s="31">
        <f t="shared" si="0"/>
        <v>147572000</v>
      </c>
      <c r="H10" s="32">
        <f t="shared" si="0"/>
        <v>0</v>
      </c>
      <c r="I10" s="28">
        <f t="shared" si="0"/>
        <v>228306798</v>
      </c>
      <c r="J10" s="29">
        <f t="shared" si="0"/>
        <v>246408524</v>
      </c>
      <c r="K10" s="31">
        <f t="shared" si="0"/>
        <v>266637651</v>
      </c>
    </row>
    <row r="11" spans="1:11" ht="13.5">
      <c r="A11" s="22" t="s">
        <v>22</v>
      </c>
      <c r="B11" s="6">
        <v>63857787</v>
      </c>
      <c r="C11" s="6">
        <v>75974944</v>
      </c>
      <c r="D11" s="23">
        <v>91743691</v>
      </c>
      <c r="E11" s="24">
        <v>67709030</v>
      </c>
      <c r="F11" s="6">
        <v>67709030</v>
      </c>
      <c r="G11" s="25">
        <v>67709030</v>
      </c>
      <c r="H11" s="26">
        <v>0</v>
      </c>
      <c r="I11" s="24">
        <v>63839431</v>
      </c>
      <c r="J11" s="6">
        <v>67605956</v>
      </c>
      <c r="K11" s="25">
        <v>71391892</v>
      </c>
    </row>
    <row r="12" spans="1:11" ht="13.5">
      <c r="A12" s="22" t="s">
        <v>23</v>
      </c>
      <c r="B12" s="6">
        <v>5047598</v>
      </c>
      <c r="C12" s="6">
        <v>9158525</v>
      </c>
      <c r="D12" s="23">
        <v>9607784</v>
      </c>
      <c r="E12" s="24">
        <v>0</v>
      </c>
      <c r="F12" s="6">
        <v>0</v>
      </c>
      <c r="G12" s="25">
        <v>0</v>
      </c>
      <c r="H12" s="26">
        <v>0</v>
      </c>
      <c r="I12" s="24">
        <v>0</v>
      </c>
      <c r="J12" s="6">
        <v>0</v>
      </c>
      <c r="K12" s="25">
        <v>0</v>
      </c>
    </row>
    <row r="13" spans="1:11" ht="13.5">
      <c r="A13" s="22" t="s">
        <v>119</v>
      </c>
      <c r="B13" s="6">
        <v>32829271</v>
      </c>
      <c r="C13" s="6">
        <v>146040131</v>
      </c>
      <c r="D13" s="23">
        <v>32856520</v>
      </c>
      <c r="E13" s="24">
        <v>0</v>
      </c>
      <c r="F13" s="6">
        <v>0</v>
      </c>
      <c r="G13" s="25">
        <v>0</v>
      </c>
      <c r="H13" s="26">
        <v>0</v>
      </c>
      <c r="I13" s="24">
        <v>0</v>
      </c>
      <c r="J13" s="6">
        <v>0</v>
      </c>
      <c r="K13" s="25">
        <v>0</v>
      </c>
    </row>
    <row r="14" spans="1:11" ht="13.5">
      <c r="A14" s="22" t="s">
        <v>24</v>
      </c>
      <c r="B14" s="6">
        <v>618973</v>
      </c>
      <c r="C14" s="6">
        <v>492051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1118250</v>
      </c>
      <c r="C15" s="6">
        <v>598936</v>
      </c>
      <c r="D15" s="23">
        <v>6664747</v>
      </c>
      <c r="E15" s="24">
        <v>1023000</v>
      </c>
      <c r="F15" s="6">
        <v>1023000</v>
      </c>
      <c r="G15" s="25">
        <v>1023000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6350008</v>
      </c>
      <c r="C16" s="6">
        <v>5423898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82894226</v>
      </c>
      <c r="C17" s="6">
        <v>52297900</v>
      </c>
      <c r="D17" s="23">
        <v>58636062</v>
      </c>
      <c r="E17" s="24">
        <v>109541862</v>
      </c>
      <c r="F17" s="6">
        <v>109541862</v>
      </c>
      <c r="G17" s="25">
        <v>109541862</v>
      </c>
      <c r="H17" s="26">
        <v>0</v>
      </c>
      <c r="I17" s="24">
        <v>203296001</v>
      </c>
      <c r="J17" s="6">
        <v>215290465</v>
      </c>
      <c r="K17" s="25">
        <v>227346730</v>
      </c>
    </row>
    <row r="18" spans="1:11" ht="13.5">
      <c r="A18" s="34" t="s">
        <v>28</v>
      </c>
      <c r="B18" s="35">
        <f>SUM(B11:B17)</f>
        <v>192716113</v>
      </c>
      <c r="C18" s="36">
        <f aca="true" t="shared" si="1" ref="C18:K18">SUM(C11:C17)</f>
        <v>289986385</v>
      </c>
      <c r="D18" s="37">
        <f t="shared" si="1"/>
        <v>199508804</v>
      </c>
      <c r="E18" s="35">
        <f t="shared" si="1"/>
        <v>178273892</v>
      </c>
      <c r="F18" s="36">
        <f t="shared" si="1"/>
        <v>178273892</v>
      </c>
      <c r="G18" s="38">
        <f t="shared" si="1"/>
        <v>178273892</v>
      </c>
      <c r="H18" s="39">
        <f t="shared" si="1"/>
        <v>0</v>
      </c>
      <c r="I18" s="35">
        <f t="shared" si="1"/>
        <v>267135432</v>
      </c>
      <c r="J18" s="36">
        <f t="shared" si="1"/>
        <v>282896421</v>
      </c>
      <c r="K18" s="38">
        <f t="shared" si="1"/>
        <v>298738622</v>
      </c>
    </row>
    <row r="19" spans="1:11" ht="13.5">
      <c r="A19" s="34" t="s">
        <v>29</v>
      </c>
      <c r="B19" s="40">
        <f>+B10-B18</f>
        <v>-76822332</v>
      </c>
      <c r="C19" s="41">
        <f aca="true" t="shared" si="2" ref="C19:K19">+C10-C18</f>
        <v>-104232048</v>
      </c>
      <c r="D19" s="42">
        <f t="shared" si="2"/>
        <v>8360014</v>
      </c>
      <c r="E19" s="40">
        <f t="shared" si="2"/>
        <v>-30701892</v>
      </c>
      <c r="F19" s="41">
        <f t="shared" si="2"/>
        <v>-30701892</v>
      </c>
      <c r="G19" s="43">
        <f t="shared" si="2"/>
        <v>-30701892</v>
      </c>
      <c r="H19" s="44">
        <f t="shared" si="2"/>
        <v>0</v>
      </c>
      <c r="I19" s="40">
        <f t="shared" si="2"/>
        <v>-38828634</v>
      </c>
      <c r="J19" s="41">
        <f t="shared" si="2"/>
        <v>-36487897</v>
      </c>
      <c r="K19" s="43">
        <f t="shared" si="2"/>
        <v>-32100971</v>
      </c>
    </row>
    <row r="20" spans="1:11" ht="13.5">
      <c r="A20" s="22" t="s">
        <v>30</v>
      </c>
      <c r="B20" s="24">
        <v>25935000</v>
      </c>
      <c r="C20" s="6">
        <v>0</v>
      </c>
      <c r="D20" s="23">
        <v>0</v>
      </c>
      <c r="E20" s="24">
        <v>38856000</v>
      </c>
      <c r="F20" s="6">
        <v>38856000</v>
      </c>
      <c r="G20" s="25">
        <v>38856000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-50887332</v>
      </c>
      <c r="C22" s="52">
        <f aca="true" t="shared" si="3" ref="C22:K22">SUM(C19:C21)</f>
        <v>-104232048</v>
      </c>
      <c r="D22" s="53">
        <f t="shared" si="3"/>
        <v>8360014</v>
      </c>
      <c r="E22" s="51">
        <f t="shared" si="3"/>
        <v>8154108</v>
      </c>
      <c r="F22" s="52">
        <f t="shared" si="3"/>
        <v>8154108</v>
      </c>
      <c r="G22" s="54">
        <f t="shared" si="3"/>
        <v>8154108</v>
      </c>
      <c r="H22" s="55">
        <f t="shared" si="3"/>
        <v>0</v>
      </c>
      <c r="I22" s="51">
        <f t="shared" si="3"/>
        <v>-38828634</v>
      </c>
      <c r="J22" s="52">
        <f t="shared" si="3"/>
        <v>-36487897</v>
      </c>
      <c r="K22" s="54">
        <f t="shared" si="3"/>
        <v>-32100971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-50887332</v>
      </c>
      <c r="C24" s="41">
        <f aca="true" t="shared" si="4" ref="C24:K24">SUM(C22:C23)</f>
        <v>-104232048</v>
      </c>
      <c r="D24" s="42">
        <f t="shared" si="4"/>
        <v>8360014</v>
      </c>
      <c r="E24" s="40">
        <f t="shared" si="4"/>
        <v>8154108</v>
      </c>
      <c r="F24" s="41">
        <f t="shared" si="4"/>
        <v>8154108</v>
      </c>
      <c r="G24" s="43">
        <f t="shared" si="4"/>
        <v>8154108</v>
      </c>
      <c r="H24" s="44">
        <f t="shared" si="4"/>
        <v>0</v>
      </c>
      <c r="I24" s="40">
        <f t="shared" si="4"/>
        <v>-38828634</v>
      </c>
      <c r="J24" s="41">
        <f t="shared" si="4"/>
        <v>-36487897</v>
      </c>
      <c r="K24" s="43">
        <f t="shared" si="4"/>
        <v>-32100971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306347497</v>
      </c>
      <c r="C27" s="7">
        <v>78113161</v>
      </c>
      <c r="D27" s="64">
        <v>0</v>
      </c>
      <c r="E27" s="65">
        <v>6389000</v>
      </c>
      <c r="F27" s="7">
        <v>6389000</v>
      </c>
      <c r="G27" s="66">
        <v>6389000</v>
      </c>
      <c r="H27" s="67">
        <v>0</v>
      </c>
      <c r="I27" s="65">
        <v>71589491</v>
      </c>
      <c r="J27" s="7">
        <v>75813163</v>
      </c>
      <c r="K27" s="66">
        <v>80058700</v>
      </c>
    </row>
    <row r="28" spans="1:11" ht="13.5">
      <c r="A28" s="68" t="s">
        <v>30</v>
      </c>
      <c r="B28" s="6">
        <v>0</v>
      </c>
      <c r="C28" s="6">
        <v>22932653</v>
      </c>
      <c r="D28" s="23">
        <v>0</v>
      </c>
      <c r="E28" s="24">
        <v>5423000</v>
      </c>
      <c r="F28" s="6">
        <v>5423000</v>
      </c>
      <c r="G28" s="25">
        <v>5423000</v>
      </c>
      <c r="H28" s="26">
        <v>0</v>
      </c>
      <c r="I28" s="24">
        <v>60361999</v>
      </c>
      <c r="J28" s="6">
        <v>75813163</v>
      </c>
      <c r="K28" s="25">
        <v>80058700</v>
      </c>
    </row>
    <row r="29" spans="1:11" ht="13.5">
      <c r="A29" s="22" t="s">
        <v>123</v>
      </c>
      <c r="B29" s="6">
        <v>306347497</v>
      </c>
      <c r="C29" s="6">
        <v>55180508</v>
      </c>
      <c r="D29" s="23">
        <v>0</v>
      </c>
      <c r="E29" s="24">
        <v>966000</v>
      </c>
      <c r="F29" s="6">
        <v>966000</v>
      </c>
      <c r="G29" s="25">
        <v>966000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11227492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306347497</v>
      </c>
      <c r="C32" s="7">
        <f aca="true" t="shared" si="5" ref="C32:K32">SUM(C28:C31)</f>
        <v>78113161</v>
      </c>
      <c r="D32" s="64">
        <f t="shared" si="5"/>
        <v>0</v>
      </c>
      <c r="E32" s="65">
        <f t="shared" si="5"/>
        <v>6389000</v>
      </c>
      <c r="F32" s="7">
        <f t="shared" si="5"/>
        <v>6389000</v>
      </c>
      <c r="G32" s="66">
        <f t="shared" si="5"/>
        <v>6389000</v>
      </c>
      <c r="H32" s="67">
        <f t="shared" si="5"/>
        <v>0</v>
      </c>
      <c r="I32" s="65">
        <f t="shared" si="5"/>
        <v>71589491</v>
      </c>
      <c r="J32" s="7">
        <f t="shared" si="5"/>
        <v>75813163</v>
      </c>
      <c r="K32" s="66">
        <f t="shared" si="5"/>
        <v>80058700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36676719</v>
      </c>
      <c r="C35" s="6">
        <v>25662223</v>
      </c>
      <c r="D35" s="23">
        <v>79708923</v>
      </c>
      <c r="E35" s="24">
        <v>4865251</v>
      </c>
      <c r="F35" s="6">
        <v>4865251</v>
      </c>
      <c r="G35" s="25">
        <v>4865251</v>
      </c>
      <c r="H35" s="26">
        <v>54739673</v>
      </c>
      <c r="I35" s="24">
        <v>0</v>
      </c>
      <c r="J35" s="6">
        <v>0</v>
      </c>
      <c r="K35" s="25">
        <v>0</v>
      </c>
    </row>
    <row r="36" spans="1:11" ht="13.5">
      <c r="A36" s="22" t="s">
        <v>39</v>
      </c>
      <c r="B36" s="6">
        <v>529071131</v>
      </c>
      <c r="C36" s="6">
        <v>544981343</v>
      </c>
      <c r="D36" s="23">
        <v>510716574</v>
      </c>
      <c r="E36" s="24">
        <v>36551749</v>
      </c>
      <c r="F36" s="6">
        <v>36551749</v>
      </c>
      <c r="G36" s="25">
        <v>36551749</v>
      </c>
      <c r="H36" s="26">
        <v>528527873</v>
      </c>
      <c r="I36" s="24">
        <v>0</v>
      </c>
      <c r="J36" s="6">
        <v>0</v>
      </c>
      <c r="K36" s="25">
        <v>0</v>
      </c>
    </row>
    <row r="37" spans="1:11" ht="13.5">
      <c r="A37" s="22" t="s">
        <v>40</v>
      </c>
      <c r="B37" s="6">
        <v>32014886</v>
      </c>
      <c r="C37" s="6">
        <v>35234708</v>
      </c>
      <c r="D37" s="23">
        <v>43777751</v>
      </c>
      <c r="E37" s="24">
        <v>41417000</v>
      </c>
      <c r="F37" s="6">
        <v>41417000</v>
      </c>
      <c r="G37" s="25">
        <v>41417000</v>
      </c>
      <c r="H37" s="26">
        <v>-6418128</v>
      </c>
      <c r="I37" s="24">
        <v>0</v>
      </c>
      <c r="J37" s="6">
        <v>0</v>
      </c>
      <c r="K37" s="25">
        <v>0</v>
      </c>
    </row>
    <row r="38" spans="1:11" ht="13.5">
      <c r="A38" s="22" t="s">
        <v>41</v>
      </c>
      <c r="B38" s="6">
        <v>8763242</v>
      </c>
      <c r="C38" s="6">
        <v>8297504</v>
      </c>
      <c r="D38" s="23">
        <v>7971830</v>
      </c>
      <c r="E38" s="24">
        <v>0</v>
      </c>
      <c r="F38" s="6">
        <v>0</v>
      </c>
      <c r="G38" s="25">
        <v>0</v>
      </c>
      <c r="H38" s="26">
        <v>8072045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524969722</v>
      </c>
      <c r="C39" s="6">
        <v>527111354</v>
      </c>
      <c r="D39" s="23">
        <v>538675916</v>
      </c>
      <c r="E39" s="24">
        <v>0</v>
      </c>
      <c r="F39" s="6">
        <v>0</v>
      </c>
      <c r="G39" s="25">
        <v>0</v>
      </c>
      <c r="H39" s="26">
        <v>581613629</v>
      </c>
      <c r="I39" s="24">
        <v>0</v>
      </c>
      <c r="J39" s="6">
        <v>0</v>
      </c>
      <c r="K39" s="25">
        <v>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-13446258</v>
      </c>
      <c r="C42" s="6">
        <v>1441234</v>
      </c>
      <c r="D42" s="23">
        <v>360512616</v>
      </c>
      <c r="E42" s="24">
        <v>-36700608</v>
      </c>
      <c r="F42" s="6">
        <v>-36700608</v>
      </c>
      <c r="G42" s="25">
        <v>-36700608</v>
      </c>
      <c r="H42" s="26">
        <v>49514976</v>
      </c>
      <c r="I42" s="24">
        <v>-35</v>
      </c>
      <c r="J42" s="6">
        <v>-10526694</v>
      </c>
      <c r="K42" s="25">
        <v>-10921271</v>
      </c>
    </row>
    <row r="43" spans="1:11" ht="13.5">
      <c r="A43" s="22" t="s">
        <v>45</v>
      </c>
      <c r="B43" s="6">
        <v>-244539</v>
      </c>
      <c r="C43" s="6">
        <v>-210791</v>
      </c>
      <c r="D43" s="23">
        <v>47220713</v>
      </c>
      <c r="E43" s="24">
        <v>0</v>
      </c>
      <c r="F43" s="6">
        <v>0</v>
      </c>
      <c r="G43" s="25">
        <v>0</v>
      </c>
      <c r="H43" s="26">
        <v>-25622448</v>
      </c>
      <c r="I43" s="24">
        <v>-38828637</v>
      </c>
      <c r="J43" s="6">
        <v>-41119526</v>
      </c>
      <c r="K43" s="25">
        <v>-43381099</v>
      </c>
    </row>
    <row r="44" spans="1:11" ht="13.5">
      <c r="A44" s="22" t="s">
        <v>46</v>
      </c>
      <c r="B44" s="6">
        <v>9130475</v>
      </c>
      <c r="C44" s="6">
        <v>-367232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6859152</v>
      </c>
      <c r="C45" s="7">
        <v>7722363</v>
      </c>
      <c r="D45" s="64">
        <v>415742549</v>
      </c>
      <c r="E45" s="65">
        <v>-36700608</v>
      </c>
      <c r="F45" s="7">
        <v>-36700608</v>
      </c>
      <c r="G45" s="66">
        <v>-36700608</v>
      </c>
      <c r="H45" s="67">
        <v>26963196</v>
      </c>
      <c r="I45" s="65">
        <v>-38828672</v>
      </c>
      <c r="J45" s="7">
        <v>-90474892</v>
      </c>
      <c r="K45" s="66">
        <v>-144777262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6859152</v>
      </c>
      <c r="C48" s="6">
        <v>8445323</v>
      </c>
      <c r="D48" s="23">
        <v>16013529</v>
      </c>
      <c r="E48" s="24">
        <v>0</v>
      </c>
      <c r="F48" s="6">
        <v>0</v>
      </c>
      <c r="G48" s="25">
        <v>0</v>
      </c>
      <c r="H48" s="26">
        <v>15278276</v>
      </c>
      <c r="I48" s="24">
        <v>0</v>
      </c>
      <c r="J48" s="6">
        <v>0</v>
      </c>
      <c r="K48" s="25">
        <v>0</v>
      </c>
    </row>
    <row r="49" spans="1:11" ht="13.5">
      <c r="A49" s="22" t="s">
        <v>50</v>
      </c>
      <c r="B49" s="6">
        <f>+B75</f>
        <v>-589222198.3711656</v>
      </c>
      <c r="C49" s="6">
        <f aca="true" t="shared" si="6" ref="C49:K49">+C75</f>
        <v>2298754.7083462477</v>
      </c>
      <c r="D49" s="23">
        <f t="shared" si="6"/>
        <v>28547596</v>
      </c>
      <c r="E49" s="24">
        <f t="shared" si="6"/>
        <v>37302623.4059641</v>
      </c>
      <c r="F49" s="6">
        <f t="shared" si="6"/>
        <v>37302623.4059641</v>
      </c>
      <c r="G49" s="25">
        <f t="shared" si="6"/>
        <v>37302623.4059641</v>
      </c>
      <c r="H49" s="26">
        <f t="shared" si="6"/>
        <v>-9640355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3.5">
      <c r="A50" s="34" t="s">
        <v>51</v>
      </c>
      <c r="B50" s="7">
        <f>+B48-B49</f>
        <v>596081350.3711656</v>
      </c>
      <c r="C50" s="7">
        <f aca="true" t="shared" si="7" ref="C50:K50">+C48-C49</f>
        <v>6146568.291653752</v>
      </c>
      <c r="D50" s="64">
        <f t="shared" si="7"/>
        <v>-12534067</v>
      </c>
      <c r="E50" s="65">
        <f t="shared" si="7"/>
        <v>-37302623.4059641</v>
      </c>
      <c r="F50" s="7">
        <f t="shared" si="7"/>
        <v>-37302623.4059641</v>
      </c>
      <c r="G50" s="66">
        <f t="shared" si="7"/>
        <v>-37302623.4059641</v>
      </c>
      <c r="H50" s="67">
        <f t="shared" si="7"/>
        <v>24918631</v>
      </c>
      <c r="I50" s="65">
        <f t="shared" si="7"/>
        <v>0</v>
      </c>
      <c r="J50" s="7">
        <f t="shared" si="7"/>
        <v>0</v>
      </c>
      <c r="K50" s="66">
        <f t="shared" si="7"/>
        <v>0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306347497</v>
      </c>
      <c r="C53" s="6">
        <v>78113161</v>
      </c>
      <c r="D53" s="23">
        <v>0</v>
      </c>
      <c r="E53" s="24">
        <v>57688390</v>
      </c>
      <c r="F53" s="6">
        <v>57688390</v>
      </c>
      <c r="G53" s="25">
        <v>57688390</v>
      </c>
      <c r="H53" s="26">
        <v>51299390</v>
      </c>
      <c r="I53" s="24">
        <v>71589491</v>
      </c>
      <c r="J53" s="6">
        <v>75813163</v>
      </c>
      <c r="K53" s="25">
        <v>80058700</v>
      </c>
    </row>
    <row r="54" spans="1:11" ht="13.5">
      <c r="A54" s="22" t="s">
        <v>119</v>
      </c>
      <c r="B54" s="6">
        <v>32829271</v>
      </c>
      <c r="C54" s="6">
        <v>146040131</v>
      </c>
      <c r="D54" s="23">
        <v>32856520</v>
      </c>
      <c r="E54" s="24">
        <v>0</v>
      </c>
      <c r="F54" s="6">
        <v>0</v>
      </c>
      <c r="G54" s="25">
        <v>0</v>
      </c>
      <c r="H54" s="26">
        <v>0</v>
      </c>
      <c r="I54" s="24">
        <v>0</v>
      </c>
      <c r="J54" s="6">
        <v>0</v>
      </c>
      <c r="K54" s="25">
        <v>0</v>
      </c>
    </row>
    <row r="55" spans="1:11" ht="13.5">
      <c r="A55" s="22" t="s">
        <v>54</v>
      </c>
      <c r="B55" s="6">
        <v>306347497</v>
      </c>
      <c r="C55" s="6">
        <v>22932653</v>
      </c>
      <c r="D55" s="23">
        <v>0</v>
      </c>
      <c r="E55" s="24">
        <v>5658000</v>
      </c>
      <c r="F55" s="6">
        <v>5658000</v>
      </c>
      <c r="G55" s="25">
        <v>5658000</v>
      </c>
      <c r="H55" s="26">
        <v>0</v>
      </c>
      <c r="I55" s="24">
        <v>1504792</v>
      </c>
      <c r="J55" s="6">
        <v>1593573</v>
      </c>
      <c r="K55" s="25">
        <v>1682814</v>
      </c>
    </row>
    <row r="56" spans="1:11" ht="13.5">
      <c r="A56" s="22" t="s">
        <v>55</v>
      </c>
      <c r="B56" s="6">
        <v>0</v>
      </c>
      <c r="C56" s="6">
        <v>83849</v>
      </c>
      <c r="D56" s="23">
        <v>0</v>
      </c>
      <c r="E56" s="24">
        <v>6691000</v>
      </c>
      <c r="F56" s="6">
        <v>6691000</v>
      </c>
      <c r="G56" s="25">
        <v>6691000</v>
      </c>
      <c r="H56" s="26">
        <v>0</v>
      </c>
      <c r="I56" s="24">
        <v>8773878</v>
      </c>
      <c r="J56" s="6">
        <v>78430</v>
      </c>
      <c r="K56" s="25">
        <v>82822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297</v>
      </c>
      <c r="G59" s="25">
        <v>297</v>
      </c>
      <c r="H59" s="26">
        <v>0</v>
      </c>
      <c r="I59" s="24">
        <v>335</v>
      </c>
      <c r="J59" s="6">
        <v>351</v>
      </c>
      <c r="K59" s="25">
        <v>371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12978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14460</v>
      </c>
      <c r="F64" s="92">
        <v>0</v>
      </c>
      <c r="G64" s="93">
        <v>0</v>
      </c>
      <c r="H64" s="94">
        <v>0</v>
      </c>
      <c r="I64" s="91">
        <v>14460</v>
      </c>
      <c r="J64" s="92">
        <v>1985</v>
      </c>
      <c r="K64" s="93">
        <v>2102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39297</v>
      </c>
      <c r="F65" s="92">
        <v>0</v>
      </c>
      <c r="G65" s="93">
        <v>0</v>
      </c>
      <c r="H65" s="94">
        <v>0</v>
      </c>
      <c r="I65" s="91">
        <v>39297</v>
      </c>
      <c r="J65" s="92">
        <v>9925</v>
      </c>
      <c r="K65" s="93">
        <v>10510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20.957771668483073</v>
      </c>
      <c r="C70" s="5">
        <f aca="true" t="shared" si="8" ref="C70:K70">IF(ISERROR(C71/C72),0,(C71/C72))</f>
        <v>3.251532462247024</v>
      </c>
      <c r="D70" s="5">
        <f t="shared" si="8"/>
        <v>1</v>
      </c>
      <c r="E70" s="5">
        <f t="shared" si="8"/>
        <v>0.8456658441745147</v>
      </c>
      <c r="F70" s="5">
        <f t="shared" si="8"/>
        <v>0.8456658441745147</v>
      </c>
      <c r="G70" s="5">
        <f t="shared" si="8"/>
        <v>0.8456658441745147</v>
      </c>
      <c r="H70" s="5">
        <f t="shared" si="8"/>
        <v>0</v>
      </c>
      <c r="I70" s="5">
        <f t="shared" si="8"/>
        <v>0.9999999488041743</v>
      </c>
      <c r="J70" s="5">
        <f t="shared" si="8"/>
        <v>0.9988961088865302</v>
      </c>
      <c r="K70" s="5">
        <f t="shared" si="8"/>
        <v>0.998909401328735</v>
      </c>
    </row>
    <row r="71" spans="1:11" ht="12.75" hidden="1">
      <c r="A71" s="1" t="s">
        <v>125</v>
      </c>
      <c r="B71" s="1">
        <f>+B83</f>
        <v>282739600</v>
      </c>
      <c r="C71" s="1">
        <f aca="true" t="shared" si="9" ref="C71:K71">+C83</f>
        <v>59185714</v>
      </c>
      <c r="D71" s="1">
        <f t="shared" si="9"/>
        <v>13492614</v>
      </c>
      <c r="E71" s="1">
        <f t="shared" si="9"/>
        <v>22741174</v>
      </c>
      <c r="F71" s="1">
        <f t="shared" si="9"/>
        <v>22741174</v>
      </c>
      <c r="G71" s="1">
        <f t="shared" si="9"/>
        <v>22741174</v>
      </c>
      <c r="H71" s="1">
        <f t="shared" si="9"/>
        <v>32779409</v>
      </c>
      <c r="I71" s="1">
        <f t="shared" si="9"/>
        <v>78131366</v>
      </c>
      <c r="J71" s="1">
        <f t="shared" si="9"/>
        <v>72214463</v>
      </c>
      <c r="K71" s="1">
        <f t="shared" si="9"/>
        <v>76453391</v>
      </c>
    </row>
    <row r="72" spans="1:11" ht="12.75" hidden="1">
      <c r="A72" s="1" t="s">
        <v>126</v>
      </c>
      <c r="B72" s="1">
        <f>+B77</f>
        <v>13490919</v>
      </c>
      <c r="C72" s="1">
        <f aca="true" t="shared" si="10" ref="C72:K72">+C77</f>
        <v>18202406</v>
      </c>
      <c r="D72" s="1">
        <f t="shared" si="10"/>
        <v>13492614</v>
      </c>
      <c r="E72" s="1">
        <f t="shared" si="10"/>
        <v>26891442</v>
      </c>
      <c r="F72" s="1">
        <f t="shared" si="10"/>
        <v>26891442</v>
      </c>
      <c r="G72" s="1">
        <f t="shared" si="10"/>
        <v>26891442</v>
      </c>
      <c r="H72" s="1">
        <f t="shared" si="10"/>
        <v>0</v>
      </c>
      <c r="I72" s="1">
        <f t="shared" si="10"/>
        <v>78131370</v>
      </c>
      <c r="J72" s="1">
        <f t="shared" si="10"/>
        <v>72294268</v>
      </c>
      <c r="K72" s="1">
        <f t="shared" si="10"/>
        <v>76536862</v>
      </c>
    </row>
    <row r="73" spans="1:11" ht="12.75" hidden="1">
      <c r="A73" s="1" t="s">
        <v>127</v>
      </c>
      <c r="B73" s="1">
        <f>+B74</f>
        <v>-11171357.166666666</v>
      </c>
      <c r="C73" s="1">
        <f aca="true" t="shared" si="11" ref="C73:K73">+(C78+C80+C81+C82)-(B78+B80+B81+B82)</f>
        <v>-12479694</v>
      </c>
      <c r="D73" s="1">
        <f t="shared" si="11"/>
        <v>-5630082</v>
      </c>
      <c r="E73" s="1">
        <f t="shared" si="11"/>
        <v>-6630491</v>
      </c>
      <c r="F73" s="1">
        <f>+(F78+F80+F81+F82)-(D78+D80+D81+D82)</f>
        <v>-6630491</v>
      </c>
      <c r="G73" s="1">
        <f>+(G78+G80+G81+G82)-(D78+D80+D81+D82)</f>
        <v>-6630491</v>
      </c>
      <c r="H73" s="1">
        <f>+(H78+H80+H81+H82)-(D78+D80+D81+D82)</f>
        <v>-23932573</v>
      </c>
      <c r="I73" s="1">
        <f>+(I78+I80+I81+I82)-(E78+E80+E81+E82)</f>
        <v>-4865251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128</v>
      </c>
      <c r="B74" s="1">
        <f>+TREND(C74:E74)</f>
        <v>-11171357.166666666</v>
      </c>
      <c r="C74" s="1">
        <f>+C73</f>
        <v>-12479694</v>
      </c>
      <c r="D74" s="1">
        <f aca="true" t="shared" si="12" ref="D74:K74">+D73</f>
        <v>-5630082</v>
      </c>
      <c r="E74" s="1">
        <f t="shared" si="12"/>
        <v>-6630491</v>
      </c>
      <c r="F74" s="1">
        <f t="shared" si="12"/>
        <v>-6630491</v>
      </c>
      <c r="G74" s="1">
        <f t="shared" si="12"/>
        <v>-6630491</v>
      </c>
      <c r="H74" s="1">
        <f t="shared" si="12"/>
        <v>-23932573</v>
      </c>
      <c r="I74" s="1">
        <f t="shared" si="12"/>
        <v>-4865251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129</v>
      </c>
      <c r="B75" s="1">
        <f>+B84-(((B80+B81+B78)*B70)-B79)</f>
        <v>-589222198.3711656</v>
      </c>
      <c r="C75" s="1">
        <f aca="true" t="shared" si="13" ref="C75:K75">+C84-(((C80+C81+C78)*C70)-C79)</f>
        <v>2298754.7083462477</v>
      </c>
      <c r="D75" s="1">
        <f t="shared" si="13"/>
        <v>28547596</v>
      </c>
      <c r="E75" s="1">
        <f t="shared" si="13"/>
        <v>37302623.4059641</v>
      </c>
      <c r="F75" s="1">
        <f t="shared" si="13"/>
        <v>37302623.4059641</v>
      </c>
      <c r="G75" s="1">
        <f t="shared" si="13"/>
        <v>37302623.4059641</v>
      </c>
      <c r="H75" s="1">
        <f t="shared" si="13"/>
        <v>-9640355</v>
      </c>
      <c r="I75" s="1">
        <f t="shared" si="13"/>
        <v>0</v>
      </c>
      <c r="J75" s="1">
        <f t="shared" si="13"/>
        <v>0</v>
      </c>
      <c r="K75" s="1">
        <f t="shared" si="13"/>
        <v>0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13490919</v>
      </c>
      <c r="C77" s="3">
        <v>18202406</v>
      </c>
      <c r="D77" s="3">
        <v>13492614</v>
      </c>
      <c r="E77" s="3">
        <v>26891442</v>
      </c>
      <c r="F77" s="3">
        <v>26891442</v>
      </c>
      <c r="G77" s="3">
        <v>26891442</v>
      </c>
      <c r="H77" s="3">
        <v>0</v>
      </c>
      <c r="I77" s="3">
        <v>78131370</v>
      </c>
      <c r="J77" s="3">
        <v>72294268</v>
      </c>
      <c r="K77" s="3">
        <v>76536862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31243488</v>
      </c>
      <c r="C79" s="3">
        <v>33862294</v>
      </c>
      <c r="D79" s="3">
        <v>40043338</v>
      </c>
      <c r="E79" s="3">
        <v>41417000</v>
      </c>
      <c r="F79" s="3">
        <v>41417000</v>
      </c>
      <c r="G79" s="3">
        <v>41417000</v>
      </c>
      <c r="H79" s="3">
        <v>-9640355</v>
      </c>
      <c r="I79" s="3">
        <v>0</v>
      </c>
      <c r="J79" s="3">
        <v>0</v>
      </c>
      <c r="K79" s="3">
        <v>0</v>
      </c>
    </row>
    <row r="80" spans="1:11" ht="12.75" hidden="1">
      <c r="A80" s="2" t="s">
        <v>67</v>
      </c>
      <c r="B80" s="3">
        <v>938413</v>
      </c>
      <c r="C80" s="3">
        <v>6038748</v>
      </c>
      <c r="D80" s="3">
        <v>5134532</v>
      </c>
      <c r="E80" s="3">
        <v>0</v>
      </c>
      <c r="F80" s="3">
        <v>0</v>
      </c>
      <c r="G80" s="3">
        <v>0</v>
      </c>
      <c r="H80" s="3">
        <v>-12371071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28667105</v>
      </c>
      <c r="C81" s="3">
        <v>3668533</v>
      </c>
      <c r="D81" s="3">
        <v>6361210</v>
      </c>
      <c r="E81" s="3">
        <v>4865251</v>
      </c>
      <c r="F81" s="3">
        <v>4865251</v>
      </c>
      <c r="G81" s="3">
        <v>4865251</v>
      </c>
      <c r="H81" s="3">
        <v>-65760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7418543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282739600</v>
      </c>
      <c r="C83" s="3">
        <v>59185714</v>
      </c>
      <c r="D83" s="3">
        <v>13492614</v>
      </c>
      <c r="E83" s="3">
        <v>22741174</v>
      </c>
      <c r="F83" s="3">
        <v>22741174</v>
      </c>
      <c r="G83" s="3">
        <v>22741174</v>
      </c>
      <c r="H83" s="3">
        <v>32779409</v>
      </c>
      <c r="I83" s="3">
        <v>78131366</v>
      </c>
      <c r="J83" s="3">
        <v>72214463</v>
      </c>
      <c r="K83" s="3">
        <v>76453391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3397136</v>
      </c>
      <c r="C5" s="6">
        <v>3529711</v>
      </c>
      <c r="D5" s="23">
        <v>3218438</v>
      </c>
      <c r="E5" s="24">
        <v>2034044</v>
      </c>
      <c r="F5" s="6">
        <v>2809044</v>
      </c>
      <c r="G5" s="25">
        <v>2809044</v>
      </c>
      <c r="H5" s="26">
        <v>0</v>
      </c>
      <c r="I5" s="24">
        <v>2851000</v>
      </c>
      <c r="J5" s="6">
        <v>3065970</v>
      </c>
      <c r="K5" s="25">
        <v>3324604</v>
      </c>
    </row>
    <row r="6" spans="1:11" ht="13.5">
      <c r="A6" s="22" t="s">
        <v>18</v>
      </c>
      <c r="B6" s="6">
        <v>14743226</v>
      </c>
      <c r="C6" s="6">
        <v>14913989</v>
      </c>
      <c r="D6" s="23">
        <v>21380643</v>
      </c>
      <c r="E6" s="24">
        <v>12649763</v>
      </c>
      <c r="F6" s="6">
        <v>10838759</v>
      </c>
      <c r="G6" s="25">
        <v>10838759</v>
      </c>
      <c r="H6" s="26">
        <v>0</v>
      </c>
      <c r="I6" s="24">
        <v>16015401</v>
      </c>
      <c r="J6" s="6">
        <v>17173879</v>
      </c>
      <c r="K6" s="25">
        <v>19282947</v>
      </c>
    </row>
    <row r="7" spans="1:11" ht="13.5">
      <c r="A7" s="22" t="s">
        <v>19</v>
      </c>
      <c r="B7" s="6">
        <v>1911317</v>
      </c>
      <c r="C7" s="6">
        <v>2861731</v>
      </c>
      <c r="D7" s="23">
        <v>3004556</v>
      </c>
      <c r="E7" s="24">
        <v>2085750</v>
      </c>
      <c r="F7" s="6">
        <v>3085750</v>
      </c>
      <c r="G7" s="25">
        <v>3085750</v>
      </c>
      <c r="H7" s="26">
        <v>0</v>
      </c>
      <c r="I7" s="24">
        <v>2185866</v>
      </c>
      <c r="J7" s="6">
        <v>2270678</v>
      </c>
      <c r="K7" s="25">
        <v>2270678</v>
      </c>
    </row>
    <row r="8" spans="1:11" ht="13.5">
      <c r="A8" s="22" t="s">
        <v>20</v>
      </c>
      <c r="B8" s="6">
        <v>73573763</v>
      </c>
      <c r="C8" s="6">
        <v>85415248</v>
      </c>
      <c r="D8" s="23">
        <v>98441322</v>
      </c>
      <c r="E8" s="24">
        <v>108177876</v>
      </c>
      <c r="F8" s="6">
        <v>111815144</v>
      </c>
      <c r="G8" s="25">
        <v>111815144</v>
      </c>
      <c r="H8" s="26">
        <v>0</v>
      </c>
      <c r="I8" s="24">
        <v>131473300</v>
      </c>
      <c r="J8" s="6">
        <v>124882000</v>
      </c>
      <c r="K8" s="25">
        <v>126974100</v>
      </c>
    </row>
    <row r="9" spans="1:11" ht="13.5">
      <c r="A9" s="22" t="s">
        <v>21</v>
      </c>
      <c r="B9" s="6">
        <v>33095503</v>
      </c>
      <c r="C9" s="6">
        <v>29138714</v>
      </c>
      <c r="D9" s="23">
        <v>36260397</v>
      </c>
      <c r="E9" s="24">
        <v>43541618</v>
      </c>
      <c r="F9" s="6">
        <v>44018758</v>
      </c>
      <c r="G9" s="25">
        <v>44018758</v>
      </c>
      <c r="H9" s="26">
        <v>0</v>
      </c>
      <c r="I9" s="24">
        <v>5766399</v>
      </c>
      <c r="J9" s="6">
        <v>6026805</v>
      </c>
      <c r="K9" s="25">
        <v>6250251</v>
      </c>
    </row>
    <row r="10" spans="1:11" ht="25.5">
      <c r="A10" s="27" t="s">
        <v>118</v>
      </c>
      <c r="B10" s="28">
        <f>SUM(B5:B9)</f>
        <v>126720945</v>
      </c>
      <c r="C10" s="29">
        <f aca="true" t="shared" si="0" ref="C10:K10">SUM(C5:C9)</f>
        <v>135859393</v>
      </c>
      <c r="D10" s="30">
        <f t="shared" si="0"/>
        <v>162305356</v>
      </c>
      <c r="E10" s="28">
        <f t="shared" si="0"/>
        <v>168489051</v>
      </c>
      <c r="F10" s="29">
        <f t="shared" si="0"/>
        <v>172567455</v>
      </c>
      <c r="G10" s="31">
        <f t="shared" si="0"/>
        <v>172567455</v>
      </c>
      <c r="H10" s="32">
        <f t="shared" si="0"/>
        <v>0</v>
      </c>
      <c r="I10" s="28">
        <f t="shared" si="0"/>
        <v>158291966</v>
      </c>
      <c r="J10" s="29">
        <f t="shared" si="0"/>
        <v>153419332</v>
      </c>
      <c r="K10" s="31">
        <f t="shared" si="0"/>
        <v>158102580</v>
      </c>
    </row>
    <row r="11" spans="1:11" ht="13.5">
      <c r="A11" s="22" t="s">
        <v>22</v>
      </c>
      <c r="B11" s="6">
        <v>40637379</v>
      </c>
      <c r="C11" s="6">
        <v>43422871</v>
      </c>
      <c r="D11" s="23">
        <v>47294571</v>
      </c>
      <c r="E11" s="24">
        <v>61639479</v>
      </c>
      <c r="F11" s="6">
        <v>60798666</v>
      </c>
      <c r="G11" s="25">
        <v>60798666</v>
      </c>
      <c r="H11" s="26">
        <v>0</v>
      </c>
      <c r="I11" s="24">
        <v>59213779</v>
      </c>
      <c r="J11" s="6">
        <v>62055553</v>
      </c>
      <c r="K11" s="25">
        <v>62676110</v>
      </c>
    </row>
    <row r="12" spans="1:11" ht="13.5">
      <c r="A12" s="22" t="s">
        <v>23</v>
      </c>
      <c r="B12" s="6">
        <v>8269699</v>
      </c>
      <c r="C12" s="6">
        <v>9099276</v>
      </c>
      <c r="D12" s="23">
        <v>9811645</v>
      </c>
      <c r="E12" s="24">
        <v>10227410</v>
      </c>
      <c r="F12" s="6">
        <v>10107410</v>
      </c>
      <c r="G12" s="25">
        <v>10107410</v>
      </c>
      <c r="H12" s="26">
        <v>0</v>
      </c>
      <c r="I12" s="24">
        <v>10739427</v>
      </c>
      <c r="J12" s="6">
        <v>11255471</v>
      </c>
      <c r="K12" s="25">
        <v>11366757</v>
      </c>
    </row>
    <row r="13" spans="1:11" ht="13.5">
      <c r="A13" s="22" t="s">
        <v>119</v>
      </c>
      <c r="B13" s="6">
        <v>20118518</v>
      </c>
      <c r="C13" s="6">
        <v>19650381</v>
      </c>
      <c r="D13" s="23">
        <v>31703004</v>
      </c>
      <c r="E13" s="24">
        <v>23084387</v>
      </c>
      <c r="F13" s="6">
        <v>23084387</v>
      </c>
      <c r="G13" s="25">
        <v>23084387</v>
      </c>
      <c r="H13" s="26">
        <v>0</v>
      </c>
      <c r="I13" s="24">
        <v>24503017</v>
      </c>
      <c r="J13" s="6">
        <v>25679007</v>
      </c>
      <c r="K13" s="25">
        <v>25935003</v>
      </c>
    </row>
    <row r="14" spans="1:11" ht="13.5">
      <c r="A14" s="22" t="s">
        <v>24</v>
      </c>
      <c r="B14" s="6">
        <v>340445</v>
      </c>
      <c r="C14" s="6">
        <v>0</v>
      </c>
      <c r="D14" s="23">
        <v>689786</v>
      </c>
      <c r="E14" s="24">
        <v>175100</v>
      </c>
      <c r="F14" s="6">
        <v>175100</v>
      </c>
      <c r="G14" s="25">
        <v>175100</v>
      </c>
      <c r="H14" s="26">
        <v>0</v>
      </c>
      <c r="I14" s="24">
        <v>730000</v>
      </c>
      <c r="J14" s="6">
        <v>821000</v>
      </c>
      <c r="K14" s="25">
        <v>829000</v>
      </c>
    </row>
    <row r="15" spans="1:11" ht="13.5">
      <c r="A15" s="22" t="s">
        <v>25</v>
      </c>
      <c r="B15" s="6">
        <v>9699328</v>
      </c>
      <c r="C15" s="6">
        <v>11232474</v>
      </c>
      <c r="D15" s="23">
        <v>12850609</v>
      </c>
      <c r="E15" s="24">
        <v>17213417</v>
      </c>
      <c r="F15" s="6">
        <v>17213417</v>
      </c>
      <c r="G15" s="25">
        <v>17213417</v>
      </c>
      <c r="H15" s="26">
        <v>0</v>
      </c>
      <c r="I15" s="24">
        <v>18039661</v>
      </c>
      <c r="J15" s="6">
        <v>18905565</v>
      </c>
      <c r="K15" s="25">
        <v>19094620</v>
      </c>
    </row>
    <row r="16" spans="1:11" ht="13.5">
      <c r="A16" s="33" t="s">
        <v>26</v>
      </c>
      <c r="B16" s="6">
        <v>0</v>
      </c>
      <c r="C16" s="6">
        <v>15091757</v>
      </c>
      <c r="D16" s="23">
        <v>19462162</v>
      </c>
      <c r="E16" s="24">
        <v>17899426</v>
      </c>
      <c r="F16" s="6">
        <v>21769281</v>
      </c>
      <c r="G16" s="25">
        <v>21769281</v>
      </c>
      <c r="H16" s="26">
        <v>0</v>
      </c>
      <c r="I16" s="24">
        <v>28390000</v>
      </c>
      <c r="J16" s="6">
        <v>19661000</v>
      </c>
      <c r="K16" s="25">
        <v>25161000</v>
      </c>
    </row>
    <row r="17" spans="1:11" ht="13.5">
      <c r="A17" s="22" t="s">
        <v>27</v>
      </c>
      <c r="B17" s="6">
        <v>101189359</v>
      </c>
      <c r="C17" s="6">
        <v>55730557</v>
      </c>
      <c r="D17" s="23">
        <v>74020786</v>
      </c>
      <c r="E17" s="24">
        <v>69215555</v>
      </c>
      <c r="F17" s="6">
        <v>69820490</v>
      </c>
      <c r="G17" s="25">
        <v>69820490</v>
      </c>
      <c r="H17" s="26">
        <v>0</v>
      </c>
      <c r="I17" s="24">
        <v>59465000</v>
      </c>
      <c r="J17" s="6">
        <v>59170760</v>
      </c>
      <c r="K17" s="25">
        <v>59762347</v>
      </c>
    </row>
    <row r="18" spans="1:11" ht="13.5">
      <c r="A18" s="34" t="s">
        <v>28</v>
      </c>
      <c r="B18" s="35">
        <f>SUM(B11:B17)</f>
        <v>180254728</v>
      </c>
      <c r="C18" s="36">
        <f aca="true" t="shared" si="1" ref="C18:K18">SUM(C11:C17)</f>
        <v>154227316</v>
      </c>
      <c r="D18" s="37">
        <f t="shared" si="1"/>
        <v>195832563</v>
      </c>
      <c r="E18" s="35">
        <f t="shared" si="1"/>
        <v>199454774</v>
      </c>
      <c r="F18" s="36">
        <f t="shared" si="1"/>
        <v>202968751</v>
      </c>
      <c r="G18" s="38">
        <f t="shared" si="1"/>
        <v>202968751</v>
      </c>
      <c r="H18" s="39">
        <f t="shared" si="1"/>
        <v>0</v>
      </c>
      <c r="I18" s="35">
        <f t="shared" si="1"/>
        <v>201080884</v>
      </c>
      <c r="J18" s="36">
        <f t="shared" si="1"/>
        <v>197548356</v>
      </c>
      <c r="K18" s="38">
        <f t="shared" si="1"/>
        <v>204824837</v>
      </c>
    </row>
    <row r="19" spans="1:11" ht="13.5">
      <c r="A19" s="34" t="s">
        <v>29</v>
      </c>
      <c r="B19" s="40">
        <f>+B10-B18</f>
        <v>-53533783</v>
      </c>
      <c r="C19" s="41">
        <f aca="true" t="shared" si="2" ref="C19:K19">+C10-C18</f>
        <v>-18367923</v>
      </c>
      <c r="D19" s="42">
        <f t="shared" si="2"/>
        <v>-33527207</v>
      </c>
      <c r="E19" s="40">
        <f t="shared" si="2"/>
        <v>-30965723</v>
      </c>
      <c r="F19" s="41">
        <f t="shared" si="2"/>
        <v>-30401296</v>
      </c>
      <c r="G19" s="43">
        <f t="shared" si="2"/>
        <v>-30401296</v>
      </c>
      <c r="H19" s="44">
        <f t="shared" si="2"/>
        <v>0</v>
      </c>
      <c r="I19" s="40">
        <f t="shared" si="2"/>
        <v>-42788918</v>
      </c>
      <c r="J19" s="41">
        <f t="shared" si="2"/>
        <v>-44129024</v>
      </c>
      <c r="K19" s="43">
        <f t="shared" si="2"/>
        <v>-46722257</v>
      </c>
    </row>
    <row r="20" spans="1:11" ht="13.5">
      <c r="A20" s="22" t="s">
        <v>30</v>
      </c>
      <c r="B20" s="24">
        <v>0</v>
      </c>
      <c r="C20" s="6">
        <v>20792761</v>
      </c>
      <c r="D20" s="23">
        <v>28198256</v>
      </c>
      <c r="E20" s="24">
        <v>30970000</v>
      </c>
      <c r="F20" s="6">
        <v>30537293</v>
      </c>
      <c r="G20" s="25">
        <v>30537293</v>
      </c>
      <c r="H20" s="26">
        <v>0</v>
      </c>
      <c r="I20" s="24">
        <v>30614700</v>
      </c>
      <c r="J20" s="6">
        <v>31730000</v>
      </c>
      <c r="K20" s="25">
        <v>33403900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-53533783</v>
      </c>
      <c r="C22" s="52">
        <f aca="true" t="shared" si="3" ref="C22:K22">SUM(C19:C21)</f>
        <v>2424838</v>
      </c>
      <c r="D22" s="53">
        <f t="shared" si="3"/>
        <v>-5328951</v>
      </c>
      <c r="E22" s="51">
        <f t="shared" si="3"/>
        <v>4277</v>
      </c>
      <c r="F22" s="52">
        <f t="shared" si="3"/>
        <v>135997</v>
      </c>
      <c r="G22" s="54">
        <f t="shared" si="3"/>
        <v>135997</v>
      </c>
      <c r="H22" s="55">
        <f t="shared" si="3"/>
        <v>0</v>
      </c>
      <c r="I22" s="51">
        <f t="shared" si="3"/>
        <v>-12174218</v>
      </c>
      <c r="J22" s="52">
        <f t="shared" si="3"/>
        <v>-12399024</v>
      </c>
      <c r="K22" s="54">
        <f t="shared" si="3"/>
        <v>-13318357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-53533783</v>
      </c>
      <c r="C24" s="41">
        <f aca="true" t="shared" si="4" ref="C24:K24">SUM(C22:C23)</f>
        <v>2424838</v>
      </c>
      <c r="D24" s="42">
        <f t="shared" si="4"/>
        <v>-5328951</v>
      </c>
      <c r="E24" s="40">
        <f t="shared" si="4"/>
        <v>4277</v>
      </c>
      <c r="F24" s="41">
        <f t="shared" si="4"/>
        <v>135997</v>
      </c>
      <c r="G24" s="43">
        <f t="shared" si="4"/>
        <v>135997</v>
      </c>
      <c r="H24" s="44">
        <f t="shared" si="4"/>
        <v>0</v>
      </c>
      <c r="I24" s="40">
        <f t="shared" si="4"/>
        <v>-12174218</v>
      </c>
      <c r="J24" s="41">
        <f t="shared" si="4"/>
        <v>-12399024</v>
      </c>
      <c r="K24" s="43">
        <f t="shared" si="4"/>
        <v>-13318357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3592058</v>
      </c>
      <c r="C27" s="7">
        <v>17070236</v>
      </c>
      <c r="D27" s="64">
        <v>37101367</v>
      </c>
      <c r="E27" s="65">
        <v>38222900</v>
      </c>
      <c r="F27" s="7">
        <v>41070793</v>
      </c>
      <c r="G27" s="66">
        <v>41070793</v>
      </c>
      <c r="H27" s="67">
        <v>0</v>
      </c>
      <c r="I27" s="65">
        <v>40015000</v>
      </c>
      <c r="J27" s="7">
        <v>36716000</v>
      </c>
      <c r="K27" s="66">
        <v>35589000</v>
      </c>
    </row>
    <row r="28" spans="1:11" ht="13.5">
      <c r="A28" s="68" t="s">
        <v>30</v>
      </c>
      <c r="B28" s="6">
        <v>1492150</v>
      </c>
      <c r="C28" s="6">
        <v>15248630</v>
      </c>
      <c r="D28" s="23">
        <v>28322256</v>
      </c>
      <c r="E28" s="24">
        <v>30970000</v>
      </c>
      <c r="F28" s="6">
        <v>30537293</v>
      </c>
      <c r="G28" s="25">
        <v>30537293</v>
      </c>
      <c r="H28" s="26">
        <v>0</v>
      </c>
      <c r="I28" s="24">
        <v>30615000</v>
      </c>
      <c r="J28" s="6">
        <v>28929000</v>
      </c>
      <c r="K28" s="25">
        <v>24349000</v>
      </c>
    </row>
    <row r="29" spans="1:11" ht="13.5">
      <c r="A29" s="22" t="s">
        <v>123</v>
      </c>
      <c r="B29" s="6">
        <v>0</v>
      </c>
      <c r="C29" s="6">
        <v>238316</v>
      </c>
      <c r="D29" s="23">
        <v>1312150</v>
      </c>
      <c r="E29" s="24">
        <v>0</v>
      </c>
      <c r="F29" s="6">
        <v>10533500</v>
      </c>
      <c r="G29" s="25">
        <v>10533500</v>
      </c>
      <c r="H29" s="26">
        <v>0</v>
      </c>
      <c r="I29" s="24">
        <v>9400000</v>
      </c>
      <c r="J29" s="6">
        <v>7787000</v>
      </c>
      <c r="K29" s="25">
        <v>11240000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2099908</v>
      </c>
      <c r="C31" s="6">
        <v>1583290</v>
      </c>
      <c r="D31" s="23">
        <v>7466961</v>
      </c>
      <c r="E31" s="24">
        <v>7252900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3592058</v>
      </c>
      <c r="C32" s="7">
        <f aca="true" t="shared" si="5" ref="C32:K32">SUM(C28:C31)</f>
        <v>17070236</v>
      </c>
      <c r="D32" s="64">
        <f t="shared" si="5"/>
        <v>37101367</v>
      </c>
      <c r="E32" s="65">
        <f t="shared" si="5"/>
        <v>38222900</v>
      </c>
      <c r="F32" s="7">
        <f t="shared" si="5"/>
        <v>41070793</v>
      </c>
      <c r="G32" s="66">
        <f t="shared" si="5"/>
        <v>41070793</v>
      </c>
      <c r="H32" s="67">
        <f t="shared" si="5"/>
        <v>0</v>
      </c>
      <c r="I32" s="65">
        <f t="shared" si="5"/>
        <v>40015000</v>
      </c>
      <c r="J32" s="7">
        <f t="shared" si="5"/>
        <v>36716000</v>
      </c>
      <c r="K32" s="66">
        <f t="shared" si="5"/>
        <v>35589000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80319176</v>
      </c>
      <c r="C35" s="6">
        <v>66482076</v>
      </c>
      <c r="D35" s="23">
        <v>70841632</v>
      </c>
      <c r="E35" s="24">
        <v>35345699</v>
      </c>
      <c r="F35" s="6">
        <v>46776753</v>
      </c>
      <c r="G35" s="25">
        <v>46776753</v>
      </c>
      <c r="H35" s="26">
        <v>40426051</v>
      </c>
      <c r="I35" s="24">
        <v>32607869</v>
      </c>
      <c r="J35" s="6">
        <v>24532204</v>
      </c>
      <c r="K35" s="25">
        <v>17565190</v>
      </c>
    </row>
    <row r="36" spans="1:11" ht="13.5">
      <c r="A36" s="22" t="s">
        <v>39</v>
      </c>
      <c r="B36" s="6">
        <v>392436469</v>
      </c>
      <c r="C36" s="6">
        <v>434522924</v>
      </c>
      <c r="D36" s="23">
        <v>431526155</v>
      </c>
      <c r="E36" s="24">
        <v>441560414</v>
      </c>
      <c r="F36" s="6">
        <v>448705884</v>
      </c>
      <c r="G36" s="25">
        <v>448705884</v>
      </c>
      <c r="H36" s="26">
        <v>443832134</v>
      </c>
      <c r="I36" s="24">
        <v>465645895</v>
      </c>
      <c r="J36" s="6">
        <v>476865393</v>
      </c>
      <c r="K36" s="25">
        <v>486702775</v>
      </c>
    </row>
    <row r="37" spans="1:11" ht="13.5">
      <c r="A37" s="22" t="s">
        <v>40</v>
      </c>
      <c r="B37" s="6">
        <v>15956900</v>
      </c>
      <c r="C37" s="6">
        <v>17574834</v>
      </c>
      <c r="D37" s="23">
        <v>23772971</v>
      </c>
      <c r="E37" s="24">
        <v>16237813</v>
      </c>
      <c r="F37" s="6">
        <v>16237814</v>
      </c>
      <c r="G37" s="25">
        <v>16237814</v>
      </c>
      <c r="H37" s="26">
        <v>5226816</v>
      </c>
      <c r="I37" s="24">
        <v>17142867</v>
      </c>
      <c r="J37" s="6">
        <v>18098762</v>
      </c>
      <c r="K37" s="25">
        <v>19108377</v>
      </c>
    </row>
    <row r="38" spans="1:11" ht="13.5">
      <c r="A38" s="22" t="s">
        <v>41</v>
      </c>
      <c r="B38" s="6">
        <v>7331943</v>
      </c>
      <c r="C38" s="6">
        <v>8318000</v>
      </c>
      <c r="D38" s="23">
        <v>8811669</v>
      </c>
      <c r="E38" s="24">
        <v>14340990</v>
      </c>
      <c r="F38" s="6">
        <v>9325675</v>
      </c>
      <c r="G38" s="25">
        <v>9325675</v>
      </c>
      <c r="H38" s="26">
        <v>9404809</v>
      </c>
      <c r="I38" s="24">
        <v>9997099</v>
      </c>
      <c r="J38" s="6">
        <v>10700757</v>
      </c>
      <c r="K38" s="25">
        <v>11415901</v>
      </c>
    </row>
    <row r="39" spans="1:11" ht="13.5">
      <c r="A39" s="22" t="s">
        <v>42</v>
      </c>
      <c r="B39" s="6">
        <v>449466802</v>
      </c>
      <c r="C39" s="6">
        <v>475112166</v>
      </c>
      <c r="D39" s="23">
        <v>469783147</v>
      </c>
      <c r="E39" s="24">
        <v>446327310</v>
      </c>
      <c r="F39" s="6">
        <v>469919148</v>
      </c>
      <c r="G39" s="25">
        <v>469919148</v>
      </c>
      <c r="H39" s="26">
        <v>469626560</v>
      </c>
      <c r="I39" s="24">
        <v>471113798</v>
      </c>
      <c r="J39" s="6">
        <v>472598078</v>
      </c>
      <c r="K39" s="25">
        <v>473743686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-14396428</v>
      </c>
      <c r="C42" s="6">
        <v>24673151</v>
      </c>
      <c r="D42" s="23">
        <v>36528045</v>
      </c>
      <c r="E42" s="24">
        <v>23088738</v>
      </c>
      <c r="F42" s="6">
        <v>23985595</v>
      </c>
      <c r="G42" s="25">
        <v>23985595</v>
      </c>
      <c r="H42" s="26">
        <v>-2618471</v>
      </c>
      <c r="I42" s="24">
        <v>28646100</v>
      </c>
      <c r="J42" s="6">
        <v>27584808</v>
      </c>
      <c r="K42" s="25">
        <v>27916455</v>
      </c>
    </row>
    <row r="43" spans="1:11" ht="13.5">
      <c r="A43" s="22" t="s">
        <v>45</v>
      </c>
      <c r="B43" s="6">
        <v>-2998199</v>
      </c>
      <c r="C43" s="6">
        <v>-33045206</v>
      </c>
      <c r="D43" s="23">
        <v>-60614456</v>
      </c>
      <c r="E43" s="24">
        <v>-38222904</v>
      </c>
      <c r="F43" s="6">
        <v>-41070793</v>
      </c>
      <c r="G43" s="25">
        <v>-41070793</v>
      </c>
      <c r="H43" s="26">
        <v>-35245461</v>
      </c>
      <c r="I43" s="24">
        <v>-40015188</v>
      </c>
      <c r="J43" s="6">
        <v>-36716050</v>
      </c>
      <c r="K43" s="25">
        <v>-35588900</v>
      </c>
    </row>
    <row r="44" spans="1:11" ht="13.5">
      <c r="A44" s="22" t="s">
        <v>46</v>
      </c>
      <c r="B44" s="6">
        <v>837164</v>
      </c>
      <c r="C44" s="6">
        <v>-536022</v>
      </c>
      <c r="D44" s="23">
        <v>-416499</v>
      </c>
      <c r="E44" s="24">
        <v>-194976</v>
      </c>
      <c r="F44" s="6">
        <v>0</v>
      </c>
      <c r="G44" s="25">
        <v>0</v>
      </c>
      <c r="H44" s="26">
        <v>-312215</v>
      </c>
      <c r="I44" s="24">
        <v>-5460</v>
      </c>
      <c r="J44" s="6">
        <v>-5460</v>
      </c>
      <c r="K44" s="25">
        <v>-5515</v>
      </c>
    </row>
    <row r="45" spans="1:11" ht="13.5">
      <c r="A45" s="34" t="s">
        <v>47</v>
      </c>
      <c r="B45" s="7">
        <v>27199533</v>
      </c>
      <c r="C45" s="7">
        <v>37156160</v>
      </c>
      <c r="D45" s="64">
        <v>28612250</v>
      </c>
      <c r="E45" s="65">
        <v>16395439</v>
      </c>
      <c r="F45" s="7">
        <v>33908051</v>
      </c>
      <c r="G45" s="66">
        <v>33908051</v>
      </c>
      <c r="H45" s="67">
        <v>12817103</v>
      </c>
      <c r="I45" s="65">
        <v>22533144</v>
      </c>
      <c r="J45" s="7">
        <v>13396442</v>
      </c>
      <c r="K45" s="66">
        <v>5718482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42427589</v>
      </c>
      <c r="C48" s="6">
        <v>53115160</v>
      </c>
      <c r="D48" s="23">
        <v>50993250</v>
      </c>
      <c r="E48" s="24">
        <v>14000000</v>
      </c>
      <c r="F48" s="6">
        <v>34452692</v>
      </c>
      <c r="G48" s="25">
        <v>34452692</v>
      </c>
      <c r="H48" s="26">
        <v>30643803</v>
      </c>
      <c r="I48" s="24">
        <v>21156155</v>
      </c>
      <c r="J48" s="6">
        <v>13410399</v>
      </c>
      <c r="K48" s="25">
        <v>6819409</v>
      </c>
    </row>
    <row r="49" spans="1:11" ht="13.5">
      <c r="A49" s="22" t="s">
        <v>50</v>
      </c>
      <c r="B49" s="6">
        <f>+B75</f>
        <v>7384185.974042207</v>
      </c>
      <c r="C49" s="6">
        <f aca="true" t="shared" si="6" ref="C49:K49">+C75</f>
        <v>7909606.855705503</v>
      </c>
      <c r="D49" s="23">
        <f t="shared" si="6"/>
        <v>14444876.585120907</v>
      </c>
      <c r="E49" s="24">
        <f t="shared" si="6"/>
        <v>-6553465.466735296</v>
      </c>
      <c r="F49" s="6">
        <f t="shared" si="6"/>
        <v>-1869718.511666596</v>
      </c>
      <c r="G49" s="25">
        <f t="shared" si="6"/>
        <v>-1869718.511666596</v>
      </c>
      <c r="H49" s="26">
        <f t="shared" si="6"/>
        <v>2390291</v>
      </c>
      <c r="I49" s="24">
        <f t="shared" si="6"/>
        <v>-966588.2279682364</v>
      </c>
      <c r="J49" s="6">
        <f t="shared" si="6"/>
        <v>1114053.0307599138</v>
      </c>
      <c r="K49" s="25">
        <f t="shared" si="6"/>
        <v>1910861.1345496103</v>
      </c>
    </row>
    <row r="50" spans="1:11" ht="13.5">
      <c r="A50" s="34" t="s">
        <v>51</v>
      </c>
      <c r="B50" s="7">
        <f>+B48-B49</f>
        <v>35043403.02595779</v>
      </c>
      <c r="C50" s="7">
        <f aca="true" t="shared" si="7" ref="C50:K50">+C48-C49</f>
        <v>45205553.1442945</v>
      </c>
      <c r="D50" s="64">
        <f t="shared" si="7"/>
        <v>36548373.41487909</v>
      </c>
      <c r="E50" s="65">
        <f t="shared" si="7"/>
        <v>20553465.466735296</v>
      </c>
      <c r="F50" s="7">
        <f t="shared" si="7"/>
        <v>36322410.511666596</v>
      </c>
      <c r="G50" s="66">
        <f t="shared" si="7"/>
        <v>36322410.511666596</v>
      </c>
      <c r="H50" s="67">
        <f t="shared" si="7"/>
        <v>28253512</v>
      </c>
      <c r="I50" s="65">
        <f t="shared" si="7"/>
        <v>22122743.22796824</v>
      </c>
      <c r="J50" s="7">
        <f t="shared" si="7"/>
        <v>12296345.969240086</v>
      </c>
      <c r="K50" s="66">
        <f t="shared" si="7"/>
        <v>4908547.86545039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3592058</v>
      </c>
      <c r="C53" s="6">
        <v>243881320</v>
      </c>
      <c r="D53" s="23">
        <v>37101367</v>
      </c>
      <c r="E53" s="24">
        <v>401413787</v>
      </c>
      <c r="F53" s="6">
        <v>404261680</v>
      </c>
      <c r="G53" s="25">
        <v>404261680</v>
      </c>
      <c r="H53" s="26">
        <v>363190887</v>
      </c>
      <c r="I53" s="24">
        <v>523676459</v>
      </c>
      <c r="J53" s="6">
        <v>524621812</v>
      </c>
      <c r="K53" s="25">
        <v>531949198</v>
      </c>
    </row>
    <row r="54" spans="1:11" ht="13.5">
      <c r="A54" s="22" t="s">
        <v>119</v>
      </c>
      <c r="B54" s="6">
        <v>20118518</v>
      </c>
      <c r="C54" s="6">
        <v>19650381</v>
      </c>
      <c r="D54" s="23">
        <v>31703004</v>
      </c>
      <c r="E54" s="24">
        <v>23084387</v>
      </c>
      <c r="F54" s="6">
        <v>23084387</v>
      </c>
      <c r="G54" s="25">
        <v>23084387</v>
      </c>
      <c r="H54" s="26">
        <v>0</v>
      </c>
      <c r="I54" s="24">
        <v>24503017</v>
      </c>
      <c r="J54" s="6">
        <v>25679007</v>
      </c>
      <c r="K54" s="25">
        <v>25935003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12386154</v>
      </c>
      <c r="J56" s="6">
        <v>12609090</v>
      </c>
      <c r="K56" s="25">
        <v>12735000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676591</v>
      </c>
      <c r="C59" s="6">
        <v>1225251</v>
      </c>
      <c r="D59" s="23">
        <v>4697300</v>
      </c>
      <c r="E59" s="24">
        <v>4889719</v>
      </c>
      <c r="F59" s="6">
        <v>1057501</v>
      </c>
      <c r="G59" s="25">
        <v>1057501</v>
      </c>
      <c r="H59" s="26">
        <v>1057501</v>
      </c>
      <c r="I59" s="24">
        <v>1700000</v>
      </c>
      <c r="J59" s="6">
        <v>1781600</v>
      </c>
      <c r="K59" s="25">
        <v>1799416</v>
      </c>
    </row>
    <row r="60" spans="1:11" ht="13.5">
      <c r="A60" s="33" t="s">
        <v>58</v>
      </c>
      <c r="B60" s="6">
        <v>1180901</v>
      </c>
      <c r="C60" s="6">
        <v>1225253</v>
      </c>
      <c r="D60" s="23">
        <v>5222503</v>
      </c>
      <c r="E60" s="24">
        <v>5430681</v>
      </c>
      <c r="F60" s="6">
        <v>1598463</v>
      </c>
      <c r="G60" s="25">
        <v>1598463</v>
      </c>
      <c r="H60" s="26">
        <v>1598463</v>
      </c>
      <c r="I60" s="24">
        <v>2400007</v>
      </c>
      <c r="J60" s="6">
        <v>2515208</v>
      </c>
      <c r="K60" s="25">
        <v>2540360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9399</v>
      </c>
      <c r="C62" s="92">
        <v>9232</v>
      </c>
      <c r="D62" s="93">
        <v>9107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4585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8316</v>
      </c>
      <c r="C65" s="92">
        <v>8316</v>
      </c>
      <c r="D65" s="93">
        <v>8487</v>
      </c>
      <c r="E65" s="91">
        <v>0</v>
      </c>
      <c r="F65" s="92">
        <v>8487</v>
      </c>
      <c r="G65" s="93">
        <v>8487</v>
      </c>
      <c r="H65" s="94">
        <v>8487</v>
      </c>
      <c r="I65" s="91">
        <v>8487</v>
      </c>
      <c r="J65" s="92">
        <v>8487</v>
      </c>
      <c r="K65" s="93">
        <v>8487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0.06004528273310112</v>
      </c>
      <c r="C70" s="5">
        <f aca="true" t="shared" si="8" ref="C70:K70">IF(ISERROR(C71/C72),0,(C71/C72))</f>
        <v>0.12781613178233753</v>
      </c>
      <c r="D70" s="5">
        <f t="shared" si="8"/>
        <v>0.11700072419286935</v>
      </c>
      <c r="E70" s="5">
        <f t="shared" si="8"/>
        <v>0.8566011669300825</v>
      </c>
      <c r="F70" s="5">
        <f t="shared" si="8"/>
        <v>0.9556381210247651</v>
      </c>
      <c r="G70" s="5">
        <f t="shared" si="8"/>
        <v>0.9556381210247651</v>
      </c>
      <c r="H70" s="5">
        <f t="shared" si="8"/>
        <v>0</v>
      </c>
      <c r="I70" s="5">
        <f t="shared" si="8"/>
        <v>1.0036908512227598</v>
      </c>
      <c r="J70" s="5">
        <f t="shared" si="8"/>
        <v>0.8959853051705786</v>
      </c>
      <c r="K70" s="5">
        <f t="shared" si="8"/>
        <v>0.9126958109976636</v>
      </c>
    </row>
    <row r="71" spans="1:11" ht="12.75" hidden="1">
      <c r="A71" s="1" t="s">
        <v>125</v>
      </c>
      <c r="B71" s="1">
        <f>+B83</f>
        <v>3076472</v>
      </c>
      <c r="C71" s="1">
        <f aca="true" t="shared" si="9" ref="C71:K71">+C83</f>
        <v>6055386</v>
      </c>
      <c r="D71" s="1">
        <f t="shared" si="9"/>
        <v>7120603</v>
      </c>
      <c r="E71" s="1">
        <f t="shared" si="9"/>
        <v>49875967</v>
      </c>
      <c r="F71" s="1">
        <f t="shared" si="9"/>
        <v>55108364</v>
      </c>
      <c r="G71" s="1">
        <f t="shared" si="9"/>
        <v>55108364</v>
      </c>
      <c r="H71" s="1">
        <f t="shared" si="9"/>
        <v>24134236</v>
      </c>
      <c r="I71" s="1">
        <f t="shared" si="9"/>
        <v>24723716</v>
      </c>
      <c r="J71" s="1">
        <f t="shared" si="9"/>
        <v>23534536</v>
      </c>
      <c r="K71" s="1">
        <f t="shared" si="9"/>
        <v>26338395</v>
      </c>
    </row>
    <row r="72" spans="1:11" ht="12.75" hidden="1">
      <c r="A72" s="1" t="s">
        <v>126</v>
      </c>
      <c r="B72" s="1">
        <f>+B77</f>
        <v>51235865</v>
      </c>
      <c r="C72" s="1">
        <f aca="true" t="shared" si="10" ref="C72:K72">+C77</f>
        <v>47375757</v>
      </c>
      <c r="D72" s="1">
        <f t="shared" si="10"/>
        <v>60859478</v>
      </c>
      <c r="E72" s="1">
        <f t="shared" si="10"/>
        <v>58225425</v>
      </c>
      <c r="F72" s="1">
        <f t="shared" si="10"/>
        <v>57666561</v>
      </c>
      <c r="G72" s="1">
        <f t="shared" si="10"/>
        <v>57666561</v>
      </c>
      <c r="H72" s="1">
        <f t="shared" si="10"/>
        <v>0</v>
      </c>
      <c r="I72" s="1">
        <f t="shared" si="10"/>
        <v>24632800</v>
      </c>
      <c r="J72" s="1">
        <f t="shared" si="10"/>
        <v>26266654</v>
      </c>
      <c r="K72" s="1">
        <f t="shared" si="10"/>
        <v>28857802</v>
      </c>
    </row>
    <row r="73" spans="1:11" ht="12.75" hidden="1">
      <c r="A73" s="1" t="s">
        <v>127</v>
      </c>
      <c r="B73" s="1">
        <f>+B74</f>
        <v>-18656422</v>
      </c>
      <c r="C73" s="1">
        <f aca="true" t="shared" si="11" ref="C73:K73">+(C78+C80+C81+C82)-(B78+B80+B81+B82)</f>
        <v>-24556338</v>
      </c>
      <c r="D73" s="1">
        <f t="shared" si="11"/>
        <v>6267670</v>
      </c>
      <c r="E73" s="1">
        <f t="shared" si="11"/>
        <v>1692182</v>
      </c>
      <c r="F73" s="1">
        <f>+(F78+F80+F81+F82)-(D78+D80+D81+D82)</f>
        <v>-7524321</v>
      </c>
      <c r="G73" s="1">
        <f>+(G78+G80+G81+G82)-(D78+D80+D81+D82)</f>
        <v>-7524321</v>
      </c>
      <c r="H73" s="1">
        <f>+(H78+H80+H81+H82)-(D78+D80+D81+D82)</f>
        <v>-10066134</v>
      </c>
      <c r="I73" s="1">
        <f>+(I78+I80+I81+I82)-(E78+E80+E81+E82)</f>
        <v>-10119793</v>
      </c>
      <c r="J73" s="1">
        <f t="shared" si="11"/>
        <v>-362400</v>
      </c>
      <c r="K73" s="1">
        <f t="shared" si="11"/>
        <v>-376024</v>
      </c>
    </row>
    <row r="74" spans="1:11" ht="12.75" hidden="1">
      <c r="A74" s="1" t="s">
        <v>128</v>
      </c>
      <c r="B74" s="1">
        <f>+TREND(C74:E74)</f>
        <v>-18656422</v>
      </c>
      <c r="C74" s="1">
        <f>+C73</f>
        <v>-24556338</v>
      </c>
      <c r="D74" s="1">
        <f aca="true" t="shared" si="12" ref="D74:K74">+D73</f>
        <v>6267670</v>
      </c>
      <c r="E74" s="1">
        <f t="shared" si="12"/>
        <v>1692182</v>
      </c>
      <c r="F74" s="1">
        <f t="shared" si="12"/>
        <v>-7524321</v>
      </c>
      <c r="G74" s="1">
        <f t="shared" si="12"/>
        <v>-7524321</v>
      </c>
      <c r="H74" s="1">
        <f t="shared" si="12"/>
        <v>-10066134</v>
      </c>
      <c r="I74" s="1">
        <f t="shared" si="12"/>
        <v>-10119793</v>
      </c>
      <c r="J74" s="1">
        <f t="shared" si="12"/>
        <v>-362400</v>
      </c>
      <c r="K74" s="1">
        <f t="shared" si="12"/>
        <v>-376024</v>
      </c>
    </row>
    <row r="75" spans="1:11" ht="12.75" hidden="1">
      <c r="A75" s="1" t="s">
        <v>129</v>
      </c>
      <c r="B75" s="1">
        <f>+B84-(((B80+B81+B78)*B70)-B79)</f>
        <v>7384185.974042207</v>
      </c>
      <c r="C75" s="1">
        <f aca="true" t="shared" si="13" ref="C75:K75">+C84-(((C80+C81+C78)*C70)-C79)</f>
        <v>7909606.855705503</v>
      </c>
      <c r="D75" s="1">
        <f t="shared" si="13"/>
        <v>14444876.585120907</v>
      </c>
      <c r="E75" s="1">
        <f t="shared" si="13"/>
        <v>-6553465.466735296</v>
      </c>
      <c r="F75" s="1">
        <f t="shared" si="13"/>
        <v>-1869718.511666596</v>
      </c>
      <c r="G75" s="1">
        <f t="shared" si="13"/>
        <v>-1869718.511666596</v>
      </c>
      <c r="H75" s="1">
        <f t="shared" si="13"/>
        <v>2390291</v>
      </c>
      <c r="I75" s="1">
        <f t="shared" si="13"/>
        <v>-966588.2279682364</v>
      </c>
      <c r="J75" s="1">
        <f t="shared" si="13"/>
        <v>1114053.0307599138</v>
      </c>
      <c r="K75" s="1">
        <f t="shared" si="13"/>
        <v>1910861.1345496103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51235865</v>
      </c>
      <c r="C77" s="3">
        <v>47375757</v>
      </c>
      <c r="D77" s="3">
        <v>60859478</v>
      </c>
      <c r="E77" s="3">
        <v>58225425</v>
      </c>
      <c r="F77" s="3">
        <v>57666561</v>
      </c>
      <c r="G77" s="3">
        <v>57666561</v>
      </c>
      <c r="H77" s="3">
        <v>0</v>
      </c>
      <c r="I77" s="3">
        <v>24632800</v>
      </c>
      <c r="J77" s="3">
        <v>26266654</v>
      </c>
      <c r="K77" s="3">
        <v>28857802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9636976</v>
      </c>
      <c r="C79" s="3">
        <v>9566340</v>
      </c>
      <c r="D79" s="3">
        <v>16694744</v>
      </c>
      <c r="E79" s="3">
        <v>9316213</v>
      </c>
      <c r="F79" s="3">
        <v>9316213</v>
      </c>
      <c r="G79" s="3">
        <v>9316213</v>
      </c>
      <c r="H79" s="3">
        <v>2390291</v>
      </c>
      <c r="I79" s="3">
        <v>9875186</v>
      </c>
      <c r="J79" s="3">
        <v>10467697</v>
      </c>
      <c r="K79" s="3">
        <v>11095759</v>
      </c>
    </row>
    <row r="80" spans="1:11" ht="12.75" hidden="1">
      <c r="A80" s="2" t="s">
        <v>67</v>
      </c>
      <c r="B80" s="3">
        <v>28703114</v>
      </c>
      <c r="C80" s="3">
        <v>10359422</v>
      </c>
      <c r="D80" s="3">
        <v>10686536</v>
      </c>
      <c r="E80" s="3">
        <v>17557996</v>
      </c>
      <c r="F80" s="3">
        <v>10736859</v>
      </c>
      <c r="G80" s="3">
        <v>10736859</v>
      </c>
      <c r="H80" s="3">
        <v>4151561</v>
      </c>
      <c r="I80" s="3">
        <v>5436859</v>
      </c>
      <c r="J80" s="3">
        <v>5074459</v>
      </c>
      <c r="K80" s="3">
        <v>4698435</v>
      </c>
    </row>
    <row r="81" spans="1:11" ht="12.75" hidden="1">
      <c r="A81" s="2" t="s">
        <v>68</v>
      </c>
      <c r="B81" s="3">
        <v>8815071</v>
      </c>
      <c r="C81" s="3">
        <v>2602425</v>
      </c>
      <c r="D81" s="3">
        <v>8542981</v>
      </c>
      <c r="E81" s="3">
        <v>968337</v>
      </c>
      <c r="F81" s="3">
        <v>968337</v>
      </c>
      <c r="G81" s="3">
        <v>968337</v>
      </c>
      <c r="H81" s="3">
        <v>5011822</v>
      </c>
      <c r="I81" s="3">
        <v>5365047</v>
      </c>
      <c r="J81" s="3">
        <v>5365047</v>
      </c>
      <c r="K81" s="3">
        <v>5365047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2395366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3076472</v>
      </c>
      <c r="C83" s="3">
        <v>6055386</v>
      </c>
      <c r="D83" s="3">
        <v>7120603</v>
      </c>
      <c r="E83" s="3">
        <v>49875967</v>
      </c>
      <c r="F83" s="3">
        <v>55108364</v>
      </c>
      <c r="G83" s="3">
        <v>55108364</v>
      </c>
      <c r="H83" s="3">
        <v>24134236</v>
      </c>
      <c r="I83" s="3">
        <v>24723716</v>
      </c>
      <c r="J83" s="3">
        <v>23534536</v>
      </c>
      <c r="K83" s="3">
        <v>26338395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3314727</v>
      </c>
      <c r="C5" s="6">
        <v>2893382</v>
      </c>
      <c r="D5" s="23">
        <v>3800000</v>
      </c>
      <c r="E5" s="24">
        <v>4000000</v>
      </c>
      <c r="F5" s="6">
        <v>4000000</v>
      </c>
      <c r="G5" s="25">
        <v>4000000</v>
      </c>
      <c r="H5" s="26">
        <v>0</v>
      </c>
      <c r="I5" s="24">
        <v>4000000</v>
      </c>
      <c r="J5" s="6">
        <v>4220000</v>
      </c>
      <c r="K5" s="25">
        <v>4443660</v>
      </c>
    </row>
    <row r="6" spans="1:11" ht="13.5">
      <c r="A6" s="22" t="s">
        <v>18</v>
      </c>
      <c r="B6" s="6">
        <v>2769005</v>
      </c>
      <c r="C6" s="6">
        <v>2704504</v>
      </c>
      <c r="D6" s="23">
        <v>2271260</v>
      </c>
      <c r="E6" s="24">
        <v>1000000</v>
      </c>
      <c r="F6" s="6">
        <v>1000000</v>
      </c>
      <c r="G6" s="25">
        <v>1000000</v>
      </c>
      <c r="H6" s="26">
        <v>0</v>
      </c>
      <c r="I6" s="24">
        <v>1000000</v>
      </c>
      <c r="J6" s="6">
        <v>1055000</v>
      </c>
      <c r="K6" s="25">
        <v>1110915</v>
      </c>
    </row>
    <row r="7" spans="1:11" ht="13.5">
      <c r="A7" s="22" t="s">
        <v>19</v>
      </c>
      <c r="B7" s="6">
        <v>2354521</v>
      </c>
      <c r="C7" s="6">
        <v>2267282</v>
      </c>
      <c r="D7" s="23">
        <v>2200000</v>
      </c>
      <c r="E7" s="24">
        <v>3500000</v>
      </c>
      <c r="F7" s="6">
        <v>3500000</v>
      </c>
      <c r="G7" s="25">
        <v>3500000</v>
      </c>
      <c r="H7" s="26">
        <v>0</v>
      </c>
      <c r="I7" s="24">
        <v>3500000</v>
      </c>
      <c r="J7" s="6">
        <v>3692500</v>
      </c>
      <c r="K7" s="25">
        <v>3888203</v>
      </c>
    </row>
    <row r="8" spans="1:11" ht="13.5">
      <c r="A8" s="22" t="s">
        <v>20</v>
      </c>
      <c r="B8" s="6">
        <v>121169429</v>
      </c>
      <c r="C8" s="6">
        <v>103266013</v>
      </c>
      <c r="D8" s="23">
        <v>113777011</v>
      </c>
      <c r="E8" s="24">
        <v>108212000</v>
      </c>
      <c r="F8" s="6">
        <v>108212000</v>
      </c>
      <c r="G8" s="25">
        <v>108212000</v>
      </c>
      <c r="H8" s="26">
        <v>0</v>
      </c>
      <c r="I8" s="24">
        <v>139046000</v>
      </c>
      <c r="J8" s="6">
        <v>140039960</v>
      </c>
      <c r="K8" s="25">
        <v>136700982</v>
      </c>
    </row>
    <row r="9" spans="1:11" ht="13.5">
      <c r="A9" s="22" t="s">
        <v>21</v>
      </c>
      <c r="B9" s="6">
        <v>57678613</v>
      </c>
      <c r="C9" s="6">
        <v>4268686</v>
      </c>
      <c r="D9" s="23">
        <v>5378187</v>
      </c>
      <c r="E9" s="24">
        <v>37187148</v>
      </c>
      <c r="F9" s="6">
        <v>37187148</v>
      </c>
      <c r="G9" s="25">
        <v>37187148</v>
      </c>
      <c r="H9" s="26">
        <v>0</v>
      </c>
      <c r="I9" s="24">
        <v>7255110</v>
      </c>
      <c r="J9" s="6">
        <v>7548642</v>
      </c>
      <c r="K9" s="25">
        <v>7962873</v>
      </c>
    </row>
    <row r="10" spans="1:11" ht="25.5">
      <c r="A10" s="27" t="s">
        <v>118</v>
      </c>
      <c r="B10" s="28">
        <f>SUM(B5:B9)</f>
        <v>187286295</v>
      </c>
      <c r="C10" s="29">
        <f aca="true" t="shared" si="0" ref="C10:K10">SUM(C5:C9)</f>
        <v>115399867</v>
      </c>
      <c r="D10" s="30">
        <f t="shared" si="0"/>
        <v>127426458</v>
      </c>
      <c r="E10" s="28">
        <f t="shared" si="0"/>
        <v>153899148</v>
      </c>
      <c r="F10" s="29">
        <f t="shared" si="0"/>
        <v>153899148</v>
      </c>
      <c r="G10" s="31">
        <f t="shared" si="0"/>
        <v>153899148</v>
      </c>
      <c r="H10" s="32">
        <f t="shared" si="0"/>
        <v>0</v>
      </c>
      <c r="I10" s="28">
        <f t="shared" si="0"/>
        <v>154801110</v>
      </c>
      <c r="J10" s="29">
        <f t="shared" si="0"/>
        <v>156556102</v>
      </c>
      <c r="K10" s="31">
        <f t="shared" si="0"/>
        <v>154106633</v>
      </c>
    </row>
    <row r="11" spans="1:11" ht="13.5">
      <c r="A11" s="22" t="s">
        <v>22</v>
      </c>
      <c r="B11" s="6">
        <v>27683085</v>
      </c>
      <c r="C11" s="6">
        <v>23147580</v>
      </c>
      <c r="D11" s="23">
        <v>37928097</v>
      </c>
      <c r="E11" s="24">
        <v>49160667</v>
      </c>
      <c r="F11" s="6">
        <v>49160667</v>
      </c>
      <c r="G11" s="25">
        <v>49160667</v>
      </c>
      <c r="H11" s="26">
        <v>0</v>
      </c>
      <c r="I11" s="24">
        <v>46324598</v>
      </c>
      <c r="J11" s="6">
        <v>49285967</v>
      </c>
      <c r="K11" s="25">
        <v>51901123</v>
      </c>
    </row>
    <row r="12" spans="1:11" ht="13.5">
      <c r="A12" s="22" t="s">
        <v>23</v>
      </c>
      <c r="B12" s="6">
        <v>9131017</v>
      </c>
      <c r="C12" s="6">
        <v>10336666</v>
      </c>
      <c r="D12" s="23">
        <v>10896852</v>
      </c>
      <c r="E12" s="24">
        <v>11971238</v>
      </c>
      <c r="F12" s="6">
        <v>11971238</v>
      </c>
      <c r="G12" s="25">
        <v>11971238</v>
      </c>
      <c r="H12" s="26">
        <v>0</v>
      </c>
      <c r="I12" s="24">
        <v>13054785</v>
      </c>
      <c r="J12" s="6">
        <v>13003318</v>
      </c>
      <c r="K12" s="25">
        <v>13692494</v>
      </c>
    </row>
    <row r="13" spans="1:11" ht="13.5">
      <c r="A13" s="22" t="s">
        <v>119</v>
      </c>
      <c r="B13" s="6">
        <v>23720274</v>
      </c>
      <c r="C13" s="6">
        <v>29809884</v>
      </c>
      <c r="D13" s="23">
        <v>28065434</v>
      </c>
      <c r="E13" s="24">
        <v>38000000</v>
      </c>
      <c r="F13" s="6">
        <v>38000000</v>
      </c>
      <c r="G13" s="25">
        <v>38000000</v>
      </c>
      <c r="H13" s="26">
        <v>0</v>
      </c>
      <c r="I13" s="24">
        <v>40000000</v>
      </c>
      <c r="J13" s="6">
        <v>42200000</v>
      </c>
      <c r="K13" s="25">
        <v>44436600</v>
      </c>
    </row>
    <row r="14" spans="1:11" ht="13.5">
      <c r="A14" s="22" t="s">
        <v>24</v>
      </c>
      <c r="B14" s="6">
        <v>46195</v>
      </c>
      <c r="C14" s="6">
        <v>1681</v>
      </c>
      <c r="D14" s="23">
        <v>68887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7135073</v>
      </c>
      <c r="C15" s="6">
        <v>5272791</v>
      </c>
      <c r="D15" s="23">
        <v>4178485</v>
      </c>
      <c r="E15" s="24">
        <v>12435000</v>
      </c>
      <c r="F15" s="6">
        <v>12435000</v>
      </c>
      <c r="G15" s="25">
        <v>12435000</v>
      </c>
      <c r="H15" s="26">
        <v>0</v>
      </c>
      <c r="I15" s="24">
        <v>7135000</v>
      </c>
      <c r="J15" s="6">
        <v>7527425</v>
      </c>
      <c r="K15" s="25">
        <v>7930315</v>
      </c>
    </row>
    <row r="16" spans="1:11" ht="13.5">
      <c r="A16" s="33" t="s">
        <v>26</v>
      </c>
      <c r="B16" s="6">
        <v>2306303</v>
      </c>
      <c r="C16" s="6">
        <v>2168352</v>
      </c>
      <c r="D16" s="23">
        <v>3141312</v>
      </c>
      <c r="E16" s="24">
        <v>2000000</v>
      </c>
      <c r="F16" s="6">
        <v>2000000</v>
      </c>
      <c r="G16" s="25">
        <v>2000000</v>
      </c>
      <c r="H16" s="26">
        <v>0</v>
      </c>
      <c r="I16" s="24">
        <v>3000000</v>
      </c>
      <c r="J16" s="6">
        <v>3165000</v>
      </c>
      <c r="K16" s="25">
        <v>3332745</v>
      </c>
    </row>
    <row r="17" spans="1:11" ht="13.5">
      <c r="A17" s="22" t="s">
        <v>27</v>
      </c>
      <c r="B17" s="6">
        <v>79143445</v>
      </c>
      <c r="C17" s="6">
        <v>92275594</v>
      </c>
      <c r="D17" s="23">
        <v>90882659</v>
      </c>
      <c r="E17" s="24">
        <v>60212990</v>
      </c>
      <c r="F17" s="6">
        <v>60212990</v>
      </c>
      <c r="G17" s="25">
        <v>60212990</v>
      </c>
      <c r="H17" s="26">
        <v>0</v>
      </c>
      <c r="I17" s="24">
        <v>59466516</v>
      </c>
      <c r="J17" s="6">
        <v>62737159</v>
      </c>
      <c r="K17" s="25">
        <v>66123264</v>
      </c>
    </row>
    <row r="18" spans="1:11" ht="13.5">
      <c r="A18" s="34" t="s">
        <v>28</v>
      </c>
      <c r="B18" s="35">
        <f>SUM(B11:B17)</f>
        <v>149165392</v>
      </c>
      <c r="C18" s="36">
        <f aca="true" t="shared" si="1" ref="C18:K18">SUM(C11:C17)</f>
        <v>163012548</v>
      </c>
      <c r="D18" s="37">
        <f t="shared" si="1"/>
        <v>175161726</v>
      </c>
      <c r="E18" s="35">
        <f t="shared" si="1"/>
        <v>173779895</v>
      </c>
      <c r="F18" s="36">
        <f t="shared" si="1"/>
        <v>173779895</v>
      </c>
      <c r="G18" s="38">
        <f t="shared" si="1"/>
        <v>173779895</v>
      </c>
      <c r="H18" s="39">
        <f t="shared" si="1"/>
        <v>0</v>
      </c>
      <c r="I18" s="35">
        <f t="shared" si="1"/>
        <v>168980899</v>
      </c>
      <c r="J18" s="36">
        <f t="shared" si="1"/>
        <v>177918869</v>
      </c>
      <c r="K18" s="38">
        <f t="shared" si="1"/>
        <v>187416541</v>
      </c>
    </row>
    <row r="19" spans="1:11" ht="13.5">
      <c r="A19" s="34" t="s">
        <v>29</v>
      </c>
      <c r="B19" s="40">
        <f>+B10-B18</f>
        <v>38120903</v>
      </c>
      <c r="C19" s="41">
        <f aca="true" t="shared" si="2" ref="C19:K19">+C10-C18</f>
        <v>-47612681</v>
      </c>
      <c r="D19" s="42">
        <f t="shared" si="2"/>
        <v>-47735268</v>
      </c>
      <c r="E19" s="40">
        <f t="shared" si="2"/>
        <v>-19880747</v>
      </c>
      <c r="F19" s="41">
        <f t="shared" si="2"/>
        <v>-19880747</v>
      </c>
      <c r="G19" s="43">
        <f t="shared" si="2"/>
        <v>-19880747</v>
      </c>
      <c r="H19" s="44">
        <f t="shared" si="2"/>
        <v>0</v>
      </c>
      <c r="I19" s="40">
        <f t="shared" si="2"/>
        <v>-14179789</v>
      </c>
      <c r="J19" s="41">
        <f t="shared" si="2"/>
        <v>-21362767</v>
      </c>
      <c r="K19" s="43">
        <f t="shared" si="2"/>
        <v>-33309908</v>
      </c>
    </row>
    <row r="20" spans="1:11" ht="13.5">
      <c r="A20" s="22" t="s">
        <v>30</v>
      </c>
      <c r="B20" s="24">
        <v>21830007</v>
      </c>
      <c r="C20" s="6">
        <v>54831699</v>
      </c>
      <c r="D20" s="23">
        <v>66572325</v>
      </c>
      <c r="E20" s="24">
        <v>49004000</v>
      </c>
      <c r="F20" s="6">
        <v>49004000</v>
      </c>
      <c r="G20" s="25">
        <v>49004000</v>
      </c>
      <c r="H20" s="26">
        <v>0</v>
      </c>
      <c r="I20" s="24">
        <v>57304000</v>
      </c>
      <c r="J20" s="6">
        <v>53698000</v>
      </c>
      <c r="K20" s="25">
        <v>60788000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59950910</v>
      </c>
      <c r="C22" s="52">
        <f aca="true" t="shared" si="3" ref="C22:K22">SUM(C19:C21)</f>
        <v>7219018</v>
      </c>
      <c r="D22" s="53">
        <f t="shared" si="3"/>
        <v>18837057</v>
      </c>
      <c r="E22" s="51">
        <f t="shared" si="3"/>
        <v>29123253</v>
      </c>
      <c r="F22" s="52">
        <f t="shared" si="3"/>
        <v>29123253</v>
      </c>
      <c r="G22" s="54">
        <f t="shared" si="3"/>
        <v>29123253</v>
      </c>
      <c r="H22" s="55">
        <f t="shared" si="3"/>
        <v>0</v>
      </c>
      <c r="I22" s="51">
        <f t="shared" si="3"/>
        <v>43124211</v>
      </c>
      <c r="J22" s="52">
        <f t="shared" si="3"/>
        <v>32335233</v>
      </c>
      <c r="K22" s="54">
        <f t="shared" si="3"/>
        <v>27478092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59950910</v>
      </c>
      <c r="C24" s="41">
        <f aca="true" t="shared" si="4" ref="C24:K24">SUM(C22:C23)</f>
        <v>7219018</v>
      </c>
      <c r="D24" s="42">
        <f t="shared" si="4"/>
        <v>18837057</v>
      </c>
      <c r="E24" s="40">
        <f t="shared" si="4"/>
        <v>29123253</v>
      </c>
      <c r="F24" s="41">
        <f t="shared" si="4"/>
        <v>29123253</v>
      </c>
      <c r="G24" s="43">
        <f t="shared" si="4"/>
        <v>29123253</v>
      </c>
      <c r="H24" s="44">
        <f t="shared" si="4"/>
        <v>0</v>
      </c>
      <c r="I24" s="40">
        <f t="shared" si="4"/>
        <v>43124211</v>
      </c>
      <c r="J24" s="41">
        <f t="shared" si="4"/>
        <v>32335233</v>
      </c>
      <c r="K24" s="43">
        <f t="shared" si="4"/>
        <v>27478092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76103810</v>
      </c>
      <c r="C27" s="7">
        <v>30680629</v>
      </c>
      <c r="D27" s="64">
        <v>73219242</v>
      </c>
      <c r="E27" s="65">
        <v>68423250</v>
      </c>
      <c r="F27" s="7">
        <v>68423250</v>
      </c>
      <c r="G27" s="66">
        <v>68423250</v>
      </c>
      <c r="H27" s="67">
        <v>0</v>
      </c>
      <c r="I27" s="65">
        <v>84169000</v>
      </c>
      <c r="J27" s="7">
        <v>81565825</v>
      </c>
      <c r="K27" s="66">
        <v>90150261</v>
      </c>
    </row>
    <row r="28" spans="1:11" ht="13.5">
      <c r="A28" s="68" t="s">
        <v>30</v>
      </c>
      <c r="B28" s="6">
        <v>59844308</v>
      </c>
      <c r="C28" s="6">
        <v>30256965</v>
      </c>
      <c r="D28" s="23">
        <v>65502057</v>
      </c>
      <c r="E28" s="24">
        <v>49708250</v>
      </c>
      <c r="F28" s="6">
        <v>49708250</v>
      </c>
      <c r="G28" s="25">
        <v>49708250</v>
      </c>
      <c r="H28" s="26">
        <v>0</v>
      </c>
      <c r="I28" s="24">
        <v>57304000</v>
      </c>
      <c r="J28" s="6">
        <v>54278000</v>
      </c>
      <c r="K28" s="25">
        <v>61400000</v>
      </c>
    </row>
    <row r="29" spans="1:11" ht="13.5">
      <c r="A29" s="22" t="s">
        <v>123</v>
      </c>
      <c r="B29" s="6">
        <v>16259502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423665</v>
      </c>
      <c r="D31" s="23">
        <v>7717185</v>
      </c>
      <c r="E31" s="24">
        <v>18715000</v>
      </c>
      <c r="F31" s="6">
        <v>18715000</v>
      </c>
      <c r="G31" s="25">
        <v>18715000</v>
      </c>
      <c r="H31" s="26">
        <v>0</v>
      </c>
      <c r="I31" s="24">
        <v>26865000</v>
      </c>
      <c r="J31" s="6">
        <v>27287825</v>
      </c>
      <c r="K31" s="25">
        <v>28750259</v>
      </c>
    </row>
    <row r="32" spans="1:11" ht="13.5">
      <c r="A32" s="34" t="s">
        <v>36</v>
      </c>
      <c r="B32" s="7">
        <f>SUM(B28:B31)</f>
        <v>76103810</v>
      </c>
      <c r="C32" s="7">
        <f aca="true" t="shared" si="5" ref="C32:K32">SUM(C28:C31)</f>
        <v>30680630</v>
      </c>
      <c r="D32" s="64">
        <f t="shared" si="5"/>
        <v>73219242</v>
      </c>
      <c r="E32" s="65">
        <f t="shared" si="5"/>
        <v>68423250</v>
      </c>
      <c r="F32" s="7">
        <f t="shared" si="5"/>
        <v>68423250</v>
      </c>
      <c r="G32" s="66">
        <f t="shared" si="5"/>
        <v>68423250</v>
      </c>
      <c r="H32" s="67">
        <f t="shared" si="5"/>
        <v>0</v>
      </c>
      <c r="I32" s="65">
        <f t="shared" si="5"/>
        <v>84169000</v>
      </c>
      <c r="J32" s="7">
        <f t="shared" si="5"/>
        <v>81565825</v>
      </c>
      <c r="K32" s="66">
        <f t="shared" si="5"/>
        <v>90150259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68232227</v>
      </c>
      <c r="C35" s="6">
        <v>63995312</v>
      </c>
      <c r="D35" s="23">
        <v>57786186</v>
      </c>
      <c r="E35" s="24">
        <v>106516665</v>
      </c>
      <c r="F35" s="6">
        <v>106516665</v>
      </c>
      <c r="G35" s="25">
        <v>106516665</v>
      </c>
      <c r="H35" s="26">
        <v>55743047</v>
      </c>
      <c r="I35" s="24">
        <v>99824945</v>
      </c>
      <c r="J35" s="6">
        <v>105315316</v>
      </c>
      <c r="K35" s="25">
        <v>110897028</v>
      </c>
    </row>
    <row r="36" spans="1:11" ht="13.5">
      <c r="A36" s="22" t="s">
        <v>39</v>
      </c>
      <c r="B36" s="6">
        <v>281116079</v>
      </c>
      <c r="C36" s="6">
        <v>287598406</v>
      </c>
      <c r="D36" s="23">
        <v>293367801</v>
      </c>
      <c r="E36" s="24">
        <v>341733270</v>
      </c>
      <c r="F36" s="6">
        <v>341733270</v>
      </c>
      <c r="G36" s="25">
        <v>341733270</v>
      </c>
      <c r="H36" s="26">
        <v>288973091</v>
      </c>
      <c r="I36" s="24">
        <v>348520820</v>
      </c>
      <c r="J36" s="6">
        <v>367689465</v>
      </c>
      <c r="K36" s="25">
        <v>387177007</v>
      </c>
    </row>
    <row r="37" spans="1:11" ht="13.5">
      <c r="A37" s="22" t="s">
        <v>40</v>
      </c>
      <c r="B37" s="6">
        <v>50672377</v>
      </c>
      <c r="C37" s="6">
        <v>43766277</v>
      </c>
      <c r="D37" s="23">
        <v>24489908</v>
      </c>
      <c r="E37" s="24">
        <v>104211552</v>
      </c>
      <c r="F37" s="6">
        <v>104211552</v>
      </c>
      <c r="G37" s="25">
        <v>104211552</v>
      </c>
      <c r="H37" s="26">
        <v>20562832</v>
      </c>
      <c r="I37" s="24">
        <v>129188015</v>
      </c>
      <c r="J37" s="6">
        <v>136293580</v>
      </c>
      <c r="K37" s="25">
        <v>143516900</v>
      </c>
    </row>
    <row r="38" spans="1:11" ht="13.5">
      <c r="A38" s="22" t="s">
        <v>41</v>
      </c>
      <c r="B38" s="6">
        <v>0</v>
      </c>
      <c r="C38" s="6">
        <v>0</v>
      </c>
      <c r="D38" s="23">
        <v>0</v>
      </c>
      <c r="E38" s="24">
        <v>11387000</v>
      </c>
      <c r="F38" s="6">
        <v>11387000</v>
      </c>
      <c r="G38" s="25">
        <v>11387000</v>
      </c>
      <c r="H38" s="26">
        <v>0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298675929</v>
      </c>
      <c r="C39" s="6">
        <v>307827441</v>
      </c>
      <c r="D39" s="23">
        <v>326664079</v>
      </c>
      <c r="E39" s="24">
        <v>332651383</v>
      </c>
      <c r="F39" s="6">
        <v>332651383</v>
      </c>
      <c r="G39" s="25">
        <v>332651383</v>
      </c>
      <c r="H39" s="26">
        <v>324153306</v>
      </c>
      <c r="I39" s="24">
        <v>319157750</v>
      </c>
      <c r="J39" s="6">
        <v>336711201</v>
      </c>
      <c r="K39" s="25">
        <v>354557135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59160027</v>
      </c>
      <c r="C42" s="6">
        <v>42789317</v>
      </c>
      <c r="D42" s="23">
        <v>29124925</v>
      </c>
      <c r="E42" s="24">
        <v>68773481</v>
      </c>
      <c r="F42" s="6">
        <v>68773481</v>
      </c>
      <c r="G42" s="25">
        <v>68773481</v>
      </c>
      <c r="H42" s="26">
        <v>58946426</v>
      </c>
      <c r="I42" s="24">
        <v>85624114</v>
      </c>
      <c r="J42" s="6">
        <v>77171212</v>
      </c>
      <c r="K42" s="25">
        <v>74692955</v>
      </c>
    </row>
    <row r="43" spans="1:11" ht="13.5">
      <c r="A43" s="22" t="s">
        <v>45</v>
      </c>
      <c r="B43" s="6">
        <v>-28922874</v>
      </c>
      <c r="C43" s="6">
        <v>-29700920</v>
      </c>
      <c r="D43" s="23">
        <v>-73022916</v>
      </c>
      <c r="E43" s="24">
        <v>-68423250</v>
      </c>
      <c r="F43" s="6">
        <v>-68423250</v>
      </c>
      <c r="G43" s="25">
        <v>-68423250</v>
      </c>
      <c r="H43" s="26">
        <v>-42781824</v>
      </c>
      <c r="I43" s="24">
        <v>-84169000</v>
      </c>
      <c r="J43" s="6">
        <v>-81565825</v>
      </c>
      <c r="K43" s="25">
        <v>-90150259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56695620</v>
      </c>
      <c r="C45" s="7">
        <v>74568345</v>
      </c>
      <c r="D45" s="64">
        <v>5312602</v>
      </c>
      <c r="E45" s="65">
        <v>59687343</v>
      </c>
      <c r="F45" s="7">
        <v>59687343</v>
      </c>
      <c r="G45" s="66">
        <v>59687343</v>
      </c>
      <c r="H45" s="67">
        <v>65320409</v>
      </c>
      <c r="I45" s="65">
        <v>50665707</v>
      </c>
      <c r="J45" s="7">
        <v>46271094</v>
      </c>
      <c r="K45" s="66">
        <v>30813790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56695619</v>
      </c>
      <c r="C48" s="6">
        <v>61479948</v>
      </c>
      <c r="D48" s="23">
        <v>49210593</v>
      </c>
      <c r="E48" s="24">
        <v>106383460</v>
      </c>
      <c r="F48" s="6">
        <v>106383460</v>
      </c>
      <c r="G48" s="25">
        <v>106383460</v>
      </c>
      <c r="H48" s="26">
        <v>49061221</v>
      </c>
      <c r="I48" s="24">
        <v>89114589</v>
      </c>
      <c r="J48" s="6">
        <v>94015891</v>
      </c>
      <c r="K48" s="25">
        <v>98998733</v>
      </c>
    </row>
    <row r="49" spans="1:11" ht="13.5">
      <c r="A49" s="22" t="s">
        <v>50</v>
      </c>
      <c r="B49" s="6">
        <f>+B75</f>
        <v>46389517.16932763</v>
      </c>
      <c r="C49" s="6">
        <f aca="true" t="shared" si="6" ref="C49:K49">+C75</f>
        <v>40342950.25480501</v>
      </c>
      <c r="D49" s="23">
        <f t="shared" si="6"/>
        <v>18396794.38725058</v>
      </c>
      <c r="E49" s="24">
        <f t="shared" si="6"/>
        <v>104078345.91698498</v>
      </c>
      <c r="F49" s="6">
        <f t="shared" si="6"/>
        <v>104078345.91698498</v>
      </c>
      <c r="G49" s="25">
        <f t="shared" si="6"/>
        <v>104078345.91698498</v>
      </c>
      <c r="H49" s="26">
        <f t="shared" si="6"/>
        <v>15998976</v>
      </c>
      <c r="I49" s="24">
        <f t="shared" si="6"/>
        <v>68312638</v>
      </c>
      <c r="J49" s="6">
        <f t="shared" si="6"/>
        <v>72070486.02432671</v>
      </c>
      <c r="K49" s="25">
        <f t="shared" si="6"/>
        <v>75888546.06980786</v>
      </c>
    </row>
    <row r="50" spans="1:11" ht="13.5">
      <c r="A50" s="34" t="s">
        <v>51</v>
      </c>
      <c r="B50" s="7">
        <f>+B48-B49</f>
        <v>10306101.830672368</v>
      </c>
      <c r="C50" s="7">
        <f aca="true" t="shared" si="7" ref="C50:K50">+C48-C49</f>
        <v>21136997.745194986</v>
      </c>
      <c r="D50" s="64">
        <f t="shared" si="7"/>
        <v>30813798.61274942</v>
      </c>
      <c r="E50" s="65">
        <f t="shared" si="7"/>
        <v>2305114.0830150247</v>
      </c>
      <c r="F50" s="7">
        <f t="shared" si="7"/>
        <v>2305114.0830150247</v>
      </c>
      <c r="G50" s="66">
        <f t="shared" si="7"/>
        <v>2305114.0830150247</v>
      </c>
      <c r="H50" s="67">
        <f t="shared" si="7"/>
        <v>33062245</v>
      </c>
      <c r="I50" s="65">
        <f t="shared" si="7"/>
        <v>20801951</v>
      </c>
      <c r="J50" s="7">
        <f t="shared" si="7"/>
        <v>21945404.975673288</v>
      </c>
      <c r="K50" s="66">
        <f t="shared" si="7"/>
        <v>23110186.930192143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76103810</v>
      </c>
      <c r="C53" s="6">
        <v>30680629</v>
      </c>
      <c r="D53" s="23">
        <v>73219242</v>
      </c>
      <c r="E53" s="24">
        <v>68423250</v>
      </c>
      <c r="F53" s="6">
        <v>68423250</v>
      </c>
      <c r="G53" s="25">
        <v>68423250</v>
      </c>
      <c r="H53" s="26">
        <v>0</v>
      </c>
      <c r="I53" s="24">
        <v>84169100</v>
      </c>
      <c r="J53" s="6">
        <v>81565825</v>
      </c>
      <c r="K53" s="25">
        <v>90150261</v>
      </c>
    </row>
    <row r="54" spans="1:11" ht="13.5">
      <c r="A54" s="22" t="s">
        <v>119</v>
      </c>
      <c r="B54" s="6">
        <v>23720274</v>
      </c>
      <c r="C54" s="6">
        <v>29809884</v>
      </c>
      <c r="D54" s="23">
        <v>28065434</v>
      </c>
      <c r="E54" s="24">
        <v>38000000</v>
      </c>
      <c r="F54" s="6">
        <v>38000000</v>
      </c>
      <c r="G54" s="25">
        <v>38000000</v>
      </c>
      <c r="H54" s="26">
        <v>0</v>
      </c>
      <c r="I54" s="24">
        <v>40000000</v>
      </c>
      <c r="J54" s="6">
        <v>42200000</v>
      </c>
      <c r="K54" s="25">
        <v>44436600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4000000</v>
      </c>
      <c r="F55" s="6">
        <v>4000000</v>
      </c>
      <c r="G55" s="25">
        <v>4000000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5273126</v>
      </c>
      <c r="D56" s="23">
        <v>4177828</v>
      </c>
      <c r="E56" s="24">
        <v>12435000</v>
      </c>
      <c r="F56" s="6">
        <v>12435000</v>
      </c>
      <c r="G56" s="25">
        <v>12435000</v>
      </c>
      <c r="H56" s="26">
        <v>0</v>
      </c>
      <c r="I56" s="24">
        <v>7135000</v>
      </c>
      <c r="J56" s="6">
        <v>7530000</v>
      </c>
      <c r="K56" s="25">
        <v>7931000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692646</v>
      </c>
      <c r="C59" s="6">
        <v>692646</v>
      </c>
      <c r="D59" s="23">
        <v>706262</v>
      </c>
      <c r="E59" s="24">
        <v>270719</v>
      </c>
      <c r="F59" s="6">
        <v>706262</v>
      </c>
      <c r="G59" s="25">
        <v>706262</v>
      </c>
      <c r="H59" s="26">
        <v>706262</v>
      </c>
      <c r="I59" s="24">
        <v>270719</v>
      </c>
      <c r="J59" s="6">
        <v>285338</v>
      </c>
      <c r="K59" s="25">
        <v>300746</v>
      </c>
    </row>
    <row r="60" spans="1:11" ht="13.5">
      <c r="A60" s="33" t="s">
        <v>58</v>
      </c>
      <c r="B60" s="6">
        <v>999999</v>
      </c>
      <c r="C60" s="6">
        <v>999999</v>
      </c>
      <c r="D60" s="23">
        <v>999999</v>
      </c>
      <c r="E60" s="24">
        <v>999999</v>
      </c>
      <c r="F60" s="6">
        <v>999999</v>
      </c>
      <c r="G60" s="25">
        <v>999999</v>
      </c>
      <c r="H60" s="26">
        <v>999999</v>
      </c>
      <c r="I60" s="24">
        <v>999999</v>
      </c>
      <c r="J60" s="6">
        <v>999999</v>
      </c>
      <c r="K60" s="25">
        <v>999999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12468</v>
      </c>
      <c r="C62" s="92">
        <v>12468</v>
      </c>
      <c r="D62" s="93">
        <v>12468</v>
      </c>
      <c r="E62" s="91">
        <v>12468</v>
      </c>
      <c r="F62" s="92">
        <v>0</v>
      </c>
      <c r="G62" s="93">
        <v>0</v>
      </c>
      <c r="H62" s="94">
        <v>12468</v>
      </c>
      <c r="I62" s="91">
        <v>12468</v>
      </c>
      <c r="J62" s="92">
        <v>12468</v>
      </c>
      <c r="K62" s="93">
        <v>12468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18390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10203</v>
      </c>
      <c r="C64" s="92">
        <v>10203</v>
      </c>
      <c r="D64" s="93">
        <v>10203</v>
      </c>
      <c r="E64" s="91">
        <v>10203</v>
      </c>
      <c r="F64" s="92">
        <v>0</v>
      </c>
      <c r="G64" s="93">
        <v>0</v>
      </c>
      <c r="H64" s="94">
        <v>10203</v>
      </c>
      <c r="I64" s="91">
        <v>10203</v>
      </c>
      <c r="J64" s="92">
        <v>10203</v>
      </c>
      <c r="K64" s="93">
        <v>10203</v>
      </c>
    </row>
    <row r="65" spans="1:11" ht="13.5">
      <c r="A65" s="90" t="s">
        <v>63</v>
      </c>
      <c r="B65" s="91">
        <v>30510</v>
      </c>
      <c r="C65" s="92">
        <v>30510</v>
      </c>
      <c r="D65" s="93">
        <v>30510</v>
      </c>
      <c r="E65" s="91">
        <v>30510</v>
      </c>
      <c r="F65" s="92">
        <v>0</v>
      </c>
      <c r="G65" s="93">
        <v>0</v>
      </c>
      <c r="H65" s="94">
        <v>30510</v>
      </c>
      <c r="I65" s="91">
        <v>30510</v>
      </c>
      <c r="J65" s="92">
        <v>30510</v>
      </c>
      <c r="K65" s="93">
        <v>30510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0.21056532660459712</v>
      </c>
      <c r="C70" s="5">
        <f aca="true" t="shared" si="8" ref="C70:K70">IF(ISERROR(C71/C72),0,(C71/C72))</f>
        <v>0.9665660981341848</v>
      </c>
      <c r="D70" s="5">
        <f t="shared" si="8"/>
        <v>0.4586822402863649</v>
      </c>
      <c r="E70" s="5">
        <f t="shared" si="8"/>
        <v>1.0000081304382082</v>
      </c>
      <c r="F70" s="5">
        <f t="shared" si="8"/>
        <v>1.0000081304382082</v>
      </c>
      <c r="G70" s="5">
        <f t="shared" si="8"/>
        <v>1.0000081304382082</v>
      </c>
      <c r="H70" s="5">
        <f t="shared" si="8"/>
        <v>0</v>
      </c>
      <c r="I70" s="5">
        <f t="shared" si="8"/>
        <v>1</v>
      </c>
      <c r="J70" s="5">
        <f t="shared" si="8"/>
        <v>0.9999578122970058</v>
      </c>
      <c r="K70" s="5">
        <f t="shared" si="8"/>
        <v>1.0000924730762788</v>
      </c>
    </row>
    <row r="71" spans="1:11" ht="12.75" hidden="1">
      <c r="A71" s="1" t="s">
        <v>125</v>
      </c>
      <c r="B71" s="1">
        <f>+B83</f>
        <v>13426139</v>
      </c>
      <c r="C71" s="1">
        <f aca="true" t="shared" si="9" ref="C71:K71">+C83</f>
        <v>9536694</v>
      </c>
      <c r="D71" s="1">
        <f t="shared" si="9"/>
        <v>5251658</v>
      </c>
      <c r="E71" s="1">
        <f t="shared" si="9"/>
        <v>42187491</v>
      </c>
      <c r="F71" s="1">
        <f t="shared" si="9"/>
        <v>42187491</v>
      </c>
      <c r="G71" s="1">
        <f t="shared" si="9"/>
        <v>42187491</v>
      </c>
      <c r="H71" s="1">
        <f t="shared" si="9"/>
        <v>22770475</v>
      </c>
      <c r="I71" s="1">
        <f t="shared" si="9"/>
        <v>12255110</v>
      </c>
      <c r="J71" s="1">
        <f t="shared" si="9"/>
        <v>12823101</v>
      </c>
      <c r="K71" s="1">
        <f t="shared" si="9"/>
        <v>13518698</v>
      </c>
    </row>
    <row r="72" spans="1:11" ht="12.75" hidden="1">
      <c r="A72" s="1" t="s">
        <v>126</v>
      </c>
      <c r="B72" s="1">
        <f>+B77</f>
        <v>63762345</v>
      </c>
      <c r="C72" s="1">
        <f aca="true" t="shared" si="10" ref="C72:K72">+C77</f>
        <v>9866572</v>
      </c>
      <c r="D72" s="1">
        <f t="shared" si="10"/>
        <v>11449447</v>
      </c>
      <c r="E72" s="1">
        <f t="shared" si="10"/>
        <v>42187148</v>
      </c>
      <c r="F72" s="1">
        <f t="shared" si="10"/>
        <v>42187148</v>
      </c>
      <c r="G72" s="1">
        <f t="shared" si="10"/>
        <v>42187148</v>
      </c>
      <c r="H72" s="1">
        <f t="shared" si="10"/>
        <v>0</v>
      </c>
      <c r="I72" s="1">
        <f t="shared" si="10"/>
        <v>12255110</v>
      </c>
      <c r="J72" s="1">
        <f t="shared" si="10"/>
        <v>12823642</v>
      </c>
      <c r="K72" s="1">
        <f t="shared" si="10"/>
        <v>13517448</v>
      </c>
    </row>
    <row r="73" spans="1:11" ht="12.75" hidden="1">
      <c r="A73" s="1" t="s">
        <v>127</v>
      </c>
      <c r="B73" s="1">
        <f>+B74</f>
        <v>-4741736.833333336</v>
      </c>
      <c r="C73" s="1">
        <f aca="true" t="shared" si="11" ref="C73:K73">+(C78+C80+C81+C82)-(B78+B80+B81+B82)</f>
        <v>-9782629</v>
      </c>
      <c r="D73" s="1">
        <f t="shared" si="11"/>
        <v>6391377</v>
      </c>
      <c r="E73" s="1">
        <f t="shared" si="11"/>
        <v>-7679970</v>
      </c>
      <c r="F73" s="1">
        <f>+(F78+F80+F81+F82)-(D78+D80+D81+D82)</f>
        <v>-7679970</v>
      </c>
      <c r="G73" s="1">
        <f>+(G78+G80+G81+G82)-(D78+D80+D81+D82)</f>
        <v>-7679970</v>
      </c>
      <c r="H73" s="1">
        <f>+(H78+H80+H81+H82)-(D78+D80+D81+D82)</f>
        <v>-1893767</v>
      </c>
      <c r="I73" s="1">
        <f>+(I78+I80+I81+I82)-(E78+E80+E81+E82)</f>
        <v>9483585</v>
      </c>
      <c r="J73" s="1">
        <f t="shared" si="11"/>
        <v>528923</v>
      </c>
      <c r="K73" s="1">
        <f t="shared" si="11"/>
        <v>537723</v>
      </c>
    </row>
    <row r="74" spans="1:11" ht="12.75" hidden="1">
      <c r="A74" s="1" t="s">
        <v>128</v>
      </c>
      <c r="B74" s="1">
        <f>+TREND(C74:E74)</f>
        <v>-4741736.833333336</v>
      </c>
      <c r="C74" s="1">
        <f>+C73</f>
        <v>-9782629</v>
      </c>
      <c r="D74" s="1">
        <f aca="true" t="shared" si="12" ref="D74:K74">+D73</f>
        <v>6391377</v>
      </c>
      <c r="E74" s="1">
        <f t="shared" si="12"/>
        <v>-7679970</v>
      </c>
      <c r="F74" s="1">
        <f t="shared" si="12"/>
        <v>-7679970</v>
      </c>
      <c r="G74" s="1">
        <f t="shared" si="12"/>
        <v>-7679970</v>
      </c>
      <c r="H74" s="1">
        <f t="shared" si="12"/>
        <v>-1893767</v>
      </c>
      <c r="I74" s="1">
        <f t="shared" si="12"/>
        <v>9483585</v>
      </c>
      <c r="J74" s="1">
        <f t="shared" si="12"/>
        <v>528923</v>
      </c>
      <c r="K74" s="1">
        <f t="shared" si="12"/>
        <v>537723</v>
      </c>
    </row>
    <row r="75" spans="1:11" ht="12.75" hidden="1">
      <c r="A75" s="1" t="s">
        <v>129</v>
      </c>
      <c r="B75" s="1">
        <f>+B84-(((B80+B81+B78)*B70)-B79)</f>
        <v>46389517.16932763</v>
      </c>
      <c r="C75" s="1">
        <f aca="true" t="shared" si="13" ref="C75:K75">+C84-(((C80+C81+C78)*C70)-C79)</f>
        <v>40342950.25480501</v>
      </c>
      <c r="D75" s="1">
        <f t="shared" si="13"/>
        <v>18396794.38725058</v>
      </c>
      <c r="E75" s="1">
        <f t="shared" si="13"/>
        <v>104078345.91698498</v>
      </c>
      <c r="F75" s="1">
        <f t="shared" si="13"/>
        <v>104078345.91698498</v>
      </c>
      <c r="G75" s="1">
        <f t="shared" si="13"/>
        <v>104078345.91698498</v>
      </c>
      <c r="H75" s="1">
        <f t="shared" si="13"/>
        <v>15998976</v>
      </c>
      <c r="I75" s="1">
        <f t="shared" si="13"/>
        <v>68312638</v>
      </c>
      <c r="J75" s="1">
        <f t="shared" si="13"/>
        <v>72070486.02432671</v>
      </c>
      <c r="K75" s="1">
        <f t="shared" si="13"/>
        <v>75888546.06980786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63762345</v>
      </c>
      <c r="C77" s="3">
        <v>9866572</v>
      </c>
      <c r="D77" s="3">
        <v>11449447</v>
      </c>
      <c r="E77" s="3">
        <v>42187148</v>
      </c>
      <c r="F77" s="3">
        <v>42187148</v>
      </c>
      <c r="G77" s="3">
        <v>42187148</v>
      </c>
      <c r="H77" s="3">
        <v>0</v>
      </c>
      <c r="I77" s="3">
        <v>12255110</v>
      </c>
      <c r="J77" s="3">
        <v>12823642</v>
      </c>
      <c r="K77" s="3">
        <v>13517448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48748781</v>
      </c>
      <c r="C79" s="3">
        <v>41717212</v>
      </c>
      <c r="D79" s="3">
        <v>21980559</v>
      </c>
      <c r="E79" s="3">
        <v>104211552</v>
      </c>
      <c r="F79" s="3">
        <v>104211552</v>
      </c>
      <c r="G79" s="3">
        <v>104211552</v>
      </c>
      <c r="H79" s="3">
        <v>15998976</v>
      </c>
      <c r="I79" s="3">
        <v>77929428</v>
      </c>
      <c r="J79" s="3">
        <v>82215771</v>
      </c>
      <c r="K79" s="3">
        <v>86572970</v>
      </c>
    </row>
    <row r="80" spans="1:11" ht="12.75" hidden="1">
      <c r="A80" s="2" t="s">
        <v>67</v>
      </c>
      <c r="B80" s="3">
        <v>6705086</v>
      </c>
      <c r="C80" s="3">
        <v>1320512</v>
      </c>
      <c r="D80" s="3">
        <v>2587396</v>
      </c>
      <c r="E80" s="3">
        <v>133205</v>
      </c>
      <c r="F80" s="3">
        <v>133205</v>
      </c>
      <c r="G80" s="3">
        <v>133205</v>
      </c>
      <c r="H80" s="3">
        <v>4035930</v>
      </c>
      <c r="I80" s="3">
        <v>9616790</v>
      </c>
      <c r="J80" s="3">
        <v>10145713</v>
      </c>
      <c r="K80" s="3">
        <v>10683436</v>
      </c>
    </row>
    <row r="81" spans="1:11" ht="12.75" hidden="1">
      <c r="A81" s="2" t="s">
        <v>68</v>
      </c>
      <c r="B81" s="3">
        <v>4499341</v>
      </c>
      <c r="C81" s="3">
        <v>101286</v>
      </c>
      <c r="D81" s="3">
        <v>5225779</v>
      </c>
      <c r="E81" s="3">
        <v>0</v>
      </c>
      <c r="F81" s="3">
        <v>0</v>
      </c>
      <c r="G81" s="3">
        <v>0</v>
      </c>
      <c r="H81" s="3">
        <v>1883478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13426139</v>
      </c>
      <c r="C83" s="3">
        <v>9536694</v>
      </c>
      <c r="D83" s="3">
        <v>5251658</v>
      </c>
      <c r="E83" s="3">
        <v>42187491</v>
      </c>
      <c r="F83" s="3">
        <v>42187491</v>
      </c>
      <c r="G83" s="3">
        <v>42187491</v>
      </c>
      <c r="H83" s="3">
        <v>22770475</v>
      </c>
      <c r="I83" s="3">
        <v>12255110</v>
      </c>
      <c r="J83" s="3">
        <v>12823101</v>
      </c>
      <c r="K83" s="3">
        <v>13518698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2867068</v>
      </c>
      <c r="C5" s="6">
        <v>3683699</v>
      </c>
      <c r="D5" s="23">
        <v>4436175</v>
      </c>
      <c r="E5" s="24">
        <v>0</v>
      </c>
      <c r="F5" s="6">
        <v>0</v>
      </c>
      <c r="G5" s="25">
        <v>0</v>
      </c>
      <c r="H5" s="26">
        <v>0</v>
      </c>
      <c r="I5" s="24">
        <v>4735000</v>
      </c>
      <c r="J5" s="6">
        <v>4995425</v>
      </c>
      <c r="K5" s="25">
        <v>5260183</v>
      </c>
    </row>
    <row r="6" spans="1:11" ht="13.5">
      <c r="A6" s="22" t="s">
        <v>18</v>
      </c>
      <c r="B6" s="6">
        <v>9832604</v>
      </c>
      <c r="C6" s="6">
        <v>11934152</v>
      </c>
      <c r="D6" s="23">
        <v>21290014</v>
      </c>
      <c r="E6" s="24">
        <v>0</v>
      </c>
      <c r="F6" s="6">
        <v>0</v>
      </c>
      <c r="G6" s="25">
        <v>0</v>
      </c>
      <c r="H6" s="26">
        <v>0</v>
      </c>
      <c r="I6" s="24">
        <v>15040600</v>
      </c>
      <c r="J6" s="6">
        <v>15867833</v>
      </c>
      <c r="K6" s="25">
        <v>16708828</v>
      </c>
    </row>
    <row r="7" spans="1:11" ht="13.5">
      <c r="A7" s="22" t="s">
        <v>19</v>
      </c>
      <c r="B7" s="6">
        <v>661566</v>
      </c>
      <c r="C7" s="6">
        <v>530330</v>
      </c>
      <c r="D7" s="23">
        <v>1684361</v>
      </c>
      <c r="E7" s="24">
        <v>0</v>
      </c>
      <c r="F7" s="6">
        <v>0</v>
      </c>
      <c r="G7" s="25">
        <v>0</v>
      </c>
      <c r="H7" s="26">
        <v>0</v>
      </c>
      <c r="I7" s="24">
        <v>456000</v>
      </c>
      <c r="J7" s="6">
        <v>481080</v>
      </c>
      <c r="K7" s="25">
        <v>506577</v>
      </c>
    </row>
    <row r="8" spans="1:11" ht="13.5">
      <c r="A8" s="22" t="s">
        <v>20</v>
      </c>
      <c r="B8" s="6">
        <v>42662779</v>
      </c>
      <c r="C8" s="6">
        <v>33027000</v>
      </c>
      <c r="D8" s="23">
        <v>46427408</v>
      </c>
      <c r="E8" s="24">
        <v>0</v>
      </c>
      <c r="F8" s="6">
        <v>0</v>
      </c>
      <c r="G8" s="25">
        <v>0</v>
      </c>
      <c r="H8" s="26">
        <v>0</v>
      </c>
      <c r="I8" s="24">
        <v>64709000</v>
      </c>
      <c r="J8" s="6">
        <v>62425000</v>
      </c>
      <c r="K8" s="25">
        <v>60623000</v>
      </c>
    </row>
    <row r="9" spans="1:11" ht="13.5">
      <c r="A9" s="22" t="s">
        <v>21</v>
      </c>
      <c r="B9" s="6">
        <v>18199297</v>
      </c>
      <c r="C9" s="6">
        <v>16740232</v>
      </c>
      <c r="D9" s="23">
        <v>25128008</v>
      </c>
      <c r="E9" s="24">
        <v>130473</v>
      </c>
      <c r="F9" s="6">
        <v>130473</v>
      </c>
      <c r="G9" s="25">
        <v>130473</v>
      </c>
      <c r="H9" s="26">
        <v>0</v>
      </c>
      <c r="I9" s="24">
        <v>8107150</v>
      </c>
      <c r="J9" s="6">
        <v>8531597</v>
      </c>
      <c r="K9" s="25">
        <v>8924463</v>
      </c>
    </row>
    <row r="10" spans="1:11" ht="25.5">
      <c r="A10" s="27" t="s">
        <v>118</v>
      </c>
      <c r="B10" s="28">
        <f>SUM(B5:B9)</f>
        <v>74223314</v>
      </c>
      <c r="C10" s="29">
        <f aca="true" t="shared" si="0" ref="C10:K10">SUM(C5:C9)</f>
        <v>65915413</v>
      </c>
      <c r="D10" s="30">
        <f t="shared" si="0"/>
        <v>98965966</v>
      </c>
      <c r="E10" s="28">
        <f t="shared" si="0"/>
        <v>130473</v>
      </c>
      <c r="F10" s="29">
        <f t="shared" si="0"/>
        <v>130473</v>
      </c>
      <c r="G10" s="31">
        <f t="shared" si="0"/>
        <v>130473</v>
      </c>
      <c r="H10" s="32">
        <f t="shared" si="0"/>
        <v>0</v>
      </c>
      <c r="I10" s="28">
        <f t="shared" si="0"/>
        <v>93047750</v>
      </c>
      <c r="J10" s="29">
        <f t="shared" si="0"/>
        <v>92300935</v>
      </c>
      <c r="K10" s="31">
        <f t="shared" si="0"/>
        <v>92023051</v>
      </c>
    </row>
    <row r="11" spans="1:11" ht="13.5">
      <c r="A11" s="22" t="s">
        <v>22</v>
      </c>
      <c r="B11" s="6">
        <v>27716623</v>
      </c>
      <c r="C11" s="6">
        <v>28141852</v>
      </c>
      <c r="D11" s="23">
        <v>31602072</v>
      </c>
      <c r="E11" s="24">
        <v>0</v>
      </c>
      <c r="F11" s="6">
        <v>0</v>
      </c>
      <c r="G11" s="25">
        <v>0</v>
      </c>
      <c r="H11" s="26">
        <v>0</v>
      </c>
      <c r="I11" s="24">
        <v>33372930</v>
      </c>
      <c r="J11" s="6">
        <v>35208439</v>
      </c>
      <c r="K11" s="25">
        <v>37074491</v>
      </c>
    </row>
    <row r="12" spans="1:11" ht="13.5">
      <c r="A12" s="22" t="s">
        <v>23</v>
      </c>
      <c r="B12" s="6">
        <v>4459214</v>
      </c>
      <c r="C12" s="6">
        <v>4893102</v>
      </c>
      <c r="D12" s="23">
        <v>5370904</v>
      </c>
      <c r="E12" s="24">
        <v>0</v>
      </c>
      <c r="F12" s="6">
        <v>0</v>
      </c>
      <c r="G12" s="25">
        <v>0</v>
      </c>
      <c r="H12" s="26">
        <v>0</v>
      </c>
      <c r="I12" s="24">
        <v>5558928</v>
      </c>
      <c r="J12" s="6">
        <v>5864669</v>
      </c>
      <c r="K12" s="25">
        <v>6175496</v>
      </c>
    </row>
    <row r="13" spans="1:11" ht="13.5">
      <c r="A13" s="22" t="s">
        <v>119</v>
      </c>
      <c r="B13" s="6">
        <v>9103618</v>
      </c>
      <c r="C13" s="6">
        <v>9450626</v>
      </c>
      <c r="D13" s="23">
        <v>0</v>
      </c>
      <c r="E13" s="24">
        <v>0</v>
      </c>
      <c r="F13" s="6">
        <v>0</v>
      </c>
      <c r="G13" s="25">
        <v>0</v>
      </c>
      <c r="H13" s="26">
        <v>0</v>
      </c>
      <c r="I13" s="24">
        <v>9097000</v>
      </c>
      <c r="J13" s="6">
        <v>9597335</v>
      </c>
      <c r="K13" s="25">
        <v>10092093</v>
      </c>
    </row>
    <row r="14" spans="1:11" ht="13.5">
      <c r="A14" s="22" t="s">
        <v>24</v>
      </c>
      <c r="B14" s="6">
        <v>1393637</v>
      </c>
      <c r="C14" s="6">
        <v>1005180</v>
      </c>
      <c r="D14" s="23">
        <v>17216</v>
      </c>
      <c r="E14" s="24">
        <v>0</v>
      </c>
      <c r="F14" s="6">
        <v>0</v>
      </c>
      <c r="G14" s="25">
        <v>0</v>
      </c>
      <c r="H14" s="26">
        <v>0</v>
      </c>
      <c r="I14" s="24">
        <v>396636</v>
      </c>
      <c r="J14" s="6">
        <v>418452</v>
      </c>
      <c r="K14" s="25">
        <v>440629</v>
      </c>
    </row>
    <row r="15" spans="1:11" ht="13.5">
      <c r="A15" s="22" t="s">
        <v>25</v>
      </c>
      <c r="B15" s="6">
        <v>7090874</v>
      </c>
      <c r="C15" s="6">
        <v>6038685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12568660</v>
      </c>
      <c r="J15" s="6">
        <v>13283674</v>
      </c>
      <c r="K15" s="25">
        <v>13987708</v>
      </c>
    </row>
    <row r="16" spans="1:11" ht="13.5">
      <c r="A16" s="33" t="s">
        <v>26</v>
      </c>
      <c r="B16" s="6">
        <v>3032380</v>
      </c>
      <c r="C16" s="6">
        <v>2959222</v>
      </c>
      <c r="D16" s="23">
        <v>4156246</v>
      </c>
      <c r="E16" s="24">
        <v>0</v>
      </c>
      <c r="F16" s="6">
        <v>0</v>
      </c>
      <c r="G16" s="25">
        <v>0</v>
      </c>
      <c r="H16" s="26">
        <v>0</v>
      </c>
      <c r="I16" s="24">
        <v>4572000</v>
      </c>
      <c r="J16" s="6">
        <v>2582000</v>
      </c>
      <c r="K16" s="25">
        <v>2733000</v>
      </c>
    </row>
    <row r="17" spans="1:11" ht="13.5">
      <c r="A17" s="22" t="s">
        <v>27</v>
      </c>
      <c r="B17" s="6">
        <v>23788856</v>
      </c>
      <c r="C17" s="6">
        <v>30674916</v>
      </c>
      <c r="D17" s="23">
        <v>37267208</v>
      </c>
      <c r="E17" s="24">
        <v>106383</v>
      </c>
      <c r="F17" s="6">
        <v>106383</v>
      </c>
      <c r="G17" s="25">
        <v>106383</v>
      </c>
      <c r="H17" s="26">
        <v>0</v>
      </c>
      <c r="I17" s="24">
        <v>27777231</v>
      </c>
      <c r="J17" s="6">
        <v>29225653</v>
      </c>
      <c r="K17" s="25">
        <v>30697724</v>
      </c>
    </row>
    <row r="18" spans="1:11" ht="13.5">
      <c r="A18" s="34" t="s">
        <v>28</v>
      </c>
      <c r="B18" s="35">
        <f>SUM(B11:B17)</f>
        <v>76585202</v>
      </c>
      <c r="C18" s="36">
        <f aca="true" t="shared" si="1" ref="C18:K18">SUM(C11:C17)</f>
        <v>83163583</v>
      </c>
      <c r="D18" s="37">
        <f t="shared" si="1"/>
        <v>78413646</v>
      </c>
      <c r="E18" s="35">
        <f t="shared" si="1"/>
        <v>106383</v>
      </c>
      <c r="F18" s="36">
        <f t="shared" si="1"/>
        <v>106383</v>
      </c>
      <c r="G18" s="38">
        <f t="shared" si="1"/>
        <v>106383</v>
      </c>
      <c r="H18" s="39">
        <f t="shared" si="1"/>
        <v>0</v>
      </c>
      <c r="I18" s="35">
        <f t="shared" si="1"/>
        <v>93343385</v>
      </c>
      <c r="J18" s="36">
        <f t="shared" si="1"/>
        <v>96180222</v>
      </c>
      <c r="K18" s="38">
        <f t="shared" si="1"/>
        <v>101201141</v>
      </c>
    </row>
    <row r="19" spans="1:11" ht="13.5">
      <c r="A19" s="34" t="s">
        <v>29</v>
      </c>
      <c r="B19" s="40">
        <f>+B10-B18</f>
        <v>-2361888</v>
      </c>
      <c r="C19" s="41">
        <f aca="true" t="shared" si="2" ref="C19:K19">+C10-C18</f>
        <v>-17248170</v>
      </c>
      <c r="D19" s="42">
        <f t="shared" si="2"/>
        <v>20552320</v>
      </c>
      <c r="E19" s="40">
        <f t="shared" si="2"/>
        <v>24090</v>
      </c>
      <c r="F19" s="41">
        <f t="shared" si="2"/>
        <v>24090</v>
      </c>
      <c r="G19" s="43">
        <f t="shared" si="2"/>
        <v>24090</v>
      </c>
      <c r="H19" s="44">
        <f t="shared" si="2"/>
        <v>0</v>
      </c>
      <c r="I19" s="40">
        <f t="shared" si="2"/>
        <v>-295635</v>
      </c>
      <c r="J19" s="41">
        <f t="shared" si="2"/>
        <v>-3879287</v>
      </c>
      <c r="K19" s="43">
        <f t="shared" si="2"/>
        <v>-9178090</v>
      </c>
    </row>
    <row r="20" spans="1:11" ht="13.5">
      <c r="A20" s="22" t="s">
        <v>30</v>
      </c>
      <c r="B20" s="24">
        <v>7669441</v>
      </c>
      <c r="C20" s="6">
        <v>26942686</v>
      </c>
      <c r="D20" s="23">
        <v>20851376</v>
      </c>
      <c r="E20" s="24">
        <v>0</v>
      </c>
      <c r="F20" s="6">
        <v>0</v>
      </c>
      <c r="G20" s="25">
        <v>0</v>
      </c>
      <c r="H20" s="26">
        <v>0</v>
      </c>
      <c r="I20" s="24">
        <v>21136050</v>
      </c>
      <c r="J20" s="6">
        <v>17671558</v>
      </c>
      <c r="K20" s="25">
        <v>18472158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5307553</v>
      </c>
      <c r="C22" s="52">
        <f aca="true" t="shared" si="3" ref="C22:K22">SUM(C19:C21)</f>
        <v>9694516</v>
      </c>
      <c r="D22" s="53">
        <f t="shared" si="3"/>
        <v>41403696</v>
      </c>
      <c r="E22" s="51">
        <f t="shared" si="3"/>
        <v>24090</v>
      </c>
      <c r="F22" s="52">
        <f t="shared" si="3"/>
        <v>24090</v>
      </c>
      <c r="G22" s="54">
        <f t="shared" si="3"/>
        <v>24090</v>
      </c>
      <c r="H22" s="55">
        <f t="shared" si="3"/>
        <v>0</v>
      </c>
      <c r="I22" s="51">
        <f t="shared" si="3"/>
        <v>20840415</v>
      </c>
      <c r="J22" s="52">
        <f t="shared" si="3"/>
        <v>13792271</v>
      </c>
      <c r="K22" s="54">
        <f t="shared" si="3"/>
        <v>9294068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5307553</v>
      </c>
      <c r="C24" s="41">
        <f aca="true" t="shared" si="4" ref="C24:K24">SUM(C22:C23)</f>
        <v>9694516</v>
      </c>
      <c r="D24" s="42">
        <f t="shared" si="4"/>
        <v>41403696</v>
      </c>
      <c r="E24" s="40">
        <f t="shared" si="4"/>
        <v>24090</v>
      </c>
      <c r="F24" s="41">
        <f t="shared" si="4"/>
        <v>24090</v>
      </c>
      <c r="G24" s="43">
        <f t="shared" si="4"/>
        <v>24090</v>
      </c>
      <c r="H24" s="44">
        <f t="shared" si="4"/>
        <v>0</v>
      </c>
      <c r="I24" s="40">
        <f t="shared" si="4"/>
        <v>20840415</v>
      </c>
      <c r="J24" s="41">
        <f t="shared" si="4"/>
        <v>13792271</v>
      </c>
      <c r="K24" s="43">
        <f t="shared" si="4"/>
        <v>9294068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16331236</v>
      </c>
      <c r="C27" s="7">
        <v>17029046</v>
      </c>
      <c r="D27" s="64">
        <v>17029046</v>
      </c>
      <c r="E27" s="65">
        <v>23274000</v>
      </c>
      <c r="F27" s="7">
        <v>23274000</v>
      </c>
      <c r="G27" s="66">
        <v>23274000</v>
      </c>
      <c r="H27" s="67">
        <v>0</v>
      </c>
      <c r="I27" s="65">
        <v>21609550</v>
      </c>
      <c r="J27" s="7">
        <v>18388375</v>
      </c>
      <c r="K27" s="66">
        <v>19051766</v>
      </c>
    </row>
    <row r="28" spans="1:11" ht="13.5">
      <c r="A28" s="68" t="s">
        <v>30</v>
      </c>
      <c r="B28" s="6">
        <v>15350055</v>
      </c>
      <c r="C28" s="6">
        <v>0</v>
      </c>
      <c r="D28" s="23">
        <v>17029046</v>
      </c>
      <c r="E28" s="24">
        <v>23274000</v>
      </c>
      <c r="F28" s="6">
        <v>23274000</v>
      </c>
      <c r="G28" s="25">
        <v>23274000</v>
      </c>
      <c r="H28" s="26">
        <v>0</v>
      </c>
      <c r="I28" s="24">
        <v>21089550</v>
      </c>
      <c r="J28" s="6">
        <v>17839775</v>
      </c>
      <c r="K28" s="25">
        <v>18474090</v>
      </c>
    </row>
    <row r="29" spans="1:11" ht="13.5">
      <c r="A29" s="22" t="s">
        <v>123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981181</v>
      </c>
      <c r="C31" s="6">
        <v>17029046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520000</v>
      </c>
      <c r="J31" s="6">
        <v>548600</v>
      </c>
      <c r="K31" s="25">
        <v>577676</v>
      </c>
    </row>
    <row r="32" spans="1:11" ht="13.5">
      <c r="A32" s="34" t="s">
        <v>36</v>
      </c>
      <c r="B32" s="7">
        <f>SUM(B28:B31)</f>
        <v>16331236</v>
      </c>
      <c r="C32" s="7">
        <f aca="true" t="shared" si="5" ref="C32:K32">SUM(C28:C31)</f>
        <v>17029046</v>
      </c>
      <c r="D32" s="64">
        <f t="shared" si="5"/>
        <v>17029046</v>
      </c>
      <c r="E32" s="65">
        <f t="shared" si="5"/>
        <v>23274000</v>
      </c>
      <c r="F32" s="7">
        <f t="shared" si="5"/>
        <v>23274000</v>
      </c>
      <c r="G32" s="66">
        <f t="shared" si="5"/>
        <v>23274000</v>
      </c>
      <c r="H32" s="67">
        <f t="shared" si="5"/>
        <v>0</v>
      </c>
      <c r="I32" s="65">
        <f t="shared" si="5"/>
        <v>21609550</v>
      </c>
      <c r="J32" s="7">
        <f t="shared" si="5"/>
        <v>18388375</v>
      </c>
      <c r="K32" s="66">
        <f t="shared" si="5"/>
        <v>19051766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23157182</v>
      </c>
      <c r="C35" s="6">
        <v>24737234</v>
      </c>
      <c r="D35" s="23">
        <v>11588555</v>
      </c>
      <c r="E35" s="24">
        <v>19718000</v>
      </c>
      <c r="F35" s="6">
        <v>19718000</v>
      </c>
      <c r="G35" s="25">
        <v>19718000</v>
      </c>
      <c r="H35" s="26">
        <v>75016259</v>
      </c>
      <c r="I35" s="24">
        <v>10019744</v>
      </c>
      <c r="J35" s="6">
        <v>14271937</v>
      </c>
      <c r="K35" s="25">
        <v>16290619</v>
      </c>
    </row>
    <row r="36" spans="1:11" ht="13.5">
      <c r="A36" s="22" t="s">
        <v>39</v>
      </c>
      <c r="B36" s="6">
        <v>129273476</v>
      </c>
      <c r="C36" s="6">
        <v>134924447</v>
      </c>
      <c r="D36" s="23">
        <v>144193112</v>
      </c>
      <c r="E36" s="24">
        <v>171834000</v>
      </c>
      <c r="F36" s="6">
        <v>171834000</v>
      </c>
      <c r="G36" s="25">
        <v>171834000</v>
      </c>
      <c r="H36" s="26">
        <v>121357571</v>
      </c>
      <c r="I36" s="24">
        <v>170636743</v>
      </c>
      <c r="J36" s="6">
        <v>179427783</v>
      </c>
      <c r="K36" s="25">
        <v>188387455</v>
      </c>
    </row>
    <row r="37" spans="1:11" ht="13.5">
      <c r="A37" s="22" t="s">
        <v>40</v>
      </c>
      <c r="B37" s="6">
        <v>17290370</v>
      </c>
      <c r="C37" s="6">
        <v>17134383</v>
      </c>
      <c r="D37" s="23">
        <v>23746568</v>
      </c>
      <c r="E37" s="24">
        <v>10054000</v>
      </c>
      <c r="F37" s="6">
        <v>10054000</v>
      </c>
      <c r="G37" s="25">
        <v>10054000</v>
      </c>
      <c r="H37" s="26">
        <v>35134112</v>
      </c>
      <c r="I37" s="24">
        <v>16151651</v>
      </c>
      <c r="J37" s="6">
        <v>14286987</v>
      </c>
      <c r="K37" s="25">
        <v>14857829</v>
      </c>
    </row>
    <row r="38" spans="1:11" ht="13.5">
      <c r="A38" s="22" t="s">
        <v>41</v>
      </c>
      <c r="B38" s="6">
        <v>10729418</v>
      </c>
      <c r="C38" s="6">
        <v>8364523</v>
      </c>
      <c r="D38" s="23">
        <v>6311921</v>
      </c>
      <c r="E38" s="24">
        <v>10958000</v>
      </c>
      <c r="F38" s="6">
        <v>10958000</v>
      </c>
      <c r="G38" s="25">
        <v>10958000</v>
      </c>
      <c r="H38" s="26">
        <v>53550489</v>
      </c>
      <c r="I38" s="24">
        <v>5580678</v>
      </c>
      <c r="J38" s="6">
        <v>5725229</v>
      </c>
      <c r="K38" s="25">
        <v>5877007</v>
      </c>
    </row>
    <row r="39" spans="1:11" ht="13.5">
      <c r="A39" s="22" t="s">
        <v>42</v>
      </c>
      <c r="B39" s="6">
        <v>124410870</v>
      </c>
      <c r="C39" s="6">
        <v>134162775</v>
      </c>
      <c r="D39" s="23">
        <v>125723178</v>
      </c>
      <c r="E39" s="24">
        <v>170540000</v>
      </c>
      <c r="F39" s="6">
        <v>170540000</v>
      </c>
      <c r="G39" s="25">
        <v>170540000</v>
      </c>
      <c r="H39" s="26">
        <v>107689229</v>
      </c>
      <c r="I39" s="24">
        <v>158924159</v>
      </c>
      <c r="J39" s="6">
        <v>173687504</v>
      </c>
      <c r="K39" s="25">
        <v>183943239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57216982</v>
      </c>
      <c r="C42" s="6">
        <v>7426000</v>
      </c>
      <c r="D42" s="23">
        <v>-39953876</v>
      </c>
      <c r="E42" s="24">
        <v>29233003</v>
      </c>
      <c r="F42" s="6">
        <v>29233003</v>
      </c>
      <c r="G42" s="25">
        <v>29233003</v>
      </c>
      <c r="H42" s="26">
        <v>21620599</v>
      </c>
      <c r="I42" s="24">
        <v>24314568</v>
      </c>
      <c r="J42" s="6">
        <v>17813077</v>
      </c>
      <c r="K42" s="25">
        <v>14072985</v>
      </c>
    </row>
    <row r="43" spans="1:11" ht="13.5">
      <c r="A43" s="22" t="s">
        <v>45</v>
      </c>
      <c r="B43" s="6">
        <v>0</v>
      </c>
      <c r="C43" s="6">
        <v>18442000</v>
      </c>
      <c r="D43" s="23">
        <v>-16761226</v>
      </c>
      <c r="E43" s="24">
        <v>-23155008</v>
      </c>
      <c r="F43" s="6">
        <v>-23155008</v>
      </c>
      <c r="G43" s="25">
        <v>-23155008</v>
      </c>
      <c r="H43" s="26">
        <v>-13460193</v>
      </c>
      <c r="I43" s="24">
        <v>-21490560</v>
      </c>
      <c r="J43" s="6">
        <v>-18262838</v>
      </c>
      <c r="K43" s="25">
        <v>-18926467</v>
      </c>
    </row>
    <row r="44" spans="1:11" ht="13.5">
      <c r="A44" s="22" t="s">
        <v>46</v>
      </c>
      <c r="B44" s="6">
        <v>0</v>
      </c>
      <c r="C44" s="6">
        <v>-12199000</v>
      </c>
      <c r="D44" s="23">
        <v>3826533</v>
      </c>
      <c r="E44" s="24">
        <v>-266484</v>
      </c>
      <c r="F44" s="6">
        <v>-266484</v>
      </c>
      <c r="G44" s="25">
        <v>-266484</v>
      </c>
      <c r="H44" s="26">
        <v>-3344218</v>
      </c>
      <c r="I44" s="24">
        <v>-3334356</v>
      </c>
      <c r="J44" s="6">
        <v>-1842272</v>
      </c>
      <c r="K44" s="25">
        <v>7647</v>
      </c>
    </row>
    <row r="45" spans="1:11" ht="13.5">
      <c r="A45" s="34" t="s">
        <v>47</v>
      </c>
      <c r="B45" s="7">
        <v>57216982</v>
      </c>
      <c r="C45" s="7">
        <v>23352000</v>
      </c>
      <c r="D45" s="64">
        <v>-39891719</v>
      </c>
      <c r="E45" s="65">
        <v>30859651</v>
      </c>
      <c r="F45" s="7">
        <v>30859651</v>
      </c>
      <c r="G45" s="66">
        <v>30859651</v>
      </c>
      <c r="H45" s="67">
        <v>6070391</v>
      </c>
      <c r="I45" s="65">
        <v>-6447283</v>
      </c>
      <c r="J45" s="7">
        <v>-8739316</v>
      </c>
      <c r="K45" s="66">
        <v>-13585151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11743281</v>
      </c>
      <c r="C48" s="6">
        <v>12996850</v>
      </c>
      <c r="D48" s="23">
        <v>2090257</v>
      </c>
      <c r="E48" s="24">
        <v>13808000</v>
      </c>
      <c r="F48" s="6">
        <v>13808000</v>
      </c>
      <c r="G48" s="25">
        <v>13808000</v>
      </c>
      <c r="H48" s="26">
        <v>50507360</v>
      </c>
      <c r="I48" s="24">
        <v>-6447158</v>
      </c>
      <c r="J48" s="6">
        <v>-8739192</v>
      </c>
      <c r="K48" s="25">
        <v>-13585028</v>
      </c>
    </row>
    <row r="49" spans="1:11" ht="13.5">
      <c r="A49" s="22" t="s">
        <v>50</v>
      </c>
      <c r="B49" s="6">
        <f>+B75</f>
        <v>4668052.24156696</v>
      </c>
      <c r="C49" s="6">
        <f aca="true" t="shared" si="6" ref="C49:K49">+C75</f>
        <v>-3155396.161644034</v>
      </c>
      <c r="D49" s="23">
        <f t="shared" si="6"/>
        <v>4226291.01304846</v>
      </c>
      <c r="E49" s="24">
        <f t="shared" si="6"/>
        <v>-1736840876.9400568</v>
      </c>
      <c r="F49" s="6">
        <f t="shared" si="6"/>
        <v>-1736840876.9400568</v>
      </c>
      <c r="G49" s="25">
        <f t="shared" si="6"/>
        <v>-1736840876.9400568</v>
      </c>
      <c r="H49" s="26">
        <f t="shared" si="6"/>
        <v>34986955</v>
      </c>
      <c r="I49" s="24">
        <f t="shared" si="6"/>
        <v>5626295.7783031445</v>
      </c>
      <c r="J49" s="6">
        <f t="shared" si="6"/>
        <v>2589755.3787579145</v>
      </c>
      <c r="K49" s="25">
        <f t="shared" si="6"/>
        <v>-28945.673961950466</v>
      </c>
    </row>
    <row r="50" spans="1:11" ht="13.5">
      <c r="A50" s="34" t="s">
        <v>51</v>
      </c>
      <c r="B50" s="7">
        <f>+B48-B49</f>
        <v>7075228.75843304</v>
      </c>
      <c r="C50" s="7">
        <f aca="true" t="shared" si="7" ref="C50:K50">+C48-C49</f>
        <v>16152246.161644034</v>
      </c>
      <c r="D50" s="64">
        <f t="shared" si="7"/>
        <v>-2136034.01304846</v>
      </c>
      <c r="E50" s="65">
        <f t="shared" si="7"/>
        <v>1750648876.9400568</v>
      </c>
      <c r="F50" s="7">
        <f t="shared" si="7"/>
        <v>1750648876.9400568</v>
      </c>
      <c r="G50" s="66">
        <f t="shared" si="7"/>
        <v>1750648876.9400568</v>
      </c>
      <c r="H50" s="67">
        <f t="shared" si="7"/>
        <v>15520405</v>
      </c>
      <c r="I50" s="65">
        <f t="shared" si="7"/>
        <v>-12073453.778303144</v>
      </c>
      <c r="J50" s="7">
        <f t="shared" si="7"/>
        <v>-11328947.378757915</v>
      </c>
      <c r="K50" s="66">
        <f t="shared" si="7"/>
        <v>-13556082.32603805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16331236</v>
      </c>
      <c r="C53" s="6">
        <v>17029046</v>
      </c>
      <c r="D53" s="23">
        <v>36275046</v>
      </c>
      <c r="E53" s="24">
        <v>173742000</v>
      </c>
      <c r="F53" s="6">
        <v>173742000</v>
      </c>
      <c r="G53" s="25">
        <v>173742000</v>
      </c>
      <c r="H53" s="26">
        <v>150468000</v>
      </c>
      <c r="I53" s="24">
        <v>43219100</v>
      </c>
      <c r="J53" s="6">
        <v>36144775</v>
      </c>
      <c r="K53" s="25">
        <v>37438592</v>
      </c>
    </row>
    <row r="54" spans="1:11" ht="13.5">
      <c r="A54" s="22" t="s">
        <v>119</v>
      </c>
      <c r="B54" s="6">
        <v>9103618</v>
      </c>
      <c r="C54" s="6">
        <v>9450626</v>
      </c>
      <c r="D54" s="23">
        <v>0</v>
      </c>
      <c r="E54" s="24">
        <v>0</v>
      </c>
      <c r="F54" s="6">
        <v>0</v>
      </c>
      <c r="G54" s="25">
        <v>0</v>
      </c>
      <c r="H54" s="26">
        <v>0</v>
      </c>
      <c r="I54" s="24">
        <v>9097000</v>
      </c>
      <c r="J54" s="6">
        <v>9597335</v>
      </c>
      <c r="K54" s="25">
        <v>10092093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2581768</v>
      </c>
      <c r="C56" s="6">
        <v>0</v>
      </c>
      <c r="D56" s="23">
        <v>0</v>
      </c>
      <c r="E56" s="24">
        <v>4588525</v>
      </c>
      <c r="F56" s="6">
        <v>4588525</v>
      </c>
      <c r="G56" s="25">
        <v>4588525</v>
      </c>
      <c r="H56" s="26">
        <v>0</v>
      </c>
      <c r="I56" s="24">
        <v>2478000</v>
      </c>
      <c r="J56" s="6">
        <v>2614290</v>
      </c>
      <c r="K56" s="25">
        <v>2752847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2328654</v>
      </c>
      <c r="C59" s="6">
        <v>2328654</v>
      </c>
      <c r="D59" s="23">
        <v>1942431</v>
      </c>
      <c r="E59" s="24">
        <v>3600000</v>
      </c>
      <c r="F59" s="6">
        <v>4000000</v>
      </c>
      <c r="G59" s="25">
        <v>4000000</v>
      </c>
      <c r="H59" s="26">
        <v>2850000</v>
      </c>
      <c r="I59" s="24">
        <v>2850000</v>
      </c>
      <c r="J59" s="6">
        <v>3006750</v>
      </c>
      <c r="K59" s="25">
        <v>3166108</v>
      </c>
    </row>
    <row r="60" spans="1:11" ht="13.5">
      <c r="A60" s="33" t="s">
        <v>58</v>
      </c>
      <c r="B60" s="6">
        <v>0</v>
      </c>
      <c r="C60" s="6">
        <v>1944722</v>
      </c>
      <c r="D60" s="23">
        <v>2266263</v>
      </c>
      <c r="E60" s="24">
        <v>3950000</v>
      </c>
      <c r="F60" s="6">
        <v>4350000</v>
      </c>
      <c r="G60" s="25">
        <v>4350000</v>
      </c>
      <c r="H60" s="26">
        <v>3200000</v>
      </c>
      <c r="I60" s="24">
        <v>3200000</v>
      </c>
      <c r="J60" s="6">
        <v>3376000</v>
      </c>
      <c r="K60" s="25">
        <v>3554928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0.8626887842115379</v>
      </c>
      <c r="C70" s="5">
        <f aca="true" t="shared" si="8" ref="C70:K70">IF(ISERROR(C71/C72),0,(C71/C72))</f>
        <v>1.3146194963540943</v>
      </c>
      <c r="D70" s="5">
        <f t="shared" si="8"/>
        <v>0.7253245341532271</v>
      </c>
      <c r="E70" s="5">
        <f t="shared" si="8"/>
        <v>298.3146857970615</v>
      </c>
      <c r="F70" s="5">
        <f t="shared" si="8"/>
        <v>298.3146857970615</v>
      </c>
      <c r="G70" s="5">
        <f t="shared" si="8"/>
        <v>298.3146857970615</v>
      </c>
      <c r="H70" s="5">
        <f t="shared" si="8"/>
        <v>0</v>
      </c>
      <c r="I70" s="5">
        <f t="shared" si="8"/>
        <v>0.45132807918874573</v>
      </c>
      <c r="J70" s="5">
        <f t="shared" si="8"/>
        <v>0.45165764553014465</v>
      </c>
      <c r="K70" s="5">
        <f t="shared" si="8"/>
        <v>0.4525247629968711</v>
      </c>
    </row>
    <row r="71" spans="1:11" ht="12.75" hidden="1">
      <c r="A71" s="1" t="s">
        <v>125</v>
      </c>
      <c r="B71" s="1">
        <f>+B83</f>
        <v>26656194</v>
      </c>
      <c r="C71" s="1">
        <f aca="true" t="shared" si="9" ref="C71:K71">+C83</f>
        <v>42037000</v>
      </c>
      <c r="D71" s="1">
        <f t="shared" si="9"/>
        <v>36799362</v>
      </c>
      <c r="E71" s="1">
        <f t="shared" si="9"/>
        <v>38922012</v>
      </c>
      <c r="F71" s="1">
        <f t="shared" si="9"/>
        <v>38922012</v>
      </c>
      <c r="G71" s="1">
        <f t="shared" si="9"/>
        <v>38922012</v>
      </c>
      <c r="H71" s="1">
        <f t="shared" si="9"/>
        <v>81636854</v>
      </c>
      <c r="I71" s="1">
        <f t="shared" si="9"/>
        <v>12584268</v>
      </c>
      <c r="J71" s="1">
        <f t="shared" si="9"/>
        <v>13276411</v>
      </c>
      <c r="K71" s="1">
        <f t="shared" si="9"/>
        <v>13980062</v>
      </c>
    </row>
    <row r="72" spans="1:11" ht="12.75" hidden="1">
      <c r="A72" s="1" t="s">
        <v>126</v>
      </c>
      <c r="B72" s="1">
        <f>+B77</f>
        <v>30898969</v>
      </c>
      <c r="C72" s="1">
        <f aca="true" t="shared" si="10" ref="C72:K72">+C77</f>
        <v>31976553</v>
      </c>
      <c r="D72" s="1">
        <f t="shared" si="10"/>
        <v>50735030</v>
      </c>
      <c r="E72" s="1">
        <f t="shared" si="10"/>
        <v>130473</v>
      </c>
      <c r="F72" s="1">
        <f t="shared" si="10"/>
        <v>130473</v>
      </c>
      <c r="G72" s="1">
        <f t="shared" si="10"/>
        <v>130473</v>
      </c>
      <c r="H72" s="1">
        <f t="shared" si="10"/>
        <v>0</v>
      </c>
      <c r="I72" s="1">
        <f t="shared" si="10"/>
        <v>27882750</v>
      </c>
      <c r="J72" s="1">
        <f t="shared" si="10"/>
        <v>29394855</v>
      </c>
      <c r="K72" s="1">
        <f t="shared" si="10"/>
        <v>30893474</v>
      </c>
    </row>
    <row r="73" spans="1:11" ht="12.75" hidden="1">
      <c r="A73" s="1" t="s">
        <v>127</v>
      </c>
      <c r="B73" s="1">
        <f>+B74</f>
        <v>105338.66666666651</v>
      </c>
      <c r="C73" s="1">
        <f aca="true" t="shared" si="11" ref="C73:K73">+(C78+C80+C81+C82)-(B78+B80+B81+B82)</f>
        <v>315629</v>
      </c>
      <c r="D73" s="1">
        <f t="shared" si="11"/>
        <v>-2273298</v>
      </c>
      <c r="E73" s="1">
        <f t="shared" si="11"/>
        <v>-3600483</v>
      </c>
      <c r="F73" s="1">
        <f>+(F78+F80+F81+F82)-(D78+D80+D81+D82)</f>
        <v>-3600483</v>
      </c>
      <c r="G73" s="1">
        <f>+(G78+G80+G81+G82)-(D78+D80+D81+D82)</f>
        <v>-3600483</v>
      </c>
      <c r="H73" s="1">
        <f>+(H78+H80+H81+H82)-(D78+D80+D81+D82)</f>
        <v>21144891</v>
      </c>
      <c r="I73" s="1">
        <f>+(I78+I80+I81+I82)-(E78+E80+E81+E82)</f>
        <v>10561876</v>
      </c>
      <c r="J73" s="1">
        <f t="shared" si="11"/>
        <v>6540675</v>
      </c>
      <c r="K73" s="1">
        <f t="shared" si="11"/>
        <v>6860790</v>
      </c>
    </row>
    <row r="74" spans="1:11" ht="12.75" hidden="1">
      <c r="A74" s="1" t="s">
        <v>128</v>
      </c>
      <c r="B74" s="1">
        <f>+TREND(C74:E74)</f>
        <v>105338.66666666651</v>
      </c>
      <c r="C74" s="1">
        <f>+C73</f>
        <v>315629</v>
      </c>
      <c r="D74" s="1">
        <f aca="true" t="shared" si="12" ref="D74:K74">+D73</f>
        <v>-2273298</v>
      </c>
      <c r="E74" s="1">
        <f t="shared" si="12"/>
        <v>-3600483</v>
      </c>
      <c r="F74" s="1">
        <f t="shared" si="12"/>
        <v>-3600483</v>
      </c>
      <c r="G74" s="1">
        <f t="shared" si="12"/>
        <v>-3600483</v>
      </c>
      <c r="H74" s="1">
        <f t="shared" si="12"/>
        <v>21144891</v>
      </c>
      <c r="I74" s="1">
        <f t="shared" si="12"/>
        <v>10561876</v>
      </c>
      <c r="J74" s="1">
        <f t="shared" si="12"/>
        <v>6540675</v>
      </c>
      <c r="K74" s="1">
        <f t="shared" si="12"/>
        <v>6860790</v>
      </c>
    </row>
    <row r="75" spans="1:11" ht="12.75" hidden="1">
      <c r="A75" s="1" t="s">
        <v>129</v>
      </c>
      <c r="B75" s="1">
        <f>+B84-(((B80+B81+B78)*B70)-B79)</f>
        <v>4668052.24156696</v>
      </c>
      <c r="C75" s="1">
        <f aca="true" t="shared" si="13" ref="C75:K75">+C84-(((C80+C81+C78)*C70)-C79)</f>
        <v>-3155396.161644034</v>
      </c>
      <c r="D75" s="1">
        <f t="shared" si="13"/>
        <v>4226291.01304846</v>
      </c>
      <c r="E75" s="1">
        <f t="shared" si="13"/>
        <v>-1736840876.9400568</v>
      </c>
      <c r="F75" s="1">
        <f t="shared" si="13"/>
        <v>-1736840876.9400568</v>
      </c>
      <c r="G75" s="1">
        <f t="shared" si="13"/>
        <v>-1736840876.9400568</v>
      </c>
      <c r="H75" s="1">
        <f t="shared" si="13"/>
        <v>34986955</v>
      </c>
      <c r="I75" s="1">
        <f t="shared" si="13"/>
        <v>5626295.7783031445</v>
      </c>
      <c r="J75" s="1">
        <f t="shared" si="13"/>
        <v>2589755.3787579145</v>
      </c>
      <c r="K75" s="1">
        <f t="shared" si="13"/>
        <v>-28945.673961950466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30898969</v>
      </c>
      <c r="C77" s="3">
        <v>31976553</v>
      </c>
      <c r="D77" s="3">
        <v>50735030</v>
      </c>
      <c r="E77" s="3">
        <v>130473</v>
      </c>
      <c r="F77" s="3">
        <v>130473</v>
      </c>
      <c r="G77" s="3">
        <v>130473</v>
      </c>
      <c r="H77" s="3">
        <v>0</v>
      </c>
      <c r="I77" s="3">
        <v>27882750</v>
      </c>
      <c r="J77" s="3">
        <v>29394855</v>
      </c>
      <c r="K77" s="3">
        <v>30893474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14495934</v>
      </c>
      <c r="C79" s="3">
        <v>12235881</v>
      </c>
      <c r="D79" s="3">
        <v>11069353</v>
      </c>
      <c r="E79" s="3">
        <v>3527000</v>
      </c>
      <c r="F79" s="3">
        <v>3527000</v>
      </c>
      <c r="G79" s="3">
        <v>3527000</v>
      </c>
      <c r="H79" s="3">
        <v>34986955</v>
      </c>
      <c r="I79" s="3">
        <v>13026215</v>
      </c>
      <c r="J79" s="3">
        <v>12949224</v>
      </c>
      <c r="K79" s="3">
        <v>13455089</v>
      </c>
    </row>
    <row r="80" spans="1:11" ht="12.75" hidden="1">
      <c r="A80" s="2" t="s">
        <v>67</v>
      </c>
      <c r="B80" s="3">
        <v>9323279</v>
      </c>
      <c r="C80" s="3">
        <v>11707781</v>
      </c>
      <c r="D80" s="3">
        <v>7292260</v>
      </c>
      <c r="E80" s="3">
        <v>668000</v>
      </c>
      <c r="F80" s="3">
        <v>668000</v>
      </c>
      <c r="G80" s="3">
        <v>668000</v>
      </c>
      <c r="H80" s="3">
        <v>30235427</v>
      </c>
      <c r="I80" s="3">
        <v>12679272</v>
      </c>
      <c r="J80" s="3">
        <v>19219947</v>
      </c>
      <c r="K80" s="3">
        <v>26080737</v>
      </c>
    </row>
    <row r="81" spans="1:11" ht="12.75" hidden="1">
      <c r="A81" s="2" t="s">
        <v>68</v>
      </c>
      <c r="B81" s="3">
        <v>2068873</v>
      </c>
      <c r="C81" s="3">
        <v>0</v>
      </c>
      <c r="D81" s="3">
        <v>2142223</v>
      </c>
      <c r="E81" s="3">
        <v>5166000</v>
      </c>
      <c r="F81" s="3">
        <v>5166000</v>
      </c>
      <c r="G81" s="3">
        <v>5166000</v>
      </c>
      <c r="H81" s="3">
        <v>343947</v>
      </c>
      <c r="I81" s="3">
        <v>3716604</v>
      </c>
      <c r="J81" s="3">
        <v>3716604</v>
      </c>
      <c r="K81" s="3">
        <v>3716604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26656194</v>
      </c>
      <c r="C83" s="3">
        <v>42037000</v>
      </c>
      <c r="D83" s="3">
        <v>36799362</v>
      </c>
      <c r="E83" s="3">
        <v>38922012</v>
      </c>
      <c r="F83" s="3">
        <v>38922012</v>
      </c>
      <c r="G83" s="3">
        <v>38922012</v>
      </c>
      <c r="H83" s="3">
        <v>81636854</v>
      </c>
      <c r="I83" s="3">
        <v>12584268</v>
      </c>
      <c r="J83" s="3">
        <v>13276411</v>
      </c>
      <c r="K83" s="3">
        <v>13980062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881915275</v>
      </c>
      <c r="C5" s="6">
        <v>1058523375</v>
      </c>
      <c r="D5" s="23">
        <v>1205525500</v>
      </c>
      <c r="E5" s="24">
        <v>1373532540</v>
      </c>
      <c r="F5" s="6">
        <v>1373532540</v>
      </c>
      <c r="G5" s="25">
        <v>1373532540</v>
      </c>
      <c r="H5" s="26">
        <v>0</v>
      </c>
      <c r="I5" s="24">
        <v>1504945280</v>
      </c>
      <c r="J5" s="6">
        <v>1655443220</v>
      </c>
      <c r="K5" s="25">
        <v>1829264670</v>
      </c>
    </row>
    <row r="6" spans="1:11" ht="13.5">
      <c r="A6" s="22" t="s">
        <v>18</v>
      </c>
      <c r="B6" s="6">
        <v>3302237075</v>
      </c>
      <c r="C6" s="6">
        <v>3633274378</v>
      </c>
      <c r="D6" s="23">
        <v>3810943490</v>
      </c>
      <c r="E6" s="24">
        <v>4325027020</v>
      </c>
      <c r="F6" s="6">
        <v>4282027080</v>
      </c>
      <c r="G6" s="25">
        <v>4282027080</v>
      </c>
      <c r="H6" s="26">
        <v>0</v>
      </c>
      <c r="I6" s="24">
        <v>4817334270</v>
      </c>
      <c r="J6" s="6">
        <v>5413213200</v>
      </c>
      <c r="K6" s="25">
        <v>6085342470</v>
      </c>
    </row>
    <row r="7" spans="1:11" ht="13.5">
      <c r="A7" s="22" t="s">
        <v>19</v>
      </c>
      <c r="B7" s="6">
        <v>58900949</v>
      </c>
      <c r="C7" s="6">
        <v>68058155</v>
      </c>
      <c r="D7" s="23">
        <v>83222028</v>
      </c>
      <c r="E7" s="24">
        <v>65792430</v>
      </c>
      <c r="F7" s="6">
        <v>66492430</v>
      </c>
      <c r="G7" s="25">
        <v>66492430</v>
      </c>
      <c r="H7" s="26">
        <v>0</v>
      </c>
      <c r="I7" s="24">
        <v>70145280</v>
      </c>
      <c r="J7" s="6">
        <v>74155480</v>
      </c>
      <c r="K7" s="25">
        <v>78406220</v>
      </c>
    </row>
    <row r="8" spans="1:11" ht="13.5">
      <c r="A8" s="22" t="s">
        <v>20</v>
      </c>
      <c r="B8" s="6">
        <v>1204923606</v>
      </c>
      <c r="C8" s="6">
        <v>1270307787</v>
      </c>
      <c r="D8" s="23">
        <v>1300058389</v>
      </c>
      <c r="E8" s="24">
        <v>1340738649</v>
      </c>
      <c r="F8" s="6">
        <v>1570615386</v>
      </c>
      <c r="G8" s="25">
        <v>1570615386</v>
      </c>
      <c r="H8" s="26">
        <v>0</v>
      </c>
      <c r="I8" s="24">
        <v>1327271470</v>
      </c>
      <c r="J8" s="6">
        <v>1322543030</v>
      </c>
      <c r="K8" s="25">
        <v>1393387740</v>
      </c>
    </row>
    <row r="9" spans="1:11" ht="13.5">
      <c r="A9" s="22" t="s">
        <v>21</v>
      </c>
      <c r="B9" s="6">
        <v>976378384</v>
      </c>
      <c r="C9" s="6">
        <v>1030091764</v>
      </c>
      <c r="D9" s="23">
        <v>1074199071</v>
      </c>
      <c r="E9" s="24">
        <v>1014497100</v>
      </c>
      <c r="F9" s="6">
        <v>998600790</v>
      </c>
      <c r="G9" s="25">
        <v>998600790</v>
      </c>
      <c r="H9" s="26">
        <v>0</v>
      </c>
      <c r="I9" s="24">
        <v>1165759970</v>
      </c>
      <c r="J9" s="6">
        <v>1233007690</v>
      </c>
      <c r="K9" s="25">
        <v>1312533650</v>
      </c>
    </row>
    <row r="10" spans="1:11" ht="25.5">
      <c r="A10" s="27" t="s">
        <v>118</v>
      </c>
      <c r="B10" s="28">
        <f>SUM(B5:B9)</f>
        <v>6424355289</v>
      </c>
      <c r="C10" s="29">
        <f aca="true" t="shared" si="0" ref="C10:K10">SUM(C5:C9)</f>
        <v>7060255459</v>
      </c>
      <c r="D10" s="30">
        <f t="shared" si="0"/>
        <v>7473948478</v>
      </c>
      <c r="E10" s="28">
        <f t="shared" si="0"/>
        <v>8119587739</v>
      </c>
      <c r="F10" s="29">
        <f t="shared" si="0"/>
        <v>8291268226</v>
      </c>
      <c r="G10" s="31">
        <f t="shared" si="0"/>
        <v>8291268226</v>
      </c>
      <c r="H10" s="32">
        <f t="shared" si="0"/>
        <v>0</v>
      </c>
      <c r="I10" s="28">
        <f t="shared" si="0"/>
        <v>8885456270</v>
      </c>
      <c r="J10" s="29">
        <f t="shared" si="0"/>
        <v>9698362620</v>
      </c>
      <c r="K10" s="31">
        <f t="shared" si="0"/>
        <v>10698934750</v>
      </c>
    </row>
    <row r="11" spans="1:11" ht="13.5">
      <c r="A11" s="22" t="s">
        <v>22</v>
      </c>
      <c r="B11" s="6">
        <v>2037166468</v>
      </c>
      <c r="C11" s="6">
        <v>1724614336</v>
      </c>
      <c r="D11" s="23">
        <v>1761421078</v>
      </c>
      <c r="E11" s="24">
        <v>2196693034</v>
      </c>
      <c r="F11" s="6">
        <v>2190435474</v>
      </c>
      <c r="G11" s="25">
        <v>2190435474</v>
      </c>
      <c r="H11" s="26">
        <v>0</v>
      </c>
      <c r="I11" s="24">
        <v>2289516510</v>
      </c>
      <c r="J11" s="6">
        <v>2497207662</v>
      </c>
      <c r="K11" s="25">
        <v>2731479223</v>
      </c>
    </row>
    <row r="12" spans="1:11" ht="13.5">
      <c r="A12" s="22" t="s">
        <v>23</v>
      </c>
      <c r="B12" s="6">
        <v>50103939</v>
      </c>
      <c r="C12" s="6">
        <v>53009669</v>
      </c>
      <c r="D12" s="23">
        <v>55572269</v>
      </c>
      <c r="E12" s="24">
        <v>60975910</v>
      </c>
      <c r="F12" s="6">
        <v>60975910</v>
      </c>
      <c r="G12" s="25">
        <v>60975910</v>
      </c>
      <c r="H12" s="26">
        <v>0</v>
      </c>
      <c r="I12" s="24">
        <v>64428880</v>
      </c>
      <c r="J12" s="6">
        <v>69583250</v>
      </c>
      <c r="K12" s="25">
        <v>75497840</v>
      </c>
    </row>
    <row r="13" spans="1:11" ht="13.5">
      <c r="A13" s="22" t="s">
        <v>119</v>
      </c>
      <c r="B13" s="6">
        <v>869624546</v>
      </c>
      <c r="C13" s="6">
        <v>774429552</v>
      </c>
      <c r="D13" s="23">
        <v>1385795064</v>
      </c>
      <c r="E13" s="24">
        <v>862509280</v>
      </c>
      <c r="F13" s="6">
        <v>825353150</v>
      </c>
      <c r="G13" s="25">
        <v>825353150</v>
      </c>
      <c r="H13" s="26">
        <v>0</v>
      </c>
      <c r="I13" s="24">
        <v>873746470</v>
      </c>
      <c r="J13" s="6">
        <v>776699630</v>
      </c>
      <c r="K13" s="25">
        <v>737454570</v>
      </c>
    </row>
    <row r="14" spans="1:11" ht="13.5">
      <c r="A14" s="22" t="s">
        <v>24</v>
      </c>
      <c r="B14" s="6">
        <v>213108057</v>
      </c>
      <c r="C14" s="6">
        <v>201167008</v>
      </c>
      <c r="D14" s="23">
        <v>190854707</v>
      </c>
      <c r="E14" s="24">
        <v>179730800</v>
      </c>
      <c r="F14" s="6">
        <v>179917360</v>
      </c>
      <c r="G14" s="25">
        <v>179917360</v>
      </c>
      <c r="H14" s="26">
        <v>0</v>
      </c>
      <c r="I14" s="24">
        <v>168361460</v>
      </c>
      <c r="J14" s="6">
        <v>157134490</v>
      </c>
      <c r="K14" s="25">
        <v>152104301</v>
      </c>
    </row>
    <row r="15" spans="1:11" ht="13.5">
      <c r="A15" s="22" t="s">
        <v>25</v>
      </c>
      <c r="B15" s="6">
        <v>2409714388</v>
      </c>
      <c r="C15" s="6">
        <v>2652816147</v>
      </c>
      <c r="D15" s="23">
        <v>2741331372</v>
      </c>
      <c r="E15" s="24">
        <v>2994456110</v>
      </c>
      <c r="F15" s="6">
        <v>3077692500</v>
      </c>
      <c r="G15" s="25">
        <v>3077692500</v>
      </c>
      <c r="H15" s="26">
        <v>0</v>
      </c>
      <c r="I15" s="24">
        <v>3266897950</v>
      </c>
      <c r="J15" s="6">
        <v>3726087610</v>
      </c>
      <c r="K15" s="25">
        <v>4228048830</v>
      </c>
    </row>
    <row r="16" spans="1:11" ht="13.5">
      <c r="A16" s="33" t="s">
        <v>26</v>
      </c>
      <c r="B16" s="6">
        <v>21903366</v>
      </c>
      <c r="C16" s="6">
        <v>18783465</v>
      </c>
      <c r="D16" s="23">
        <v>19731229</v>
      </c>
      <c r="E16" s="24">
        <v>375658690</v>
      </c>
      <c r="F16" s="6">
        <v>391705050</v>
      </c>
      <c r="G16" s="25">
        <v>391705050</v>
      </c>
      <c r="H16" s="26">
        <v>0</v>
      </c>
      <c r="I16" s="24">
        <v>430508500</v>
      </c>
      <c r="J16" s="6">
        <v>480593030</v>
      </c>
      <c r="K16" s="25">
        <v>538023020</v>
      </c>
    </row>
    <row r="17" spans="1:11" ht="13.5">
      <c r="A17" s="22" t="s">
        <v>27</v>
      </c>
      <c r="B17" s="6">
        <v>1380164382</v>
      </c>
      <c r="C17" s="6">
        <v>1658898492</v>
      </c>
      <c r="D17" s="23">
        <v>1221390311</v>
      </c>
      <c r="E17" s="24">
        <v>1636363305</v>
      </c>
      <c r="F17" s="6">
        <v>1961819875</v>
      </c>
      <c r="G17" s="25">
        <v>1961819875</v>
      </c>
      <c r="H17" s="26">
        <v>0</v>
      </c>
      <c r="I17" s="24">
        <v>1726379526</v>
      </c>
      <c r="J17" s="6">
        <v>1751645604</v>
      </c>
      <c r="K17" s="25">
        <v>1856272962</v>
      </c>
    </row>
    <row r="18" spans="1:11" ht="13.5">
      <c r="A18" s="34" t="s">
        <v>28</v>
      </c>
      <c r="B18" s="35">
        <f>SUM(B11:B17)</f>
        <v>6981785146</v>
      </c>
      <c r="C18" s="36">
        <f aca="true" t="shared" si="1" ref="C18:K18">SUM(C11:C17)</f>
        <v>7083718669</v>
      </c>
      <c r="D18" s="37">
        <f t="shared" si="1"/>
        <v>7376096030</v>
      </c>
      <c r="E18" s="35">
        <f t="shared" si="1"/>
        <v>8306387129</v>
      </c>
      <c r="F18" s="36">
        <f t="shared" si="1"/>
        <v>8687899319</v>
      </c>
      <c r="G18" s="38">
        <f t="shared" si="1"/>
        <v>8687899319</v>
      </c>
      <c r="H18" s="39">
        <f t="shared" si="1"/>
        <v>0</v>
      </c>
      <c r="I18" s="35">
        <f t="shared" si="1"/>
        <v>8819839296</v>
      </c>
      <c r="J18" s="36">
        <f t="shared" si="1"/>
        <v>9458951276</v>
      </c>
      <c r="K18" s="38">
        <f t="shared" si="1"/>
        <v>10318880746</v>
      </c>
    </row>
    <row r="19" spans="1:11" ht="13.5">
      <c r="A19" s="34" t="s">
        <v>29</v>
      </c>
      <c r="B19" s="40">
        <f>+B10-B18</f>
        <v>-557429857</v>
      </c>
      <c r="C19" s="41">
        <f aca="true" t="shared" si="2" ref="C19:K19">+C10-C18</f>
        <v>-23463210</v>
      </c>
      <c r="D19" s="42">
        <f t="shared" si="2"/>
        <v>97852448</v>
      </c>
      <c r="E19" s="40">
        <f t="shared" si="2"/>
        <v>-186799390</v>
      </c>
      <c r="F19" s="41">
        <f t="shared" si="2"/>
        <v>-396631093</v>
      </c>
      <c r="G19" s="43">
        <f t="shared" si="2"/>
        <v>-396631093</v>
      </c>
      <c r="H19" s="44">
        <f t="shared" si="2"/>
        <v>0</v>
      </c>
      <c r="I19" s="40">
        <f t="shared" si="2"/>
        <v>65616974</v>
      </c>
      <c r="J19" s="41">
        <f t="shared" si="2"/>
        <v>239411344</v>
      </c>
      <c r="K19" s="43">
        <f t="shared" si="2"/>
        <v>380054004</v>
      </c>
    </row>
    <row r="20" spans="1:11" ht="13.5">
      <c r="A20" s="22" t="s">
        <v>30</v>
      </c>
      <c r="B20" s="24">
        <v>919157992</v>
      </c>
      <c r="C20" s="6">
        <v>895330135</v>
      </c>
      <c r="D20" s="23">
        <v>1027013533</v>
      </c>
      <c r="E20" s="24">
        <v>846775460</v>
      </c>
      <c r="F20" s="6">
        <v>897831338</v>
      </c>
      <c r="G20" s="25">
        <v>897831338</v>
      </c>
      <c r="H20" s="26">
        <v>0</v>
      </c>
      <c r="I20" s="24">
        <v>962059432</v>
      </c>
      <c r="J20" s="6">
        <v>1032484234</v>
      </c>
      <c r="K20" s="25">
        <v>1061512478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361728135</v>
      </c>
      <c r="C22" s="52">
        <f aca="true" t="shared" si="3" ref="C22:K22">SUM(C19:C21)</f>
        <v>871866925</v>
      </c>
      <c r="D22" s="53">
        <f t="shared" si="3"/>
        <v>1124865981</v>
      </c>
      <c r="E22" s="51">
        <f t="shared" si="3"/>
        <v>659976070</v>
      </c>
      <c r="F22" s="52">
        <f t="shared" si="3"/>
        <v>501200245</v>
      </c>
      <c r="G22" s="54">
        <f t="shared" si="3"/>
        <v>501200245</v>
      </c>
      <c r="H22" s="55">
        <f t="shared" si="3"/>
        <v>0</v>
      </c>
      <c r="I22" s="51">
        <f t="shared" si="3"/>
        <v>1027676406</v>
      </c>
      <c r="J22" s="52">
        <f t="shared" si="3"/>
        <v>1271895578</v>
      </c>
      <c r="K22" s="54">
        <f t="shared" si="3"/>
        <v>1441566482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361728135</v>
      </c>
      <c r="C24" s="41">
        <f aca="true" t="shared" si="4" ref="C24:K24">SUM(C22:C23)</f>
        <v>871866925</v>
      </c>
      <c r="D24" s="42">
        <f t="shared" si="4"/>
        <v>1124865981</v>
      </c>
      <c r="E24" s="40">
        <f t="shared" si="4"/>
        <v>659976070</v>
      </c>
      <c r="F24" s="41">
        <f t="shared" si="4"/>
        <v>501200245</v>
      </c>
      <c r="G24" s="43">
        <f t="shared" si="4"/>
        <v>501200245</v>
      </c>
      <c r="H24" s="44">
        <f t="shared" si="4"/>
        <v>0</v>
      </c>
      <c r="I24" s="40">
        <f t="shared" si="4"/>
        <v>1027676406</v>
      </c>
      <c r="J24" s="41">
        <f t="shared" si="4"/>
        <v>1271895578</v>
      </c>
      <c r="K24" s="43">
        <f t="shared" si="4"/>
        <v>1441566482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1126313250</v>
      </c>
      <c r="C27" s="7">
        <v>1195817131</v>
      </c>
      <c r="D27" s="64">
        <v>1575579370</v>
      </c>
      <c r="E27" s="65">
        <v>1392230439</v>
      </c>
      <c r="F27" s="7">
        <v>1560118015</v>
      </c>
      <c r="G27" s="66">
        <v>1560118015</v>
      </c>
      <c r="H27" s="67">
        <v>0</v>
      </c>
      <c r="I27" s="65">
        <v>1612510043</v>
      </c>
      <c r="J27" s="7">
        <v>1597287614</v>
      </c>
      <c r="K27" s="66">
        <v>1644882751</v>
      </c>
    </row>
    <row r="28" spans="1:11" ht="13.5">
      <c r="A28" s="68" t="s">
        <v>30</v>
      </c>
      <c r="B28" s="6">
        <v>919157993</v>
      </c>
      <c r="C28" s="6">
        <v>895330138</v>
      </c>
      <c r="D28" s="23">
        <v>1026453530</v>
      </c>
      <c r="E28" s="24">
        <v>851775439</v>
      </c>
      <c r="F28" s="6">
        <v>897831405</v>
      </c>
      <c r="G28" s="25">
        <v>897831405</v>
      </c>
      <c r="H28" s="26">
        <v>0</v>
      </c>
      <c r="I28" s="24">
        <v>962059203</v>
      </c>
      <c r="J28" s="6">
        <v>1032484224</v>
      </c>
      <c r="K28" s="25">
        <v>1061512471</v>
      </c>
    </row>
    <row r="29" spans="1:11" ht="13.5">
      <c r="A29" s="22" t="s">
        <v>123</v>
      </c>
      <c r="B29" s="6">
        <v>12899276</v>
      </c>
      <c r="C29" s="6">
        <v>4410174</v>
      </c>
      <c r="D29" s="23">
        <v>31987300</v>
      </c>
      <c r="E29" s="24">
        <v>53000000</v>
      </c>
      <c r="F29" s="6">
        <v>53000000</v>
      </c>
      <c r="G29" s="25">
        <v>53000000</v>
      </c>
      <c r="H29" s="26">
        <v>0</v>
      </c>
      <c r="I29" s="24">
        <v>53000000</v>
      </c>
      <c r="J29" s="6">
        <v>53000000</v>
      </c>
      <c r="K29" s="25">
        <v>53000000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194255981</v>
      </c>
      <c r="C31" s="6">
        <v>296076819</v>
      </c>
      <c r="D31" s="23">
        <v>517138540</v>
      </c>
      <c r="E31" s="24">
        <v>487455000</v>
      </c>
      <c r="F31" s="6">
        <v>609286610</v>
      </c>
      <c r="G31" s="25">
        <v>609286610</v>
      </c>
      <c r="H31" s="26">
        <v>0</v>
      </c>
      <c r="I31" s="24">
        <v>597450840</v>
      </c>
      <c r="J31" s="6">
        <v>511803390</v>
      </c>
      <c r="K31" s="25">
        <v>530370280</v>
      </c>
    </row>
    <row r="32" spans="1:11" ht="13.5">
      <c r="A32" s="34" t="s">
        <v>36</v>
      </c>
      <c r="B32" s="7">
        <f>SUM(B28:B31)</f>
        <v>1126313250</v>
      </c>
      <c r="C32" s="7">
        <f aca="true" t="shared" si="5" ref="C32:K32">SUM(C28:C31)</f>
        <v>1195817131</v>
      </c>
      <c r="D32" s="64">
        <f t="shared" si="5"/>
        <v>1575579370</v>
      </c>
      <c r="E32" s="65">
        <f t="shared" si="5"/>
        <v>1392230439</v>
      </c>
      <c r="F32" s="7">
        <f t="shared" si="5"/>
        <v>1560118015</v>
      </c>
      <c r="G32" s="66">
        <f t="shared" si="5"/>
        <v>1560118015</v>
      </c>
      <c r="H32" s="67">
        <f t="shared" si="5"/>
        <v>0</v>
      </c>
      <c r="I32" s="65">
        <f t="shared" si="5"/>
        <v>1612510043</v>
      </c>
      <c r="J32" s="7">
        <f t="shared" si="5"/>
        <v>1597287614</v>
      </c>
      <c r="K32" s="66">
        <f t="shared" si="5"/>
        <v>1644882751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2141308438</v>
      </c>
      <c r="C35" s="6">
        <v>2645115653</v>
      </c>
      <c r="D35" s="23">
        <v>3199991004</v>
      </c>
      <c r="E35" s="24">
        <v>2328267740</v>
      </c>
      <c r="F35" s="6">
        <v>2453584944</v>
      </c>
      <c r="G35" s="25">
        <v>2453584944</v>
      </c>
      <c r="H35" s="26">
        <v>3154966156</v>
      </c>
      <c r="I35" s="24">
        <v>2880060927</v>
      </c>
      <c r="J35" s="6">
        <v>3397300547</v>
      </c>
      <c r="K35" s="25">
        <v>4025810474</v>
      </c>
    </row>
    <row r="36" spans="1:11" ht="13.5">
      <c r="A36" s="22" t="s">
        <v>39</v>
      </c>
      <c r="B36" s="6">
        <v>12796849398</v>
      </c>
      <c r="C36" s="6">
        <v>13184762213</v>
      </c>
      <c r="D36" s="23">
        <v>13459721159</v>
      </c>
      <c r="E36" s="24">
        <v>14157729248</v>
      </c>
      <c r="F36" s="6">
        <v>13972973166</v>
      </c>
      <c r="G36" s="25">
        <v>13972973166</v>
      </c>
      <c r="H36" s="26">
        <v>13941278846</v>
      </c>
      <c r="I36" s="24">
        <v>14630828944</v>
      </c>
      <c r="J36" s="6">
        <v>15451620315</v>
      </c>
      <c r="K36" s="25">
        <v>16364062708</v>
      </c>
    </row>
    <row r="37" spans="1:11" ht="13.5">
      <c r="A37" s="22" t="s">
        <v>40</v>
      </c>
      <c r="B37" s="6">
        <v>2202184603</v>
      </c>
      <c r="C37" s="6">
        <v>2323956859</v>
      </c>
      <c r="D37" s="23">
        <v>2268471548</v>
      </c>
      <c r="E37" s="24">
        <v>2158910517</v>
      </c>
      <c r="F37" s="6">
        <v>2186311212</v>
      </c>
      <c r="G37" s="25">
        <v>2186311212</v>
      </c>
      <c r="H37" s="26">
        <v>2273731750</v>
      </c>
      <c r="I37" s="24">
        <v>2472268675</v>
      </c>
      <c r="J37" s="6">
        <v>2597501264</v>
      </c>
      <c r="K37" s="25">
        <v>2730770904</v>
      </c>
    </row>
    <row r="38" spans="1:11" ht="13.5">
      <c r="A38" s="22" t="s">
        <v>41</v>
      </c>
      <c r="B38" s="6">
        <v>3410420498</v>
      </c>
      <c r="C38" s="6">
        <v>3435031123</v>
      </c>
      <c r="D38" s="23">
        <v>3194976755</v>
      </c>
      <c r="E38" s="24">
        <v>3175522463</v>
      </c>
      <c r="F38" s="6">
        <v>3124821875</v>
      </c>
      <c r="G38" s="25">
        <v>3124821875</v>
      </c>
      <c r="H38" s="26">
        <v>3124821875</v>
      </c>
      <c r="I38" s="24">
        <v>3130163675</v>
      </c>
      <c r="J38" s="6">
        <v>3152482269</v>
      </c>
      <c r="K38" s="25">
        <v>3187973407</v>
      </c>
    </row>
    <row r="39" spans="1:11" ht="13.5">
      <c r="A39" s="22" t="s">
        <v>42</v>
      </c>
      <c r="B39" s="6">
        <v>9325552735</v>
      </c>
      <c r="C39" s="6">
        <v>10070889884</v>
      </c>
      <c r="D39" s="23">
        <v>11196263860</v>
      </c>
      <c r="E39" s="24">
        <v>11151564007</v>
      </c>
      <c r="F39" s="6">
        <v>11115425022</v>
      </c>
      <c r="G39" s="25">
        <v>11115425022</v>
      </c>
      <c r="H39" s="26">
        <v>11697691377</v>
      </c>
      <c r="I39" s="24">
        <v>11908457521</v>
      </c>
      <c r="J39" s="6">
        <v>13098937329</v>
      </c>
      <c r="K39" s="25">
        <v>14471128871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1963288560</v>
      </c>
      <c r="C42" s="6">
        <v>1713659843</v>
      </c>
      <c r="D42" s="23">
        <v>1787442141</v>
      </c>
      <c r="E42" s="24">
        <v>1506555160</v>
      </c>
      <c r="F42" s="6">
        <v>1143691997</v>
      </c>
      <c r="G42" s="25">
        <v>1143691997</v>
      </c>
      <c r="H42" s="26">
        <v>1530785347</v>
      </c>
      <c r="I42" s="24">
        <v>1981339669</v>
      </c>
      <c r="J42" s="6">
        <v>2092206577</v>
      </c>
      <c r="K42" s="25">
        <v>2226770824</v>
      </c>
    </row>
    <row r="43" spans="1:11" ht="13.5">
      <c r="A43" s="22" t="s">
        <v>45</v>
      </c>
      <c r="B43" s="6">
        <v>-1156915595</v>
      </c>
      <c r="C43" s="6">
        <v>-1259157926</v>
      </c>
      <c r="D43" s="23">
        <v>-1661125836</v>
      </c>
      <c r="E43" s="24">
        <v>-1339674569</v>
      </c>
      <c r="F43" s="6">
        <v>-1733976250</v>
      </c>
      <c r="G43" s="25">
        <v>-1733976250</v>
      </c>
      <c r="H43" s="26">
        <v>-1603018917</v>
      </c>
      <c r="I43" s="24">
        <v>-1596932780</v>
      </c>
      <c r="J43" s="6">
        <v>-1591202030</v>
      </c>
      <c r="K43" s="25">
        <v>-1627814482</v>
      </c>
    </row>
    <row r="44" spans="1:11" ht="13.5">
      <c r="A44" s="22" t="s">
        <v>46</v>
      </c>
      <c r="B44" s="6">
        <v>-77425463</v>
      </c>
      <c r="C44" s="6">
        <v>-88599575</v>
      </c>
      <c r="D44" s="23">
        <v>-99100756</v>
      </c>
      <c r="E44" s="24">
        <v>-112968099</v>
      </c>
      <c r="F44" s="6">
        <v>-105779137</v>
      </c>
      <c r="G44" s="25">
        <v>-105779137</v>
      </c>
      <c r="H44" s="26">
        <v>-112968099</v>
      </c>
      <c r="I44" s="24">
        <v>-104092767</v>
      </c>
      <c r="J44" s="6">
        <v>-93919738</v>
      </c>
      <c r="K44" s="25">
        <v>-86409283</v>
      </c>
    </row>
    <row r="45" spans="1:11" ht="13.5">
      <c r="A45" s="34" t="s">
        <v>47</v>
      </c>
      <c r="B45" s="7">
        <v>1214979305</v>
      </c>
      <c r="C45" s="7">
        <v>1580881587</v>
      </c>
      <c r="D45" s="64">
        <v>1608097135</v>
      </c>
      <c r="E45" s="65">
        <v>1216836217</v>
      </c>
      <c r="F45" s="7">
        <v>914560610</v>
      </c>
      <c r="G45" s="66">
        <v>914560610</v>
      </c>
      <c r="H45" s="67">
        <v>1422895467</v>
      </c>
      <c r="I45" s="65">
        <v>1194875122</v>
      </c>
      <c r="J45" s="7">
        <v>1601959931</v>
      </c>
      <c r="K45" s="66">
        <v>2114506990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1216194000</v>
      </c>
      <c r="C48" s="6">
        <v>1582275867</v>
      </c>
      <c r="D48" s="23">
        <v>1610623884</v>
      </c>
      <c r="E48" s="24">
        <v>1216856217</v>
      </c>
      <c r="F48" s="6">
        <v>914561000</v>
      </c>
      <c r="G48" s="25">
        <v>914561000</v>
      </c>
      <c r="H48" s="26">
        <v>1422895464</v>
      </c>
      <c r="I48" s="24">
        <v>1194875000</v>
      </c>
      <c r="J48" s="6">
        <v>1601960000</v>
      </c>
      <c r="K48" s="25">
        <v>2114507000</v>
      </c>
    </row>
    <row r="49" spans="1:11" ht="13.5">
      <c r="A49" s="22" t="s">
        <v>50</v>
      </c>
      <c r="B49" s="6">
        <f>+B75</f>
        <v>1144150051.9060824</v>
      </c>
      <c r="C49" s="6">
        <f aca="true" t="shared" si="6" ref="C49:K49">+C75</f>
        <v>1245315084.079832</v>
      </c>
      <c r="D49" s="23">
        <f t="shared" si="6"/>
        <v>1109390303.53613</v>
      </c>
      <c r="E49" s="24">
        <f t="shared" si="6"/>
        <v>950072733.8222911</v>
      </c>
      <c r="F49" s="6">
        <f t="shared" si="6"/>
        <v>679169660.7225761</v>
      </c>
      <c r="G49" s="25">
        <f t="shared" si="6"/>
        <v>679169660.7225761</v>
      </c>
      <c r="H49" s="26">
        <f t="shared" si="6"/>
        <v>2023765170</v>
      </c>
      <c r="I49" s="24">
        <f t="shared" si="6"/>
        <v>797500856.0976498</v>
      </c>
      <c r="J49" s="6">
        <f t="shared" si="6"/>
        <v>801020363.2317345</v>
      </c>
      <c r="K49" s="25">
        <f t="shared" si="6"/>
        <v>838450208.2978196</v>
      </c>
    </row>
    <row r="50" spans="1:11" ht="13.5">
      <c r="A50" s="34" t="s">
        <v>51</v>
      </c>
      <c r="B50" s="7">
        <f>+B48-B49</f>
        <v>72043948.09391761</v>
      </c>
      <c r="C50" s="7">
        <f aca="true" t="shared" si="7" ref="C50:K50">+C48-C49</f>
        <v>336960782.9201679</v>
      </c>
      <c r="D50" s="64">
        <f t="shared" si="7"/>
        <v>501233580.46387005</v>
      </c>
      <c r="E50" s="65">
        <f t="shared" si="7"/>
        <v>266783483.17770886</v>
      </c>
      <c r="F50" s="7">
        <f t="shared" si="7"/>
        <v>235391339.27742386</v>
      </c>
      <c r="G50" s="66">
        <f t="shared" si="7"/>
        <v>235391339.27742386</v>
      </c>
      <c r="H50" s="67">
        <f t="shared" si="7"/>
        <v>-600869706</v>
      </c>
      <c r="I50" s="65">
        <f t="shared" si="7"/>
        <v>397374143.9023502</v>
      </c>
      <c r="J50" s="7">
        <f t="shared" si="7"/>
        <v>800939636.7682655</v>
      </c>
      <c r="K50" s="66">
        <f t="shared" si="7"/>
        <v>1276056791.7021804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12755412487</v>
      </c>
      <c r="C53" s="6">
        <v>13153339542</v>
      </c>
      <c r="D53" s="23">
        <v>13447629909</v>
      </c>
      <c r="E53" s="24">
        <v>14125798247</v>
      </c>
      <c r="F53" s="6">
        <v>14293685823</v>
      </c>
      <c r="G53" s="25">
        <v>14293685823</v>
      </c>
      <c r="H53" s="26">
        <v>12733567808</v>
      </c>
      <c r="I53" s="24">
        <v>14618737693</v>
      </c>
      <c r="J53" s="6">
        <v>15439529065</v>
      </c>
      <c r="K53" s="25">
        <v>16351971459</v>
      </c>
    </row>
    <row r="54" spans="1:11" ht="13.5">
      <c r="A54" s="22" t="s">
        <v>119</v>
      </c>
      <c r="B54" s="6">
        <v>869624546</v>
      </c>
      <c r="C54" s="6">
        <v>774429552</v>
      </c>
      <c r="D54" s="23">
        <v>1385795064</v>
      </c>
      <c r="E54" s="24">
        <v>862509280</v>
      </c>
      <c r="F54" s="6">
        <v>825353150</v>
      </c>
      <c r="G54" s="25">
        <v>825353150</v>
      </c>
      <c r="H54" s="26">
        <v>0</v>
      </c>
      <c r="I54" s="24">
        <v>873746470</v>
      </c>
      <c r="J54" s="6">
        <v>776699630</v>
      </c>
      <c r="K54" s="25">
        <v>737454570</v>
      </c>
    </row>
    <row r="55" spans="1:11" ht="13.5">
      <c r="A55" s="22" t="s">
        <v>54</v>
      </c>
      <c r="B55" s="6">
        <v>398792728</v>
      </c>
      <c r="C55" s="6">
        <v>608788345</v>
      </c>
      <c r="D55" s="23">
        <v>649050455</v>
      </c>
      <c r="E55" s="24">
        <v>784091382</v>
      </c>
      <c r="F55" s="6">
        <v>865289481</v>
      </c>
      <c r="G55" s="25">
        <v>865289481</v>
      </c>
      <c r="H55" s="26">
        <v>0</v>
      </c>
      <c r="I55" s="24">
        <v>752558215</v>
      </c>
      <c r="J55" s="6">
        <v>869557390</v>
      </c>
      <c r="K55" s="25">
        <v>913184920</v>
      </c>
    </row>
    <row r="56" spans="1:11" ht="13.5">
      <c r="A56" s="22" t="s">
        <v>55</v>
      </c>
      <c r="B56" s="6">
        <v>437201038</v>
      </c>
      <c r="C56" s="6">
        <v>472824105</v>
      </c>
      <c r="D56" s="23">
        <v>489773413</v>
      </c>
      <c r="E56" s="24">
        <v>607473610</v>
      </c>
      <c r="F56" s="6">
        <v>622991100</v>
      </c>
      <c r="G56" s="25">
        <v>622991100</v>
      </c>
      <c r="H56" s="26">
        <v>0</v>
      </c>
      <c r="I56" s="24">
        <v>524729090</v>
      </c>
      <c r="J56" s="6">
        <v>577328550</v>
      </c>
      <c r="K56" s="25">
        <v>626504950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188504613</v>
      </c>
      <c r="C59" s="6">
        <v>199474272</v>
      </c>
      <c r="D59" s="23">
        <v>189286176</v>
      </c>
      <c r="E59" s="24">
        <v>276303460</v>
      </c>
      <c r="F59" s="6">
        <v>283951680</v>
      </c>
      <c r="G59" s="25">
        <v>283951680</v>
      </c>
      <c r="H59" s="26">
        <v>283951680</v>
      </c>
      <c r="I59" s="24">
        <v>319506510</v>
      </c>
      <c r="J59" s="6">
        <v>358640540</v>
      </c>
      <c r="K59" s="25">
        <v>314734400</v>
      </c>
    </row>
    <row r="60" spans="1:11" ht="13.5">
      <c r="A60" s="33" t="s">
        <v>58</v>
      </c>
      <c r="B60" s="6">
        <v>237236434</v>
      </c>
      <c r="C60" s="6">
        <v>255238427</v>
      </c>
      <c r="D60" s="23">
        <v>294346491</v>
      </c>
      <c r="E60" s="24">
        <v>440220180</v>
      </c>
      <c r="F60" s="6">
        <v>388925282</v>
      </c>
      <c r="G60" s="25">
        <v>388925282</v>
      </c>
      <c r="H60" s="26">
        <v>388926282</v>
      </c>
      <c r="I60" s="24">
        <v>433452603</v>
      </c>
      <c r="J60" s="6">
        <v>485081249</v>
      </c>
      <c r="K60" s="25">
        <v>544852387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38000</v>
      </c>
      <c r="C63" s="92">
        <v>29296</v>
      </c>
      <c r="D63" s="93">
        <v>30202</v>
      </c>
      <c r="E63" s="91">
        <v>22202</v>
      </c>
      <c r="F63" s="92">
        <v>30202</v>
      </c>
      <c r="G63" s="93">
        <v>30202</v>
      </c>
      <c r="H63" s="94">
        <v>30202</v>
      </c>
      <c r="I63" s="91">
        <v>22413</v>
      </c>
      <c r="J63" s="92">
        <v>24654</v>
      </c>
      <c r="K63" s="93">
        <v>27120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158140</v>
      </c>
      <c r="C65" s="92">
        <v>157020</v>
      </c>
      <c r="D65" s="93">
        <v>155862</v>
      </c>
      <c r="E65" s="91">
        <v>65136</v>
      </c>
      <c r="F65" s="92">
        <v>155861</v>
      </c>
      <c r="G65" s="93">
        <v>155861</v>
      </c>
      <c r="H65" s="94">
        <v>107909</v>
      </c>
      <c r="I65" s="91">
        <v>107909</v>
      </c>
      <c r="J65" s="92">
        <v>70505</v>
      </c>
      <c r="K65" s="93">
        <v>22553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1.056308828874034</v>
      </c>
      <c r="C70" s="5">
        <f aca="true" t="shared" si="8" ref="C70:K70">IF(ISERROR(C71/C72),0,(C71/C72))</f>
        <v>0.8636527806623848</v>
      </c>
      <c r="D70" s="5">
        <f t="shared" si="8"/>
        <v>0.8241506985320506</v>
      </c>
      <c r="E70" s="5">
        <f t="shared" si="8"/>
        <v>0.8716706556145766</v>
      </c>
      <c r="F70" s="5">
        <f t="shared" si="8"/>
        <v>0.8791017616901724</v>
      </c>
      <c r="G70" s="5">
        <f t="shared" si="8"/>
        <v>0.8791017616901724</v>
      </c>
      <c r="H70" s="5">
        <f t="shared" si="8"/>
        <v>0</v>
      </c>
      <c r="I70" s="5">
        <f t="shared" si="8"/>
        <v>0.8744513013734735</v>
      </c>
      <c r="J70" s="5">
        <f t="shared" si="8"/>
        <v>0.873617742527528</v>
      </c>
      <c r="K70" s="5">
        <f t="shared" si="8"/>
        <v>0.8725671881722745</v>
      </c>
    </row>
    <row r="71" spans="1:11" ht="12.75" hidden="1">
      <c r="A71" s="1" t="s">
        <v>125</v>
      </c>
      <c r="B71" s="1">
        <f>+B83</f>
        <v>5451114176</v>
      </c>
      <c r="C71" s="1">
        <f aca="true" t="shared" si="9" ref="C71:K71">+C83</f>
        <v>4941725792</v>
      </c>
      <c r="D71" s="1">
        <f t="shared" si="9"/>
        <v>5019628337</v>
      </c>
      <c r="E71" s="1">
        <f t="shared" si="9"/>
        <v>5851574500</v>
      </c>
      <c r="F71" s="1">
        <f t="shared" si="9"/>
        <v>5849684139</v>
      </c>
      <c r="G71" s="1">
        <f t="shared" si="9"/>
        <v>5849684139</v>
      </c>
      <c r="H71" s="1">
        <f t="shared" si="9"/>
        <v>6720186229</v>
      </c>
      <c r="I71" s="1">
        <f t="shared" si="9"/>
        <v>6547925903</v>
      </c>
      <c r="J71" s="1">
        <f t="shared" si="9"/>
        <v>7252481059</v>
      </c>
      <c r="K71" s="1">
        <f t="shared" si="9"/>
        <v>8051300294</v>
      </c>
    </row>
    <row r="72" spans="1:11" ht="12.75" hidden="1">
      <c r="A72" s="1" t="s">
        <v>126</v>
      </c>
      <c r="B72" s="1">
        <f>+B77</f>
        <v>5160530734</v>
      </c>
      <c r="C72" s="1">
        <f aca="true" t="shared" si="10" ref="C72:K72">+C77</f>
        <v>5721889517</v>
      </c>
      <c r="D72" s="1">
        <f t="shared" si="10"/>
        <v>6090668061</v>
      </c>
      <c r="E72" s="1">
        <f t="shared" si="10"/>
        <v>6713056660</v>
      </c>
      <c r="F72" s="1">
        <f t="shared" si="10"/>
        <v>6654160410</v>
      </c>
      <c r="G72" s="1">
        <f t="shared" si="10"/>
        <v>6654160410</v>
      </c>
      <c r="H72" s="1">
        <f t="shared" si="10"/>
        <v>0</v>
      </c>
      <c r="I72" s="1">
        <f t="shared" si="10"/>
        <v>7488039520</v>
      </c>
      <c r="J72" s="1">
        <f t="shared" si="10"/>
        <v>8301664110</v>
      </c>
      <c r="K72" s="1">
        <f t="shared" si="10"/>
        <v>9227140790</v>
      </c>
    </row>
    <row r="73" spans="1:11" ht="12.75" hidden="1">
      <c r="A73" s="1" t="s">
        <v>127</v>
      </c>
      <c r="B73" s="1">
        <f>+B74</f>
        <v>354170777.5</v>
      </c>
      <c r="C73" s="1">
        <f aca="true" t="shared" si="11" ref="C73:K73">+(C78+C80+C81+C82)-(B78+B80+B81+B82)</f>
        <v>129856485</v>
      </c>
      <c r="D73" s="1">
        <f t="shared" si="11"/>
        <v>505926000</v>
      </c>
      <c r="E73" s="1">
        <f t="shared" si="11"/>
        <v>-463890240</v>
      </c>
      <c r="F73" s="1">
        <f>+(F78+F80+F81+F82)-(D78+D80+D81+D82)</f>
        <v>-52117569</v>
      </c>
      <c r="G73" s="1">
        <f>+(G78+G80+G81+G82)-(D78+D80+D81+D82)</f>
        <v>-52117569</v>
      </c>
      <c r="H73" s="1">
        <f>+(H78+H80+H81+H82)-(D78+D80+D81+D82)</f>
        <v>132325105</v>
      </c>
      <c r="I73" s="1">
        <f>+(I78+I80+I81+I82)-(E78+E80+E81+E82)</f>
        <v>551394654</v>
      </c>
      <c r="J73" s="1">
        <f t="shared" si="11"/>
        <v>103222220</v>
      </c>
      <c r="K73" s="1">
        <f t="shared" si="11"/>
        <v>108614583</v>
      </c>
    </row>
    <row r="74" spans="1:11" ht="12.75" hidden="1">
      <c r="A74" s="1" t="s">
        <v>128</v>
      </c>
      <c r="B74" s="1">
        <f>+TREND(C74:E74)</f>
        <v>354170777.5</v>
      </c>
      <c r="C74" s="1">
        <f>+C73</f>
        <v>129856485</v>
      </c>
      <c r="D74" s="1">
        <f aca="true" t="shared" si="12" ref="D74:K74">+D73</f>
        <v>505926000</v>
      </c>
      <c r="E74" s="1">
        <f t="shared" si="12"/>
        <v>-463890240</v>
      </c>
      <c r="F74" s="1">
        <f t="shared" si="12"/>
        <v>-52117569</v>
      </c>
      <c r="G74" s="1">
        <f t="shared" si="12"/>
        <v>-52117569</v>
      </c>
      <c r="H74" s="1">
        <f t="shared" si="12"/>
        <v>132325105</v>
      </c>
      <c r="I74" s="1">
        <f t="shared" si="12"/>
        <v>551394654</v>
      </c>
      <c r="J74" s="1">
        <f t="shared" si="12"/>
        <v>103222220</v>
      </c>
      <c r="K74" s="1">
        <f t="shared" si="12"/>
        <v>108614583</v>
      </c>
    </row>
    <row r="75" spans="1:11" ht="12.75" hidden="1">
      <c r="A75" s="1" t="s">
        <v>129</v>
      </c>
      <c r="B75" s="1">
        <f>+B84-(((B80+B81+B78)*B70)-B79)</f>
        <v>1144150051.9060824</v>
      </c>
      <c r="C75" s="1">
        <f aca="true" t="shared" si="13" ref="C75:K75">+C84-(((C80+C81+C78)*C70)-C79)</f>
        <v>1245315084.079832</v>
      </c>
      <c r="D75" s="1">
        <f t="shared" si="13"/>
        <v>1109390303.53613</v>
      </c>
      <c r="E75" s="1">
        <f t="shared" si="13"/>
        <v>950072733.8222911</v>
      </c>
      <c r="F75" s="1">
        <f t="shared" si="13"/>
        <v>679169660.7225761</v>
      </c>
      <c r="G75" s="1">
        <f t="shared" si="13"/>
        <v>679169660.7225761</v>
      </c>
      <c r="H75" s="1">
        <f t="shared" si="13"/>
        <v>2023765170</v>
      </c>
      <c r="I75" s="1">
        <f t="shared" si="13"/>
        <v>797500856.0976498</v>
      </c>
      <c r="J75" s="1">
        <f t="shared" si="13"/>
        <v>801020363.2317345</v>
      </c>
      <c r="K75" s="1">
        <f t="shared" si="13"/>
        <v>838450208.2978196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5160530734</v>
      </c>
      <c r="C77" s="3">
        <v>5721889517</v>
      </c>
      <c r="D77" s="3">
        <v>6090668061</v>
      </c>
      <c r="E77" s="3">
        <v>6713056660</v>
      </c>
      <c r="F77" s="3">
        <v>6654160410</v>
      </c>
      <c r="G77" s="3">
        <v>6654160410</v>
      </c>
      <c r="H77" s="3">
        <v>0</v>
      </c>
      <c r="I77" s="3">
        <v>7488039520</v>
      </c>
      <c r="J77" s="3">
        <v>8301664110</v>
      </c>
      <c r="K77" s="3">
        <v>9227140790</v>
      </c>
    </row>
    <row r="78" spans="1:11" ht="12.75" hidden="1">
      <c r="A78" s="2" t="s">
        <v>65</v>
      </c>
      <c r="B78" s="3">
        <v>41685010</v>
      </c>
      <c r="C78" s="3">
        <v>31910665</v>
      </c>
      <c r="D78" s="3">
        <v>12091250</v>
      </c>
      <c r="E78" s="3">
        <v>31911000</v>
      </c>
      <c r="F78" s="3">
        <v>12091250</v>
      </c>
      <c r="G78" s="3">
        <v>12091250</v>
      </c>
      <c r="H78" s="3">
        <v>12091250</v>
      </c>
      <c r="I78" s="3">
        <v>12091250</v>
      </c>
      <c r="J78" s="3">
        <v>12091250</v>
      </c>
      <c r="K78" s="3">
        <v>12091250</v>
      </c>
    </row>
    <row r="79" spans="1:11" ht="12.75" hidden="1">
      <c r="A79" s="2" t="s">
        <v>66</v>
      </c>
      <c r="B79" s="3">
        <v>1873951487</v>
      </c>
      <c r="C79" s="3">
        <v>1871005950</v>
      </c>
      <c r="D79" s="3">
        <v>1893411840</v>
      </c>
      <c r="E79" s="3">
        <v>1712870760</v>
      </c>
      <c r="F79" s="3">
        <v>1811618640</v>
      </c>
      <c r="G79" s="3">
        <v>1811618640</v>
      </c>
      <c r="H79" s="3">
        <v>1888448212</v>
      </c>
      <c r="I79" s="3">
        <v>2097522919</v>
      </c>
      <c r="J79" s="3">
        <v>2219430718</v>
      </c>
      <c r="K79" s="3">
        <v>2347863943</v>
      </c>
    </row>
    <row r="80" spans="1:11" ht="12.75" hidden="1">
      <c r="A80" s="2" t="s">
        <v>67</v>
      </c>
      <c r="B80" s="3">
        <v>484364698</v>
      </c>
      <c r="C80" s="3">
        <v>611367080</v>
      </c>
      <c r="D80" s="3">
        <v>1036735584</v>
      </c>
      <c r="E80" s="3">
        <v>673449000</v>
      </c>
      <c r="F80" s="3">
        <v>1098939744</v>
      </c>
      <c r="G80" s="3">
        <v>1098939744</v>
      </c>
      <c r="H80" s="3">
        <v>1281311976</v>
      </c>
      <c r="I80" s="3">
        <v>1174058181</v>
      </c>
      <c r="J80" s="3">
        <v>1253548241</v>
      </c>
      <c r="K80" s="3">
        <v>1337005854</v>
      </c>
    </row>
    <row r="81" spans="1:11" ht="12.75" hidden="1">
      <c r="A81" s="2" t="s">
        <v>68</v>
      </c>
      <c r="B81" s="3">
        <v>332395354</v>
      </c>
      <c r="C81" s="3">
        <v>345028938</v>
      </c>
      <c r="D81" s="3">
        <v>445405849</v>
      </c>
      <c r="E81" s="3">
        <v>324977523</v>
      </c>
      <c r="F81" s="3">
        <v>331084120</v>
      </c>
      <c r="G81" s="3">
        <v>331084120</v>
      </c>
      <c r="H81" s="3">
        <v>333154562</v>
      </c>
      <c r="I81" s="3">
        <v>395587666</v>
      </c>
      <c r="J81" s="3">
        <v>419319826</v>
      </c>
      <c r="K81" s="3">
        <v>444476796</v>
      </c>
    </row>
    <row r="82" spans="1:11" ht="12.75" hidden="1">
      <c r="A82" s="2" t="s">
        <v>69</v>
      </c>
      <c r="B82" s="3">
        <v>5216</v>
      </c>
      <c r="C82" s="3">
        <v>80</v>
      </c>
      <c r="D82" s="3">
        <v>80</v>
      </c>
      <c r="E82" s="3">
        <v>5000</v>
      </c>
      <c r="F82" s="3">
        <v>80</v>
      </c>
      <c r="G82" s="3">
        <v>80</v>
      </c>
      <c r="H82" s="3">
        <v>80</v>
      </c>
      <c r="I82" s="3">
        <v>80</v>
      </c>
      <c r="J82" s="3">
        <v>80</v>
      </c>
      <c r="K82" s="3">
        <v>80</v>
      </c>
    </row>
    <row r="83" spans="1:11" ht="12.75" hidden="1">
      <c r="A83" s="2" t="s">
        <v>70</v>
      </c>
      <c r="B83" s="3">
        <v>5451114176</v>
      </c>
      <c r="C83" s="3">
        <v>4941725792</v>
      </c>
      <c r="D83" s="3">
        <v>5019628337</v>
      </c>
      <c r="E83" s="3">
        <v>5851574500</v>
      </c>
      <c r="F83" s="3">
        <v>5849684139</v>
      </c>
      <c r="G83" s="3">
        <v>5849684139</v>
      </c>
      <c r="H83" s="3">
        <v>6720186229</v>
      </c>
      <c r="I83" s="3">
        <v>6547925903</v>
      </c>
      <c r="J83" s="3">
        <v>7252481059</v>
      </c>
      <c r="K83" s="3">
        <v>8051300294</v>
      </c>
    </row>
    <row r="84" spans="1:11" ht="12.75" hidden="1">
      <c r="A84" s="2" t="s">
        <v>71</v>
      </c>
      <c r="B84" s="3">
        <v>176981663</v>
      </c>
      <c r="C84" s="3">
        <v>227862949</v>
      </c>
      <c r="D84" s="3">
        <v>447451373</v>
      </c>
      <c r="E84" s="3">
        <v>135316958</v>
      </c>
      <c r="F84" s="3">
        <v>135316958</v>
      </c>
      <c r="G84" s="3">
        <v>135316958</v>
      </c>
      <c r="H84" s="3">
        <v>135316958</v>
      </c>
      <c r="I84" s="3">
        <v>83130000</v>
      </c>
      <c r="J84" s="3">
        <v>53600000</v>
      </c>
      <c r="K84" s="3">
        <v>55600000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571704545</v>
      </c>
      <c r="F6" s="6">
        <v>571704545</v>
      </c>
      <c r="G6" s="25">
        <v>571704545</v>
      </c>
      <c r="H6" s="26">
        <v>0</v>
      </c>
      <c r="I6" s="24">
        <v>222367200</v>
      </c>
      <c r="J6" s="6">
        <v>235486864</v>
      </c>
      <c r="K6" s="25">
        <v>248674128</v>
      </c>
    </row>
    <row r="7" spans="1:11" ht="13.5">
      <c r="A7" s="22" t="s">
        <v>19</v>
      </c>
      <c r="B7" s="6">
        <v>19601049</v>
      </c>
      <c r="C7" s="6">
        <v>19049242</v>
      </c>
      <c r="D7" s="23">
        <v>25983684</v>
      </c>
      <c r="E7" s="24">
        <v>18018781</v>
      </c>
      <c r="F7" s="6">
        <v>18018781</v>
      </c>
      <c r="G7" s="25">
        <v>18018781</v>
      </c>
      <c r="H7" s="26">
        <v>0</v>
      </c>
      <c r="I7" s="24">
        <v>28988300</v>
      </c>
      <c r="J7" s="6">
        <v>30699000</v>
      </c>
      <c r="K7" s="25">
        <v>32417731</v>
      </c>
    </row>
    <row r="8" spans="1:11" ht="13.5">
      <c r="A8" s="22" t="s">
        <v>20</v>
      </c>
      <c r="B8" s="6">
        <v>415460237</v>
      </c>
      <c r="C8" s="6">
        <v>472187996</v>
      </c>
      <c r="D8" s="23">
        <v>467652756</v>
      </c>
      <c r="E8" s="24">
        <v>484418700</v>
      </c>
      <c r="F8" s="6">
        <v>484418700</v>
      </c>
      <c r="G8" s="25">
        <v>484418700</v>
      </c>
      <c r="H8" s="26">
        <v>0</v>
      </c>
      <c r="I8" s="24">
        <v>573878244</v>
      </c>
      <c r="J8" s="6">
        <v>607607266</v>
      </c>
      <c r="K8" s="25">
        <v>613704387</v>
      </c>
    </row>
    <row r="9" spans="1:11" ht="13.5">
      <c r="A9" s="22" t="s">
        <v>21</v>
      </c>
      <c r="B9" s="6">
        <v>3916676</v>
      </c>
      <c r="C9" s="6">
        <v>18656782</v>
      </c>
      <c r="D9" s="23">
        <v>20387727</v>
      </c>
      <c r="E9" s="24">
        <v>482300</v>
      </c>
      <c r="F9" s="6">
        <v>482300</v>
      </c>
      <c r="G9" s="25">
        <v>482300</v>
      </c>
      <c r="H9" s="26">
        <v>0</v>
      </c>
      <c r="I9" s="24">
        <v>49313559</v>
      </c>
      <c r="J9" s="6">
        <v>52196417</v>
      </c>
      <c r="K9" s="25">
        <v>55275692</v>
      </c>
    </row>
    <row r="10" spans="1:11" ht="25.5">
      <c r="A10" s="27" t="s">
        <v>118</v>
      </c>
      <c r="B10" s="28">
        <f>SUM(B5:B9)</f>
        <v>438977962</v>
      </c>
      <c r="C10" s="29">
        <f aca="true" t="shared" si="0" ref="C10:K10">SUM(C5:C9)</f>
        <v>509894020</v>
      </c>
      <c r="D10" s="30">
        <f t="shared" si="0"/>
        <v>514024167</v>
      </c>
      <c r="E10" s="28">
        <f t="shared" si="0"/>
        <v>1074624326</v>
      </c>
      <c r="F10" s="29">
        <f t="shared" si="0"/>
        <v>1074624326</v>
      </c>
      <c r="G10" s="31">
        <f t="shared" si="0"/>
        <v>1074624326</v>
      </c>
      <c r="H10" s="32">
        <f t="shared" si="0"/>
        <v>0</v>
      </c>
      <c r="I10" s="28">
        <f t="shared" si="0"/>
        <v>874547303</v>
      </c>
      <c r="J10" s="29">
        <f t="shared" si="0"/>
        <v>925989547</v>
      </c>
      <c r="K10" s="31">
        <f t="shared" si="0"/>
        <v>950071938</v>
      </c>
    </row>
    <row r="11" spans="1:11" ht="13.5">
      <c r="A11" s="22" t="s">
        <v>22</v>
      </c>
      <c r="B11" s="6">
        <v>112297363</v>
      </c>
      <c r="C11" s="6">
        <v>122565456</v>
      </c>
      <c r="D11" s="23">
        <v>134214848</v>
      </c>
      <c r="E11" s="24">
        <v>223849787</v>
      </c>
      <c r="F11" s="6">
        <v>223849787</v>
      </c>
      <c r="G11" s="25">
        <v>223849787</v>
      </c>
      <c r="H11" s="26">
        <v>0</v>
      </c>
      <c r="I11" s="24">
        <v>259219996</v>
      </c>
      <c r="J11" s="6">
        <v>275864064</v>
      </c>
      <c r="K11" s="25">
        <v>293346601</v>
      </c>
    </row>
    <row r="12" spans="1:11" ht="13.5">
      <c r="A12" s="22" t="s">
        <v>23</v>
      </c>
      <c r="B12" s="6">
        <v>7437212</v>
      </c>
      <c r="C12" s="6">
        <v>7918180</v>
      </c>
      <c r="D12" s="23">
        <v>7331478</v>
      </c>
      <c r="E12" s="24">
        <v>9633430</v>
      </c>
      <c r="F12" s="6">
        <v>9633430</v>
      </c>
      <c r="G12" s="25">
        <v>9633430</v>
      </c>
      <c r="H12" s="26">
        <v>0</v>
      </c>
      <c r="I12" s="24">
        <v>10922965</v>
      </c>
      <c r="J12" s="6">
        <v>11567419</v>
      </c>
      <c r="K12" s="25">
        <v>12215195</v>
      </c>
    </row>
    <row r="13" spans="1:11" ht="13.5">
      <c r="A13" s="22" t="s">
        <v>119</v>
      </c>
      <c r="B13" s="6">
        <v>88787929</v>
      </c>
      <c r="C13" s="6">
        <v>91296898</v>
      </c>
      <c r="D13" s="23">
        <v>91602438</v>
      </c>
      <c r="E13" s="24">
        <v>95400000</v>
      </c>
      <c r="F13" s="6">
        <v>95400000</v>
      </c>
      <c r="G13" s="25">
        <v>95400000</v>
      </c>
      <c r="H13" s="26">
        <v>0</v>
      </c>
      <c r="I13" s="24">
        <v>115434000</v>
      </c>
      <c r="J13" s="6">
        <v>122244606</v>
      </c>
      <c r="K13" s="25">
        <v>129457000</v>
      </c>
    </row>
    <row r="14" spans="1:11" ht="13.5">
      <c r="A14" s="22" t="s">
        <v>24</v>
      </c>
      <c r="B14" s="6">
        <v>384647</v>
      </c>
      <c r="C14" s="6">
        <v>868229</v>
      </c>
      <c r="D14" s="23">
        <v>125808</v>
      </c>
      <c r="E14" s="24">
        <v>630700</v>
      </c>
      <c r="F14" s="6">
        <v>630700</v>
      </c>
      <c r="G14" s="25">
        <v>630700</v>
      </c>
      <c r="H14" s="26">
        <v>0</v>
      </c>
      <c r="I14" s="24">
        <v>700897</v>
      </c>
      <c r="J14" s="6">
        <v>742250</v>
      </c>
      <c r="K14" s="25">
        <v>783816</v>
      </c>
    </row>
    <row r="15" spans="1:11" ht="13.5">
      <c r="A15" s="22" t="s">
        <v>25</v>
      </c>
      <c r="B15" s="6">
        <v>37888947</v>
      </c>
      <c r="C15" s="6">
        <v>13174780</v>
      </c>
      <c r="D15" s="23">
        <v>13322406</v>
      </c>
      <c r="E15" s="24">
        <v>10762180</v>
      </c>
      <c r="F15" s="6">
        <v>10762180</v>
      </c>
      <c r="G15" s="25">
        <v>10762180</v>
      </c>
      <c r="H15" s="26">
        <v>0</v>
      </c>
      <c r="I15" s="24">
        <v>25821600</v>
      </c>
      <c r="J15" s="6">
        <v>27345074</v>
      </c>
      <c r="K15" s="25">
        <v>28876398</v>
      </c>
    </row>
    <row r="16" spans="1:11" ht="13.5">
      <c r="A16" s="33" t="s">
        <v>26</v>
      </c>
      <c r="B16" s="6">
        <v>379374485</v>
      </c>
      <c r="C16" s="6">
        <v>529242560</v>
      </c>
      <c r="D16" s="23">
        <v>405923849</v>
      </c>
      <c r="E16" s="24">
        <v>171171795</v>
      </c>
      <c r="F16" s="6">
        <v>171171795</v>
      </c>
      <c r="G16" s="25">
        <v>171171795</v>
      </c>
      <c r="H16" s="26">
        <v>0</v>
      </c>
      <c r="I16" s="24">
        <v>20657600</v>
      </c>
      <c r="J16" s="6">
        <v>21987000</v>
      </c>
      <c r="K16" s="25">
        <v>23349000</v>
      </c>
    </row>
    <row r="17" spans="1:11" ht="13.5">
      <c r="A17" s="22" t="s">
        <v>27</v>
      </c>
      <c r="B17" s="6">
        <v>33399064</v>
      </c>
      <c r="C17" s="6">
        <v>50363497</v>
      </c>
      <c r="D17" s="23">
        <v>65770110</v>
      </c>
      <c r="E17" s="24">
        <v>678094593</v>
      </c>
      <c r="F17" s="6">
        <v>678094593</v>
      </c>
      <c r="G17" s="25">
        <v>678094593</v>
      </c>
      <c r="H17" s="26">
        <v>0</v>
      </c>
      <c r="I17" s="24">
        <v>529689763</v>
      </c>
      <c r="J17" s="6">
        <v>424062402</v>
      </c>
      <c r="K17" s="25">
        <v>427435936</v>
      </c>
    </row>
    <row r="18" spans="1:11" ht="13.5">
      <c r="A18" s="34" t="s">
        <v>28</v>
      </c>
      <c r="B18" s="35">
        <f>SUM(B11:B17)</f>
        <v>659569647</v>
      </c>
      <c r="C18" s="36">
        <f aca="true" t="shared" si="1" ref="C18:K18">SUM(C11:C17)</f>
        <v>815429600</v>
      </c>
      <c r="D18" s="37">
        <f t="shared" si="1"/>
        <v>718290937</v>
      </c>
      <c r="E18" s="35">
        <f t="shared" si="1"/>
        <v>1189542485</v>
      </c>
      <c r="F18" s="36">
        <f t="shared" si="1"/>
        <v>1189542485</v>
      </c>
      <c r="G18" s="38">
        <f t="shared" si="1"/>
        <v>1189542485</v>
      </c>
      <c r="H18" s="39">
        <f t="shared" si="1"/>
        <v>0</v>
      </c>
      <c r="I18" s="35">
        <f t="shared" si="1"/>
        <v>962446821</v>
      </c>
      <c r="J18" s="36">
        <f t="shared" si="1"/>
        <v>883812815</v>
      </c>
      <c r="K18" s="38">
        <f t="shared" si="1"/>
        <v>915463946</v>
      </c>
    </row>
    <row r="19" spans="1:11" ht="13.5">
      <c r="A19" s="34" t="s">
        <v>29</v>
      </c>
      <c r="B19" s="40">
        <f>+B10-B18</f>
        <v>-220591685</v>
      </c>
      <c r="C19" s="41">
        <f aca="true" t="shared" si="2" ref="C19:K19">+C10-C18</f>
        <v>-305535580</v>
      </c>
      <c r="D19" s="42">
        <f t="shared" si="2"/>
        <v>-204266770</v>
      </c>
      <c r="E19" s="40">
        <f t="shared" si="2"/>
        <v>-114918159</v>
      </c>
      <c r="F19" s="41">
        <f t="shared" si="2"/>
        <v>-114918159</v>
      </c>
      <c r="G19" s="43">
        <f t="shared" si="2"/>
        <v>-114918159</v>
      </c>
      <c r="H19" s="44">
        <f t="shared" si="2"/>
        <v>0</v>
      </c>
      <c r="I19" s="40">
        <f t="shared" si="2"/>
        <v>-87899518</v>
      </c>
      <c r="J19" s="41">
        <f t="shared" si="2"/>
        <v>42176732</v>
      </c>
      <c r="K19" s="43">
        <f t="shared" si="2"/>
        <v>34607992</v>
      </c>
    </row>
    <row r="20" spans="1:11" ht="13.5">
      <c r="A20" s="22" t="s">
        <v>30</v>
      </c>
      <c r="B20" s="24">
        <v>418520017</v>
      </c>
      <c r="C20" s="6">
        <v>502489254</v>
      </c>
      <c r="D20" s="23">
        <v>570339683</v>
      </c>
      <c r="E20" s="24">
        <v>671662969</v>
      </c>
      <c r="F20" s="6">
        <v>671662969</v>
      </c>
      <c r="G20" s="25">
        <v>671662969</v>
      </c>
      <c r="H20" s="26">
        <v>0</v>
      </c>
      <c r="I20" s="24">
        <v>664253343</v>
      </c>
      <c r="J20" s="6">
        <v>491514734</v>
      </c>
      <c r="K20" s="25">
        <v>603789087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103067000</v>
      </c>
      <c r="J21" s="46">
        <v>109147953</v>
      </c>
      <c r="K21" s="48">
        <v>115260238</v>
      </c>
    </row>
    <row r="22" spans="1:11" ht="25.5">
      <c r="A22" s="50" t="s">
        <v>121</v>
      </c>
      <c r="B22" s="51">
        <f>SUM(B19:B21)</f>
        <v>197928332</v>
      </c>
      <c r="C22" s="52">
        <f aca="true" t="shared" si="3" ref="C22:K22">SUM(C19:C21)</f>
        <v>196953674</v>
      </c>
      <c r="D22" s="53">
        <f t="shared" si="3"/>
        <v>366072913</v>
      </c>
      <c r="E22" s="51">
        <f t="shared" si="3"/>
        <v>556744810</v>
      </c>
      <c r="F22" s="52">
        <f t="shared" si="3"/>
        <v>556744810</v>
      </c>
      <c r="G22" s="54">
        <f t="shared" si="3"/>
        <v>556744810</v>
      </c>
      <c r="H22" s="55">
        <f t="shared" si="3"/>
        <v>0</v>
      </c>
      <c r="I22" s="51">
        <f t="shared" si="3"/>
        <v>679420825</v>
      </c>
      <c r="J22" s="52">
        <f t="shared" si="3"/>
        <v>642839419</v>
      </c>
      <c r="K22" s="54">
        <f t="shared" si="3"/>
        <v>753657317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197928332</v>
      </c>
      <c r="C24" s="41">
        <f aca="true" t="shared" si="4" ref="C24:K24">SUM(C22:C23)</f>
        <v>196953674</v>
      </c>
      <c r="D24" s="42">
        <f t="shared" si="4"/>
        <v>366072913</v>
      </c>
      <c r="E24" s="40">
        <f t="shared" si="4"/>
        <v>556744810</v>
      </c>
      <c r="F24" s="41">
        <f t="shared" si="4"/>
        <v>556744810</v>
      </c>
      <c r="G24" s="43">
        <f t="shared" si="4"/>
        <v>556744810</v>
      </c>
      <c r="H24" s="44">
        <f t="shared" si="4"/>
        <v>0</v>
      </c>
      <c r="I24" s="40">
        <f t="shared" si="4"/>
        <v>679420825</v>
      </c>
      <c r="J24" s="41">
        <f t="shared" si="4"/>
        <v>642839419</v>
      </c>
      <c r="K24" s="43">
        <f t="shared" si="4"/>
        <v>753657317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418520017</v>
      </c>
      <c r="C27" s="7">
        <v>502489254</v>
      </c>
      <c r="D27" s="64">
        <v>570339775</v>
      </c>
      <c r="E27" s="65">
        <v>609167346</v>
      </c>
      <c r="F27" s="7">
        <v>609167346</v>
      </c>
      <c r="G27" s="66">
        <v>609167346</v>
      </c>
      <c r="H27" s="67">
        <v>0</v>
      </c>
      <c r="I27" s="65">
        <v>767320342</v>
      </c>
      <c r="J27" s="7">
        <v>600662687</v>
      </c>
      <c r="K27" s="66">
        <v>558934851</v>
      </c>
    </row>
    <row r="28" spans="1:11" ht="13.5">
      <c r="A28" s="68" t="s">
        <v>30</v>
      </c>
      <c r="B28" s="6">
        <v>418520017</v>
      </c>
      <c r="C28" s="6">
        <v>502489254</v>
      </c>
      <c r="D28" s="23">
        <v>570339775</v>
      </c>
      <c r="E28" s="24">
        <v>599460669</v>
      </c>
      <c r="F28" s="6">
        <v>599460669</v>
      </c>
      <c r="G28" s="25">
        <v>599460669</v>
      </c>
      <c r="H28" s="26">
        <v>0</v>
      </c>
      <c r="I28" s="24">
        <v>664253342</v>
      </c>
      <c r="J28" s="6">
        <v>491514734</v>
      </c>
      <c r="K28" s="25">
        <v>443674613</v>
      </c>
    </row>
    <row r="29" spans="1:11" ht="13.5">
      <c r="A29" s="22" t="s">
        <v>123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9706677</v>
      </c>
      <c r="F31" s="6">
        <v>9706677</v>
      </c>
      <c r="G31" s="25">
        <v>9706677</v>
      </c>
      <c r="H31" s="26">
        <v>0</v>
      </c>
      <c r="I31" s="24">
        <v>103067000</v>
      </c>
      <c r="J31" s="6">
        <v>109147953</v>
      </c>
      <c r="K31" s="25">
        <v>115260238</v>
      </c>
    </row>
    <row r="32" spans="1:11" ht="13.5">
      <c r="A32" s="34" t="s">
        <v>36</v>
      </c>
      <c r="B32" s="7">
        <f>SUM(B28:B31)</f>
        <v>418520017</v>
      </c>
      <c r="C32" s="7">
        <f aca="true" t="shared" si="5" ref="C32:K32">SUM(C28:C31)</f>
        <v>502489254</v>
      </c>
      <c r="D32" s="64">
        <f t="shared" si="5"/>
        <v>570339775</v>
      </c>
      <c r="E32" s="65">
        <f t="shared" si="5"/>
        <v>609167346</v>
      </c>
      <c r="F32" s="7">
        <f t="shared" si="5"/>
        <v>609167346</v>
      </c>
      <c r="G32" s="66">
        <f t="shared" si="5"/>
        <v>609167346</v>
      </c>
      <c r="H32" s="67">
        <f t="shared" si="5"/>
        <v>0</v>
      </c>
      <c r="I32" s="65">
        <f t="shared" si="5"/>
        <v>767320342</v>
      </c>
      <c r="J32" s="7">
        <f t="shared" si="5"/>
        <v>600662687</v>
      </c>
      <c r="K32" s="66">
        <f t="shared" si="5"/>
        <v>558934851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680075238</v>
      </c>
      <c r="C35" s="6">
        <v>767954100</v>
      </c>
      <c r="D35" s="23">
        <v>735737505</v>
      </c>
      <c r="E35" s="24">
        <v>839976085</v>
      </c>
      <c r="F35" s="6">
        <v>839976085</v>
      </c>
      <c r="G35" s="25">
        <v>839976085</v>
      </c>
      <c r="H35" s="26">
        <v>1328821016</v>
      </c>
      <c r="I35" s="24">
        <v>1083005221</v>
      </c>
      <c r="J35" s="6">
        <v>1036808889</v>
      </c>
      <c r="K35" s="25">
        <v>1094870187</v>
      </c>
    </row>
    <row r="36" spans="1:11" ht="13.5">
      <c r="A36" s="22" t="s">
        <v>39</v>
      </c>
      <c r="B36" s="6">
        <v>2722606226</v>
      </c>
      <c r="C36" s="6">
        <v>2888532740</v>
      </c>
      <c r="D36" s="23">
        <v>3279565836</v>
      </c>
      <c r="E36" s="24">
        <v>3333943326</v>
      </c>
      <c r="F36" s="6">
        <v>3333943326</v>
      </c>
      <c r="G36" s="25">
        <v>3333943326</v>
      </c>
      <c r="H36" s="26">
        <v>3712584154</v>
      </c>
      <c r="I36" s="24">
        <v>4523605443</v>
      </c>
      <c r="J36" s="6">
        <v>4790498164</v>
      </c>
      <c r="K36" s="25">
        <v>5058766062</v>
      </c>
    </row>
    <row r="37" spans="1:11" ht="13.5">
      <c r="A37" s="22" t="s">
        <v>40</v>
      </c>
      <c r="B37" s="6">
        <v>180762932</v>
      </c>
      <c r="C37" s="6">
        <v>288731739</v>
      </c>
      <c r="D37" s="23">
        <v>222155016</v>
      </c>
      <c r="E37" s="24">
        <v>231179667</v>
      </c>
      <c r="F37" s="6">
        <v>231179667</v>
      </c>
      <c r="G37" s="25">
        <v>231179667</v>
      </c>
      <c r="H37" s="26">
        <v>443239208</v>
      </c>
      <c r="I37" s="24">
        <v>14796481</v>
      </c>
      <c r="J37" s="6">
        <v>15669473</v>
      </c>
      <c r="K37" s="25">
        <v>16546964</v>
      </c>
    </row>
    <row r="38" spans="1:11" ht="13.5">
      <c r="A38" s="22" t="s">
        <v>41</v>
      </c>
      <c r="B38" s="6">
        <v>32897948</v>
      </c>
      <c r="C38" s="6">
        <v>0</v>
      </c>
      <c r="D38" s="23">
        <v>0</v>
      </c>
      <c r="E38" s="24">
        <v>31270000</v>
      </c>
      <c r="F38" s="6">
        <v>31270000</v>
      </c>
      <c r="G38" s="25">
        <v>31270000</v>
      </c>
      <c r="H38" s="26">
        <v>32878000</v>
      </c>
      <c r="I38" s="24">
        <v>38783280</v>
      </c>
      <c r="J38" s="6">
        <v>41071494</v>
      </c>
      <c r="K38" s="25">
        <v>43371497</v>
      </c>
    </row>
    <row r="39" spans="1:11" ht="13.5">
      <c r="A39" s="22" t="s">
        <v>42</v>
      </c>
      <c r="B39" s="6">
        <v>3189020584</v>
      </c>
      <c r="C39" s="6">
        <v>3367755101</v>
      </c>
      <c r="D39" s="23">
        <v>3793148325</v>
      </c>
      <c r="E39" s="24">
        <v>3911469744</v>
      </c>
      <c r="F39" s="6">
        <v>3911469744</v>
      </c>
      <c r="G39" s="25">
        <v>3911469744</v>
      </c>
      <c r="H39" s="26">
        <v>4565287962</v>
      </c>
      <c r="I39" s="24">
        <v>5553030903</v>
      </c>
      <c r="J39" s="6">
        <v>5770566086</v>
      </c>
      <c r="K39" s="25">
        <v>6093717787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171037823</v>
      </c>
      <c r="C42" s="6">
        <v>429397920</v>
      </c>
      <c r="D42" s="23">
        <v>385534559</v>
      </c>
      <c r="E42" s="24">
        <v>707766432</v>
      </c>
      <c r="F42" s="6">
        <v>707766432</v>
      </c>
      <c r="G42" s="25">
        <v>707766432</v>
      </c>
      <c r="H42" s="26">
        <v>594454573</v>
      </c>
      <c r="I42" s="24">
        <v>476287470</v>
      </c>
      <c r="J42" s="6">
        <v>427721971</v>
      </c>
      <c r="K42" s="25">
        <v>526492930</v>
      </c>
    </row>
    <row r="43" spans="1:11" ht="13.5">
      <c r="A43" s="22" t="s">
        <v>45</v>
      </c>
      <c r="B43" s="6">
        <v>-198115398</v>
      </c>
      <c r="C43" s="6">
        <v>-961396023</v>
      </c>
      <c r="D43" s="23">
        <v>-343469345</v>
      </c>
      <c r="E43" s="24">
        <v>-609167352</v>
      </c>
      <c r="F43" s="6">
        <v>-609167352</v>
      </c>
      <c r="G43" s="25">
        <v>-609167352</v>
      </c>
      <c r="H43" s="26">
        <v>-532591493</v>
      </c>
      <c r="I43" s="24">
        <v>-767320342</v>
      </c>
      <c r="J43" s="6">
        <v>-710092303</v>
      </c>
      <c r="K43" s="25">
        <v>-638992088</v>
      </c>
    </row>
    <row r="44" spans="1:11" ht="13.5">
      <c r="A44" s="22" t="s">
        <v>46</v>
      </c>
      <c r="B44" s="6">
        <v>1074680</v>
      </c>
      <c r="C44" s="6">
        <v>5553707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241288584</v>
      </c>
      <c r="C45" s="7">
        <v>-296220000</v>
      </c>
      <c r="D45" s="64">
        <v>233713507</v>
      </c>
      <c r="E45" s="65">
        <v>397613343</v>
      </c>
      <c r="F45" s="7">
        <v>397613343</v>
      </c>
      <c r="G45" s="66">
        <v>397613343</v>
      </c>
      <c r="H45" s="67">
        <v>306041180</v>
      </c>
      <c r="I45" s="65">
        <v>7981391</v>
      </c>
      <c r="J45" s="7">
        <v>-274388941</v>
      </c>
      <c r="K45" s="66">
        <v>-386888099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536914816</v>
      </c>
      <c r="C48" s="6">
        <v>500029165</v>
      </c>
      <c r="D48" s="23">
        <v>614090321</v>
      </c>
      <c r="E48" s="24">
        <v>751443540</v>
      </c>
      <c r="F48" s="6">
        <v>751443540</v>
      </c>
      <c r="G48" s="25">
        <v>751443540</v>
      </c>
      <c r="H48" s="26">
        <v>518723322</v>
      </c>
      <c r="I48" s="24">
        <v>492135461</v>
      </c>
      <c r="J48" s="6">
        <v>411975845</v>
      </c>
      <c r="K48" s="25">
        <v>435046493</v>
      </c>
    </row>
    <row r="49" spans="1:11" ht="13.5">
      <c r="A49" s="22" t="s">
        <v>50</v>
      </c>
      <c r="B49" s="6">
        <f>+B75</f>
        <v>415638967.7976899</v>
      </c>
      <c r="C49" s="6">
        <f aca="true" t="shared" si="6" ref="C49:K49">+C75</f>
        <v>-2804545572.50447</v>
      </c>
      <c r="D49" s="23">
        <f t="shared" si="6"/>
        <v>202354055.9401207</v>
      </c>
      <c r="E49" s="24">
        <f t="shared" si="6"/>
        <v>427328630.7499297</v>
      </c>
      <c r="F49" s="6">
        <f t="shared" si="6"/>
        <v>1926372279.7499297</v>
      </c>
      <c r="G49" s="25">
        <f t="shared" si="6"/>
        <v>1926372279.7499297</v>
      </c>
      <c r="H49" s="26">
        <f t="shared" si="6"/>
        <v>436445503</v>
      </c>
      <c r="I49" s="24">
        <f t="shared" si="6"/>
        <v>-196277139.193057</v>
      </c>
      <c r="J49" s="6">
        <f t="shared" si="6"/>
        <v>-167159698.692945</v>
      </c>
      <c r="K49" s="25">
        <f t="shared" si="6"/>
        <v>-398192250.35341156</v>
      </c>
    </row>
    <row r="50" spans="1:11" ht="13.5">
      <c r="A50" s="34" t="s">
        <v>51</v>
      </c>
      <c r="B50" s="7">
        <f>+B48-B49</f>
        <v>121275848.20231009</v>
      </c>
      <c r="C50" s="7">
        <f aca="true" t="shared" si="7" ref="C50:K50">+C48-C49</f>
        <v>3304574737.50447</v>
      </c>
      <c r="D50" s="64">
        <f t="shared" si="7"/>
        <v>411736265.0598793</v>
      </c>
      <c r="E50" s="65">
        <f t="shared" si="7"/>
        <v>324114909.2500703</v>
      </c>
      <c r="F50" s="7">
        <f t="shared" si="7"/>
        <v>-1174928739.7499297</v>
      </c>
      <c r="G50" s="66">
        <f t="shared" si="7"/>
        <v>-1174928739.7499297</v>
      </c>
      <c r="H50" s="67">
        <f t="shared" si="7"/>
        <v>82277819</v>
      </c>
      <c r="I50" s="65">
        <f t="shared" si="7"/>
        <v>688412600.1930571</v>
      </c>
      <c r="J50" s="7">
        <f t="shared" si="7"/>
        <v>579135543.692945</v>
      </c>
      <c r="K50" s="66">
        <f t="shared" si="7"/>
        <v>833238743.3534116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418520017</v>
      </c>
      <c r="C53" s="6">
        <v>502489254</v>
      </c>
      <c r="D53" s="23">
        <v>570339775</v>
      </c>
      <c r="E53" s="24">
        <v>609167346</v>
      </c>
      <c r="F53" s="6">
        <v>609167346</v>
      </c>
      <c r="G53" s="25">
        <v>609167346</v>
      </c>
      <c r="H53" s="26">
        <v>0</v>
      </c>
      <c r="I53" s="24">
        <v>4593442288</v>
      </c>
      <c r="J53" s="6">
        <v>4803109387</v>
      </c>
      <c r="K53" s="25">
        <v>5072251288</v>
      </c>
    </row>
    <row r="54" spans="1:11" ht="13.5">
      <c r="A54" s="22" t="s">
        <v>119</v>
      </c>
      <c r="B54" s="6">
        <v>88787929</v>
      </c>
      <c r="C54" s="6">
        <v>91296898</v>
      </c>
      <c r="D54" s="23">
        <v>91602438</v>
      </c>
      <c r="E54" s="24">
        <v>95400000</v>
      </c>
      <c r="F54" s="6">
        <v>95400000</v>
      </c>
      <c r="G54" s="25">
        <v>95400000</v>
      </c>
      <c r="H54" s="26">
        <v>0</v>
      </c>
      <c r="I54" s="24">
        <v>115434000</v>
      </c>
      <c r="J54" s="6">
        <v>122244606</v>
      </c>
      <c r="K54" s="25">
        <v>129457000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30338452</v>
      </c>
      <c r="F56" s="6">
        <v>30338452</v>
      </c>
      <c r="G56" s="25">
        <v>30338452</v>
      </c>
      <c r="H56" s="26">
        <v>0</v>
      </c>
      <c r="I56" s="24">
        <v>31715843</v>
      </c>
      <c r="J56" s="6">
        <v>31273000</v>
      </c>
      <c r="K56" s="25">
        <v>33025000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197753430</v>
      </c>
      <c r="F59" s="6">
        <v>171171795</v>
      </c>
      <c r="G59" s="25">
        <v>171171795</v>
      </c>
      <c r="H59" s="26">
        <v>0</v>
      </c>
      <c r="I59" s="24">
        <v>2698</v>
      </c>
      <c r="J59" s="6">
        <v>2967</v>
      </c>
      <c r="K59" s="25">
        <v>2000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197753430</v>
      </c>
      <c r="F60" s="6">
        <v>171171795</v>
      </c>
      <c r="G60" s="25">
        <v>171171795</v>
      </c>
      <c r="H60" s="26">
        <v>0</v>
      </c>
      <c r="I60" s="24">
        <v>2698</v>
      </c>
      <c r="J60" s="6">
        <v>2967</v>
      </c>
      <c r="K60" s="25">
        <v>2000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49661</v>
      </c>
      <c r="F62" s="92">
        <v>49661</v>
      </c>
      <c r="G62" s="93">
        <v>49661</v>
      </c>
      <c r="H62" s="94">
        <v>0</v>
      </c>
      <c r="I62" s="91">
        <v>49661</v>
      </c>
      <c r="J62" s="92">
        <v>49661</v>
      </c>
      <c r="K62" s="93">
        <v>49661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86469</v>
      </c>
      <c r="F63" s="92">
        <v>86469</v>
      </c>
      <c r="G63" s="93">
        <v>86469</v>
      </c>
      <c r="H63" s="94">
        <v>0</v>
      </c>
      <c r="I63" s="91">
        <v>86469</v>
      </c>
      <c r="J63" s="92">
        <v>86469</v>
      </c>
      <c r="K63" s="93">
        <v>86469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-0.28278428717792536</v>
      </c>
      <c r="C70" s="5">
        <f aca="true" t="shared" si="8" ref="C70:K70">IF(ISERROR(C71/C72),0,(C71/C72))</f>
        <v>16.91965981234103</v>
      </c>
      <c r="D70" s="5">
        <f t="shared" si="8"/>
        <v>3.770485390961332</v>
      </c>
      <c r="E70" s="5">
        <f t="shared" si="8"/>
        <v>0.6975459843016838</v>
      </c>
      <c r="F70" s="5">
        <f t="shared" si="8"/>
        <v>0.6975459843016838</v>
      </c>
      <c r="G70" s="5">
        <f t="shared" si="8"/>
        <v>0.6975459843016838</v>
      </c>
      <c r="H70" s="5">
        <f t="shared" si="8"/>
        <v>0</v>
      </c>
      <c r="I70" s="5">
        <f t="shared" si="8"/>
        <v>0.6282572039259314</v>
      </c>
      <c r="J70" s="5">
        <f t="shared" si="8"/>
        <v>0.6283170287852846</v>
      </c>
      <c r="K70" s="5">
        <f t="shared" si="8"/>
        <v>0.6285606566189961</v>
      </c>
    </row>
    <row r="71" spans="1:11" ht="12.75" hidden="1">
      <c r="A71" s="1" t="s">
        <v>125</v>
      </c>
      <c r="B71" s="1">
        <f>+B83</f>
        <v>-683398</v>
      </c>
      <c r="C71" s="1">
        <f aca="true" t="shared" si="9" ref="C71:K71">+C83</f>
        <v>208544113</v>
      </c>
      <c r="D71" s="1">
        <f t="shared" si="9"/>
        <v>58434368</v>
      </c>
      <c r="E71" s="1">
        <f t="shared" si="9"/>
        <v>399126636</v>
      </c>
      <c r="F71" s="1">
        <f t="shared" si="9"/>
        <v>399126636</v>
      </c>
      <c r="G71" s="1">
        <f t="shared" si="9"/>
        <v>399126636</v>
      </c>
      <c r="H71" s="1">
        <f t="shared" si="9"/>
        <v>84200137</v>
      </c>
      <c r="I71" s="1">
        <f t="shared" si="9"/>
        <v>169114751</v>
      </c>
      <c r="J71" s="1">
        <f t="shared" si="9"/>
        <v>179138388</v>
      </c>
      <c r="K71" s="1">
        <f t="shared" si="9"/>
        <v>189367613</v>
      </c>
    </row>
    <row r="72" spans="1:11" ht="12.75" hidden="1">
      <c r="A72" s="1" t="s">
        <v>126</v>
      </c>
      <c r="B72" s="1">
        <f>+B77</f>
        <v>2416676</v>
      </c>
      <c r="C72" s="1">
        <f aca="true" t="shared" si="10" ref="C72:K72">+C77</f>
        <v>12325550</v>
      </c>
      <c r="D72" s="1">
        <f t="shared" si="10"/>
        <v>15497837</v>
      </c>
      <c r="E72" s="1">
        <f t="shared" si="10"/>
        <v>572186845</v>
      </c>
      <c r="F72" s="1">
        <f t="shared" si="10"/>
        <v>572186845</v>
      </c>
      <c r="G72" s="1">
        <f t="shared" si="10"/>
        <v>572186845</v>
      </c>
      <c r="H72" s="1">
        <f t="shared" si="10"/>
        <v>0</v>
      </c>
      <c r="I72" s="1">
        <f t="shared" si="10"/>
        <v>269180759</v>
      </c>
      <c r="J72" s="1">
        <f t="shared" si="10"/>
        <v>285108281</v>
      </c>
      <c r="K72" s="1">
        <f t="shared" si="10"/>
        <v>301271820</v>
      </c>
    </row>
    <row r="73" spans="1:11" ht="12.75" hidden="1">
      <c r="A73" s="1" t="s">
        <v>127</v>
      </c>
      <c r="B73" s="1">
        <f>+B74</f>
        <v>58758464.33333333</v>
      </c>
      <c r="C73" s="1">
        <f aca="true" t="shared" si="11" ref="C73:K73">+(C78+C80+C81+C82)-(B78+B80+B81+B82)</f>
        <v>133424965</v>
      </c>
      <c r="D73" s="1">
        <f t="shared" si="11"/>
        <v>-164647067</v>
      </c>
      <c r="E73" s="1">
        <f t="shared" si="11"/>
        <v>-14720095</v>
      </c>
      <c r="F73" s="1">
        <f>+(F78+F80+F81+F82)-(D78+D80+D81+D82)</f>
        <v>-14720095</v>
      </c>
      <c r="G73" s="1">
        <f>+(G78+G80+G81+G82)-(D78+D80+D81+D82)</f>
        <v>-14720095</v>
      </c>
      <c r="H73" s="1">
        <f>+(H78+H80+H81+H82)-(D78+D80+D81+D82)</f>
        <v>707570367</v>
      </c>
      <c r="I73" s="1">
        <f>+(I78+I80+I81+I82)-(E78+E80+E81+E82)</f>
        <v>502337215</v>
      </c>
      <c r="J73" s="1">
        <f t="shared" si="11"/>
        <v>34811284</v>
      </c>
      <c r="K73" s="1">
        <f t="shared" si="11"/>
        <v>34990650</v>
      </c>
    </row>
    <row r="74" spans="1:11" ht="12.75" hidden="1">
      <c r="A74" s="1" t="s">
        <v>128</v>
      </c>
      <c r="B74" s="1">
        <f>+TREND(C74:E74)</f>
        <v>58758464.33333333</v>
      </c>
      <c r="C74" s="1">
        <f>+C73</f>
        <v>133424965</v>
      </c>
      <c r="D74" s="1">
        <f aca="true" t="shared" si="12" ref="D74:K74">+D73</f>
        <v>-164647067</v>
      </c>
      <c r="E74" s="1">
        <f t="shared" si="12"/>
        <v>-14720095</v>
      </c>
      <c r="F74" s="1">
        <f t="shared" si="12"/>
        <v>-14720095</v>
      </c>
      <c r="G74" s="1">
        <f t="shared" si="12"/>
        <v>-14720095</v>
      </c>
      <c r="H74" s="1">
        <f t="shared" si="12"/>
        <v>707570367</v>
      </c>
      <c r="I74" s="1">
        <f t="shared" si="12"/>
        <v>502337215</v>
      </c>
      <c r="J74" s="1">
        <f t="shared" si="12"/>
        <v>34811284</v>
      </c>
      <c r="K74" s="1">
        <f t="shared" si="12"/>
        <v>34990650</v>
      </c>
    </row>
    <row r="75" spans="1:11" ht="12.75" hidden="1">
      <c r="A75" s="1" t="s">
        <v>129</v>
      </c>
      <c r="B75" s="1">
        <f>+B84-(((B80+B81+B78)*B70)-B79)</f>
        <v>415638967.7976899</v>
      </c>
      <c r="C75" s="1">
        <f aca="true" t="shared" si="13" ref="C75:K75">+C84-(((C80+C81+C78)*C70)-C79)</f>
        <v>-2804545572.50447</v>
      </c>
      <c r="D75" s="1">
        <f t="shared" si="13"/>
        <v>202354055.9401207</v>
      </c>
      <c r="E75" s="1">
        <f t="shared" si="13"/>
        <v>427328630.7499297</v>
      </c>
      <c r="F75" s="1">
        <f t="shared" si="13"/>
        <v>1926372279.7499297</v>
      </c>
      <c r="G75" s="1">
        <f t="shared" si="13"/>
        <v>1926372279.7499297</v>
      </c>
      <c r="H75" s="1">
        <f t="shared" si="13"/>
        <v>436445503</v>
      </c>
      <c r="I75" s="1">
        <f t="shared" si="13"/>
        <v>-196277139.193057</v>
      </c>
      <c r="J75" s="1">
        <f t="shared" si="13"/>
        <v>-167159698.692945</v>
      </c>
      <c r="K75" s="1">
        <f t="shared" si="13"/>
        <v>-398192250.35341156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2416676</v>
      </c>
      <c r="C77" s="3">
        <v>12325550</v>
      </c>
      <c r="D77" s="3">
        <v>15497837</v>
      </c>
      <c r="E77" s="3">
        <v>572186845</v>
      </c>
      <c r="F77" s="3">
        <v>572186845</v>
      </c>
      <c r="G77" s="3">
        <v>572186845</v>
      </c>
      <c r="H77" s="3">
        <v>0</v>
      </c>
      <c r="I77" s="3">
        <v>269180759</v>
      </c>
      <c r="J77" s="3">
        <v>285108281</v>
      </c>
      <c r="K77" s="3">
        <v>301271820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168076565</v>
      </c>
      <c r="C79" s="3">
        <v>250330154</v>
      </c>
      <c r="D79" s="3">
        <v>164854376</v>
      </c>
      <c r="E79" s="3">
        <v>231179667</v>
      </c>
      <c r="F79" s="3">
        <v>231179667</v>
      </c>
      <c r="G79" s="3">
        <v>231179667</v>
      </c>
      <c r="H79" s="3">
        <v>436445503</v>
      </c>
      <c r="I79" s="3">
        <v>14796481</v>
      </c>
      <c r="J79" s="3">
        <v>15669473</v>
      </c>
      <c r="K79" s="3">
        <v>16546964</v>
      </c>
    </row>
    <row r="80" spans="1:11" ht="12.75" hidden="1">
      <c r="A80" s="2" t="s">
        <v>67</v>
      </c>
      <c r="B80" s="3">
        <v>1</v>
      </c>
      <c r="C80" s="3">
        <v>0</v>
      </c>
      <c r="D80" s="3">
        <v>0</v>
      </c>
      <c r="E80" s="3">
        <v>68604545</v>
      </c>
      <c r="F80" s="3">
        <v>68604545</v>
      </c>
      <c r="G80" s="3">
        <v>68604545</v>
      </c>
      <c r="H80" s="3">
        <v>731008554</v>
      </c>
      <c r="I80" s="3">
        <v>570941760</v>
      </c>
      <c r="J80" s="3">
        <v>604627324</v>
      </c>
      <c r="K80" s="3">
        <v>638486454</v>
      </c>
    </row>
    <row r="81" spans="1:11" ht="12.75" hidden="1">
      <c r="A81" s="2" t="s">
        <v>68</v>
      </c>
      <c r="B81" s="3">
        <v>85688458</v>
      </c>
      <c r="C81" s="3">
        <v>190956767</v>
      </c>
      <c r="D81" s="3">
        <v>50482625</v>
      </c>
      <c r="E81" s="3">
        <v>19080000</v>
      </c>
      <c r="F81" s="3">
        <v>19080000</v>
      </c>
      <c r="G81" s="3">
        <v>19080000</v>
      </c>
      <c r="H81" s="3">
        <v>26685825</v>
      </c>
      <c r="I81" s="3">
        <v>19080000</v>
      </c>
      <c r="J81" s="3">
        <v>20205720</v>
      </c>
      <c r="K81" s="3">
        <v>21337240</v>
      </c>
    </row>
    <row r="82" spans="1:11" ht="12.75" hidden="1">
      <c r="A82" s="2" t="s">
        <v>69</v>
      </c>
      <c r="B82" s="3">
        <v>47938283</v>
      </c>
      <c r="C82" s="3">
        <v>76094940</v>
      </c>
      <c r="D82" s="3">
        <v>51922015</v>
      </c>
      <c r="E82" s="3">
        <v>0</v>
      </c>
      <c r="F82" s="3">
        <v>0</v>
      </c>
      <c r="G82" s="3">
        <v>0</v>
      </c>
      <c r="H82" s="3">
        <v>52280628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-683398</v>
      </c>
      <c r="C83" s="3">
        <v>208544113</v>
      </c>
      <c r="D83" s="3">
        <v>58434368</v>
      </c>
      <c r="E83" s="3">
        <v>399126636</v>
      </c>
      <c r="F83" s="3">
        <v>399126636</v>
      </c>
      <c r="G83" s="3">
        <v>399126636</v>
      </c>
      <c r="H83" s="3">
        <v>84200137</v>
      </c>
      <c r="I83" s="3">
        <v>169114751</v>
      </c>
      <c r="J83" s="3">
        <v>179138388</v>
      </c>
      <c r="K83" s="3">
        <v>189367613</v>
      </c>
    </row>
    <row r="84" spans="1:11" ht="12.75" hidden="1">
      <c r="A84" s="2" t="s">
        <v>71</v>
      </c>
      <c r="B84" s="3">
        <v>223331053</v>
      </c>
      <c r="C84" s="3">
        <v>176047810</v>
      </c>
      <c r="D84" s="3">
        <v>227843680</v>
      </c>
      <c r="E84" s="3">
        <v>257312966</v>
      </c>
      <c r="F84" s="3">
        <v>1756356615</v>
      </c>
      <c r="G84" s="3">
        <v>1756356615</v>
      </c>
      <c r="H84" s="3">
        <v>0</v>
      </c>
      <c r="I84" s="3">
        <v>159611801</v>
      </c>
      <c r="J84" s="3">
        <v>209764070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11980138</v>
      </c>
      <c r="C5" s="6">
        <v>14126128</v>
      </c>
      <c r="D5" s="23">
        <v>13353637</v>
      </c>
      <c r="E5" s="24">
        <v>14428006</v>
      </c>
      <c r="F5" s="6">
        <v>14428006</v>
      </c>
      <c r="G5" s="25">
        <v>14428006</v>
      </c>
      <c r="H5" s="26">
        <v>0</v>
      </c>
      <c r="I5" s="24">
        <v>15120550</v>
      </c>
      <c r="J5" s="6">
        <v>16012663</v>
      </c>
      <c r="K5" s="25">
        <v>16909372</v>
      </c>
    </row>
    <row r="6" spans="1:11" ht="13.5">
      <c r="A6" s="22" t="s">
        <v>18</v>
      </c>
      <c r="B6" s="6">
        <v>18619463</v>
      </c>
      <c r="C6" s="6">
        <v>18335328</v>
      </c>
      <c r="D6" s="23">
        <v>19074169</v>
      </c>
      <c r="E6" s="24">
        <v>25067429</v>
      </c>
      <c r="F6" s="6">
        <v>25359656</v>
      </c>
      <c r="G6" s="25">
        <v>25359656</v>
      </c>
      <c r="H6" s="26">
        <v>0</v>
      </c>
      <c r="I6" s="24">
        <v>28139232</v>
      </c>
      <c r="J6" s="6">
        <v>29799954</v>
      </c>
      <c r="K6" s="25">
        <v>31468392</v>
      </c>
    </row>
    <row r="7" spans="1:11" ht="13.5">
      <c r="A7" s="22" t="s">
        <v>19</v>
      </c>
      <c r="B7" s="6">
        <v>2077383</v>
      </c>
      <c r="C7" s="6">
        <v>1833624</v>
      </c>
      <c r="D7" s="23">
        <v>1591740</v>
      </c>
      <c r="E7" s="24">
        <v>1957000</v>
      </c>
      <c r="F7" s="6">
        <v>850000</v>
      </c>
      <c r="G7" s="25">
        <v>850000</v>
      </c>
      <c r="H7" s="26">
        <v>0</v>
      </c>
      <c r="I7" s="24">
        <v>1500000</v>
      </c>
      <c r="J7" s="6">
        <v>1588500</v>
      </c>
      <c r="K7" s="25">
        <v>1677456</v>
      </c>
    </row>
    <row r="8" spans="1:11" ht="13.5">
      <c r="A8" s="22" t="s">
        <v>20</v>
      </c>
      <c r="B8" s="6">
        <v>70224221</v>
      </c>
      <c r="C8" s="6">
        <v>81474558</v>
      </c>
      <c r="D8" s="23">
        <v>96147645</v>
      </c>
      <c r="E8" s="24">
        <v>106731000</v>
      </c>
      <c r="F8" s="6">
        <v>135740339</v>
      </c>
      <c r="G8" s="25">
        <v>135740339</v>
      </c>
      <c r="H8" s="26">
        <v>0</v>
      </c>
      <c r="I8" s="24">
        <v>184464129</v>
      </c>
      <c r="J8" s="6">
        <v>157045193</v>
      </c>
      <c r="K8" s="25">
        <v>154517643</v>
      </c>
    </row>
    <row r="9" spans="1:11" ht="13.5">
      <c r="A9" s="22" t="s">
        <v>21</v>
      </c>
      <c r="B9" s="6">
        <v>8598618</v>
      </c>
      <c r="C9" s="6">
        <v>9078969</v>
      </c>
      <c r="D9" s="23">
        <v>8570121</v>
      </c>
      <c r="E9" s="24">
        <v>50841764</v>
      </c>
      <c r="F9" s="6">
        <v>18007319</v>
      </c>
      <c r="G9" s="25">
        <v>18007319</v>
      </c>
      <c r="H9" s="26">
        <v>0</v>
      </c>
      <c r="I9" s="24">
        <v>54521508</v>
      </c>
      <c r="J9" s="6">
        <v>62973111</v>
      </c>
      <c r="K9" s="25">
        <v>75981794</v>
      </c>
    </row>
    <row r="10" spans="1:11" ht="25.5">
      <c r="A10" s="27" t="s">
        <v>118</v>
      </c>
      <c r="B10" s="28">
        <f>SUM(B5:B9)</f>
        <v>111499823</v>
      </c>
      <c r="C10" s="29">
        <f aca="true" t="shared" si="0" ref="C10:K10">SUM(C5:C9)</f>
        <v>124848607</v>
      </c>
      <c r="D10" s="30">
        <f t="shared" si="0"/>
        <v>138737312</v>
      </c>
      <c r="E10" s="28">
        <f t="shared" si="0"/>
        <v>199025199</v>
      </c>
      <c r="F10" s="29">
        <f t="shared" si="0"/>
        <v>194385320</v>
      </c>
      <c r="G10" s="31">
        <f t="shared" si="0"/>
        <v>194385320</v>
      </c>
      <c r="H10" s="32">
        <f t="shared" si="0"/>
        <v>0</v>
      </c>
      <c r="I10" s="28">
        <f t="shared" si="0"/>
        <v>283745419</v>
      </c>
      <c r="J10" s="29">
        <f t="shared" si="0"/>
        <v>267419421</v>
      </c>
      <c r="K10" s="31">
        <f t="shared" si="0"/>
        <v>280554657</v>
      </c>
    </row>
    <row r="11" spans="1:11" ht="13.5">
      <c r="A11" s="22" t="s">
        <v>22</v>
      </c>
      <c r="B11" s="6">
        <v>40223007</v>
      </c>
      <c r="C11" s="6">
        <v>48673026</v>
      </c>
      <c r="D11" s="23">
        <v>57616608</v>
      </c>
      <c r="E11" s="24">
        <v>59458000</v>
      </c>
      <c r="F11" s="6">
        <v>60201079</v>
      </c>
      <c r="G11" s="25">
        <v>60201079</v>
      </c>
      <c r="H11" s="26">
        <v>0</v>
      </c>
      <c r="I11" s="24">
        <v>62850185</v>
      </c>
      <c r="J11" s="6">
        <v>65771838</v>
      </c>
      <c r="K11" s="25">
        <v>68995701</v>
      </c>
    </row>
    <row r="12" spans="1:11" ht="13.5">
      <c r="A12" s="22" t="s">
        <v>23</v>
      </c>
      <c r="B12" s="6">
        <v>7738431</v>
      </c>
      <c r="C12" s="6">
        <v>8429575</v>
      </c>
      <c r="D12" s="23">
        <v>9482893</v>
      </c>
      <c r="E12" s="24">
        <v>11877146</v>
      </c>
      <c r="F12" s="6">
        <v>11877146</v>
      </c>
      <c r="G12" s="25">
        <v>11877146</v>
      </c>
      <c r="H12" s="26">
        <v>0</v>
      </c>
      <c r="I12" s="24">
        <v>12399743</v>
      </c>
      <c r="J12" s="6">
        <v>12976327</v>
      </c>
      <c r="K12" s="25">
        <v>13612165</v>
      </c>
    </row>
    <row r="13" spans="1:11" ht="13.5">
      <c r="A13" s="22" t="s">
        <v>119</v>
      </c>
      <c r="B13" s="6">
        <v>34064701</v>
      </c>
      <c r="C13" s="6">
        <v>29863261</v>
      </c>
      <c r="D13" s="23">
        <v>31093214</v>
      </c>
      <c r="E13" s="24">
        <v>32220000</v>
      </c>
      <c r="F13" s="6">
        <v>32239690</v>
      </c>
      <c r="G13" s="25">
        <v>32239690</v>
      </c>
      <c r="H13" s="26">
        <v>0</v>
      </c>
      <c r="I13" s="24">
        <v>33787195</v>
      </c>
      <c r="J13" s="6">
        <v>35780639</v>
      </c>
      <c r="K13" s="25">
        <v>37784355</v>
      </c>
    </row>
    <row r="14" spans="1:11" ht="13.5">
      <c r="A14" s="22" t="s">
        <v>24</v>
      </c>
      <c r="B14" s="6">
        <v>1398126</v>
      </c>
      <c r="C14" s="6">
        <v>797512</v>
      </c>
      <c r="D14" s="23">
        <v>621077</v>
      </c>
      <c r="E14" s="24">
        <v>869109</v>
      </c>
      <c r="F14" s="6">
        <v>89109</v>
      </c>
      <c r="G14" s="25">
        <v>89109</v>
      </c>
      <c r="H14" s="26">
        <v>0</v>
      </c>
      <c r="I14" s="24">
        <v>93386</v>
      </c>
      <c r="J14" s="6">
        <v>98896</v>
      </c>
      <c r="K14" s="25">
        <v>104435</v>
      </c>
    </row>
    <row r="15" spans="1:11" ht="13.5">
      <c r="A15" s="22" t="s">
        <v>25</v>
      </c>
      <c r="B15" s="6">
        <v>17823734</v>
      </c>
      <c r="C15" s="6">
        <v>19963602</v>
      </c>
      <c r="D15" s="23">
        <v>22940879</v>
      </c>
      <c r="E15" s="24">
        <v>28751370</v>
      </c>
      <c r="F15" s="6">
        <v>28277246</v>
      </c>
      <c r="G15" s="25">
        <v>28277246</v>
      </c>
      <c r="H15" s="26">
        <v>0</v>
      </c>
      <c r="I15" s="24">
        <v>32063581</v>
      </c>
      <c r="J15" s="6">
        <v>33955331</v>
      </c>
      <c r="K15" s="25">
        <v>35678829</v>
      </c>
    </row>
    <row r="16" spans="1:11" ht="13.5">
      <c r="A16" s="33" t="s">
        <v>26</v>
      </c>
      <c r="B16" s="6">
        <v>2958197</v>
      </c>
      <c r="C16" s="6">
        <v>350000</v>
      </c>
      <c r="D16" s="23">
        <v>263158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41401256</v>
      </c>
      <c r="C17" s="6">
        <v>61231423</v>
      </c>
      <c r="D17" s="23">
        <v>54062868</v>
      </c>
      <c r="E17" s="24">
        <v>61255136</v>
      </c>
      <c r="F17" s="6">
        <v>64581822</v>
      </c>
      <c r="G17" s="25">
        <v>64581822</v>
      </c>
      <c r="H17" s="26">
        <v>0</v>
      </c>
      <c r="I17" s="24">
        <v>126052717</v>
      </c>
      <c r="J17" s="6">
        <v>101323479</v>
      </c>
      <c r="K17" s="25">
        <v>105882026</v>
      </c>
    </row>
    <row r="18" spans="1:11" ht="13.5">
      <c r="A18" s="34" t="s">
        <v>28</v>
      </c>
      <c r="B18" s="35">
        <f>SUM(B11:B17)</f>
        <v>145607452</v>
      </c>
      <c r="C18" s="36">
        <f aca="true" t="shared" si="1" ref="C18:K18">SUM(C11:C17)</f>
        <v>169308399</v>
      </c>
      <c r="D18" s="37">
        <f t="shared" si="1"/>
        <v>176080697</v>
      </c>
      <c r="E18" s="35">
        <f t="shared" si="1"/>
        <v>194430761</v>
      </c>
      <c r="F18" s="36">
        <f t="shared" si="1"/>
        <v>197266092</v>
      </c>
      <c r="G18" s="38">
        <f t="shared" si="1"/>
        <v>197266092</v>
      </c>
      <c r="H18" s="39">
        <f t="shared" si="1"/>
        <v>0</v>
      </c>
      <c r="I18" s="35">
        <f t="shared" si="1"/>
        <v>267246807</v>
      </c>
      <c r="J18" s="36">
        <f t="shared" si="1"/>
        <v>249906510</v>
      </c>
      <c r="K18" s="38">
        <f t="shared" si="1"/>
        <v>262057511</v>
      </c>
    </row>
    <row r="19" spans="1:11" ht="13.5">
      <c r="A19" s="34" t="s">
        <v>29</v>
      </c>
      <c r="B19" s="40">
        <f>+B10-B18</f>
        <v>-34107629</v>
      </c>
      <c r="C19" s="41">
        <f aca="true" t="shared" si="2" ref="C19:K19">+C10-C18</f>
        <v>-44459792</v>
      </c>
      <c r="D19" s="42">
        <f t="shared" si="2"/>
        <v>-37343385</v>
      </c>
      <c r="E19" s="40">
        <f t="shared" si="2"/>
        <v>4594438</v>
      </c>
      <c r="F19" s="41">
        <f t="shared" si="2"/>
        <v>-2880772</v>
      </c>
      <c r="G19" s="43">
        <f t="shared" si="2"/>
        <v>-2880772</v>
      </c>
      <c r="H19" s="44">
        <f t="shared" si="2"/>
        <v>0</v>
      </c>
      <c r="I19" s="40">
        <f t="shared" si="2"/>
        <v>16498612</v>
      </c>
      <c r="J19" s="41">
        <f t="shared" si="2"/>
        <v>17512911</v>
      </c>
      <c r="K19" s="43">
        <f t="shared" si="2"/>
        <v>18497146</v>
      </c>
    </row>
    <row r="20" spans="1:11" ht="13.5">
      <c r="A20" s="22" t="s">
        <v>30</v>
      </c>
      <c r="B20" s="24">
        <v>0</v>
      </c>
      <c r="C20" s="6">
        <v>30363179</v>
      </c>
      <c r="D20" s="23">
        <v>28184458</v>
      </c>
      <c r="E20" s="24">
        <v>34661000</v>
      </c>
      <c r="F20" s="6">
        <v>54764067</v>
      </c>
      <c r="G20" s="25">
        <v>54764067</v>
      </c>
      <c r="H20" s="26">
        <v>0</v>
      </c>
      <c r="I20" s="24">
        <v>37992000</v>
      </c>
      <c r="J20" s="6">
        <v>39416000</v>
      </c>
      <c r="K20" s="25">
        <v>41550000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-34107629</v>
      </c>
      <c r="C22" s="52">
        <f aca="true" t="shared" si="3" ref="C22:K22">SUM(C19:C21)</f>
        <v>-14096613</v>
      </c>
      <c r="D22" s="53">
        <f t="shared" si="3"/>
        <v>-9158927</v>
      </c>
      <c r="E22" s="51">
        <f t="shared" si="3"/>
        <v>39255438</v>
      </c>
      <c r="F22" s="52">
        <f t="shared" si="3"/>
        <v>51883295</v>
      </c>
      <c r="G22" s="54">
        <f t="shared" si="3"/>
        <v>51883295</v>
      </c>
      <c r="H22" s="55">
        <f t="shared" si="3"/>
        <v>0</v>
      </c>
      <c r="I22" s="51">
        <f t="shared" si="3"/>
        <v>54490612</v>
      </c>
      <c r="J22" s="52">
        <f t="shared" si="3"/>
        <v>56928911</v>
      </c>
      <c r="K22" s="54">
        <f t="shared" si="3"/>
        <v>60047146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-34107629</v>
      </c>
      <c r="C24" s="41">
        <f aca="true" t="shared" si="4" ref="C24:K24">SUM(C22:C23)</f>
        <v>-14096613</v>
      </c>
      <c r="D24" s="42">
        <f t="shared" si="4"/>
        <v>-9158927</v>
      </c>
      <c r="E24" s="40">
        <f t="shared" si="4"/>
        <v>39255438</v>
      </c>
      <c r="F24" s="41">
        <f t="shared" si="4"/>
        <v>51883295</v>
      </c>
      <c r="G24" s="43">
        <f t="shared" si="4"/>
        <v>51883295</v>
      </c>
      <c r="H24" s="44">
        <f t="shared" si="4"/>
        <v>0</v>
      </c>
      <c r="I24" s="40">
        <f t="shared" si="4"/>
        <v>54490612</v>
      </c>
      <c r="J24" s="41">
        <f t="shared" si="4"/>
        <v>56928911</v>
      </c>
      <c r="K24" s="43">
        <f t="shared" si="4"/>
        <v>60047146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38121337</v>
      </c>
      <c r="C27" s="7">
        <v>37421207</v>
      </c>
      <c r="D27" s="64">
        <v>36436790</v>
      </c>
      <c r="E27" s="65">
        <v>38533718</v>
      </c>
      <c r="F27" s="7">
        <v>51384289</v>
      </c>
      <c r="G27" s="66">
        <v>51384289</v>
      </c>
      <c r="H27" s="67">
        <v>0</v>
      </c>
      <c r="I27" s="65">
        <v>54490612</v>
      </c>
      <c r="J27" s="7">
        <v>56929077</v>
      </c>
      <c r="K27" s="66">
        <v>60048083</v>
      </c>
    </row>
    <row r="28" spans="1:11" ht="13.5">
      <c r="A28" s="68" t="s">
        <v>30</v>
      </c>
      <c r="B28" s="6">
        <v>31380838</v>
      </c>
      <c r="C28" s="6">
        <v>0</v>
      </c>
      <c r="D28" s="23">
        <v>0</v>
      </c>
      <c r="E28" s="24">
        <v>32704167</v>
      </c>
      <c r="F28" s="6">
        <v>40587469</v>
      </c>
      <c r="G28" s="25">
        <v>40587469</v>
      </c>
      <c r="H28" s="26">
        <v>0</v>
      </c>
      <c r="I28" s="24">
        <v>37992400</v>
      </c>
      <c r="J28" s="6">
        <v>39416200</v>
      </c>
      <c r="K28" s="25">
        <v>41550500</v>
      </c>
    </row>
    <row r="29" spans="1:11" ht="13.5">
      <c r="A29" s="22" t="s">
        <v>123</v>
      </c>
      <c r="B29" s="6">
        <v>0</v>
      </c>
      <c r="C29" s="6">
        <v>37421207</v>
      </c>
      <c r="D29" s="23">
        <v>36436790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6740499</v>
      </c>
      <c r="C31" s="6">
        <v>0</v>
      </c>
      <c r="D31" s="23">
        <v>0</v>
      </c>
      <c r="E31" s="24">
        <v>5829551</v>
      </c>
      <c r="F31" s="6">
        <v>10796820</v>
      </c>
      <c r="G31" s="25">
        <v>10796820</v>
      </c>
      <c r="H31" s="26">
        <v>0</v>
      </c>
      <c r="I31" s="24">
        <v>16498212</v>
      </c>
      <c r="J31" s="6">
        <v>17512877</v>
      </c>
      <c r="K31" s="25">
        <v>18497583</v>
      </c>
    </row>
    <row r="32" spans="1:11" ht="13.5">
      <c r="A32" s="34" t="s">
        <v>36</v>
      </c>
      <c r="B32" s="7">
        <f>SUM(B28:B31)</f>
        <v>38121337</v>
      </c>
      <c r="C32" s="7">
        <f aca="true" t="shared" si="5" ref="C32:K32">SUM(C28:C31)</f>
        <v>37421207</v>
      </c>
      <c r="D32" s="64">
        <f t="shared" si="5"/>
        <v>36436790</v>
      </c>
      <c r="E32" s="65">
        <f t="shared" si="5"/>
        <v>38533718</v>
      </c>
      <c r="F32" s="7">
        <f t="shared" si="5"/>
        <v>51384289</v>
      </c>
      <c r="G32" s="66">
        <f t="shared" si="5"/>
        <v>51384289</v>
      </c>
      <c r="H32" s="67">
        <f t="shared" si="5"/>
        <v>0</v>
      </c>
      <c r="I32" s="65">
        <f t="shared" si="5"/>
        <v>54490612</v>
      </c>
      <c r="J32" s="7">
        <f t="shared" si="5"/>
        <v>56929077</v>
      </c>
      <c r="K32" s="66">
        <f t="shared" si="5"/>
        <v>60048083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74914447</v>
      </c>
      <c r="C35" s="6">
        <v>49441865</v>
      </c>
      <c r="D35" s="23">
        <v>46119572</v>
      </c>
      <c r="E35" s="24">
        <v>37219000</v>
      </c>
      <c r="F35" s="6">
        <v>70663000</v>
      </c>
      <c r="G35" s="25">
        <v>70663000</v>
      </c>
      <c r="H35" s="26">
        <v>53386299</v>
      </c>
      <c r="I35" s="24">
        <v>115261000</v>
      </c>
      <c r="J35" s="6">
        <v>153286000</v>
      </c>
      <c r="K35" s="25">
        <v>183159000</v>
      </c>
    </row>
    <row r="36" spans="1:11" ht="13.5">
      <c r="A36" s="22" t="s">
        <v>39</v>
      </c>
      <c r="B36" s="6">
        <v>348037187</v>
      </c>
      <c r="C36" s="6">
        <v>352538850</v>
      </c>
      <c r="D36" s="23">
        <v>346791398</v>
      </c>
      <c r="E36" s="24">
        <v>364288000</v>
      </c>
      <c r="F36" s="6">
        <v>364288000</v>
      </c>
      <c r="G36" s="25">
        <v>364288000</v>
      </c>
      <c r="H36" s="26">
        <v>346620400</v>
      </c>
      <c r="I36" s="24">
        <v>353658000</v>
      </c>
      <c r="J36" s="6">
        <v>374524000</v>
      </c>
      <c r="K36" s="25">
        <v>395497000</v>
      </c>
    </row>
    <row r="37" spans="1:11" ht="13.5">
      <c r="A37" s="22" t="s">
        <v>40</v>
      </c>
      <c r="B37" s="6">
        <v>44627058</v>
      </c>
      <c r="C37" s="6">
        <v>38615496</v>
      </c>
      <c r="D37" s="23">
        <v>48440108</v>
      </c>
      <c r="E37" s="24">
        <v>24682000</v>
      </c>
      <c r="F37" s="6">
        <v>24682000</v>
      </c>
      <c r="G37" s="25">
        <v>24682000</v>
      </c>
      <c r="H37" s="26">
        <v>29138264</v>
      </c>
      <c r="I37" s="24">
        <v>66526000</v>
      </c>
      <c r="J37" s="6">
        <v>70452000</v>
      </c>
      <c r="K37" s="25">
        <v>74397000</v>
      </c>
    </row>
    <row r="38" spans="1:11" ht="13.5">
      <c r="A38" s="22" t="s">
        <v>41</v>
      </c>
      <c r="B38" s="6">
        <v>9314852</v>
      </c>
      <c r="C38" s="6">
        <v>9321245</v>
      </c>
      <c r="D38" s="23">
        <v>9301664</v>
      </c>
      <c r="E38" s="24">
        <v>10157000</v>
      </c>
      <c r="F38" s="6">
        <v>10157000</v>
      </c>
      <c r="G38" s="25">
        <v>10157000</v>
      </c>
      <c r="H38" s="26">
        <v>7399580</v>
      </c>
      <c r="I38" s="24">
        <v>5517000</v>
      </c>
      <c r="J38" s="6">
        <v>5842000</v>
      </c>
      <c r="K38" s="25">
        <v>6170000</v>
      </c>
    </row>
    <row r="39" spans="1:11" ht="13.5">
      <c r="A39" s="22" t="s">
        <v>42</v>
      </c>
      <c r="B39" s="6">
        <v>369009724</v>
      </c>
      <c r="C39" s="6">
        <v>354043974</v>
      </c>
      <c r="D39" s="23">
        <v>335169198</v>
      </c>
      <c r="E39" s="24">
        <v>366668000</v>
      </c>
      <c r="F39" s="6">
        <v>400112000</v>
      </c>
      <c r="G39" s="25">
        <v>400112000</v>
      </c>
      <c r="H39" s="26">
        <v>363468855</v>
      </c>
      <c r="I39" s="24">
        <v>396876000</v>
      </c>
      <c r="J39" s="6">
        <v>451516000</v>
      </c>
      <c r="K39" s="25">
        <v>498089000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51372756</v>
      </c>
      <c r="C42" s="6">
        <v>17597482</v>
      </c>
      <c r="D42" s="23">
        <v>38332983</v>
      </c>
      <c r="E42" s="24">
        <v>-6955021</v>
      </c>
      <c r="F42" s="6">
        <v>41087000</v>
      </c>
      <c r="G42" s="25">
        <v>41087000</v>
      </c>
      <c r="H42" s="26">
        <v>47710268</v>
      </c>
      <c r="I42" s="24">
        <v>99531857</v>
      </c>
      <c r="J42" s="6">
        <v>95831000</v>
      </c>
      <c r="K42" s="25">
        <v>89803000</v>
      </c>
    </row>
    <row r="43" spans="1:11" ht="13.5">
      <c r="A43" s="22" t="s">
        <v>45</v>
      </c>
      <c r="B43" s="6">
        <v>-38121337</v>
      </c>
      <c r="C43" s="6">
        <v>-37073168</v>
      </c>
      <c r="D43" s="23">
        <v>-35924016</v>
      </c>
      <c r="E43" s="24">
        <v>-38534004</v>
      </c>
      <c r="F43" s="6">
        <v>-40587000</v>
      </c>
      <c r="G43" s="25">
        <v>-40587000</v>
      </c>
      <c r="H43" s="26">
        <v>-49311594</v>
      </c>
      <c r="I43" s="24">
        <v>-57992004</v>
      </c>
      <c r="J43" s="6">
        <v>-59416000</v>
      </c>
      <c r="K43" s="25">
        <v>-61550000</v>
      </c>
    </row>
    <row r="44" spans="1:11" ht="13.5">
      <c r="A44" s="22" t="s">
        <v>46</v>
      </c>
      <c r="B44" s="6">
        <v>-127959</v>
      </c>
      <c r="C44" s="6">
        <v>416207</v>
      </c>
      <c r="D44" s="23">
        <v>-136906</v>
      </c>
      <c r="E44" s="24">
        <v>-69000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41020026</v>
      </c>
      <c r="C45" s="7">
        <v>21960547</v>
      </c>
      <c r="D45" s="64">
        <v>24232608</v>
      </c>
      <c r="E45" s="65">
        <v>-9333025</v>
      </c>
      <c r="F45" s="7">
        <v>500000</v>
      </c>
      <c r="G45" s="66">
        <v>500000</v>
      </c>
      <c r="H45" s="67">
        <v>23835936</v>
      </c>
      <c r="I45" s="65">
        <v>87951855</v>
      </c>
      <c r="J45" s="7">
        <v>124366855</v>
      </c>
      <c r="K45" s="66">
        <v>152619855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41020026</v>
      </c>
      <c r="C48" s="6">
        <v>21960547</v>
      </c>
      <c r="D48" s="23">
        <v>24232607</v>
      </c>
      <c r="E48" s="24">
        <v>9333000</v>
      </c>
      <c r="F48" s="6">
        <v>42778000</v>
      </c>
      <c r="G48" s="25">
        <v>42778000</v>
      </c>
      <c r="H48" s="26">
        <v>33908974</v>
      </c>
      <c r="I48" s="24">
        <v>87952000</v>
      </c>
      <c r="J48" s="6">
        <v>124366000</v>
      </c>
      <c r="K48" s="25">
        <v>152619000</v>
      </c>
    </row>
    <row r="49" spans="1:11" ht="13.5">
      <c r="A49" s="22" t="s">
        <v>50</v>
      </c>
      <c r="B49" s="6">
        <f>+B75</f>
        <v>9431143.21529391</v>
      </c>
      <c r="C49" s="6">
        <f aca="true" t="shared" si="6" ref="C49:K49">+C75</f>
        <v>19963593.394937407</v>
      </c>
      <c r="D49" s="23">
        <f t="shared" si="6"/>
        <v>25235945.117205463</v>
      </c>
      <c r="E49" s="24">
        <f t="shared" si="6"/>
        <v>9331934.22877593</v>
      </c>
      <c r="F49" s="6">
        <f t="shared" si="6"/>
        <v>3085496.1834724415</v>
      </c>
      <c r="G49" s="25">
        <f t="shared" si="6"/>
        <v>3085496.1834724415</v>
      </c>
      <c r="H49" s="26">
        <f t="shared" si="6"/>
        <v>26296633</v>
      </c>
      <c r="I49" s="24">
        <f t="shared" si="6"/>
        <v>46252700.526501544</v>
      </c>
      <c r="J49" s="6">
        <f t="shared" si="6"/>
        <v>49437668.678229555</v>
      </c>
      <c r="K49" s="25">
        <f t="shared" si="6"/>
        <v>52931481.54408847</v>
      </c>
    </row>
    <row r="50" spans="1:11" ht="13.5">
      <c r="A50" s="34" t="s">
        <v>51</v>
      </c>
      <c r="B50" s="7">
        <f>+B48-B49</f>
        <v>31588882.78470609</v>
      </c>
      <c r="C50" s="7">
        <f aca="true" t="shared" si="7" ref="C50:K50">+C48-C49</f>
        <v>1996953.6050625928</v>
      </c>
      <c r="D50" s="64">
        <f t="shared" si="7"/>
        <v>-1003338.1172054633</v>
      </c>
      <c r="E50" s="65">
        <f t="shared" si="7"/>
        <v>1065.7712240703404</v>
      </c>
      <c r="F50" s="7">
        <f t="shared" si="7"/>
        <v>39692503.81652756</v>
      </c>
      <c r="G50" s="66">
        <f t="shared" si="7"/>
        <v>39692503.81652756</v>
      </c>
      <c r="H50" s="67">
        <f t="shared" si="7"/>
        <v>7612341</v>
      </c>
      <c r="I50" s="65">
        <f t="shared" si="7"/>
        <v>41699299.473498456</v>
      </c>
      <c r="J50" s="7">
        <f t="shared" si="7"/>
        <v>74928331.32177044</v>
      </c>
      <c r="K50" s="66">
        <f t="shared" si="7"/>
        <v>99687518.45591153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169459582</v>
      </c>
      <c r="C53" s="6">
        <v>201781207</v>
      </c>
      <c r="D53" s="23">
        <v>333923790</v>
      </c>
      <c r="E53" s="24">
        <v>65990718</v>
      </c>
      <c r="F53" s="6">
        <v>78841289</v>
      </c>
      <c r="G53" s="25">
        <v>78841289</v>
      </c>
      <c r="H53" s="26">
        <v>27457000</v>
      </c>
      <c r="I53" s="24">
        <v>398336669</v>
      </c>
      <c r="J53" s="6">
        <v>488020856</v>
      </c>
      <c r="K53" s="25">
        <v>602125026</v>
      </c>
    </row>
    <row r="54" spans="1:11" ht="13.5">
      <c r="A54" s="22" t="s">
        <v>119</v>
      </c>
      <c r="B54" s="6">
        <v>34064701</v>
      </c>
      <c r="C54" s="6">
        <v>29863261</v>
      </c>
      <c r="D54" s="23">
        <v>31093214</v>
      </c>
      <c r="E54" s="24">
        <v>32220000</v>
      </c>
      <c r="F54" s="6">
        <v>32239690</v>
      </c>
      <c r="G54" s="25">
        <v>32239690</v>
      </c>
      <c r="H54" s="26">
        <v>0</v>
      </c>
      <c r="I54" s="24">
        <v>33787195</v>
      </c>
      <c r="J54" s="6">
        <v>35780639</v>
      </c>
      <c r="K54" s="25">
        <v>37784355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10212000</v>
      </c>
      <c r="F56" s="6">
        <v>9738695</v>
      </c>
      <c r="G56" s="25">
        <v>9738695</v>
      </c>
      <c r="H56" s="26">
        <v>0</v>
      </c>
      <c r="I56" s="24">
        <v>10885078</v>
      </c>
      <c r="J56" s="6">
        <v>11527390</v>
      </c>
      <c r="K56" s="25">
        <v>11993659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5930000</v>
      </c>
      <c r="C59" s="6">
        <v>0</v>
      </c>
      <c r="D59" s="23">
        <v>6156000</v>
      </c>
      <c r="E59" s="24">
        <v>6279000</v>
      </c>
      <c r="F59" s="6">
        <v>3524000</v>
      </c>
      <c r="G59" s="25">
        <v>3524000</v>
      </c>
      <c r="H59" s="26">
        <v>3524000</v>
      </c>
      <c r="I59" s="24">
        <v>3693152</v>
      </c>
      <c r="J59" s="6">
        <v>3911048</v>
      </c>
      <c r="K59" s="25">
        <v>4130067</v>
      </c>
    </row>
    <row r="60" spans="1:11" ht="13.5">
      <c r="A60" s="33" t="s">
        <v>58</v>
      </c>
      <c r="B60" s="6">
        <v>9232000</v>
      </c>
      <c r="C60" s="6">
        <v>0</v>
      </c>
      <c r="D60" s="23">
        <v>8864000</v>
      </c>
      <c r="E60" s="24">
        <v>9041000</v>
      </c>
      <c r="F60" s="6">
        <v>5727000</v>
      </c>
      <c r="G60" s="25">
        <v>5727000</v>
      </c>
      <c r="H60" s="26">
        <v>5727000</v>
      </c>
      <c r="I60" s="24">
        <v>6001896</v>
      </c>
      <c r="J60" s="6">
        <v>6356008</v>
      </c>
      <c r="K60" s="25">
        <v>6711944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30230</v>
      </c>
      <c r="C64" s="92">
        <v>0</v>
      </c>
      <c r="D64" s="93">
        <v>29883</v>
      </c>
      <c r="E64" s="91">
        <v>30481</v>
      </c>
      <c r="F64" s="92">
        <v>29096</v>
      </c>
      <c r="G64" s="93">
        <v>29096</v>
      </c>
      <c r="H64" s="94">
        <v>29096</v>
      </c>
      <c r="I64" s="91">
        <v>30493</v>
      </c>
      <c r="J64" s="92">
        <v>32292</v>
      </c>
      <c r="K64" s="93">
        <v>34100</v>
      </c>
    </row>
    <row r="65" spans="1:11" ht="13.5">
      <c r="A65" s="90" t="s">
        <v>63</v>
      </c>
      <c r="B65" s="91">
        <v>21989</v>
      </c>
      <c r="C65" s="92">
        <v>0</v>
      </c>
      <c r="D65" s="93">
        <v>26050</v>
      </c>
      <c r="E65" s="91">
        <v>26571</v>
      </c>
      <c r="F65" s="92">
        <v>25899</v>
      </c>
      <c r="G65" s="93">
        <v>25899</v>
      </c>
      <c r="H65" s="94">
        <v>25899</v>
      </c>
      <c r="I65" s="91">
        <v>27142</v>
      </c>
      <c r="J65" s="92">
        <v>28744</v>
      </c>
      <c r="K65" s="93">
        <v>30353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1.0374861989514264</v>
      </c>
      <c r="C70" s="5">
        <f aca="true" t="shared" si="8" ref="C70:K70">IF(ISERROR(C71/C72),0,(C71/C72))</f>
        <v>0.5927948854839066</v>
      </c>
      <c r="D70" s="5">
        <f t="shared" si="8"/>
        <v>0.9956645726051095</v>
      </c>
      <c r="E70" s="5">
        <f t="shared" si="8"/>
        <v>0.44918512307015895</v>
      </c>
      <c r="F70" s="5">
        <f t="shared" si="8"/>
        <v>0.7747982182187938</v>
      </c>
      <c r="G70" s="5">
        <f t="shared" si="8"/>
        <v>0.7747982182187938</v>
      </c>
      <c r="H70" s="5">
        <f t="shared" si="8"/>
        <v>0</v>
      </c>
      <c r="I70" s="5">
        <f t="shared" si="8"/>
        <v>0.4389349434845869</v>
      </c>
      <c r="J70" s="5">
        <f t="shared" si="8"/>
        <v>0.41782135244799756</v>
      </c>
      <c r="K70" s="5">
        <f t="shared" si="8"/>
        <v>0.3859614875762103</v>
      </c>
    </row>
    <row r="71" spans="1:11" ht="12.75" hidden="1">
      <c r="A71" s="1" t="s">
        <v>125</v>
      </c>
      <c r="B71" s="1">
        <f>+B83</f>
        <v>40669376</v>
      </c>
      <c r="C71" s="1">
        <f aca="true" t="shared" si="9" ref="C71:K71">+C83</f>
        <v>24426990</v>
      </c>
      <c r="D71" s="1">
        <f t="shared" si="9"/>
        <v>40408973</v>
      </c>
      <c r="E71" s="1">
        <f t="shared" si="9"/>
        <v>40445004</v>
      </c>
      <c r="F71" s="1">
        <f t="shared" si="9"/>
        <v>44414000</v>
      </c>
      <c r="G71" s="1">
        <f t="shared" si="9"/>
        <v>44414000</v>
      </c>
      <c r="H71" s="1">
        <f t="shared" si="9"/>
        <v>42233100</v>
      </c>
      <c r="I71" s="1">
        <f t="shared" si="9"/>
        <v>42919625</v>
      </c>
      <c r="J71" s="1">
        <f t="shared" si="9"/>
        <v>45453000</v>
      </c>
      <c r="K71" s="1">
        <f t="shared" si="9"/>
        <v>47998000</v>
      </c>
    </row>
    <row r="72" spans="1:11" ht="12.75" hidden="1">
      <c r="A72" s="1" t="s">
        <v>126</v>
      </c>
      <c r="B72" s="1">
        <f>+B77</f>
        <v>39199920</v>
      </c>
      <c r="C72" s="1">
        <f aca="true" t="shared" si="10" ref="C72:K72">+C77</f>
        <v>41206479</v>
      </c>
      <c r="D72" s="1">
        <f t="shared" si="10"/>
        <v>40584926</v>
      </c>
      <c r="E72" s="1">
        <f t="shared" si="10"/>
        <v>90040836</v>
      </c>
      <c r="F72" s="1">
        <f t="shared" si="10"/>
        <v>57323312</v>
      </c>
      <c r="G72" s="1">
        <f t="shared" si="10"/>
        <v>57323312</v>
      </c>
      <c r="H72" s="1">
        <f t="shared" si="10"/>
        <v>0</v>
      </c>
      <c r="I72" s="1">
        <f t="shared" si="10"/>
        <v>97781290</v>
      </c>
      <c r="J72" s="1">
        <f t="shared" si="10"/>
        <v>108785728</v>
      </c>
      <c r="K72" s="1">
        <f t="shared" si="10"/>
        <v>124359558</v>
      </c>
    </row>
    <row r="73" spans="1:11" ht="12.75" hidden="1">
      <c r="A73" s="1" t="s">
        <v>127</v>
      </c>
      <c r="B73" s="1">
        <f>+B74</f>
        <v>-7458277.166666665</v>
      </c>
      <c r="C73" s="1">
        <f aca="true" t="shared" si="11" ref="C73:K73">+(C78+C80+C81+C82)-(B78+B80+B81+B82)</f>
        <v>-6018350</v>
      </c>
      <c r="D73" s="1">
        <f t="shared" si="11"/>
        <v>-5036173</v>
      </c>
      <c r="E73" s="1">
        <f t="shared" si="11"/>
        <v>4585567</v>
      </c>
      <c r="F73" s="1">
        <f>+(F78+F80+F81+F82)-(D78+D80+D81+D82)</f>
        <v>4584567</v>
      </c>
      <c r="G73" s="1">
        <f>+(G78+G80+G81+G82)-(D78+D80+D81+D82)</f>
        <v>4584567</v>
      </c>
      <c r="H73" s="1">
        <f>+(H78+H80+H81+H82)-(D78+D80+D81+D82)</f>
        <v>4087364</v>
      </c>
      <c r="I73" s="1">
        <f>+(I78+I80+I81+I82)-(E78+E80+E81+E82)</f>
        <v>1189000</v>
      </c>
      <c r="J73" s="1">
        <f t="shared" si="11"/>
        <v>1202000</v>
      </c>
      <c r="K73" s="1">
        <f t="shared" si="11"/>
        <v>1209000</v>
      </c>
    </row>
    <row r="74" spans="1:11" ht="12.75" hidden="1">
      <c r="A74" s="1" t="s">
        <v>128</v>
      </c>
      <c r="B74" s="1">
        <f>+TREND(C74:E74)</f>
        <v>-7458277.166666665</v>
      </c>
      <c r="C74" s="1">
        <f>+C73</f>
        <v>-6018350</v>
      </c>
      <c r="D74" s="1">
        <f aca="true" t="shared" si="12" ref="D74:K74">+D73</f>
        <v>-5036173</v>
      </c>
      <c r="E74" s="1">
        <f t="shared" si="12"/>
        <v>4585567</v>
      </c>
      <c r="F74" s="1">
        <f t="shared" si="12"/>
        <v>4584567</v>
      </c>
      <c r="G74" s="1">
        <f t="shared" si="12"/>
        <v>4584567</v>
      </c>
      <c r="H74" s="1">
        <f t="shared" si="12"/>
        <v>4087364</v>
      </c>
      <c r="I74" s="1">
        <f t="shared" si="12"/>
        <v>1189000</v>
      </c>
      <c r="J74" s="1">
        <f t="shared" si="12"/>
        <v>1202000</v>
      </c>
      <c r="K74" s="1">
        <f t="shared" si="12"/>
        <v>1209000</v>
      </c>
    </row>
    <row r="75" spans="1:11" ht="12.75" hidden="1">
      <c r="A75" s="1" t="s">
        <v>129</v>
      </c>
      <c r="B75" s="1">
        <f>+B84-(((B80+B81+B78)*B70)-B79)</f>
        <v>9431143.21529391</v>
      </c>
      <c r="C75" s="1">
        <f aca="true" t="shared" si="13" ref="C75:K75">+C84-(((C80+C81+C78)*C70)-C79)</f>
        <v>19963593.394937407</v>
      </c>
      <c r="D75" s="1">
        <f t="shared" si="13"/>
        <v>25235945.117205463</v>
      </c>
      <c r="E75" s="1">
        <f t="shared" si="13"/>
        <v>9331934.22877593</v>
      </c>
      <c r="F75" s="1">
        <f t="shared" si="13"/>
        <v>3085496.1834724415</v>
      </c>
      <c r="G75" s="1">
        <f t="shared" si="13"/>
        <v>3085496.1834724415</v>
      </c>
      <c r="H75" s="1">
        <f t="shared" si="13"/>
        <v>26296633</v>
      </c>
      <c r="I75" s="1">
        <f t="shared" si="13"/>
        <v>46252700.526501544</v>
      </c>
      <c r="J75" s="1">
        <f t="shared" si="13"/>
        <v>49437668.678229555</v>
      </c>
      <c r="K75" s="1">
        <f t="shared" si="13"/>
        <v>52931481.54408847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39199920</v>
      </c>
      <c r="C77" s="3">
        <v>41206479</v>
      </c>
      <c r="D77" s="3">
        <v>40584926</v>
      </c>
      <c r="E77" s="3">
        <v>90040836</v>
      </c>
      <c r="F77" s="3">
        <v>57323312</v>
      </c>
      <c r="G77" s="3">
        <v>57323312</v>
      </c>
      <c r="H77" s="3">
        <v>0</v>
      </c>
      <c r="I77" s="3">
        <v>97781290</v>
      </c>
      <c r="J77" s="3">
        <v>108785728</v>
      </c>
      <c r="K77" s="3">
        <v>124359558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36047806</v>
      </c>
      <c r="C79" s="3">
        <v>31604073</v>
      </c>
      <c r="D79" s="3">
        <v>39773079</v>
      </c>
      <c r="E79" s="3">
        <v>17950000</v>
      </c>
      <c r="F79" s="3">
        <v>17950000</v>
      </c>
      <c r="G79" s="3">
        <v>17950000</v>
      </c>
      <c r="H79" s="3">
        <v>26296633</v>
      </c>
      <c r="I79" s="3">
        <v>55196000</v>
      </c>
      <c r="J79" s="3">
        <v>58453000</v>
      </c>
      <c r="K79" s="3">
        <v>61726000</v>
      </c>
    </row>
    <row r="80" spans="1:11" ht="12.75" hidden="1">
      <c r="A80" s="2" t="s">
        <v>67</v>
      </c>
      <c r="B80" s="3">
        <v>18896461</v>
      </c>
      <c r="C80" s="3">
        <v>14909051</v>
      </c>
      <c r="D80" s="3">
        <v>4210823</v>
      </c>
      <c r="E80" s="3">
        <v>12875000</v>
      </c>
      <c r="F80" s="3">
        <v>12874000</v>
      </c>
      <c r="G80" s="3">
        <v>12874000</v>
      </c>
      <c r="H80" s="3">
        <v>6273186</v>
      </c>
      <c r="I80" s="3">
        <v>13888000</v>
      </c>
      <c r="J80" s="3">
        <v>14708000</v>
      </c>
      <c r="K80" s="3">
        <v>15531000</v>
      </c>
    </row>
    <row r="81" spans="1:11" ht="12.75" hidden="1">
      <c r="A81" s="2" t="s">
        <v>68</v>
      </c>
      <c r="B81" s="3">
        <v>6758495</v>
      </c>
      <c r="C81" s="3">
        <v>4727555</v>
      </c>
      <c r="D81" s="3">
        <v>10389610</v>
      </c>
      <c r="E81" s="3">
        <v>6311000</v>
      </c>
      <c r="F81" s="3">
        <v>6311000</v>
      </c>
      <c r="G81" s="3">
        <v>6311000</v>
      </c>
      <c r="H81" s="3">
        <v>12414611</v>
      </c>
      <c r="I81" s="3">
        <v>6487000</v>
      </c>
      <c r="J81" s="3">
        <v>6869000</v>
      </c>
      <c r="K81" s="3">
        <v>7255000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40669376</v>
      </c>
      <c r="C83" s="3">
        <v>24426990</v>
      </c>
      <c r="D83" s="3">
        <v>40408973</v>
      </c>
      <c r="E83" s="3">
        <v>40445004</v>
      </c>
      <c r="F83" s="3">
        <v>44414000</v>
      </c>
      <c r="G83" s="3">
        <v>44414000</v>
      </c>
      <c r="H83" s="3">
        <v>42233100</v>
      </c>
      <c r="I83" s="3">
        <v>42919625</v>
      </c>
      <c r="J83" s="3">
        <v>45453000</v>
      </c>
      <c r="K83" s="3">
        <v>47998000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4001011</v>
      </c>
      <c r="C5" s="6">
        <v>4311689</v>
      </c>
      <c r="D5" s="23">
        <v>4492262</v>
      </c>
      <c r="E5" s="24">
        <v>4520998</v>
      </c>
      <c r="F5" s="6">
        <v>6201207</v>
      </c>
      <c r="G5" s="25">
        <v>6201207</v>
      </c>
      <c r="H5" s="26">
        <v>0</v>
      </c>
      <c r="I5" s="24">
        <v>6856119</v>
      </c>
      <c r="J5" s="6">
        <v>7267486</v>
      </c>
      <c r="K5" s="25">
        <v>7694526</v>
      </c>
    </row>
    <row r="6" spans="1:11" ht="13.5">
      <c r="A6" s="22" t="s">
        <v>18</v>
      </c>
      <c r="B6" s="6">
        <v>19950837</v>
      </c>
      <c r="C6" s="6">
        <v>25267381</v>
      </c>
      <c r="D6" s="23">
        <v>26051651</v>
      </c>
      <c r="E6" s="24">
        <v>23163192</v>
      </c>
      <c r="F6" s="6">
        <v>23963192</v>
      </c>
      <c r="G6" s="25">
        <v>23963192</v>
      </c>
      <c r="H6" s="26">
        <v>0</v>
      </c>
      <c r="I6" s="24">
        <v>29381115</v>
      </c>
      <c r="J6" s="6">
        <v>31143982</v>
      </c>
      <c r="K6" s="25">
        <v>32950896</v>
      </c>
    </row>
    <row r="7" spans="1:11" ht="13.5">
      <c r="A7" s="22" t="s">
        <v>19</v>
      </c>
      <c r="B7" s="6">
        <v>6790249</v>
      </c>
      <c r="C7" s="6">
        <v>7476031</v>
      </c>
      <c r="D7" s="23">
        <v>8881444</v>
      </c>
      <c r="E7" s="24">
        <v>6000000</v>
      </c>
      <c r="F7" s="6">
        <v>6000000</v>
      </c>
      <c r="G7" s="25">
        <v>6000000</v>
      </c>
      <c r="H7" s="26">
        <v>0</v>
      </c>
      <c r="I7" s="24">
        <v>7360000</v>
      </c>
      <c r="J7" s="6">
        <v>6741600</v>
      </c>
      <c r="K7" s="25">
        <v>7146096</v>
      </c>
    </row>
    <row r="8" spans="1:11" ht="13.5">
      <c r="A8" s="22" t="s">
        <v>20</v>
      </c>
      <c r="B8" s="6">
        <v>107758386</v>
      </c>
      <c r="C8" s="6">
        <v>103398274</v>
      </c>
      <c r="D8" s="23">
        <v>111526895</v>
      </c>
      <c r="E8" s="24">
        <v>119987509</v>
      </c>
      <c r="F8" s="6">
        <v>122266207</v>
      </c>
      <c r="G8" s="25">
        <v>122266207</v>
      </c>
      <c r="H8" s="26">
        <v>0</v>
      </c>
      <c r="I8" s="24">
        <v>143637100</v>
      </c>
      <c r="J8" s="6">
        <v>141281700</v>
      </c>
      <c r="K8" s="25">
        <v>137632050</v>
      </c>
    </row>
    <row r="9" spans="1:11" ht="13.5">
      <c r="A9" s="22" t="s">
        <v>21</v>
      </c>
      <c r="B9" s="6">
        <v>4509787</v>
      </c>
      <c r="C9" s="6">
        <v>10794412</v>
      </c>
      <c r="D9" s="23">
        <v>7408488</v>
      </c>
      <c r="E9" s="24">
        <v>5079773</v>
      </c>
      <c r="F9" s="6">
        <v>6975273</v>
      </c>
      <c r="G9" s="25">
        <v>6975273</v>
      </c>
      <c r="H9" s="26">
        <v>0</v>
      </c>
      <c r="I9" s="24">
        <v>8493722</v>
      </c>
      <c r="J9" s="6">
        <v>8809806</v>
      </c>
      <c r="K9" s="25">
        <v>9338396</v>
      </c>
    </row>
    <row r="10" spans="1:11" ht="25.5">
      <c r="A10" s="27" t="s">
        <v>118</v>
      </c>
      <c r="B10" s="28">
        <f>SUM(B5:B9)</f>
        <v>143010270</v>
      </c>
      <c r="C10" s="29">
        <f aca="true" t="shared" si="0" ref="C10:K10">SUM(C5:C9)</f>
        <v>151247787</v>
      </c>
      <c r="D10" s="30">
        <f t="shared" si="0"/>
        <v>158360740</v>
      </c>
      <c r="E10" s="28">
        <f t="shared" si="0"/>
        <v>158751472</v>
      </c>
      <c r="F10" s="29">
        <f t="shared" si="0"/>
        <v>165405879</v>
      </c>
      <c r="G10" s="31">
        <f t="shared" si="0"/>
        <v>165405879</v>
      </c>
      <c r="H10" s="32">
        <f t="shared" si="0"/>
        <v>0</v>
      </c>
      <c r="I10" s="28">
        <f t="shared" si="0"/>
        <v>195728056</v>
      </c>
      <c r="J10" s="29">
        <f t="shared" si="0"/>
        <v>195244574</v>
      </c>
      <c r="K10" s="31">
        <f t="shared" si="0"/>
        <v>194761964</v>
      </c>
    </row>
    <row r="11" spans="1:11" ht="13.5">
      <c r="A11" s="22" t="s">
        <v>22</v>
      </c>
      <c r="B11" s="6">
        <v>30793033</v>
      </c>
      <c r="C11" s="6">
        <v>40017604</v>
      </c>
      <c r="D11" s="23">
        <v>48001115</v>
      </c>
      <c r="E11" s="24">
        <v>55967165</v>
      </c>
      <c r="F11" s="6">
        <v>61773917</v>
      </c>
      <c r="G11" s="25">
        <v>61773917</v>
      </c>
      <c r="H11" s="26">
        <v>0</v>
      </c>
      <c r="I11" s="24">
        <v>72098604</v>
      </c>
      <c r="J11" s="6">
        <v>75002233</v>
      </c>
      <c r="K11" s="25">
        <v>78638965</v>
      </c>
    </row>
    <row r="12" spans="1:11" ht="13.5">
      <c r="A12" s="22" t="s">
        <v>23</v>
      </c>
      <c r="B12" s="6">
        <v>8386846</v>
      </c>
      <c r="C12" s="6">
        <v>8858218</v>
      </c>
      <c r="D12" s="23">
        <v>9979309</v>
      </c>
      <c r="E12" s="24">
        <v>10630123</v>
      </c>
      <c r="F12" s="6">
        <v>10760323</v>
      </c>
      <c r="G12" s="25">
        <v>10760323</v>
      </c>
      <c r="H12" s="26">
        <v>0</v>
      </c>
      <c r="I12" s="24">
        <v>11728752</v>
      </c>
      <c r="J12" s="6">
        <v>12432477</v>
      </c>
      <c r="K12" s="25">
        <v>13178425</v>
      </c>
    </row>
    <row r="13" spans="1:11" ht="13.5">
      <c r="A13" s="22" t="s">
        <v>119</v>
      </c>
      <c r="B13" s="6">
        <v>11578655</v>
      </c>
      <c r="C13" s="6">
        <v>13436599</v>
      </c>
      <c r="D13" s="23">
        <v>11766315</v>
      </c>
      <c r="E13" s="24">
        <v>17105117</v>
      </c>
      <c r="F13" s="6">
        <v>27902090</v>
      </c>
      <c r="G13" s="25">
        <v>27902090</v>
      </c>
      <c r="H13" s="26">
        <v>0</v>
      </c>
      <c r="I13" s="24">
        <v>19131859</v>
      </c>
      <c r="J13" s="6">
        <v>20279770</v>
      </c>
      <c r="K13" s="25">
        <v>21597956</v>
      </c>
    </row>
    <row r="14" spans="1:11" ht="13.5">
      <c r="A14" s="22" t="s">
        <v>24</v>
      </c>
      <c r="B14" s="6">
        <v>1259393</v>
      </c>
      <c r="C14" s="6">
        <v>1147101</v>
      </c>
      <c r="D14" s="23">
        <v>1280551</v>
      </c>
      <c r="E14" s="24">
        <v>1639149</v>
      </c>
      <c r="F14" s="6">
        <v>1639149</v>
      </c>
      <c r="G14" s="25">
        <v>1639149</v>
      </c>
      <c r="H14" s="26">
        <v>0</v>
      </c>
      <c r="I14" s="24">
        <v>1221014</v>
      </c>
      <c r="J14" s="6">
        <v>1294274</v>
      </c>
      <c r="K14" s="25">
        <v>1378402</v>
      </c>
    </row>
    <row r="15" spans="1:11" ht="13.5">
      <c r="A15" s="22" t="s">
        <v>25</v>
      </c>
      <c r="B15" s="6">
        <v>15130377</v>
      </c>
      <c r="C15" s="6">
        <v>19167363</v>
      </c>
      <c r="D15" s="23">
        <v>19424456</v>
      </c>
      <c r="E15" s="24">
        <v>28544741</v>
      </c>
      <c r="F15" s="6">
        <v>28544741</v>
      </c>
      <c r="G15" s="25">
        <v>28544741</v>
      </c>
      <c r="H15" s="26">
        <v>0</v>
      </c>
      <c r="I15" s="24">
        <v>31200000</v>
      </c>
      <c r="J15" s="6">
        <v>33072000</v>
      </c>
      <c r="K15" s="25">
        <v>35221680</v>
      </c>
    </row>
    <row r="16" spans="1:11" ht="13.5">
      <c r="A16" s="33" t="s">
        <v>26</v>
      </c>
      <c r="B16" s="6">
        <v>731837</v>
      </c>
      <c r="C16" s="6">
        <v>333000</v>
      </c>
      <c r="D16" s="23">
        <v>110773</v>
      </c>
      <c r="E16" s="24">
        <v>150000</v>
      </c>
      <c r="F16" s="6">
        <v>483000</v>
      </c>
      <c r="G16" s="25">
        <v>483000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49951048</v>
      </c>
      <c r="C17" s="6">
        <v>45825361</v>
      </c>
      <c r="D17" s="23">
        <v>47446951</v>
      </c>
      <c r="E17" s="24">
        <v>75543945</v>
      </c>
      <c r="F17" s="6">
        <v>57951215</v>
      </c>
      <c r="G17" s="25">
        <v>57951215</v>
      </c>
      <c r="H17" s="26">
        <v>0</v>
      </c>
      <c r="I17" s="24">
        <v>62142046</v>
      </c>
      <c r="J17" s="6">
        <v>68495691</v>
      </c>
      <c r="K17" s="25">
        <v>66014122</v>
      </c>
    </row>
    <row r="18" spans="1:11" ht="13.5">
      <c r="A18" s="34" t="s">
        <v>28</v>
      </c>
      <c r="B18" s="35">
        <f>SUM(B11:B17)</f>
        <v>117831189</v>
      </c>
      <c r="C18" s="36">
        <f aca="true" t="shared" si="1" ref="C18:K18">SUM(C11:C17)</f>
        <v>128785246</v>
      </c>
      <c r="D18" s="37">
        <f t="shared" si="1"/>
        <v>138009470</v>
      </c>
      <c r="E18" s="35">
        <f t="shared" si="1"/>
        <v>189580240</v>
      </c>
      <c r="F18" s="36">
        <f t="shared" si="1"/>
        <v>189054435</v>
      </c>
      <c r="G18" s="38">
        <f t="shared" si="1"/>
        <v>189054435</v>
      </c>
      <c r="H18" s="39">
        <f t="shared" si="1"/>
        <v>0</v>
      </c>
      <c r="I18" s="35">
        <f t="shared" si="1"/>
        <v>197522275</v>
      </c>
      <c r="J18" s="36">
        <f t="shared" si="1"/>
        <v>210576445</v>
      </c>
      <c r="K18" s="38">
        <f t="shared" si="1"/>
        <v>216029550</v>
      </c>
    </row>
    <row r="19" spans="1:11" ht="13.5">
      <c r="A19" s="34" t="s">
        <v>29</v>
      </c>
      <c r="B19" s="40">
        <f>+B10-B18</f>
        <v>25179081</v>
      </c>
      <c r="C19" s="41">
        <f aca="true" t="shared" si="2" ref="C19:K19">+C10-C18</f>
        <v>22462541</v>
      </c>
      <c r="D19" s="42">
        <f t="shared" si="2"/>
        <v>20351270</v>
      </c>
      <c r="E19" s="40">
        <f t="shared" si="2"/>
        <v>-30828768</v>
      </c>
      <c r="F19" s="41">
        <f t="shared" si="2"/>
        <v>-23648556</v>
      </c>
      <c r="G19" s="43">
        <f t="shared" si="2"/>
        <v>-23648556</v>
      </c>
      <c r="H19" s="44">
        <f t="shared" si="2"/>
        <v>0</v>
      </c>
      <c r="I19" s="40">
        <f t="shared" si="2"/>
        <v>-1794219</v>
      </c>
      <c r="J19" s="41">
        <f t="shared" si="2"/>
        <v>-15331871</v>
      </c>
      <c r="K19" s="43">
        <f t="shared" si="2"/>
        <v>-21267586</v>
      </c>
    </row>
    <row r="20" spans="1:11" ht="13.5">
      <c r="A20" s="22" t="s">
        <v>30</v>
      </c>
      <c r="B20" s="24">
        <v>22106014</v>
      </c>
      <c r="C20" s="6">
        <v>20143049</v>
      </c>
      <c r="D20" s="23">
        <v>35686172</v>
      </c>
      <c r="E20" s="24">
        <v>44614393</v>
      </c>
      <c r="F20" s="6">
        <v>36513171</v>
      </c>
      <c r="G20" s="25">
        <v>36513171</v>
      </c>
      <c r="H20" s="26">
        <v>0</v>
      </c>
      <c r="I20" s="24">
        <v>35398900</v>
      </c>
      <c r="J20" s="6">
        <v>36721300</v>
      </c>
      <c r="K20" s="25">
        <v>38703950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47285095</v>
      </c>
      <c r="C22" s="52">
        <f aca="true" t="shared" si="3" ref="C22:K22">SUM(C19:C21)</f>
        <v>42605590</v>
      </c>
      <c r="D22" s="53">
        <f t="shared" si="3"/>
        <v>56037442</v>
      </c>
      <c r="E22" s="51">
        <f t="shared" si="3"/>
        <v>13785625</v>
      </c>
      <c r="F22" s="52">
        <f t="shared" si="3"/>
        <v>12864615</v>
      </c>
      <c r="G22" s="54">
        <f t="shared" si="3"/>
        <v>12864615</v>
      </c>
      <c r="H22" s="55">
        <f t="shared" si="3"/>
        <v>0</v>
      </c>
      <c r="I22" s="51">
        <f t="shared" si="3"/>
        <v>33604681</v>
      </c>
      <c r="J22" s="52">
        <f t="shared" si="3"/>
        <v>21389429</v>
      </c>
      <c r="K22" s="54">
        <f t="shared" si="3"/>
        <v>17436364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47285095</v>
      </c>
      <c r="C24" s="41">
        <f aca="true" t="shared" si="4" ref="C24:K24">SUM(C22:C23)</f>
        <v>42605590</v>
      </c>
      <c r="D24" s="42">
        <f t="shared" si="4"/>
        <v>56037442</v>
      </c>
      <c r="E24" s="40">
        <f t="shared" si="4"/>
        <v>13785625</v>
      </c>
      <c r="F24" s="41">
        <f t="shared" si="4"/>
        <v>12864615</v>
      </c>
      <c r="G24" s="43">
        <f t="shared" si="4"/>
        <v>12864615</v>
      </c>
      <c r="H24" s="44">
        <f t="shared" si="4"/>
        <v>0</v>
      </c>
      <c r="I24" s="40">
        <f t="shared" si="4"/>
        <v>33604681</v>
      </c>
      <c r="J24" s="41">
        <f t="shared" si="4"/>
        <v>21389429</v>
      </c>
      <c r="K24" s="43">
        <f t="shared" si="4"/>
        <v>17436364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38960379</v>
      </c>
      <c r="C27" s="7">
        <v>37665261</v>
      </c>
      <c r="D27" s="64">
        <v>52727380</v>
      </c>
      <c r="E27" s="65">
        <v>56206100</v>
      </c>
      <c r="F27" s="7">
        <v>63550300</v>
      </c>
      <c r="G27" s="66">
        <v>63550300</v>
      </c>
      <c r="H27" s="67">
        <v>0</v>
      </c>
      <c r="I27" s="65">
        <v>62889900</v>
      </c>
      <c r="J27" s="7">
        <v>53486739</v>
      </c>
      <c r="K27" s="66">
        <v>45925389</v>
      </c>
    </row>
    <row r="28" spans="1:11" ht="13.5">
      <c r="A28" s="68" t="s">
        <v>30</v>
      </c>
      <c r="B28" s="6">
        <v>22904054</v>
      </c>
      <c r="C28" s="6">
        <v>20143049</v>
      </c>
      <c r="D28" s="23">
        <v>35686172</v>
      </c>
      <c r="E28" s="24">
        <v>44614393</v>
      </c>
      <c r="F28" s="6">
        <v>36513171</v>
      </c>
      <c r="G28" s="25">
        <v>36513171</v>
      </c>
      <c r="H28" s="26">
        <v>0</v>
      </c>
      <c r="I28" s="24">
        <v>35398900</v>
      </c>
      <c r="J28" s="6">
        <v>36731299</v>
      </c>
      <c r="K28" s="25">
        <v>38703950</v>
      </c>
    </row>
    <row r="29" spans="1:11" ht="13.5">
      <c r="A29" s="22" t="s">
        <v>123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16056325</v>
      </c>
      <c r="C31" s="6">
        <v>17522212</v>
      </c>
      <c r="D31" s="23">
        <v>17041208</v>
      </c>
      <c r="E31" s="24">
        <v>11591707</v>
      </c>
      <c r="F31" s="6">
        <v>27037129</v>
      </c>
      <c r="G31" s="25">
        <v>27037129</v>
      </c>
      <c r="H31" s="26">
        <v>0</v>
      </c>
      <c r="I31" s="24">
        <v>27491000</v>
      </c>
      <c r="J31" s="6">
        <v>16755440</v>
      </c>
      <c r="K31" s="25">
        <v>7221439</v>
      </c>
    </row>
    <row r="32" spans="1:11" ht="13.5">
      <c r="A32" s="34" t="s">
        <v>36</v>
      </c>
      <c r="B32" s="7">
        <f>SUM(B28:B31)</f>
        <v>38960379</v>
      </c>
      <c r="C32" s="7">
        <f aca="true" t="shared" si="5" ref="C32:K32">SUM(C28:C31)</f>
        <v>37665261</v>
      </c>
      <c r="D32" s="64">
        <f t="shared" si="5"/>
        <v>52727380</v>
      </c>
      <c r="E32" s="65">
        <f t="shared" si="5"/>
        <v>56206100</v>
      </c>
      <c r="F32" s="7">
        <f t="shared" si="5"/>
        <v>63550300</v>
      </c>
      <c r="G32" s="66">
        <f t="shared" si="5"/>
        <v>63550300</v>
      </c>
      <c r="H32" s="67">
        <f t="shared" si="5"/>
        <v>0</v>
      </c>
      <c r="I32" s="65">
        <f t="shared" si="5"/>
        <v>62889900</v>
      </c>
      <c r="J32" s="7">
        <f t="shared" si="5"/>
        <v>53486739</v>
      </c>
      <c r="K32" s="66">
        <f t="shared" si="5"/>
        <v>45925389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147080278</v>
      </c>
      <c r="C35" s="6">
        <v>173043691</v>
      </c>
      <c r="D35" s="23">
        <v>181061788</v>
      </c>
      <c r="E35" s="24">
        <v>100838562</v>
      </c>
      <c r="F35" s="6">
        <v>145593835</v>
      </c>
      <c r="G35" s="25">
        <v>145593835</v>
      </c>
      <c r="H35" s="26">
        <v>203685742</v>
      </c>
      <c r="I35" s="24">
        <v>135492314</v>
      </c>
      <c r="J35" s="6">
        <v>125313648</v>
      </c>
      <c r="K35" s="25">
        <v>119288211</v>
      </c>
    </row>
    <row r="36" spans="1:11" ht="13.5">
      <c r="A36" s="22" t="s">
        <v>39</v>
      </c>
      <c r="B36" s="6">
        <v>187765241</v>
      </c>
      <c r="C36" s="6">
        <v>211702539</v>
      </c>
      <c r="D36" s="23">
        <v>246749106</v>
      </c>
      <c r="E36" s="24">
        <v>305742964</v>
      </c>
      <c r="F36" s="6">
        <v>282397315</v>
      </c>
      <c r="G36" s="25">
        <v>282397315</v>
      </c>
      <c r="H36" s="26">
        <v>218222433</v>
      </c>
      <c r="I36" s="24">
        <v>326753355</v>
      </c>
      <c r="J36" s="6">
        <v>360600004</v>
      </c>
      <c r="K36" s="25">
        <v>385623496</v>
      </c>
    </row>
    <row r="37" spans="1:11" ht="13.5">
      <c r="A37" s="22" t="s">
        <v>40</v>
      </c>
      <c r="B37" s="6">
        <v>29027192</v>
      </c>
      <c r="C37" s="6">
        <v>36688607</v>
      </c>
      <c r="D37" s="23">
        <v>29433534</v>
      </c>
      <c r="E37" s="24">
        <v>9954101</v>
      </c>
      <c r="F37" s="6">
        <v>17361257</v>
      </c>
      <c r="G37" s="25">
        <v>17361257</v>
      </c>
      <c r="H37" s="26">
        <v>24843783</v>
      </c>
      <c r="I37" s="24">
        <v>16923291</v>
      </c>
      <c r="J37" s="6">
        <v>18059462</v>
      </c>
      <c r="K37" s="25">
        <v>18407412</v>
      </c>
    </row>
    <row r="38" spans="1:11" ht="13.5">
      <c r="A38" s="22" t="s">
        <v>41</v>
      </c>
      <c r="B38" s="6">
        <v>30566991</v>
      </c>
      <c r="C38" s="6">
        <v>29785558</v>
      </c>
      <c r="D38" s="23">
        <v>28474505</v>
      </c>
      <c r="E38" s="24">
        <v>31461456</v>
      </c>
      <c r="F38" s="6">
        <v>27862420</v>
      </c>
      <c r="G38" s="25">
        <v>27862420</v>
      </c>
      <c r="H38" s="26">
        <v>29326600</v>
      </c>
      <c r="I38" s="24">
        <v>28950225</v>
      </c>
      <c r="J38" s="6">
        <v>30092605</v>
      </c>
      <c r="K38" s="25">
        <v>31306349</v>
      </c>
    </row>
    <row r="39" spans="1:11" ht="13.5">
      <c r="A39" s="22" t="s">
        <v>42</v>
      </c>
      <c r="B39" s="6">
        <v>275251336</v>
      </c>
      <c r="C39" s="6">
        <v>318272065</v>
      </c>
      <c r="D39" s="23">
        <v>369902857</v>
      </c>
      <c r="E39" s="24">
        <v>365165969</v>
      </c>
      <c r="F39" s="6">
        <v>382767473</v>
      </c>
      <c r="G39" s="25">
        <v>382767473</v>
      </c>
      <c r="H39" s="26">
        <v>367737792</v>
      </c>
      <c r="I39" s="24">
        <v>416372156</v>
      </c>
      <c r="J39" s="6">
        <v>437761585</v>
      </c>
      <c r="K39" s="25">
        <v>455197946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48807930</v>
      </c>
      <c r="C42" s="6">
        <v>66148699</v>
      </c>
      <c r="D42" s="23">
        <v>61960458</v>
      </c>
      <c r="E42" s="24">
        <v>30453629</v>
      </c>
      <c r="F42" s="6">
        <v>19036785</v>
      </c>
      <c r="G42" s="25">
        <v>19036785</v>
      </c>
      <c r="H42" s="26">
        <v>50903954</v>
      </c>
      <c r="I42" s="24">
        <v>57824346</v>
      </c>
      <c r="J42" s="6">
        <v>46452046</v>
      </c>
      <c r="K42" s="25">
        <v>41535810</v>
      </c>
    </row>
    <row r="43" spans="1:11" ht="13.5">
      <c r="A43" s="22" t="s">
        <v>45</v>
      </c>
      <c r="B43" s="6">
        <v>-38802057</v>
      </c>
      <c r="C43" s="6">
        <v>-37405003</v>
      </c>
      <c r="D43" s="23">
        <v>-52599367</v>
      </c>
      <c r="E43" s="24">
        <v>-56206100</v>
      </c>
      <c r="F43" s="6">
        <v>-63550301</v>
      </c>
      <c r="G43" s="25">
        <v>-63550301</v>
      </c>
      <c r="H43" s="26">
        <v>-49833145</v>
      </c>
      <c r="I43" s="24">
        <v>-62889901</v>
      </c>
      <c r="J43" s="6">
        <v>-53486739</v>
      </c>
      <c r="K43" s="25">
        <v>-45925389</v>
      </c>
    </row>
    <row r="44" spans="1:11" ht="13.5">
      <c r="A44" s="22" t="s">
        <v>46</v>
      </c>
      <c r="B44" s="6">
        <v>-255159</v>
      </c>
      <c r="C44" s="6">
        <v>-388061</v>
      </c>
      <c r="D44" s="23">
        <v>-624069</v>
      </c>
      <c r="E44" s="24">
        <v>-745228</v>
      </c>
      <c r="F44" s="6">
        <v>-789266</v>
      </c>
      <c r="G44" s="25">
        <v>-789266</v>
      </c>
      <c r="H44" s="26">
        <v>0</v>
      </c>
      <c r="I44" s="24">
        <v>-758350</v>
      </c>
      <c r="J44" s="6">
        <v>-768320</v>
      </c>
      <c r="K44" s="25">
        <v>-779022</v>
      </c>
    </row>
    <row r="45" spans="1:11" ht="13.5">
      <c r="A45" s="34" t="s">
        <v>47</v>
      </c>
      <c r="B45" s="7">
        <v>125897297</v>
      </c>
      <c r="C45" s="7">
        <v>154252933</v>
      </c>
      <c r="D45" s="64">
        <v>162989954</v>
      </c>
      <c r="E45" s="65">
        <v>78950251</v>
      </c>
      <c r="F45" s="7">
        <v>-45302783</v>
      </c>
      <c r="G45" s="66">
        <v>-45302783</v>
      </c>
      <c r="H45" s="67">
        <v>164579981</v>
      </c>
      <c r="I45" s="65">
        <v>122278778</v>
      </c>
      <c r="J45" s="7">
        <v>114475765</v>
      </c>
      <c r="K45" s="66">
        <v>109307164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125897298</v>
      </c>
      <c r="C48" s="6">
        <v>154252933</v>
      </c>
      <c r="D48" s="23">
        <v>162989954</v>
      </c>
      <c r="E48" s="24">
        <v>78950258</v>
      </c>
      <c r="F48" s="6">
        <v>117687176</v>
      </c>
      <c r="G48" s="25">
        <v>117687176</v>
      </c>
      <c r="H48" s="26">
        <v>183485984</v>
      </c>
      <c r="I48" s="24">
        <v>122278770</v>
      </c>
      <c r="J48" s="6">
        <v>114475758</v>
      </c>
      <c r="K48" s="25">
        <v>109307156</v>
      </c>
    </row>
    <row r="49" spans="1:11" ht="13.5">
      <c r="A49" s="22" t="s">
        <v>50</v>
      </c>
      <c r="B49" s="6">
        <f>+B75</f>
        <v>92137774.74235128</v>
      </c>
      <c r="C49" s="6">
        <f aca="true" t="shared" si="6" ref="C49:K49">+C75</f>
        <v>16480524.348098535</v>
      </c>
      <c r="D49" s="23">
        <f t="shared" si="6"/>
        <v>123929266.74522002</v>
      </c>
      <c r="E49" s="24">
        <f t="shared" si="6"/>
        <v>75395301.42913407</v>
      </c>
      <c r="F49" s="6">
        <f t="shared" si="6"/>
        <v>95137744.07047224</v>
      </c>
      <c r="G49" s="25">
        <f t="shared" si="6"/>
        <v>95137744.07047224</v>
      </c>
      <c r="H49" s="26">
        <f t="shared" si="6"/>
        <v>116450796</v>
      </c>
      <c r="I49" s="24">
        <f t="shared" si="6"/>
        <v>100230409.40921181</v>
      </c>
      <c r="J49" s="6">
        <f t="shared" si="6"/>
        <v>104147545.3657964</v>
      </c>
      <c r="K49" s="25">
        <f t="shared" si="6"/>
        <v>109046287.1550353</v>
      </c>
    </row>
    <row r="50" spans="1:11" ht="13.5">
      <c r="A50" s="34" t="s">
        <v>51</v>
      </c>
      <c r="B50" s="7">
        <f>+B48-B49</f>
        <v>33759523.25764872</v>
      </c>
      <c r="C50" s="7">
        <f aca="true" t="shared" si="7" ref="C50:K50">+C48-C49</f>
        <v>137772408.65190145</v>
      </c>
      <c r="D50" s="64">
        <f t="shared" si="7"/>
        <v>39060687.25477998</v>
      </c>
      <c r="E50" s="65">
        <f t="shared" si="7"/>
        <v>3554956.570865929</v>
      </c>
      <c r="F50" s="7">
        <f t="shared" si="7"/>
        <v>22549431.92952776</v>
      </c>
      <c r="G50" s="66">
        <f t="shared" si="7"/>
        <v>22549431.92952776</v>
      </c>
      <c r="H50" s="67">
        <f t="shared" si="7"/>
        <v>67035188</v>
      </c>
      <c r="I50" s="65">
        <f t="shared" si="7"/>
        <v>22048360.590788186</v>
      </c>
      <c r="J50" s="7">
        <f t="shared" si="7"/>
        <v>10328212.634203598</v>
      </c>
      <c r="K50" s="66">
        <f t="shared" si="7"/>
        <v>260868.84496469796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173915116</v>
      </c>
      <c r="C53" s="6">
        <v>204176502</v>
      </c>
      <c r="D53" s="23">
        <v>245587593</v>
      </c>
      <c r="E53" s="24">
        <v>305742965</v>
      </c>
      <c r="F53" s="6">
        <v>313087165</v>
      </c>
      <c r="G53" s="25">
        <v>313087165</v>
      </c>
      <c r="H53" s="26">
        <v>249536865</v>
      </c>
      <c r="I53" s="24">
        <v>326753355</v>
      </c>
      <c r="J53" s="6">
        <v>360600006</v>
      </c>
      <c r="K53" s="25">
        <v>385623497</v>
      </c>
    </row>
    <row r="54" spans="1:11" ht="13.5">
      <c r="A54" s="22" t="s">
        <v>119</v>
      </c>
      <c r="B54" s="6">
        <v>11578655</v>
      </c>
      <c r="C54" s="6">
        <v>13436599</v>
      </c>
      <c r="D54" s="23">
        <v>11766315</v>
      </c>
      <c r="E54" s="24">
        <v>17105117</v>
      </c>
      <c r="F54" s="6">
        <v>27902090</v>
      </c>
      <c r="G54" s="25">
        <v>27902090</v>
      </c>
      <c r="H54" s="26">
        <v>0</v>
      </c>
      <c r="I54" s="24">
        <v>19131859</v>
      </c>
      <c r="J54" s="6">
        <v>20279770</v>
      </c>
      <c r="K54" s="25">
        <v>21597956</v>
      </c>
    </row>
    <row r="55" spans="1:11" ht="13.5">
      <c r="A55" s="22" t="s">
        <v>54</v>
      </c>
      <c r="B55" s="6">
        <v>0</v>
      </c>
      <c r="C55" s="6">
        <v>0</v>
      </c>
      <c r="D55" s="23">
        <v>28000</v>
      </c>
      <c r="E55" s="24">
        <v>1800000</v>
      </c>
      <c r="F55" s="6">
        <v>2087000</v>
      </c>
      <c r="G55" s="25">
        <v>2087000</v>
      </c>
      <c r="H55" s="26">
        <v>0</v>
      </c>
      <c r="I55" s="24">
        <v>17915000</v>
      </c>
      <c r="J55" s="6">
        <v>6257000</v>
      </c>
      <c r="K55" s="25">
        <v>0</v>
      </c>
    </row>
    <row r="56" spans="1:11" ht="13.5">
      <c r="A56" s="22" t="s">
        <v>55</v>
      </c>
      <c r="B56" s="6">
        <v>3405196</v>
      </c>
      <c r="C56" s="6">
        <v>2554475</v>
      </c>
      <c r="D56" s="23">
        <v>3758247</v>
      </c>
      <c r="E56" s="24">
        <v>8477699</v>
      </c>
      <c r="F56" s="6">
        <v>7182700</v>
      </c>
      <c r="G56" s="25">
        <v>7182700</v>
      </c>
      <c r="H56" s="26">
        <v>0</v>
      </c>
      <c r="I56" s="24">
        <v>10346320</v>
      </c>
      <c r="J56" s="6">
        <v>15807545</v>
      </c>
      <c r="K56" s="25">
        <v>11498746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11043530</v>
      </c>
      <c r="C59" s="6">
        <v>0</v>
      </c>
      <c r="D59" s="23">
        <v>0</v>
      </c>
      <c r="E59" s="24">
        <v>12983107</v>
      </c>
      <c r="F59" s="6">
        <v>12983107</v>
      </c>
      <c r="G59" s="25">
        <v>12983107</v>
      </c>
      <c r="H59" s="26">
        <v>12983107</v>
      </c>
      <c r="I59" s="24">
        <v>13762094</v>
      </c>
      <c r="J59" s="6">
        <v>14863061</v>
      </c>
      <c r="K59" s="25">
        <v>16052106</v>
      </c>
    </row>
    <row r="60" spans="1:11" ht="13.5">
      <c r="A60" s="33" t="s">
        <v>58</v>
      </c>
      <c r="B60" s="6">
        <v>12967740</v>
      </c>
      <c r="C60" s="6">
        <v>0</v>
      </c>
      <c r="D60" s="23">
        <v>0</v>
      </c>
      <c r="E60" s="24">
        <v>14245802</v>
      </c>
      <c r="F60" s="6">
        <v>14245802</v>
      </c>
      <c r="G60" s="25">
        <v>14245802</v>
      </c>
      <c r="H60" s="26">
        <v>14245802</v>
      </c>
      <c r="I60" s="24">
        <v>15610239</v>
      </c>
      <c r="J60" s="6">
        <v>16546854</v>
      </c>
      <c r="K60" s="25">
        <v>17539665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3549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7382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7191</v>
      </c>
      <c r="F64" s="92">
        <v>7191</v>
      </c>
      <c r="G64" s="93">
        <v>7191</v>
      </c>
      <c r="H64" s="94">
        <v>7191</v>
      </c>
      <c r="I64" s="91">
        <v>7191</v>
      </c>
      <c r="J64" s="92">
        <v>7191</v>
      </c>
      <c r="K64" s="93">
        <v>7191</v>
      </c>
    </row>
    <row r="65" spans="1:11" ht="13.5">
      <c r="A65" s="90" t="s">
        <v>63</v>
      </c>
      <c r="B65" s="91">
        <v>31236</v>
      </c>
      <c r="C65" s="92">
        <v>0</v>
      </c>
      <c r="D65" s="93">
        <v>0</v>
      </c>
      <c r="E65" s="91">
        <v>33290</v>
      </c>
      <c r="F65" s="92">
        <v>33290</v>
      </c>
      <c r="G65" s="93">
        <v>33290</v>
      </c>
      <c r="H65" s="94">
        <v>33290</v>
      </c>
      <c r="I65" s="91">
        <v>33290</v>
      </c>
      <c r="J65" s="92">
        <v>33290</v>
      </c>
      <c r="K65" s="93">
        <v>33290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1.039415620360531</v>
      </c>
      <c r="C70" s="5">
        <f aca="true" t="shared" si="8" ref="C70:K70">IF(ISERROR(C71/C72),0,(C71/C72))</f>
        <v>0.8685466118577536</v>
      </c>
      <c r="D70" s="5">
        <f t="shared" si="8"/>
        <v>0.8778843003898489</v>
      </c>
      <c r="E70" s="5">
        <f t="shared" si="8"/>
        <v>0.9392853666694716</v>
      </c>
      <c r="F70" s="5">
        <f t="shared" si="8"/>
        <v>0.8586394624055915</v>
      </c>
      <c r="G70" s="5">
        <f t="shared" si="8"/>
        <v>0.8586394624055915</v>
      </c>
      <c r="H70" s="5">
        <f t="shared" si="8"/>
        <v>0</v>
      </c>
      <c r="I70" s="5">
        <f t="shared" si="8"/>
        <v>0.925448497009543</v>
      </c>
      <c r="J70" s="5">
        <f t="shared" si="8"/>
        <v>0.9251427015713299</v>
      </c>
      <c r="K70" s="5">
        <f t="shared" si="8"/>
        <v>0.8923139284798132</v>
      </c>
    </row>
    <row r="71" spans="1:11" ht="12.75" hidden="1">
      <c r="A71" s="1" t="s">
        <v>125</v>
      </c>
      <c r="B71" s="1">
        <f>+B83</f>
        <v>29583468</v>
      </c>
      <c r="C71" s="1">
        <f aca="true" t="shared" si="9" ref="C71:K71">+C83</f>
        <v>35066251</v>
      </c>
      <c r="D71" s="1">
        <f t="shared" si="9"/>
        <v>33317817</v>
      </c>
      <c r="E71" s="1">
        <f t="shared" si="9"/>
        <v>30774711</v>
      </c>
      <c r="F71" s="1">
        <f t="shared" si="9"/>
        <v>31889588</v>
      </c>
      <c r="G71" s="1">
        <f t="shared" si="9"/>
        <v>31889588</v>
      </c>
      <c r="H71" s="1">
        <f t="shared" si="9"/>
        <v>177734921</v>
      </c>
      <c r="I71" s="1">
        <f t="shared" si="9"/>
        <v>41396196</v>
      </c>
      <c r="J71" s="1">
        <f t="shared" si="9"/>
        <v>43686417</v>
      </c>
      <c r="K71" s="1">
        <f t="shared" si="9"/>
        <v>44601257</v>
      </c>
    </row>
    <row r="72" spans="1:11" ht="12.75" hidden="1">
      <c r="A72" s="1" t="s">
        <v>126</v>
      </c>
      <c r="B72" s="1">
        <f>+B77</f>
        <v>28461635</v>
      </c>
      <c r="C72" s="1">
        <f aca="true" t="shared" si="10" ref="C72:K72">+C77</f>
        <v>40373482</v>
      </c>
      <c r="D72" s="1">
        <f t="shared" si="10"/>
        <v>37952401</v>
      </c>
      <c r="E72" s="1">
        <f t="shared" si="10"/>
        <v>32763963</v>
      </c>
      <c r="F72" s="1">
        <f t="shared" si="10"/>
        <v>37139672</v>
      </c>
      <c r="G72" s="1">
        <f t="shared" si="10"/>
        <v>37139672</v>
      </c>
      <c r="H72" s="1">
        <f t="shared" si="10"/>
        <v>0</v>
      </c>
      <c r="I72" s="1">
        <f t="shared" si="10"/>
        <v>44730956</v>
      </c>
      <c r="J72" s="1">
        <f t="shared" si="10"/>
        <v>47221274</v>
      </c>
      <c r="K72" s="1">
        <f t="shared" si="10"/>
        <v>49983818</v>
      </c>
    </row>
    <row r="73" spans="1:11" ht="12.75" hidden="1">
      <c r="A73" s="1" t="s">
        <v>127</v>
      </c>
      <c r="B73" s="1">
        <f>+B74</f>
        <v>-1878973.8333333337</v>
      </c>
      <c r="C73" s="1">
        <f aca="true" t="shared" si="11" ref="C73:K73">+(C78+C80+C81+C82)-(B78+B80+B81+B82)</f>
        <v>-2622973</v>
      </c>
      <c r="D73" s="1">
        <f t="shared" si="11"/>
        <v>1426623</v>
      </c>
      <c r="E73" s="1">
        <f t="shared" si="11"/>
        <v>1012224</v>
      </c>
      <c r="F73" s="1">
        <f>+(F78+F80+F81+F82)-(D78+D80+D81+D82)</f>
        <v>9273976</v>
      </c>
      <c r="G73" s="1">
        <f>+(G78+G80+G81+G82)-(D78+D80+D81+D82)</f>
        <v>9273976</v>
      </c>
      <c r="H73" s="1">
        <f>+(H78+H80+H81+H82)-(D78+D80+D81+D82)</f>
        <v>2127924</v>
      </c>
      <c r="I73" s="1">
        <f>+(I78+I80+I81+I82)-(E78+E80+E81+E82)</f>
        <v>-6539719</v>
      </c>
      <c r="J73" s="1">
        <f t="shared" si="11"/>
        <v>-2489428</v>
      </c>
      <c r="K73" s="1">
        <f t="shared" si="11"/>
        <v>-976298</v>
      </c>
    </row>
    <row r="74" spans="1:11" ht="12.75" hidden="1">
      <c r="A74" s="1" t="s">
        <v>128</v>
      </c>
      <c r="B74" s="1">
        <f>+TREND(C74:E74)</f>
        <v>-1878973.8333333337</v>
      </c>
      <c r="C74" s="1">
        <f>+C73</f>
        <v>-2622973</v>
      </c>
      <c r="D74" s="1">
        <f aca="true" t="shared" si="12" ref="D74:K74">+D73</f>
        <v>1426623</v>
      </c>
      <c r="E74" s="1">
        <f t="shared" si="12"/>
        <v>1012224</v>
      </c>
      <c r="F74" s="1">
        <f t="shared" si="12"/>
        <v>9273976</v>
      </c>
      <c r="G74" s="1">
        <f t="shared" si="12"/>
        <v>9273976</v>
      </c>
      <c r="H74" s="1">
        <f t="shared" si="12"/>
        <v>2127924</v>
      </c>
      <c r="I74" s="1">
        <f t="shared" si="12"/>
        <v>-6539719</v>
      </c>
      <c r="J74" s="1">
        <f t="shared" si="12"/>
        <v>-2489428</v>
      </c>
      <c r="K74" s="1">
        <f t="shared" si="12"/>
        <v>-976298</v>
      </c>
    </row>
    <row r="75" spans="1:11" ht="12.75" hidden="1">
      <c r="A75" s="1" t="s">
        <v>129</v>
      </c>
      <c r="B75" s="1">
        <f>+B84-(((B80+B81+B78)*B70)-B79)</f>
        <v>92137774.74235128</v>
      </c>
      <c r="C75" s="1">
        <f aca="true" t="shared" si="13" ref="C75:K75">+C84-(((C80+C81+C78)*C70)-C79)</f>
        <v>16480524.348098535</v>
      </c>
      <c r="D75" s="1">
        <f t="shared" si="13"/>
        <v>123929266.74522002</v>
      </c>
      <c r="E75" s="1">
        <f t="shared" si="13"/>
        <v>75395301.42913407</v>
      </c>
      <c r="F75" s="1">
        <f t="shared" si="13"/>
        <v>95137744.07047224</v>
      </c>
      <c r="G75" s="1">
        <f t="shared" si="13"/>
        <v>95137744.07047224</v>
      </c>
      <c r="H75" s="1">
        <f t="shared" si="13"/>
        <v>116450796</v>
      </c>
      <c r="I75" s="1">
        <f t="shared" si="13"/>
        <v>100230409.40921181</v>
      </c>
      <c r="J75" s="1">
        <f t="shared" si="13"/>
        <v>104147545.3657964</v>
      </c>
      <c r="K75" s="1">
        <f t="shared" si="13"/>
        <v>109046287.1550353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28461635</v>
      </c>
      <c r="C77" s="3">
        <v>40373482</v>
      </c>
      <c r="D77" s="3">
        <v>37952401</v>
      </c>
      <c r="E77" s="3">
        <v>32763963</v>
      </c>
      <c r="F77" s="3">
        <v>37139672</v>
      </c>
      <c r="G77" s="3">
        <v>37139672</v>
      </c>
      <c r="H77" s="3">
        <v>0</v>
      </c>
      <c r="I77" s="3">
        <v>44730956</v>
      </c>
      <c r="J77" s="3">
        <v>47221274</v>
      </c>
      <c r="K77" s="3">
        <v>49983818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22797191</v>
      </c>
      <c r="C79" s="3">
        <v>29470134</v>
      </c>
      <c r="D79" s="3">
        <v>21228191</v>
      </c>
      <c r="E79" s="3">
        <v>1983780</v>
      </c>
      <c r="F79" s="3">
        <v>9133095</v>
      </c>
      <c r="G79" s="3">
        <v>9133095</v>
      </c>
      <c r="H79" s="3">
        <v>8345161</v>
      </c>
      <c r="I79" s="3">
        <v>8332663</v>
      </c>
      <c r="J79" s="3">
        <v>9079143</v>
      </c>
      <c r="K79" s="3">
        <v>9018148</v>
      </c>
    </row>
    <row r="80" spans="1:11" ht="12.75" hidden="1">
      <c r="A80" s="2" t="s">
        <v>67</v>
      </c>
      <c r="B80" s="3">
        <v>15536680</v>
      </c>
      <c r="C80" s="3">
        <v>13445548</v>
      </c>
      <c r="D80" s="3">
        <v>8902265</v>
      </c>
      <c r="E80" s="3">
        <v>14922694</v>
      </c>
      <c r="F80" s="3">
        <v>18677063</v>
      </c>
      <c r="G80" s="3">
        <v>18677063</v>
      </c>
      <c r="H80" s="3">
        <v>2064058</v>
      </c>
      <c r="I80" s="3">
        <v>3875591</v>
      </c>
      <c r="J80" s="3">
        <v>1386163</v>
      </c>
      <c r="K80" s="3">
        <v>409865</v>
      </c>
    </row>
    <row r="81" spans="1:11" ht="12.75" hidden="1">
      <c r="A81" s="2" t="s">
        <v>68</v>
      </c>
      <c r="B81" s="3">
        <v>2125233</v>
      </c>
      <c r="C81" s="3">
        <v>1510022</v>
      </c>
      <c r="D81" s="3">
        <v>7563298</v>
      </c>
      <c r="E81" s="3">
        <v>2555093</v>
      </c>
      <c r="F81" s="3">
        <v>7062476</v>
      </c>
      <c r="G81" s="3">
        <v>7062476</v>
      </c>
      <c r="H81" s="3">
        <v>16529429</v>
      </c>
      <c r="I81" s="3">
        <v>7062477</v>
      </c>
      <c r="J81" s="3">
        <v>7062477</v>
      </c>
      <c r="K81" s="3">
        <v>7062477</v>
      </c>
    </row>
    <row r="82" spans="1:11" ht="12.75" hidden="1">
      <c r="A82" s="2" t="s">
        <v>69</v>
      </c>
      <c r="B82" s="3">
        <v>0</v>
      </c>
      <c r="C82" s="3">
        <v>83370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29583468</v>
      </c>
      <c r="C83" s="3">
        <v>35066251</v>
      </c>
      <c r="D83" s="3">
        <v>33317817</v>
      </c>
      <c r="E83" s="3">
        <v>30774711</v>
      </c>
      <c r="F83" s="3">
        <v>31889588</v>
      </c>
      <c r="G83" s="3">
        <v>31889588</v>
      </c>
      <c r="H83" s="3">
        <v>177734921</v>
      </c>
      <c r="I83" s="3">
        <v>41396196</v>
      </c>
      <c r="J83" s="3">
        <v>43686417</v>
      </c>
      <c r="K83" s="3">
        <v>44601257</v>
      </c>
    </row>
    <row r="84" spans="1:11" ht="12.75" hidden="1">
      <c r="A84" s="2" t="s">
        <v>71</v>
      </c>
      <c r="B84" s="3">
        <v>87698652</v>
      </c>
      <c r="C84" s="3">
        <v>0</v>
      </c>
      <c r="D84" s="3">
        <v>117155935</v>
      </c>
      <c r="E84" s="3">
        <v>89828151</v>
      </c>
      <c r="F84" s="3">
        <v>108105633</v>
      </c>
      <c r="G84" s="3">
        <v>108105633</v>
      </c>
      <c r="H84" s="3">
        <v>108105635</v>
      </c>
      <c r="I84" s="3">
        <v>102020365</v>
      </c>
      <c r="J84" s="3">
        <v>102884600</v>
      </c>
      <c r="K84" s="3">
        <v>106695814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8466194</v>
      </c>
      <c r="C5" s="6">
        <v>9577682</v>
      </c>
      <c r="D5" s="23">
        <v>11455176</v>
      </c>
      <c r="E5" s="24">
        <v>12783120</v>
      </c>
      <c r="F5" s="6">
        <v>12783120</v>
      </c>
      <c r="G5" s="25">
        <v>12783120</v>
      </c>
      <c r="H5" s="26">
        <v>0</v>
      </c>
      <c r="I5" s="24">
        <v>18797000</v>
      </c>
      <c r="J5" s="6">
        <v>20676700</v>
      </c>
      <c r="K5" s="25">
        <v>22744400</v>
      </c>
    </row>
    <row r="6" spans="1:11" ht="13.5">
      <c r="A6" s="22" t="s">
        <v>18</v>
      </c>
      <c r="B6" s="6">
        <v>54586094</v>
      </c>
      <c r="C6" s="6">
        <v>49652695</v>
      </c>
      <c r="D6" s="23">
        <v>55821408</v>
      </c>
      <c r="E6" s="24">
        <v>73239640</v>
      </c>
      <c r="F6" s="6">
        <v>69591340</v>
      </c>
      <c r="G6" s="25">
        <v>69591340</v>
      </c>
      <c r="H6" s="26">
        <v>0</v>
      </c>
      <c r="I6" s="24">
        <v>90028200</v>
      </c>
      <c r="J6" s="6">
        <v>99985400</v>
      </c>
      <c r="K6" s="25">
        <v>111790500</v>
      </c>
    </row>
    <row r="7" spans="1:11" ht="13.5">
      <c r="A7" s="22" t="s">
        <v>19</v>
      </c>
      <c r="B7" s="6">
        <v>207331</v>
      </c>
      <c r="C7" s="6">
        <v>153641</v>
      </c>
      <c r="D7" s="23">
        <v>478002</v>
      </c>
      <c r="E7" s="24">
        <v>223530</v>
      </c>
      <c r="F7" s="6">
        <v>600000</v>
      </c>
      <c r="G7" s="25">
        <v>600000</v>
      </c>
      <c r="H7" s="26">
        <v>0</v>
      </c>
      <c r="I7" s="24">
        <v>600000</v>
      </c>
      <c r="J7" s="6">
        <v>610000</v>
      </c>
      <c r="K7" s="25">
        <v>620000</v>
      </c>
    </row>
    <row r="8" spans="1:11" ht="13.5">
      <c r="A8" s="22" t="s">
        <v>20</v>
      </c>
      <c r="B8" s="6">
        <v>26352860</v>
      </c>
      <c r="C8" s="6">
        <v>30899150</v>
      </c>
      <c r="D8" s="23">
        <v>30499359</v>
      </c>
      <c r="E8" s="24">
        <v>30682100</v>
      </c>
      <c r="F8" s="6">
        <v>30603730</v>
      </c>
      <c r="G8" s="25">
        <v>30603730</v>
      </c>
      <c r="H8" s="26">
        <v>0</v>
      </c>
      <c r="I8" s="24">
        <v>32441600</v>
      </c>
      <c r="J8" s="6">
        <v>31554200</v>
      </c>
      <c r="K8" s="25">
        <v>31792200</v>
      </c>
    </row>
    <row r="9" spans="1:11" ht="13.5">
      <c r="A9" s="22" t="s">
        <v>21</v>
      </c>
      <c r="B9" s="6">
        <v>17629640</v>
      </c>
      <c r="C9" s="6">
        <v>12352763</v>
      </c>
      <c r="D9" s="23">
        <v>16947284</v>
      </c>
      <c r="E9" s="24">
        <v>13106230</v>
      </c>
      <c r="F9" s="6">
        <v>11244340</v>
      </c>
      <c r="G9" s="25">
        <v>11244340</v>
      </c>
      <c r="H9" s="26">
        <v>0</v>
      </c>
      <c r="I9" s="24">
        <v>12284100</v>
      </c>
      <c r="J9" s="6">
        <v>12038400</v>
      </c>
      <c r="K9" s="25">
        <v>12421000</v>
      </c>
    </row>
    <row r="10" spans="1:11" ht="25.5">
      <c r="A10" s="27" t="s">
        <v>118</v>
      </c>
      <c r="B10" s="28">
        <f>SUM(B5:B9)</f>
        <v>107242119</v>
      </c>
      <c r="C10" s="29">
        <f aca="true" t="shared" si="0" ref="C10:K10">SUM(C5:C9)</f>
        <v>102635931</v>
      </c>
      <c r="D10" s="30">
        <f t="shared" si="0"/>
        <v>115201229</v>
      </c>
      <c r="E10" s="28">
        <f t="shared" si="0"/>
        <v>130034620</v>
      </c>
      <c r="F10" s="29">
        <f t="shared" si="0"/>
        <v>124822530</v>
      </c>
      <c r="G10" s="31">
        <f t="shared" si="0"/>
        <v>124822530</v>
      </c>
      <c r="H10" s="32">
        <f t="shared" si="0"/>
        <v>0</v>
      </c>
      <c r="I10" s="28">
        <f t="shared" si="0"/>
        <v>154150900</v>
      </c>
      <c r="J10" s="29">
        <f t="shared" si="0"/>
        <v>164864700</v>
      </c>
      <c r="K10" s="31">
        <f t="shared" si="0"/>
        <v>179368100</v>
      </c>
    </row>
    <row r="11" spans="1:11" ht="13.5">
      <c r="A11" s="22" t="s">
        <v>22</v>
      </c>
      <c r="B11" s="6">
        <v>41135576</v>
      </c>
      <c r="C11" s="6">
        <v>39847147</v>
      </c>
      <c r="D11" s="23">
        <v>41059963</v>
      </c>
      <c r="E11" s="24">
        <v>50927100</v>
      </c>
      <c r="F11" s="6">
        <v>45314610</v>
      </c>
      <c r="G11" s="25">
        <v>45314610</v>
      </c>
      <c r="H11" s="26">
        <v>0</v>
      </c>
      <c r="I11" s="24">
        <v>49488500</v>
      </c>
      <c r="J11" s="6">
        <v>52347930</v>
      </c>
      <c r="K11" s="25">
        <v>55538740</v>
      </c>
    </row>
    <row r="12" spans="1:11" ht="13.5">
      <c r="A12" s="22" t="s">
        <v>23</v>
      </c>
      <c r="B12" s="6">
        <v>2575860</v>
      </c>
      <c r="C12" s="6">
        <v>2789258</v>
      </c>
      <c r="D12" s="23">
        <v>3269323</v>
      </c>
      <c r="E12" s="24">
        <v>3608490</v>
      </c>
      <c r="F12" s="6">
        <v>3608490</v>
      </c>
      <c r="G12" s="25">
        <v>3608490</v>
      </c>
      <c r="H12" s="26">
        <v>0</v>
      </c>
      <c r="I12" s="24">
        <v>3989700</v>
      </c>
      <c r="J12" s="6">
        <v>4229100</v>
      </c>
      <c r="K12" s="25">
        <v>4483000</v>
      </c>
    </row>
    <row r="13" spans="1:11" ht="13.5">
      <c r="A13" s="22" t="s">
        <v>119</v>
      </c>
      <c r="B13" s="6">
        <v>15000606</v>
      </c>
      <c r="C13" s="6">
        <v>14840169</v>
      </c>
      <c r="D13" s="23">
        <v>12142498</v>
      </c>
      <c r="E13" s="24">
        <v>2160690</v>
      </c>
      <c r="F13" s="6">
        <v>2160690</v>
      </c>
      <c r="G13" s="25">
        <v>2160690</v>
      </c>
      <c r="H13" s="26">
        <v>0</v>
      </c>
      <c r="I13" s="24">
        <v>1250000</v>
      </c>
      <c r="J13" s="6">
        <v>1250000</v>
      </c>
      <c r="K13" s="25">
        <v>1250000</v>
      </c>
    </row>
    <row r="14" spans="1:11" ht="13.5">
      <c r="A14" s="22" t="s">
        <v>24</v>
      </c>
      <c r="B14" s="6">
        <v>2230005</v>
      </c>
      <c r="C14" s="6">
        <v>3338339</v>
      </c>
      <c r="D14" s="23">
        <v>4952037</v>
      </c>
      <c r="E14" s="24">
        <v>443620</v>
      </c>
      <c r="F14" s="6">
        <v>627140</v>
      </c>
      <c r="G14" s="25">
        <v>627140</v>
      </c>
      <c r="H14" s="26">
        <v>0</v>
      </c>
      <c r="I14" s="24">
        <v>580200</v>
      </c>
      <c r="J14" s="6">
        <v>518200</v>
      </c>
      <c r="K14" s="25">
        <v>476000</v>
      </c>
    </row>
    <row r="15" spans="1:11" ht="13.5">
      <c r="A15" s="22" t="s">
        <v>25</v>
      </c>
      <c r="B15" s="6">
        <v>36725368</v>
      </c>
      <c r="C15" s="6">
        <v>42107330</v>
      </c>
      <c r="D15" s="23">
        <v>45015920</v>
      </c>
      <c r="E15" s="24">
        <v>45600000</v>
      </c>
      <c r="F15" s="6">
        <v>46417320</v>
      </c>
      <c r="G15" s="25">
        <v>46417320</v>
      </c>
      <c r="H15" s="26">
        <v>0</v>
      </c>
      <c r="I15" s="24">
        <v>51027100</v>
      </c>
      <c r="J15" s="6">
        <v>57390400</v>
      </c>
      <c r="K15" s="25">
        <v>64517200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15823600</v>
      </c>
      <c r="J16" s="6">
        <v>17586800</v>
      </c>
      <c r="K16" s="25">
        <v>19551100</v>
      </c>
    </row>
    <row r="17" spans="1:11" ht="13.5">
      <c r="A17" s="22" t="s">
        <v>27</v>
      </c>
      <c r="B17" s="6">
        <v>31129009</v>
      </c>
      <c r="C17" s="6">
        <v>30924086</v>
      </c>
      <c r="D17" s="23">
        <v>30145120</v>
      </c>
      <c r="E17" s="24">
        <v>26989720</v>
      </c>
      <c r="F17" s="6">
        <v>34033700</v>
      </c>
      <c r="G17" s="25">
        <v>34033700</v>
      </c>
      <c r="H17" s="26">
        <v>0</v>
      </c>
      <c r="I17" s="24">
        <v>31228000</v>
      </c>
      <c r="J17" s="6">
        <v>31516500</v>
      </c>
      <c r="K17" s="25">
        <v>33110200</v>
      </c>
    </row>
    <row r="18" spans="1:11" ht="13.5">
      <c r="A18" s="34" t="s">
        <v>28</v>
      </c>
      <c r="B18" s="35">
        <f>SUM(B11:B17)</f>
        <v>128796424</v>
      </c>
      <c r="C18" s="36">
        <f aca="true" t="shared" si="1" ref="C18:K18">SUM(C11:C17)</f>
        <v>133846329</v>
      </c>
      <c r="D18" s="37">
        <f t="shared" si="1"/>
        <v>136584861</v>
      </c>
      <c r="E18" s="35">
        <f t="shared" si="1"/>
        <v>129729620</v>
      </c>
      <c r="F18" s="36">
        <f t="shared" si="1"/>
        <v>132161950</v>
      </c>
      <c r="G18" s="38">
        <f t="shared" si="1"/>
        <v>132161950</v>
      </c>
      <c r="H18" s="39">
        <f t="shared" si="1"/>
        <v>0</v>
      </c>
      <c r="I18" s="35">
        <f t="shared" si="1"/>
        <v>153387100</v>
      </c>
      <c r="J18" s="36">
        <f t="shared" si="1"/>
        <v>164838930</v>
      </c>
      <c r="K18" s="38">
        <f t="shared" si="1"/>
        <v>178926240</v>
      </c>
    </row>
    <row r="19" spans="1:11" ht="13.5">
      <c r="A19" s="34" t="s">
        <v>29</v>
      </c>
      <c r="B19" s="40">
        <f>+B10-B18</f>
        <v>-21554305</v>
      </c>
      <c r="C19" s="41">
        <f aca="true" t="shared" si="2" ref="C19:K19">+C10-C18</f>
        <v>-31210398</v>
      </c>
      <c r="D19" s="42">
        <f t="shared" si="2"/>
        <v>-21383632</v>
      </c>
      <c r="E19" s="40">
        <f t="shared" si="2"/>
        <v>305000</v>
      </c>
      <c r="F19" s="41">
        <f t="shared" si="2"/>
        <v>-7339420</v>
      </c>
      <c r="G19" s="43">
        <f t="shared" si="2"/>
        <v>-7339420</v>
      </c>
      <c r="H19" s="44">
        <f t="shared" si="2"/>
        <v>0</v>
      </c>
      <c r="I19" s="40">
        <f t="shared" si="2"/>
        <v>763800</v>
      </c>
      <c r="J19" s="41">
        <f t="shared" si="2"/>
        <v>25770</v>
      </c>
      <c r="K19" s="43">
        <f t="shared" si="2"/>
        <v>441860</v>
      </c>
    </row>
    <row r="20" spans="1:11" ht="13.5">
      <c r="A20" s="22" t="s">
        <v>30</v>
      </c>
      <c r="B20" s="24">
        <v>14090027</v>
      </c>
      <c r="C20" s="6">
        <v>15677662</v>
      </c>
      <c r="D20" s="23">
        <v>10529115</v>
      </c>
      <c r="E20" s="24">
        <v>10399290</v>
      </c>
      <c r="F20" s="6">
        <v>15995970</v>
      </c>
      <c r="G20" s="25">
        <v>15995970</v>
      </c>
      <c r="H20" s="26">
        <v>0</v>
      </c>
      <c r="I20" s="24">
        <v>13319700</v>
      </c>
      <c r="J20" s="6">
        <v>16238000</v>
      </c>
      <c r="K20" s="25">
        <v>16633200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-7464278</v>
      </c>
      <c r="C22" s="52">
        <f aca="true" t="shared" si="3" ref="C22:K22">SUM(C19:C21)</f>
        <v>-15532736</v>
      </c>
      <c r="D22" s="53">
        <f t="shared" si="3"/>
        <v>-10854517</v>
      </c>
      <c r="E22" s="51">
        <f t="shared" si="3"/>
        <v>10704290</v>
      </c>
      <c r="F22" s="52">
        <f t="shared" si="3"/>
        <v>8656550</v>
      </c>
      <c r="G22" s="54">
        <f t="shared" si="3"/>
        <v>8656550</v>
      </c>
      <c r="H22" s="55">
        <f t="shared" si="3"/>
        <v>0</v>
      </c>
      <c r="I22" s="51">
        <f t="shared" si="3"/>
        <v>14083500</v>
      </c>
      <c r="J22" s="52">
        <f t="shared" si="3"/>
        <v>16263770</v>
      </c>
      <c r="K22" s="54">
        <f t="shared" si="3"/>
        <v>17075060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-7464278</v>
      </c>
      <c r="C24" s="41">
        <f aca="true" t="shared" si="4" ref="C24:K24">SUM(C22:C23)</f>
        <v>-15532736</v>
      </c>
      <c r="D24" s="42">
        <f t="shared" si="4"/>
        <v>-10854517</v>
      </c>
      <c r="E24" s="40">
        <f t="shared" si="4"/>
        <v>10704290</v>
      </c>
      <c r="F24" s="41">
        <f t="shared" si="4"/>
        <v>8656550</v>
      </c>
      <c r="G24" s="43">
        <f t="shared" si="4"/>
        <v>8656550</v>
      </c>
      <c r="H24" s="44">
        <f t="shared" si="4"/>
        <v>0</v>
      </c>
      <c r="I24" s="40">
        <f t="shared" si="4"/>
        <v>14083500</v>
      </c>
      <c r="J24" s="41">
        <f t="shared" si="4"/>
        <v>16263770</v>
      </c>
      <c r="K24" s="43">
        <f t="shared" si="4"/>
        <v>17075060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16106587</v>
      </c>
      <c r="C27" s="7">
        <v>17619731</v>
      </c>
      <c r="D27" s="64">
        <v>11818118</v>
      </c>
      <c r="E27" s="65">
        <v>10704290</v>
      </c>
      <c r="F27" s="7">
        <v>17320970</v>
      </c>
      <c r="G27" s="66">
        <v>17320970</v>
      </c>
      <c r="H27" s="67">
        <v>0</v>
      </c>
      <c r="I27" s="65">
        <v>13749700</v>
      </c>
      <c r="J27" s="7">
        <v>16658000</v>
      </c>
      <c r="K27" s="66">
        <v>17053200</v>
      </c>
    </row>
    <row r="28" spans="1:11" ht="13.5">
      <c r="A28" s="68" t="s">
        <v>30</v>
      </c>
      <c r="B28" s="6">
        <v>14090028</v>
      </c>
      <c r="C28" s="6">
        <v>15071871</v>
      </c>
      <c r="D28" s="23">
        <v>11327019</v>
      </c>
      <c r="E28" s="24">
        <v>10399290</v>
      </c>
      <c r="F28" s="6">
        <v>15995970</v>
      </c>
      <c r="G28" s="25">
        <v>15995970</v>
      </c>
      <c r="H28" s="26">
        <v>0</v>
      </c>
      <c r="I28" s="24">
        <v>13319700</v>
      </c>
      <c r="J28" s="6">
        <v>16238000</v>
      </c>
      <c r="K28" s="25">
        <v>16633200</v>
      </c>
    </row>
    <row r="29" spans="1:11" ht="13.5">
      <c r="A29" s="22" t="s">
        <v>123</v>
      </c>
      <c r="B29" s="6">
        <v>2016559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2255867</v>
      </c>
      <c r="D30" s="23">
        <v>104431</v>
      </c>
      <c r="E30" s="24">
        <v>0</v>
      </c>
      <c r="F30" s="6">
        <v>940000</v>
      </c>
      <c r="G30" s="25">
        <v>940000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291993</v>
      </c>
      <c r="D31" s="23">
        <v>386668</v>
      </c>
      <c r="E31" s="24">
        <v>305000</v>
      </c>
      <c r="F31" s="6">
        <v>385000</v>
      </c>
      <c r="G31" s="25">
        <v>385000</v>
      </c>
      <c r="H31" s="26">
        <v>0</v>
      </c>
      <c r="I31" s="24">
        <v>430000</v>
      </c>
      <c r="J31" s="6">
        <v>420000</v>
      </c>
      <c r="K31" s="25">
        <v>420000</v>
      </c>
    </row>
    <row r="32" spans="1:11" ht="13.5">
      <c r="A32" s="34" t="s">
        <v>36</v>
      </c>
      <c r="B32" s="7">
        <f>SUM(B28:B31)</f>
        <v>16106587</v>
      </c>
      <c r="C32" s="7">
        <f aca="true" t="shared" si="5" ref="C32:K32">SUM(C28:C31)</f>
        <v>17619731</v>
      </c>
      <c r="D32" s="64">
        <f t="shared" si="5"/>
        <v>11818118</v>
      </c>
      <c r="E32" s="65">
        <f t="shared" si="5"/>
        <v>10704290</v>
      </c>
      <c r="F32" s="7">
        <f t="shared" si="5"/>
        <v>17320970</v>
      </c>
      <c r="G32" s="66">
        <f t="shared" si="5"/>
        <v>17320970</v>
      </c>
      <c r="H32" s="67">
        <f t="shared" si="5"/>
        <v>0</v>
      </c>
      <c r="I32" s="65">
        <f t="shared" si="5"/>
        <v>13749700</v>
      </c>
      <c r="J32" s="7">
        <f t="shared" si="5"/>
        <v>16658000</v>
      </c>
      <c r="K32" s="66">
        <f t="shared" si="5"/>
        <v>17053200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18052171</v>
      </c>
      <c r="C35" s="6">
        <v>12355645</v>
      </c>
      <c r="D35" s="23">
        <v>25749019</v>
      </c>
      <c r="E35" s="24">
        <v>17035654</v>
      </c>
      <c r="F35" s="6">
        <v>17035654</v>
      </c>
      <c r="G35" s="25">
        <v>17035654</v>
      </c>
      <c r="H35" s="26">
        <v>37388213</v>
      </c>
      <c r="I35" s="24">
        <v>27886911</v>
      </c>
      <c r="J35" s="6">
        <v>28490260</v>
      </c>
      <c r="K35" s="25">
        <v>30979571</v>
      </c>
    </row>
    <row r="36" spans="1:11" ht="13.5">
      <c r="A36" s="22" t="s">
        <v>39</v>
      </c>
      <c r="B36" s="6">
        <v>260272987</v>
      </c>
      <c r="C36" s="6">
        <v>256944606</v>
      </c>
      <c r="D36" s="23">
        <v>260978123</v>
      </c>
      <c r="E36" s="24">
        <v>256789318</v>
      </c>
      <c r="F36" s="6">
        <v>256789318</v>
      </c>
      <c r="G36" s="25">
        <v>256789318</v>
      </c>
      <c r="H36" s="26">
        <v>262581080</v>
      </c>
      <c r="I36" s="24">
        <v>265342959</v>
      </c>
      <c r="J36" s="6">
        <v>279574783</v>
      </c>
      <c r="K36" s="25">
        <v>292847338</v>
      </c>
    </row>
    <row r="37" spans="1:11" ht="13.5">
      <c r="A37" s="22" t="s">
        <v>40</v>
      </c>
      <c r="B37" s="6">
        <v>41803762</v>
      </c>
      <c r="C37" s="6">
        <v>46005918</v>
      </c>
      <c r="D37" s="23">
        <v>70933514</v>
      </c>
      <c r="E37" s="24">
        <v>50953918</v>
      </c>
      <c r="F37" s="6">
        <v>50953918</v>
      </c>
      <c r="G37" s="25">
        <v>50953918</v>
      </c>
      <c r="H37" s="26">
        <v>79455575</v>
      </c>
      <c r="I37" s="24">
        <v>73774233</v>
      </c>
      <c r="J37" s="6">
        <v>94565941</v>
      </c>
      <c r="K37" s="25">
        <v>93049578</v>
      </c>
    </row>
    <row r="38" spans="1:11" ht="13.5">
      <c r="A38" s="22" t="s">
        <v>41</v>
      </c>
      <c r="B38" s="6">
        <v>18595648</v>
      </c>
      <c r="C38" s="6">
        <v>20901326</v>
      </c>
      <c r="D38" s="23">
        <v>21100078</v>
      </c>
      <c r="E38" s="24">
        <v>21267326</v>
      </c>
      <c r="F38" s="6">
        <v>21267326</v>
      </c>
      <c r="G38" s="25">
        <v>21267326</v>
      </c>
      <c r="H38" s="26">
        <v>21871481</v>
      </c>
      <c r="I38" s="24">
        <v>23189616</v>
      </c>
      <c r="J38" s="6">
        <v>23876481</v>
      </c>
      <c r="K38" s="25">
        <v>24844105</v>
      </c>
    </row>
    <row r="39" spans="1:11" ht="13.5">
      <c r="A39" s="22" t="s">
        <v>42</v>
      </c>
      <c r="B39" s="6">
        <v>217925747</v>
      </c>
      <c r="C39" s="6">
        <v>202393008</v>
      </c>
      <c r="D39" s="23">
        <v>194693551</v>
      </c>
      <c r="E39" s="24">
        <v>201603730</v>
      </c>
      <c r="F39" s="6">
        <v>201603730</v>
      </c>
      <c r="G39" s="25">
        <v>201603730</v>
      </c>
      <c r="H39" s="26">
        <v>198642236</v>
      </c>
      <c r="I39" s="24">
        <v>196266023</v>
      </c>
      <c r="J39" s="6">
        <v>189622623</v>
      </c>
      <c r="K39" s="25">
        <v>205933228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18418679</v>
      </c>
      <c r="C42" s="6">
        <v>16255324</v>
      </c>
      <c r="D42" s="23">
        <v>20062650</v>
      </c>
      <c r="E42" s="24">
        <v>9250083</v>
      </c>
      <c r="F42" s="6">
        <v>8823925</v>
      </c>
      <c r="G42" s="25">
        <v>8823925</v>
      </c>
      <c r="H42" s="26">
        <v>13783553</v>
      </c>
      <c r="I42" s="24">
        <v>15213300</v>
      </c>
      <c r="J42" s="6">
        <v>17369470</v>
      </c>
      <c r="K42" s="25">
        <v>18160060</v>
      </c>
    </row>
    <row r="43" spans="1:11" ht="13.5">
      <c r="A43" s="22" t="s">
        <v>45</v>
      </c>
      <c r="B43" s="6">
        <v>-15697744</v>
      </c>
      <c r="C43" s="6">
        <v>-15080381</v>
      </c>
      <c r="D43" s="23">
        <v>-10900702</v>
      </c>
      <c r="E43" s="24">
        <v>-10259890</v>
      </c>
      <c r="F43" s="6">
        <v>-16824170</v>
      </c>
      <c r="G43" s="25">
        <v>-16824170</v>
      </c>
      <c r="H43" s="26">
        <v>-8538053</v>
      </c>
      <c r="I43" s="24">
        <v>-13269400</v>
      </c>
      <c r="J43" s="6">
        <v>-16175200</v>
      </c>
      <c r="K43" s="25">
        <v>-16570400</v>
      </c>
    </row>
    <row r="44" spans="1:11" ht="13.5">
      <c r="A44" s="22" t="s">
        <v>46</v>
      </c>
      <c r="B44" s="6">
        <v>-1464852</v>
      </c>
      <c r="C44" s="6">
        <v>-1216982</v>
      </c>
      <c r="D44" s="23">
        <v>-1380459</v>
      </c>
      <c r="E44" s="24">
        <v>-1005220</v>
      </c>
      <c r="F44" s="6">
        <v>-1091762</v>
      </c>
      <c r="G44" s="25">
        <v>-1091762</v>
      </c>
      <c r="H44" s="26">
        <v>-1072416</v>
      </c>
      <c r="I44" s="24">
        <v>-1296762</v>
      </c>
      <c r="J44" s="6">
        <v>-1389762</v>
      </c>
      <c r="K44" s="25">
        <v>-1489762</v>
      </c>
    </row>
    <row r="45" spans="1:11" ht="13.5">
      <c r="A45" s="34" t="s">
        <v>47</v>
      </c>
      <c r="B45" s="7">
        <v>1156031</v>
      </c>
      <c r="C45" s="7">
        <v>1113994</v>
      </c>
      <c r="D45" s="64">
        <v>8895481</v>
      </c>
      <c r="E45" s="65">
        <v>-8677760</v>
      </c>
      <c r="F45" s="7">
        <v>-16908833</v>
      </c>
      <c r="G45" s="66">
        <v>-16908833</v>
      </c>
      <c r="H45" s="67">
        <v>13068565</v>
      </c>
      <c r="I45" s="65">
        <v>647138</v>
      </c>
      <c r="J45" s="7">
        <v>451646</v>
      </c>
      <c r="K45" s="66">
        <v>551544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1821342</v>
      </c>
      <c r="C48" s="6">
        <v>1816895</v>
      </c>
      <c r="D48" s="23">
        <v>9636385</v>
      </c>
      <c r="E48" s="24">
        <v>3291007</v>
      </c>
      <c r="F48" s="6">
        <v>3291007</v>
      </c>
      <c r="G48" s="25">
        <v>3291007</v>
      </c>
      <c r="H48" s="26">
        <v>13890013</v>
      </c>
      <c r="I48" s="24">
        <v>9159095</v>
      </c>
      <c r="J48" s="6">
        <v>8721095</v>
      </c>
      <c r="K48" s="25">
        <v>9782095</v>
      </c>
    </row>
    <row r="49" spans="1:11" ht="13.5">
      <c r="A49" s="22" t="s">
        <v>50</v>
      </c>
      <c r="B49" s="6">
        <f>+B75</f>
        <v>22783200.9800772</v>
      </c>
      <c r="C49" s="6">
        <f aca="true" t="shared" si="6" ref="C49:K49">+C75</f>
        <v>25020501.931572765</v>
      </c>
      <c r="D49" s="23">
        <f t="shared" si="6"/>
        <v>44770130.48261029</v>
      </c>
      <c r="E49" s="24">
        <f t="shared" si="6"/>
        <v>28378551.168085713</v>
      </c>
      <c r="F49" s="6">
        <f t="shared" si="6"/>
        <v>28123433.65024863</v>
      </c>
      <c r="G49" s="25">
        <f t="shared" si="6"/>
        <v>28123433.65024863</v>
      </c>
      <c r="H49" s="26">
        <f t="shared" si="6"/>
        <v>71021454</v>
      </c>
      <c r="I49" s="24">
        <f t="shared" si="6"/>
        <v>43054714.62520419</v>
      </c>
      <c r="J49" s="6">
        <f t="shared" si="6"/>
        <v>61974284.15169561</v>
      </c>
      <c r="K49" s="25">
        <f t="shared" si="6"/>
        <v>58203657.84267123</v>
      </c>
    </row>
    <row r="50" spans="1:11" ht="13.5">
      <c r="A50" s="34" t="s">
        <v>51</v>
      </c>
      <c r="B50" s="7">
        <f>+B48-B49</f>
        <v>-20961858.9800772</v>
      </c>
      <c r="C50" s="7">
        <f aca="true" t="shared" si="7" ref="C50:K50">+C48-C49</f>
        <v>-23203606.931572765</v>
      </c>
      <c r="D50" s="64">
        <f t="shared" si="7"/>
        <v>-35133745.48261029</v>
      </c>
      <c r="E50" s="65">
        <f t="shared" si="7"/>
        <v>-25087544.168085713</v>
      </c>
      <c r="F50" s="7">
        <f t="shared" si="7"/>
        <v>-24832426.65024863</v>
      </c>
      <c r="G50" s="66">
        <f t="shared" si="7"/>
        <v>-24832426.65024863</v>
      </c>
      <c r="H50" s="67">
        <f t="shared" si="7"/>
        <v>-57131441</v>
      </c>
      <c r="I50" s="65">
        <f t="shared" si="7"/>
        <v>-33895619.62520419</v>
      </c>
      <c r="J50" s="7">
        <f t="shared" si="7"/>
        <v>-53253189.15169561</v>
      </c>
      <c r="K50" s="66">
        <f t="shared" si="7"/>
        <v>-48421562.84267123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253830855</v>
      </c>
      <c r="C53" s="6">
        <v>256241459</v>
      </c>
      <c r="D53" s="23">
        <v>260236719</v>
      </c>
      <c r="E53" s="24">
        <v>256011704</v>
      </c>
      <c r="F53" s="6">
        <v>262628384</v>
      </c>
      <c r="G53" s="25">
        <v>262628384</v>
      </c>
      <c r="H53" s="26">
        <v>245307414</v>
      </c>
      <c r="I53" s="24">
        <v>264526343</v>
      </c>
      <c r="J53" s="6">
        <v>278726167</v>
      </c>
      <c r="K53" s="25">
        <v>291960722</v>
      </c>
    </row>
    <row r="54" spans="1:11" ht="13.5">
      <c r="A54" s="22" t="s">
        <v>119</v>
      </c>
      <c r="B54" s="6">
        <v>15000606</v>
      </c>
      <c r="C54" s="6">
        <v>14840169</v>
      </c>
      <c r="D54" s="23">
        <v>12142498</v>
      </c>
      <c r="E54" s="24">
        <v>2160690</v>
      </c>
      <c r="F54" s="6">
        <v>2160690</v>
      </c>
      <c r="G54" s="25">
        <v>2160690</v>
      </c>
      <c r="H54" s="26">
        <v>0</v>
      </c>
      <c r="I54" s="24">
        <v>1250000</v>
      </c>
      <c r="J54" s="6">
        <v>1250000</v>
      </c>
      <c r="K54" s="25">
        <v>1250000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4926992</v>
      </c>
      <c r="C56" s="6">
        <v>6687900</v>
      </c>
      <c r="D56" s="23">
        <v>4118696</v>
      </c>
      <c r="E56" s="24">
        <v>7300350</v>
      </c>
      <c r="F56" s="6">
        <v>0</v>
      </c>
      <c r="G56" s="25">
        <v>0</v>
      </c>
      <c r="H56" s="26">
        <v>0</v>
      </c>
      <c r="I56" s="24">
        <v>5510900</v>
      </c>
      <c r="J56" s="6">
        <v>4908200</v>
      </c>
      <c r="K56" s="25">
        <v>5310500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9722000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10499058</v>
      </c>
      <c r="C60" s="6">
        <v>13886864</v>
      </c>
      <c r="D60" s="23">
        <v>13329255</v>
      </c>
      <c r="E60" s="24">
        <v>14027080</v>
      </c>
      <c r="F60" s="6">
        <v>14027080</v>
      </c>
      <c r="G60" s="25">
        <v>14027080</v>
      </c>
      <c r="H60" s="26">
        <v>13730100</v>
      </c>
      <c r="I60" s="24">
        <v>15423300</v>
      </c>
      <c r="J60" s="6">
        <v>17164900</v>
      </c>
      <c r="K60" s="25">
        <v>19108500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50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0.9612519569787591</v>
      </c>
      <c r="C70" s="5">
        <f aca="true" t="shared" si="8" ref="C70:K70">IF(ISERROR(C71/C72),0,(C71/C72))</f>
        <v>1.104222049265382</v>
      </c>
      <c r="D70" s="5">
        <f t="shared" si="8"/>
        <v>0.8827596694467843</v>
      </c>
      <c r="E70" s="5">
        <f t="shared" si="8"/>
        <v>0.9500660225103207</v>
      </c>
      <c r="F70" s="5">
        <f t="shared" si="8"/>
        <v>0.9687990901355817</v>
      </c>
      <c r="G70" s="5">
        <f t="shared" si="8"/>
        <v>0.9687990901355817</v>
      </c>
      <c r="H70" s="5">
        <f t="shared" si="8"/>
        <v>0</v>
      </c>
      <c r="I70" s="5">
        <f t="shared" si="8"/>
        <v>0.9938862552193749</v>
      </c>
      <c r="J70" s="5">
        <f t="shared" si="8"/>
        <v>0.9965316550565076</v>
      </c>
      <c r="K70" s="5">
        <f t="shared" si="8"/>
        <v>0.9968001851807725</v>
      </c>
    </row>
    <row r="71" spans="1:11" ht="12.75" hidden="1">
      <c r="A71" s="1" t="s">
        <v>125</v>
      </c>
      <c r="B71" s="1">
        <f>+B83</f>
        <v>77514981</v>
      </c>
      <c r="C71" s="1">
        <f aca="true" t="shared" si="9" ref="C71:K71">+C83</f>
        <v>79011658</v>
      </c>
      <c r="D71" s="1">
        <f t="shared" si="9"/>
        <v>74199054</v>
      </c>
      <c r="E71" s="1">
        <f t="shared" si="9"/>
        <v>94146783</v>
      </c>
      <c r="F71" s="1">
        <f t="shared" si="9"/>
        <v>90633480</v>
      </c>
      <c r="G71" s="1">
        <f t="shared" si="9"/>
        <v>90633480</v>
      </c>
      <c r="H71" s="1">
        <f t="shared" si="9"/>
        <v>170309759</v>
      </c>
      <c r="I71" s="1">
        <f t="shared" si="9"/>
        <v>120299396</v>
      </c>
      <c r="J71" s="1">
        <f t="shared" si="9"/>
        <v>132168100</v>
      </c>
      <c r="K71" s="1">
        <f t="shared" si="9"/>
        <v>146413500</v>
      </c>
    </row>
    <row r="72" spans="1:11" ht="12.75" hidden="1">
      <c r="A72" s="1" t="s">
        <v>126</v>
      </c>
      <c r="B72" s="1">
        <f>+B77</f>
        <v>80639608</v>
      </c>
      <c r="C72" s="1">
        <f aca="true" t="shared" si="10" ref="C72:K72">+C77</f>
        <v>71554139</v>
      </c>
      <c r="D72" s="1">
        <f t="shared" si="10"/>
        <v>84053516</v>
      </c>
      <c r="E72" s="1">
        <f t="shared" si="10"/>
        <v>99094990</v>
      </c>
      <c r="F72" s="1">
        <f t="shared" si="10"/>
        <v>93552400</v>
      </c>
      <c r="G72" s="1">
        <f t="shared" si="10"/>
        <v>93552400</v>
      </c>
      <c r="H72" s="1">
        <f t="shared" si="10"/>
        <v>0</v>
      </c>
      <c r="I72" s="1">
        <f t="shared" si="10"/>
        <v>121039400</v>
      </c>
      <c r="J72" s="1">
        <f t="shared" si="10"/>
        <v>132628100</v>
      </c>
      <c r="K72" s="1">
        <f t="shared" si="10"/>
        <v>146883500</v>
      </c>
    </row>
    <row r="73" spans="1:11" ht="12.75" hidden="1">
      <c r="A73" s="1" t="s">
        <v>127</v>
      </c>
      <c r="B73" s="1">
        <f>+B74</f>
        <v>-2758224.666666668</v>
      </c>
      <c r="C73" s="1">
        <f aca="true" t="shared" si="11" ref="C73:K73">+(C78+C80+C81+C82)-(B78+B80+B81+B82)</f>
        <v>-6120582</v>
      </c>
      <c r="D73" s="1">
        <f t="shared" si="11"/>
        <v>5787057</v>
      </c>
      <c r="E73" s="1">
        <f t="shared" si="11"/>
        <v>-2479448</v>
      </c>
      <c r="F73" s="1">
        <f>+(F78+F80+F81+F82)-(D78+D80+D81+D82)</f>
        <v>-2479448</v>
      </c>
      <c r="G73" s="1">
        <f>+(G78+G80+G81+G82)-(D78+D80+D81+D82)</f>
        <v>-2479448</v>
      </c>
      <c r="H73" s="1">
        <f>+(H78+H80+H81+H82)-(D78+D80+D81+D82)</f>
        <v>7425375</v>
      </c>
      <c r="I73" s="1">
        <f>+(I78+I80+I81+I82)-(E78+E80+E81+E82)</f>
        <v>4995169</v>
      </c>
      <c r="J73" s="1">
        <f t="shared" si="11"/>
        <v>1248520</v>
      </c>
      <c r="K73" s="1">
        <f t="shared" si="11"/>
        <v>1568311</v>
      </c>
    </row>
    <row r="74" spans="1:11" ht="12.75" hidden="1">
      <c r="A74" s="1" t="s">
        <v>128</v>
      </c>
      <c r="B74" s="1">
        <f>+TREND(C74:E74)</f>
        <v>-2758224.666666668</v>
      </c>
      <c r="C74" s="1">
        <f>+C73</f>
        <v>-6120582</v>
      </c>
      <c r="D74" s="1">
        <f aca="true" t="shared" si="12" ref="D74:K74">+D73</f>
        <v>5787057</v>
      </c>
      <c r="E74" s="1">
        <f t="shared" si="12"/>
        <v>-2479448</v>
      </c>
      <c r="F74" s="1">
        <f t="shared" si="12"/>
        <v>-2479448</v>
      </c>
      <c r="G74" s="1">
        <f t="shared" si="12"/>
        <v>-2479448</v>
      </c>
      <c r="H74" s="1">
        <f t="shared" si="12"/>
        <v>7425375</v>
      </c>
      <c r="I74" s="1">
        <f t="shared" si="12"/>
        <v>4995169</v>
      </c>
      <c r="J74" s="1">
        <f t="shared" si="12"/>
        <v>1248520</v>
      </c>
      <c r="K74" s="1">
        <f t="shared" si="12"/>
        <v>1568311</v>
      </c>
    </row>
    <row r="75" spans="1:11" ht="12.75" hidden="1">
      <c r="A75" s="1" t="s">
        <v>129</v>
      </c>
      <c r="B75" s="1">
        <f>+B84-(((B80+B81+B78)*B70)-B79)</f>
        <v>22783200.9800772</v>
      </c>
      <c r="C75" s="1">
        <f aca="true" t="shared" si="13" ref="C75:K75">+C84-(((C80+C81+C78)*C70)-C79)</f>
        <v>25020501.931572765</v>
      </c>
      <c r="D75" s="1">
        <f t="shared" si="13"/>
        <v>44770130.48261029</v>
      </c>
      <c r="E75" s="1">
        <f t="shared" si="13"/>
        <v>28378551.168085713</v>
      </c>
      <c r="F75" s="1">
        <f t="shared" si="13"/>
        <v>28123433.65024863</v>
      </c>
      <c r="G75" s="1">
        <f t="shared" si="13"/>
        <v>28123433.65024863</v>
      </c>
      <c r="H75" s="1">
        <f t="shared" si="13"/>
        <v>71021454</v>
      </c>
      <c r="I75" s="1">
        <f t="shared" si="13"/>
        <v>43054714.62520419</v>
      </c>
      <c r="J75" s="1">
        <f t="shared" si="13"/>
        <v>61974284.15169561</v>
      </c>
      <c r="K75" s="1">
        <f t="shared" si="13"/>
        <v>58203657.84267123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80639608</v>
      </c>
      <c r="C77" s="3">
        <v>71554139</v>
      </c>
      <c r="D77" s="3">
        <v>84053516</v>
      </c>
      <c r="E77" s="3">
        <v>99094990</v>
      </c>
      <c r="F77" s="3">
        <v>93552400</v>
      </c>
      <c r="G77" s="3">
        <v>93552400</v>
      </c>
      <c r="H77" s="3">
        <v>0</v>
      </c>
      <c r="I77" s="3">
        <v>121039400</v>
      </c>
      <c r="J77" s="3">
        <v>132628100</v>
      </c>
      <c r="K77" s="3">
        <v>146883500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38578050</v>
      </c>
      <c r="C79" s="3">
        <v>36406088</v>
      </c>
      <c r="D79" s="3">
        <v>58980808</v>
      </c>
      <c r="E79" s="3">
        <v>41317088</v>
      </c>
      <c r="F79" s="3">
        <v>41317088</v>
      </c>
      <c r="G79" s="3">
        <v>41317088</v>
      </c>
      <c r="H79" s="3">
        <v>71021454</v>
      </c>
      <c r="I79" s="3">
        <v>61554650</v>
      </c>
      <c r="J79" s="3">
        <v>81767650</v>
      </c>
      <c r="K79" s="3">
        <v>79565650</v>
      </c>
    </row>
    <row r="80" spans="1:11" ht="12.75" hidden="1">
      <c r="A80" s="2" t="s">
        <v>67</v>
      </c>
      <c r="B80" s="3">
        <v>15981574</v>
      </c>
      <c r="C80" s="3">
        <v>8606125</v>
      </c>
      <c r="D80" s="3">
        <v>10893099</v>
      </c>
      <c r="E80" s="3">
        <v>11556125</v>
      </c>
      <c r="F80" s="3">
        <v>11556125</v>
      </c>
      <c r="G80" s="3">
        <v>11556125</v>
      </c>
      <c r="H80" s="3">
        <v>12988164</v>
      </c>
      <c r="I80" s="3">
        <v>12805820</v>
      </c>
      <c r="J80" s="3">
        <v>13660340</v>
      </c>
      <c r="K80" s="3">
        <v>14529151</v>
      </c>
    </row>
    <row r="81" spans="1:11" ht="12.75" hidden="1">
      <c r="A81" s="2" t="s">
        <v>68</v>
      </c>
      <c r="B81" s="3">
        <v>449965</v>
      </c>
      <c r="C81" s="3">
        <v>1704832</v>
      </c>
      <c r="D81" s="3">
        <v>5204915</v>
      </c>
      <c r="E81" s="3">
        <v>2062441</v>
      </c>
      <c r="F81" s="3">
        <v>2062441</v>
      </c>
      <c r="G81" s="3">
        <v>2062441</v>
      </c>
      <c r="H81" s="3">
        <v>10535225</v>
      </c>
      <c r="I81" s="3">
        <v>5807915</v>
      </c>
      <c r="J81" s="3">
        <v>6201915</v>
      </c>
      <c r="K81" s="3">
        <v>6901415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77514981</v>
      </c>
      <c r="C83" s="3">
        <v>79011658</v>
      </c>
      <c r="D83" s="3">
        <v>74199054</v>
      </c>
      <c r="E83" s="3">
        <v>94146783</v>
      </c>
      <c r="F83" s="3">
        <v>90633480</v>
      </c>
      <c r="G83" s="3">
        <v>90633480</v>
      </c>
      <c r="H83" s="3">
        <v>170309759</v>
      </c>
      <c r="I83" s="3">
        <v>120299396</v>
      </c>
      <c r="J83" s="3">
        <v>132168100</v>
      </c>
      <c r="K83" s="3">
        <v>146413500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10381589</v>
      </c>
      <c r="C5" s="6">
        <v>6292100</v>
      </c>
      <c r="D5" s="23">
        <v>7672427</v>
      </c>
      <c r="E5" s="24">
        <v>11220990</v>
      </c>
      <c r="F5" s="6">
        <v>11220990</v>
      </c>
      <c r="G5" s="25">
        <v>11220990</v>
      </c>
      <c r="H5" s="26">
        <v>0</v>
      </c>
      <c r="I5" s="24">
        <v>7995550</v>
      </c>
      <c r="J5" s="6">
        <v>8467172</v>
      </c>
      <c r="K5" s="25">
        <v>13209108</v>
      </c>
    </row>
    <row r="6" spans="1:11" ht="13.5">
      <c r="A6" s="22" t="s">
        <v>18</v>
      </c>
      <c r="B6" s="6">
        <v>45533776</v>
      </c>
      <c r="C6" s="6">
        <v>20859133</v>
      </c>
      <c r="D6" s="23">
        <v>23234842</v>
      </c>
      <c r="E6" s="24">
        <v>36933654</v>
      </c>
      <c r="F6" s="6">
        <v>36933654</v>
      </c>
      <c r="G6" s="25">
        <v>36933654</v>
      </c>
      <c r="H6" s="26">
        <v>0</v>
      </c>
      <c r="I6" s="24">
        <v>58085868</v>
      </c>
      <c r="J6" s="6">
        <v>61520769</v>
      </c>
      <c r="K6" s="25">
        <v>64999152</v>
      </c>
    </row>
    <row r="7" spans="1:11" ht="13.5">
      <c r="A7" s="22" t="s">
        <v>19</v>
      </c>
      <c r="B7" s="6">
        <v>75460</v>
      </c>
      <c r="C7" s="6">
        <v>87353</v>
      </c>
      <c r="D7" s="23">
        <v>181930</v>
      </c>
      <c r="E7" s="24">
        <v>0</v>
      </c>
      <c r="F7" s="6">
        <v>0</v>
      </c>
      <c r="G7" s="25">
        <v>0</v>
      </c>
      <c r="H7" s="26">
        <v>0</v>
      </c>
      <c r="I7" s="24">
        <v>241122</v>
      </c>
      <c r="J7" s="6">
        <v>255348</v>
      </c>
      <c r="K7" s="25">
        <v>398343</v>
      </c>
    </row>
    <row r="8" spans="1:11" ht="13.5">
      <c r="A8" s="22" t="s">
        <v>20</v>
      </c>
      <c r="B8" s="6">
        <v>31106918</v>
      </c>
      <c r="C8" s="6">
        <v>33953853</v>
      </c>
      <c r="D8" s="23">
        <v>25780937</v>
      </c>
      <c r="E8" s="24">
        <v>31289000</v>
      </c>
      <c r="F8" s="6">
        <v>31289000</v>
      </c>
      <c r="G8" s="25">
        <v>31289000</v>
      </c>
      <c r="H8" s="26">
        <v>0</v>
      </c>
      <c r="I8" s="24">
        <v>32578384</v>
      </c>
      <c r="J8" s="6">
        <v>30892517</v>
      </c>
      <c r="K8" s="25">
        <v>30207829</v>
      </c>
    </row>
    <row r="9" spans="1:11" ht="13.5">
      <c r="A9" s="22" t="s">
        <v>21</v>
      </c>
      <c r="B9" s="6">
        <v>20473035</v>
      </c>
      <c r="C9" s="6">
        <v>16031848</v>
      </c>
      <c r="D9" s="23">
        <v>6456917</v>
      </c>
      <c r="E9" s="24">
        <v>23706091</v>
      </c>
      <c r="F9" s="6">
        <v>23706091</v>
      </c>
      <c r="G9" s="25">
        <v>23706091</v>
      </c>
      <c r="H9" s="26">
        <v>0</v>
      </c>
      <c r="I9" s="24">
        <v>12162355</v>
      </c>
      <c r="J9" s="6">
        <v>8697617</v>
      </c>
      <c r="K9" s="25">
        <v>13546974</v>
      </c>
    </row>
    <row r="10" spans="1:11" ht="25.5">
      <c r="A10" s="27" t="s">
        <v>118</v>
      </c>
      <c r="B10" s="28">
        <f>SUM(B5:B9)</f>
        <v>107570778</v>
      </c>
      <c r="C10" s="29">
        <f aca="true" t="shared" si="0" ref="C10:K10">SUM(C5:C9)</f>
        <v>77224287</v>
      </c>
      <c r="D10" s="30">
        <f t="shared" si="0"/>
        <v>63327053</v>
      </c>
      <c r="E10" s="28">
        <f t="shared" si="0"/>
        <v>103149735</v>
      </c>
      <c r="F10" s="29">
        <f t="shared" si="0"/>
        <v>103149735</v>
      </c>
      <c r="G10" s="31">
        <f t="shared" si="0"/>
        <v>103149735</v>
      </c>
      <c r="H10" s="32">
        <f t="shared" si="0"/>
        <v>0</v>
      </c>
      <c r="I10" s="28">
        <f t="shared" si="0"/>
        <v>111063279</v>
      </c>
      <c r="J10" s="29">
        <f t="shared" si="0"/>
        <v>109833423</v>
      </c>
      <c r="K10" s="31">
        <f t="shared" si="0"/>
        <v>122361406</v>
      </c>
    </row>
    <row r="11" spans="1:11" ht="13.5">
      <c r="A11" s="22" t="s">
        <v>22</v>
      </c>
      <c r="B11" s="6">
        <v>32280636</v>
      </c>
      <c r="C11" s="6">
        <v>28419930</v>
      </c>
      <c r="D11" s="23">
        <v>29604990</v>
      </c>
      <c r="E11" s="24">
        <v>35007220</v>
      </c>
      <c r="F11" s="6">
        <v>35007220</v>
      </c>
      <c r="G11" s="25">
        <v>35007220</v>
      </c>
      <c r="H11" s="26">
        <v>0</v>
      </c>
      <c r="I11" s="24">
        <v>38886634</v>
      </c>
      <c r="J11" s="6">
        <v>41179994</v>
      </c>
      <c r="K11" s="25">
        <v>43609639</v>
      </c>
    </row>
    <row r="12" spans="1:11" ht="13.5">
      <c r="A12" s="22" t="s">
        <v>23</v>
      </c>
      <c r="B12" s="6">
        <v>2569923</v>
      </c>
      <c r="C12" s="6">
        <v>2843329</v>
      </c>
      <c r="D12" s="23">
        <v>2853279</v>
      </c>
      <c r="E12" s="24">
        <v>3105272</v>
      </c>
      <c r="F12" s="6">
        <v>3105272</v>
      </c>
      <c r="G12" s="25">
        <v>3105272</v>
      </c>
      <c r="H12" s="26">
        <v>0</v>
      </c>
      <c r="I12" s="24">
        <v>3110776</v>
      </c>
      <c r="J12" s="6">
        <v>3294312</v>
      </c>
      <c r="K12" s="25">
        <v>3488676</v>
      </c>
    </row>
    <row r="13" spans="1:11" ht="13.5">
      <c r="A13" s="22" t="s">
        <v>119</v>
      </c>
      <c r="B13" s="6">
        <v>10809220</v>
      </c>
      <c r="C13" s="6">
        <v>12193081</v>
      </c>
      <c r="D13" s="23">
        <v>19967130</v>
      </c>
      <c r="E13" s="24">
        <v>8644916</v>
      </c>
      <c r="F13" s="6">
        <v>8644916</v>
      </c>
      <c r="G13" s="25">
        <v>8644916</v>
      </c>
      <c r="H13" s="26">
        <v>0</v>
      </c>
      <c r="I13" s="24">
        <v>9059872</v>
      </c>
      <c r="J13" s="6">
        <v>9594405</v>
      </c>
      <c r="K13" s="25">
        <v>10979162</v>
      </c>
    </row>
    <row r="14" spans="1:11" ht="13.5">
      <c r="A14" s="22" t="s">
        <v>24</v>
      </c>
      <c r="B14" s="6">
        <v>2683921</v>
      </c>
      <c r="C14" s="6">
        <v>2408678</v>
      </c>
      <c r="D14" s="23">
        <v>4595244</v>
      </c>
      <c r="E14" s="24">
        <v>241524</v>
      </c>
      <c r="F14" s="6">
        <v>241524</v>
      </c>
      <c r="G14" s="25">
        <v>241524</v>
      </c>
      <c r="H14" s="26">
        <v>0</v>
      </c>
      <c r="I14" s="24">
        <v>1065917</v>
      </c>
      <c r="J14" s="6">
        <v>1128806</v>
      </c>
      <c r="K14" s="25">
        <v>1195405</v>
      </c>
    </row>
    <row r="15" spans="1:11" ht="13.5">
      <c r="A15" s="22" t="s">
        <v>25</v>
      </c>
      <c r="B15" s="6">
        <v>24303047</v>
      </c>
      <c r="C15" s="6">
        <v>20414585</v>
      </c>
      <c r="D15" s="23">
        <v>19494348</v>
      </c>
      <c r="E15" s="24">
        <v>24180012</v>
      </c>
      <c r="F15" s="6">
        <v>24180012</v>
      </c>
      <c r="G15" s="25">
        <v>24180012</v>
      </c>
      <c r="H15" s="26">
        <v>0</v>
      </c>
      <c r="I15" s="24">
        <v>27497701</v>
      </c>
      <c r="J15" s="6">
        <v>29120065</v>
      </c>
      <c r="K15" s="25">
        <v>30751323</v>
      </c>
    </row>
    <row r="16" spans="1:11" ht="13.5">
      <c r="A16" s="33" t="s">
        <v>26</v>
      </c>
      <c r="B16" s="6">
        <v>10490369</v>
      </c>
      <c r="C16" s="6">
        <v>216221</v>
      </c>
      <c r="D16" s="23">
        <v>1101377</v>
      </c>
      <c r="E16" s="24">
        <v>8033928</v>
      </c>
      <c r="F16" s="6">
        <v>8033928</v>
      </c>
      <c r="G16" s="25">
        <v>8033928</v>
      </c>
      <c r="H16" s="26">
        <v>0</v>
      </c>
      <c r="I16" s="24">
        <v>17601628</v>
      </c>
      <c r="J16" s="6">
        <v>13307694</v>
      </c>
      <c r="K16" s="25">
        <v>17964384</v>
      </c>
    </row>
    <row r="17" spans="1:11" ht="13.5">
      <c r="A17" s="22" t="s">
        <v>27</v>
      </c>
      <c r="B17" s="6">
        <v>74718604</v>
      </c>
      <c r="C17" s="6">
        <v>31997010</v>
      </c>
      <c r="D17" s="23">
        <v>28396932</v>
      </c>
      <c r="E17" s="24">
        <v>42907658</v>
      </c>
      <c r="F17" s="6">
        <v>42907658</v>
      </c>
      <c r="G17" s="25">
        <v>42907658</v>
      </c>
      <c r="H17" s="26">
        <v>0</v>
      </c>
      <c r="I17" s="24">
        <v>37511429</v>
      </c>
      <c r="J17" s="6">
        <v>42291850</v>
      </c>
      <c r="K17" s="25">
        <v>50509790</v>
      </c>
    </row>
    <row r="18" spans="1:11" ht="13.5">
      <c r="A18" s="34" t="s">
        <v>28</v>
      </c>
      <c r="B18" s="35">
        <f>SUM(B11:B17)</f>
        <v>157855720</v>
      </c>
      <c r="C18" s="36">
        <f aca="true" t="shared" si="1" ref="C18:K18">SUM(C11:C17)</f>
        <v>98492834</v>
      </c>
      <c r="D18" s="37">
        <f t="shared" si="1"/>
        <v>106013300</v>
      </c>
      <c r="E18" s="35">
        <f t="shared" si="1"/>
        <v>122120530</v>
      </c>
      <c r="F18" s="36">
        <f t="shared" si="1"/>
        <v>122120530</v>
      </c>
      <c r="G18" s="38">
        <f t="shared" si="1"/>
        <v>122120530</v>
      </c>
      <c r="H18" s="39">
        <f t="shared" si="1"/>
        <v>0</v>
      </c>
      <c r="I18" s="35">
        <f t="shared" si="1"/>
        <v>134733957</v>
      </c>
      <c r="J18" s="36">
        <f t="shared" si="1"/>
        <v>139917126</v>
      </c>
      <c r="K18" s="38">
        <f t="shared" si="1"/>
        <v>158498379</v>
      </c>
    </row>
    <row r="19" spans="1:11" ht="13.5">
      <c r="A19" s="34" t="s">
        <v>29</v>
      </c>
      <c r="B19" s="40">
        <f>+B10-B18</f>
        <v>-50284942</v>
      </c>
      <c r="C19" s="41">
        <f aca="true" t="shared" si="2" ref="C19:K19">+C10-C18</f>
        <v>-21268547</v>
      </c>
      <c r="D19" s="42">
        <f t="shared" si="2"/>
        <v>-42686247</v>
      </c>
      <c r="E19" s="40">
        <f t="shared" si="2"/>
        <v>-18970795</v>
      </c>
      <c r="F19" s="41">
        <f t="shared" si="2"/>
        <v>-18970795</v>
      </c>
      <c r="G19" s="43">
        <f t="shared" si="2"/>
        <v>-18970795</v>
      </c>
      <c r="H19" s="44">
        <f t="shared" si="2"/>
        <v>0</v>
      </c>
      <c r="I19" s="40">
        <f t="shared" si="2"/>
        <v>-23670678</v>
      </c>
      <c r="J19" s="41">
        <f t="shared" si="2"/>
        <v>-30083703</v>
      </c>
      <c r="K19" s="43">
        <f t="shared" si="2"/>
        <v>-36136973</v>
      </c>
    </row>
    <row r="20" spans="1:11" ht="13.5">
      <c r="A20" s="22" t="s">
        <v>30</v>
      </c>
      <c r="B20" s="24">
        <v>5924864</v>
      </c>
      <c r="C20" s="6">
        <v>12044000</v>
      </c>
      <c r="D20" s="23">
        <v>17744185</v>
      </c>
      <c r="E20" s="24">
        <v>10427000</v>
      </c>
      <c r="F20" s="6">
        <v>10427000</v>
      </c>
      <c r="G20" s="25">
        <v>10427000</v>
      </c>
      <c r="H20" s="26">
        <v>0</v>
      </c>
      <c r="I20" s="24">
        <v>10629550</v>
      </c>
      <c r="J20" s="6">
        <v>10883000</v>
      </c>
      <c r="K20" s="25">
        <v>11263000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-44360078</v>
      </c>
      <c r="C22" s="52">
        <f aca="true" t="shared" si="3" ref="C22:K22">SUM(C19:C21)</f>
        <v>-9224547</v>
      </c>
      <c r="D22" s="53">
        <f t="shared" si="3"/>
        <v>-24942062</v>
      </c>
      <c r="E22" s="51">
        <f t="shared" si="3"/>
        <v>-8543795</v>
      </c>
      <c r="F22" s="52">
        <f t="shared" si="3"/>
        <v>-8543795</v>
      </c>
      <c r="G22" s="54">
        <f t="shared" si="3"/>
        <v>-8543795</v>
      </c>
      <c r="H22" s="55">
        <f t="shared" si="3"/>
        <v>0</v>
      </c>
      <c r="I22" s="51">
        <f t="shared" si="3"/>
        <v>-13041128</v>
      </c>
      <c r="J22" s="52">
        <f t="shared" si="3"/>
        <v>-19200703</v>
      </c>
      <c r="K22" s="54">
        <f t="shared" si="3"/>
        <v>-24873973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-44360078</v>
      </c>
      <c r="C24" s="41">
        <f aca="true" t="shared" si="4" ref="C24:K24">SUM(C22:C23)</f>
        <v>-9224547</v>
      </c>
      <c r="D24" s="42">
        <f t="shared" si="4"/>
        <v>-24942062</v>
      </c>
      <c r="E24" s="40">
        <f t="shared" si="4"/>
        <v>-8543795</v>
      </c>
      <c r="F24" s="41">
        <f t="shared" si="4"/>
        <v>-8543795</v>
      </c>
      <c r="G24" s="43">
        <f t="shared" si="4"/>
        <v>-8543795</v>
      </c>
      <c r="H24" s="44">
        <f t="shared" si="4"/>
        <v>0</v>
      </c>
      <c r="I24" s="40">
        <f t="shared" si="4"/>
        <v>-13041128</v>
      </c>
      <c r="J24" s="41">
        <f t="shared" si="4"/>
        <v>-19200703</v>
      </c>
      <c r="K24" s="43">
        <f t="shared" si="4"/>
        <v>-24873973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5704602</v>
      </c>
      <c r="C27" s="7">
        <v>18336412</v>
      </c>
      <c r="D27" s="64">
        <v>12394641</v>
      </c>
      <c r="E27" s="65">
        <v>11027000</v>
      </c>
      <c r="F27" s="7">
        <v>11027000</v>
      </c>
      <c r="G27" s="66">
        <v>11027000</v>
      </c>
      <c r="H27" s="67">
        <v>0</v>
      </c>
      <c r="I27" s="65">
        <v>11629550</v>
      </c>
      <c r="J27" s="7">
        <v>10883000</v>
      </c>
      <c r="K27" s="66">
        <v>11263000</v>
      </c>
    </row>
    <row r="28" spans="1:11" ht="13.5">
      <c r="A28" s="68" t="s">
        <v>30</v>
      </c>
      <c r="B28" s="6">
        <v>5197250</v>
      </c>
      <c r="C28" s="6">
        <v>15390412</v>
      </c>
      <c r="D28" s="23">
        <v>12394641</v>
      </c>
      <c r="E28" s="24">
        <v>10427000</v>
      </c>
      <c r="F28" s="6">
        <v>10427000</v>
      </c>
      <c r="G28" s="25">
        <v>10427000</v>
      </c>
      <c r="H28" s="26">
        <v>0</v>
      </c>
      <c r="I28" s="24">
        <v>10629550</v>
      </c>
      <c r="J28" s="6">
        <v>10883000</v>
      </c>
      <c r="K28" s="25">
        <v>11263000</v>
      </c>
    </row>
    <row r="29" spans="1:11" ht="13.5">
      <c r="A29" s="22" t="s">
        <v>123</v>
      </c>
      <c r="B29" s="6">
        <v>0</v>
      </c>
      <c r="C29" s="6">
        <v>2946000</v>
      </c>
      <c r="D29" s="23">
        <v>0</v>
      </c>
      <c r="E29" s="24">
        <v>0</v>
      </c>
      <c r="F29" s="6">
        <v>600000</v>
      </c>
      <c r="G29" s="25">
        <v>600000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507352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600000</v>
      </c>
      <c r="F31" s="6">
        <v>0</v>
      </c>
      <c r="G31" s="25">
        <v>0</v>
      </c>
      <c r="H31" s="26">
        <v>0</v>
      </c>
      <c r="I31" s="24">
        <v>1000000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5704602</v>
      </c>
      <c r="C32" s="7">
        <f aca="true" t="shared" si="5" ref="C32:K32">SUM(C28:C31)</f>
        <v>18336412</v>
      </c>
      <c r="D32" s="64">
        <f t="shared" si="5"/>
        <v>12394641</v>
      </c>
      <c r="E32" s="65">
        <f t="shared" si="5"/>
        <v>11027000</v>
      </c>
      <c r="F32" s="7">
        <f t="shared" si="5"/>
        <v>11027000</v>
      </c>
      <c r="G32" s="66">
        <f t="shared" si="5"/>
        <v>11027000</v>
      </c>
      <c r="H32" s="67">
        <f t="shared" si="5"/>
        <v>0</v>
      </c>
      <c r="I32" s="65">
        <f t="shared" si="5"/>
        <v>11629550</v>
      </c>
      <c r="J32" s="7">
        <f t="shared" si="5"/>
        <v>10883000</v>
      </c>
      <c r="K32" s="66">
        <f t="shared" si="5"/>
        <v>11263000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23981620</v>
      </c>
      <c r="C35" s="6">
        <v>28525888</v>
      </c>
      <c r="D35" s="23">
        <v>29192783</v>
      </c>
      <c r="E35" s="24">
        <v>99869315</v>
      </c>
      <c r="F35" s="6">
        <v>99869314</v>
      </c>
      <c r="G35" s="25">
        <v>99869314</v>
      </c>
      <c r="H35" s="26">
        <v>103761442</v>
      </c>
      <c r="I35" s="24">
        <v>-5943568</v>
      </c>
      <c r="J35" s="6">
        <v>-31112604</v>
      </c>
      <c r="K35" s="25">
        <v>-49609126</v>
      </c>
    </row>
    <row r="36" spans="1:11" ht="13.5">
      <c r="A36" s="22" t="s">
        <v>39</v>
      </c>
      <c r="B36" s="6">
        <v>207708472</v>
      </c>
      <c r="C36" s="6">
        <v>152346615</v>
      </c>
      <c r="D36" s="23">
        <v>315033713</v>
      </c>
      <c r="E36" s="24">
        <v>83176959</v>
      </c>
      <c r="F36" s="6">
        <v>83176959</v>
      </c>
      <c r="G36" s="25">
        <v>83176959</v>
      </c>
      <c r="H36" s="26">
        <v>394903604</v>
      </c>
      <c r="I36" s="24">
        <v>378271196</v>
      </c>
      <c r="J36" s="6">
        <v>465328595</v>
      </c>
      <c r="K36" s="25">
        <v>493235531</v>
      </c>
    </row>
    <row r="37" spans="1:11" ht="13.5">
      <c r="A37" s="22" t="s">
        <v>40</v>
      </c>
      <c r="B37" s="6">
        <v>103868555</v>
      </c>
      <c r="C37" s="6">
        <v>12144089</v>
      </c>
      <c r="D37" s="23">
        <v>86371781</v>
      </c>
      <c r="E37" s="24">
        <v>188489891</v>
      </c>
      <c r="F37" s="6">
        <v>188489891</v>
      </c>
      <c r="G37" s="25">
        <v>188489891</v>
      </c>
      <c r="H37" s="26">
        <v>159600228</v>
      </c>
      <c r="I37" s="24">
        <v>90097636</v>
      </c>
      <c r="J37" s="6">
        <v>103122794</v>
      </c>
      <c r="K37" s="25">
        <v>122916243</v>
      </c>
    </row>
    <row r="38" spans="1:11" ht="13.5">
      <c r="A38" s="22" t="s">
        <v>41</v>
      </c>
      <c r="B38" s="6">
        <v>18313226</v>
      </c>
      <c r="C38" s="6">
        <v>0</v>
      </c>
      <c r="D38" s="23">
        <v>18825332</v>
      </c>
      <c r="E38" s="24">
        <v>3100006</v>
      </c>
      <c r="F38" s="6">
        <v>3100006</v>
      </c>
      <c r="G38" s="25">
        <v>3100006</v>
      </c>
      <c r="H38" s="26">
        <v>18825332</v>
      </c>
      <c r="I38" s="24">
        <v>21572976</v>
      </c>
      <c r="J38" s="6">
        <v>22458667</v>
      </c>
      <c r="K38" s="25">
        <v>23433740</v>
      </c>
    </row>
    <row r="39" spans="1:11" ht="13.5">
      <c r="A39" s="22" t="s">
        <v>42</v>
      </c>
      <c r="B39" s="6">
        <v>109508311</v>
      </c>
      <c r="C39" s="6">
        <v>168728414</v>
      </c>
      <c r="D39" s="23">
        <v>239029383</v>
      </c>
      <c r="E39" s="24">
        <v>-8543624</v>
      </c>
      <c r="F39" s="6">
        <v>-8543624</v>
      </c>
      <c r="G39" s="25">
        <v>-8543624</v>
      </c>
      <c r="H39" s="26">
        <v>320239486</v>
      </c>
      <c r="I39" s="24">
        <v>260657015</v>
      </c>
      <c r="J39" s="6">
        <v>308634530</v>
      </c>
      <c r="K39" s="25">
        <v>297276421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15899803</v>
      </c>
      <c r="C42" s="6">
        <v>11939155</v>
      </c>
      <c r="D42" s="23">
        <v>15572412</v>
      </c>
      <c r="E42" s="24">
        <v>2575452</v>
      </c>
      <c r="F42" s="6">
        <v>2575452</v>
      </c>
      <c r="G42" s="25">
        <v>2575452</v>
      </c>
      <c r="H42" s="26">
        <v>10715553</v>
      </c>
      <c r="I42" s="24">
        <v>-22041047</v>
      </c>
      <c r="J42" s="6">
        <v>-3002555</v>
      </c>
      <c r="K42" s="25">
        <v>-10846767</v>
      </c>
    </row>
    <row r="43" spans="1:11" ht="13.5">
      <c r="A43" s="22" t="s">
        <v>45</v>
      </c>
      <c r="B43" s="6">
        <v>-5704602</v>
      </c>
      <c r="C43" s="6">
        <v>-13278176</v>
      </c>
      <c r="D43" s="23">
        <v>-12394641</v>
      </c>
      <c r="E43" s="24">
        <v>-10427200</v>
      </c>
      <c r="F43" s="6">
        <v>-10427200</v>
      </c>
      <c r="G43" s="25">
        <v>-10427200</v>
      </c>
      <c r="H43" s="26">
        <v>-10626691</v>
      </c>
      <c r="I43" s="24">
        <v>-10629550</v>
      </c>
      <c r="J43" s="6">
        <v>-10883000</v>
      </c>
      <c r="K43" s="25">
        <v>-11263000</v>
      </c>
    </row>
    <row r="44" spans="1:11" ht="13.5">
      <c r="A44" s="22" t="s">
        <v>46</v>
      </c>
      <c r="B44" s="6">
        <v>-86758</v>
      </c>
      <c r="C44" s="6">
        <v>-889395</v>
      </c>
      <c r="D44" s="23">
        <v>-2711547</v>
      </c>
      <c r="E44" s="24">
        <v>-894155</v>
      </c>
      <c r="F44" s="6">
        <v>-894155</v>
      </c>
      <c r="G44" s="25">
        <v>-894155</v>
      </c>
      <c r="H44" s="26">
        <v>-387856</v>
      </c>
      <c r="I44" s="24">
        <v>-329948</v>
      </c>
      <c r="J44" s="6">
        <v>-349415</v>
      </c>
      <c r="K44" s="25">
        <v>-545081</v>
      </c>
    </row>
    <row r="45" spans="1:11" ht="13.5">
      <c r="A45" s="34" t="s">
        <v>47</v>
      </c>
      <c r="B45" s="7">
        <v>3111920</v>
      </c>
      <c r="C45" s="7">
        <v>883504</v>
      </c>
      <c r="D45" s="64">
        <v>1349728</v>
      </c>
      <c r="E45" s="65">
        <v>-76703903</v>
      </c>
      <c r="F45" s="7">
        <v>-76703903</v>
      </c>
      <c r="G45" s="66">
        <v>-76703903</v>
      </c>
      <c r="H45" s="67">
        <v>141471</v>
      </c>
      <c r="I45" s="65">
        <v>-33000546</v>
      </c>
      <c r="J45" s="7">
        <v>-47235516</v>
      </c>
      <c r="K45" s="66">
        <v>-69890364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3111920</v>
      </c>
      <c r="C48" s="6">
        <v>7975880</v>
      </c>
      <c r="D48" s="23">
        <v>1349730</v>
      </c>
      <c r="E48" s="24">
        <v>18442200</v>
      </c>
      <c r="F48" s="6">
        <v>18442200</v>
      </c>
      <c r="G48" s="25">
        <v>18442200</v>
      </c>
      <c r="H48" s="26">
        <v>-33588514</v>
      </c>
      <c r="I48" s="24">
        <v>-33000196</v>
      </c>
      <c r="J48" s="6">
        <v>-47235166</v>
      </c>
      <c r="K48" s="25">
        <v>-69890015</v>
      </c>
    </row>
    <row r="49" spans="1:11" ht="13.5">
      <c r="A49" s="22" t="s">
        <v>50</v>
      </c>
      <c r="B49" s="6">
        <f>+B75</f>
        <v>90469612.66646402</v>
      </c>
      <c r="C49" s="6">
        <f aca="true" t="shared" si="6" ref="C49:K49">+C75</f>
        <v>3480955.6326408256</v>
      </c>
      <c r="D49" s="23">
        <f t="shared" si="6"/>
        <v>60585134.7767979</v>
      </c>
      <c r="E49" s="24">
        <f t="shared" si="6"/>
        <v>-18284041.565896273</v>
      </c>
      <c r="F49" s="6">
        <f t="shared" si="6"/>
        <v>-18284040.649758533</v>
      </c>
      <c r="G49" s="25">
        <f t="shared" si="6"/>
        <v>-18284040.649758533</v>
      </c>
      <c r="H49" s="26">
        <f t="shared" si="6"/>
        <v>123247501</v>
      </c>
      <c r="I49" s="24">
        <f t="shared" si="6"/>
        <v>71174627.15243676</v>
      </c>
      <c r="J49" s="6">
        <f t="shared" si="6"/>
        <v>87473546.38879007</v>
      </c>
      <c r="K49" s="25">
        <f t="shared" si="6"/>
        <v>103961575.20507428</v>
      </c>
    </row>
    <row r="50" spans="1:11" ht="13.5">
      <c r="A50" s="34" t="s">
        <v>51</v>
      </c>
      <c r="B50" s="7">
        <f>+B48-B49</f>
        <v>-87357692.66646402</v>
      </c>
      <c r="C50" s="7">
        <f aca="true" t="shared" si="7" ref="C50:K50">+C48-C49</f>
        <v>4494924.367359174</v>
      </c>
      <c r="D50" s="64">
        <f t="shared" si="7"/>
        <v>-59235404.7767979</v>
      </c>
      <c r="E50" s="65">
        <f t="shared" si="7"/>
        <v>36726241.56589627</v>
      </c>
      <c r="F50" s="7">
        <f t="shared" si="7"/>
        <v>36726240.64975853</v>
      </c>
      <c r="G50" s="66">
        <f t="shared" si="7"/>
        <v>36726240.64975853</v>
      </c>
      <c r="H50" s="67">
        <f t="shared" si="7"/>
        <v>-156836015</v>
      </c>
      <c r="I50" s="65">
        <f t="shared" si="7"/>
        <v>-104174823.15243676</v>
      </c>
      <c r="J50" s="7">
        <f t="shared" si="7"/>
        <v>-134708712.38879007</v>
      </c>
      <c r="K50" s="66">
        <f t="shared" si="7"/>
        <v>-173851590.20507428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5717549</v>
      </c>
      <c r="C53" s="6">
        <v>33558412</v>
      </c>
      <c r="D53" s="23">
        <v>26177641</v>
      </c>
      <c r="E53" s="24">
        <v>310309752</v>
      </c>
      <c r="F53" s="6">
        <v>310309752</v>
      </c>
      <c r="G53" s="25">
        <v>310309752</v>
      </c>
      <c r="H53" s="26">
        <v>299282752</v>
      </c>
      <c r="I53" s="24">
        <v>378271196</v>
      </c>
      <c r="J53" s="6">
        <v>465328594</v>
      </c>
      <c r="K53" s="25">
        <v>493235529</v>
      </c>
    </row>
    <row r="54" spans="1:11" ht="13.5">
      <c r="A54" s="22" t="s">
        <v>119</v>
      </c>
      <c r="B54" s="6">
        <v>10809220</v>
      </c>
      <c r="C54" s="6">
        <v>12193081</v>
      </c>
      <c r="D54" s="23">
        <v>19967130</v>
      </c>
      <c r="E54" s="24">
        <v>8644916</v>
      </c>
      <c r="F54" s="6">
        <v>8644916</v>
      </c>
      <c r="G54" s="25">
        <v>8644916</v>
      </c>
      <c r="H54" s="26">
        <v>0</v>
      </c>
      <c r="I54" s="24">
        <v>9059872</v>
      </c>
      <c r="J54" s="6">
        <v>9594405</v>
      </c>
      <c r="K54" s="25">
        <v>10979162</v>
      </c>
    </row>
    <row r="55" spans="1:11" ht="13.5">
      <c r="A55" s="22" t="s">
        <v>54</v>
      </c>
      <c r="B55" s="6">
        <v>0</v>
      </c>
      <c r="C55" s="6">
        <v>4441520</v>
      </c>
      <c r="D55" s="23">
        <v>0</v>
      </c>
      <c r="E55" s="24">
        <v>3128000</v>
      </c>
      <c r="F55" s="6">
        <v>0</v>
      </c>
      <c r="G55" s="25">
        <v>0</v>
      </c>
      <c r="H55" s="26">
        <v>0</v>
      </c>
      <c r="I55" s="24">
        <v>4629550</v>
      </c>
      <c r="J55" s="6">
        <v>0</v>
      </c>
      <c r="K55" s="25">
        <v>0</v>
      </c>
    </row>
    <row r="56" spans="1:11" ht="13.5">
      <c r="A56" s="22" t="s">
        <v>55</v>
      </c>
      <c r="B56" s="6">
        <v>1178333</v>
      </c>
      <c r="C56" s="6">
        <v>0</v>
      </c>
      <c r="D56" s="23">
        <v>0</v>
      </c>
      <c r="E56" s="24">
        <v>1002281</v>
      </c>
      <c r="F56" s="6">
        <v>0</v>
      </c>
      <c r="G56" s="25">
        <v>0</v>
      </c>
      <c r="H56" s="26">
        <v>0</v>
      </c>
      <c r="I56" s="24">
        <v>1303000</v>
      </c>
      <c r="J56" s="6">
        <v>1377000</v>
      </c>
      <c r="K56" s="25">
        <v>1590000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17406485</v>
      </c>
      <c r="D59" s="23">
        <v>21177953</v>
      </c>
      <c r="E59" s="24">
        <v>23295748</v>
      </c>
      <c r="F59" s="6">
        <v>23295748</v>
      </c>
      <c r="G59" s="25">
        <v>23295748</v>
      </c>
      <c r="H59" s="26">
        <v>23295748</v>
      </c>
      <c r="I59" s="24">
        <v>10500646</v>
      </c>
      <c r="J59" s="6">
        <v>11067681</v>
      </c>
      <c r="K59" s="25">
        <v>11720674</v>
      </c>
    </row>
    <row r="60" spans="1:11" ht="13.5">
      <c r="A60" s="33" t="s">
        <v>58</v>
      </c>
      <c r="B60" s="6">
        <v>0</v>
      </c>
      <c r="C60" s="6">
        <v>15980842</v>
      </c>
      <c r="D60" s="23">
        <v>13143209</v>
      </c>
      <c r="E60" s="24">
        <v>14392329</v>
      </c>
      <c r="F60" s="6">
        <v>14392329</v>
      </c>
      <c r="G60" s="25">
        <v>14392329</v>
      </c>
      <c r="H60" s="26">
        <v>14392329</v>
      </c>
      <c r="I60" s="24">
        <v>10229338</v>
      </c>
      <c r="J60" s="6">
        <v>10781723</v>
      </c>
      <c r="K60" s="25">
        <v>11417844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66</v>
      </c>
      <c r="C62" s="92">
        <v>61</v>
      </c>
      <c r="D62" s="93">
        <v>61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1885</v>
      </c>
      <c r="C63" s="92">
        <v>1885</v>
      </c>
      <c r="D63" s="93">
        <v>1590</v>
      </c>
      <c r="E63" s="91">
        <v>546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927</v>
      </c>
      <c r="D64" s="93">
        <v>927</v>
      </c>
      <c r="E64" s="91">
        <v>827</v>
      </c>
      <c r="F64" s="92">
        <v>53</v>
      </c>
      <c r="G64" s="93">
        <v>53</v>
      </c>
      <c r="H64" s="94">
        <v>53</v>
      </c>
      <c r="I64" s="91">
        <v>56</v>
      </c>
      <c r="J64" s="92">
        <v>59</v>
      </c>
      <c r="K64" s="93">
        <v>62</v>
      </c>
    </row>
    <row r="65" spans="1:11" ht="13.5">
      <c r="A65" s="90" t="s">
        <v>63</v>
      </c>
      <c r="B65" s="91">
        <v>2026</v>
      </c>
      <c r="C65" s="92">
        <v>1923</v>
      </c>
      <c r="D65" s="93">
        <v>1923</v>
      </c>
      <c r="E65" s="91">
        <v>1997</v>
      </c>
      <c r="F65" s="92">
        <v>1784</v>
      </c>
      <c r="G65" s="93">
        <v>1784</v>
      </c>
      <c r="H65" s="94">
        <v>1784</v>
      </c>
      <c r="I65" s="91">
        <v>1870</v>
      </c>
      <c r="J65" s="92">
        <v>1971</v>
      </c>
      <c r="K65" s="93">
        <v>2087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0.5386216362693812</v>
      </c>
      <c r="C70" s="5">
        <f aca="true" t="shared" si="8" ref="C70:K70">IF(ISERROR(C71/C72),0,(C71/C72))</f>
        <v>1.2829471570127198</v>
      </c>
      <c r="D70" s="5">
        <f t="shared" si="8"/>
        <v>0.8337941686132765</v>
      </c>
      <c r="E70" s="5">
        <f t="shared" si="8"/>
        <v>0.9161377350231666</v>
      </c>
      <c r="F70" s="5">
        <f t="shared" si="8"/>
        <v>0.9161377350231666</v>
      </c>
      <c r="G70" s="5">
        <f t="shared" si="8"/>
        <v>0.9161377350231666</v>
      </c>
      <c r="H70" s="5">
        <f t="shared" si="8"/>
        <v>0</v>
      </c>
      <c r="I70" s="5">
        <f t="shared" si="8"/>
        <v>0.6681729036763092</v>
      </c>
      <c r="J70" s="5">
        <f t="shared" si="8"/>
        <v>0.9173766042302197</v>
      </c>
      <c r="K70" s="5">
        <f t="shared" si="8"/>
        <v>0.8894576084891245</v>
      </c>
    </row>
    <row r="71" spans="1:11" ht="12.75" hidden="1">
      <c r="A71" s="1" t="s">
        <v>125</v>
      </c>
      <c r="B71" s="1">
        <f>+B83</f>
        <v>41144445</v>
      </c>
      <c r="C71" s="1">
        <f aca="true" t="shared" si="9" ref="C71:K71">+C83</f>
        <v>55401611</v>
      </c>
      <c r="D71" s="1">
        <f t="shared" si="9"/>
        <v>31118635</v>
      </c>
      <c r="E71" s="1">
        <f t="shared" si="9"/>
        <v>65834331</v>
      </c>
      <c r="F71" s="1">
        <f t="shared" si="9"/>
        <v>65834331</v>
      </c>
      <c r="G71" s="1">
        <f t="shared" si="9"/>
        <v>65834331</v>
      </c>
      <c r="H71" s="1">
        <f t="shared" si="9"/>
        <v>60710331</v>
      </c>
      <c r="I71" s="1">
        <f t="shared" si="9"/>
        <v>52280369</v>
      </c>
      <c r="J71" s="1">
        <f t="shared" si="9"/>
        <v>72184290</v>
      </c>
      <c r="K71" s="1">
        <f t="shared" si="9"/>
        <v>81612391</v>
      </c>
    </row>
    <row r="72" spans="1:11" ht="12.75" hidden="1">
      <c r="A72" s="1" t="s">
        <v>126</v>
      </c>
      <c r="B72" s="1">
        <f>+B77</f>
        <v>76388400</v>
      </c>
      <c r="C72" s="1">
        <f aca="true" t="shared" si="10" ref="C72:K72">+C77</f>
        <v>43183081</v>
      </c>
      <c r="D72" s="1">
        <f t="shared" si="10"/>
        <v>37321723</v>
      </c>
      <c r="E72" s="1">
        <f t="shared" si="10"/>
        <v>71860735</v>
      </c>
      <c r="F72" s="1">
        <f t="shared" si="10"/>
        <v>71860735</v>
      </c>
      <c r="G72" s="1">
        <f t="shared" si="10"/>
        <v>71860735</v>
      </c>
      <c r="H72" s="1">
        <f t="shared" si="10"/>
        <v>0</v>
      </c>
      <c r="I72" s="1">
        <f t="shared" si="10"/>
        <v>78243773</v>
      </c>
      <c r="J72" s="1">
        <f t="shared" si="10"/>
        <v>78685558</v>
      </c>
      <c r="K72" s="1">
        <f t="shared" si="10"/>
        <v>91755234</v>
      </c>
    </row>
    <row r="73" spans="1:11" ht="12.75" hidden="1">
      <c r="A73" s="1" t="s">
        <v>127</v>
      </c>
      <c r="B73" s="1">
        <f>+B74</f>
        <v>-14486523.833333328</v>
      </c>
      <c r="C73" s="1">
        <f aca="true" t="shared" si="11" ref="C73:K73">+(C78+C80+C81+C82)-(B78+B80+B81+B82)</f>
        <v>-16095827</v>
      </c>
      <c r="D73" s="1">
        <f t="shared" si="11"/>
        <v>23604614</v>
      </c>
      <c r="E73" s="1">
        <f t="shared" si="11"/>
        <v>53649236</v>
      </c>
      <c r="F73" s="1">
        <f>+(F78+F80+F81+F82)-(D78+D80+D81+D82)</f>
        <v>53649235</v>
      </c>
      <c r="G73" s="1">
        <f>+(G78+G80+G81+G82)-(D78+D80+D81+D82)</f>
        <v>53649235</v>
      </c>
      <c r="H73" s="1">
        <f>+(H78+H80+H81+H82)-(D78+D80+D81+D82)</f>
        <v>75733193</v>
      </c>
      <c r="I73" s="1">
        <f>+(I78+I80+I81+I82)-(E78+E80+E81+E82)</f>
        <v>-54479118</v>
      </c>
      <c r="J73" s="1">
        <f t="shared" si="11"/>
        <v>-10942691</v>
      </c>
      <c r="K73" s="1">
        <f t="shared" si="11"/>
        <v>4149196</v>
      </c>
    </row>
    <row r="74" spans="1:11" ht="12.75" hidden="1">
      <c r="A74" s="1" t="s">
        <v>128</v>
      </c>
      <c r="B74" s="1">
        <f>+TREND(C74:E74)</f>
        <v>-14486523.833333328</v>
      </c>
      <c r="C74" s="1">
        <f>+C73</f>
        <v>-16095827</v>
      </c>
      <c r="D74" s="1">
        <f aca="true" t="shared" si="12" ref="D74:K74">+D73</f>
        <v>23604614</v>
      </c>
      <c r="E74" s="1">
        <f t="shared" si="12"/>
        <v>53649236</v>
      </c>
      <c r="F74" s="1">
        <f t="shared" si="12"/>
        <v>53649235</v>
      </c>
      <c r="G74" s="1">
        <f t="shared" si="12"/>
        <v>53649235</v>
      </c>
      <c r="H74" s="1">
        <f t="shared" si="12"/>
        <v>75733193</v>
      </c>
      <c r="I74" s="1">
        <f t="shared" si="12"/>
        <v>-54479118</v>
      </c>
      <c r="J74" s="1">
        <f t="shared" si="12"/>
        <v>-10942691</v>
      </c>
      <c r="K74" s="1">
        <f t="shared" si="12"/>
        <v>4149196</v>
      </c>
    </row>
    <row r="75" spans="1:11" ht="12.75" hidden="1">
      <c r="A75" s="1" t="s">
        <v>129</v>
      </c>
      <c r="B75" s="1">
        <f>+B84-(((B80+B81+B78)*B70)-B79)</f>
        <v>90469612.66646402</v>
      </c>
      <c r="C75" s="1">
        <f aca="true" t="shared" si="13" ref="C75:K75">+C84-(((C80+C81+C78)*C70)-C79)</f>
        <v>3480955.6326408256</v>
      </c>
      <c r="D75" s="1">
        <f t="shared" si="13"/>
        <v>60585134.7767979</v>
      </c>
      <c r="E75" s="1">
        <f t="shared" si="13"/>
        <v>-18284041.565896273</v>
      </c>
      <c r="F75" s="1">
        <f t="shared" si="13"/>
        <v>-18284040.649758533</v>
      </c>
      <c r="G75" s="1">
        <f t="shared" si="13"/>
        <v>-18284040.649758533</v>
      </c>
      <c r="H75" s="1">
        <f t="shared" si="13"/>
        <v>123247501</v>
      </c>
      <c r="I75" s="1">
        <f t="shared" si="13"/>
        <v>71174627.15243676</v>
      </c>
      <c r="J75" s="1">
        <f t="shared" si="13"/>
        <v>87473546.38879007</v>
      </c>
      <c r="K75" s="1">
        <f t="shared" si="13"/>
        <v>103961575.20507428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76388400</v>
      </c>
      <c r="C77" s="3">
        <v>43183081</v>
      </c>
      <c r="D77" s="3">
        <v>37321723</v>
      </c>
      <c r="E77" s="3">
        <v>71860735</v>
      </c>
      <c r="F77" s="3">
        <v>71860735</v>
      </c>
      <c r="G77" s="3">
        <v>71860735</v>
      </c>
      <c r="H77" s="3">
        <v>0</v>
      </c>
      <c r="I77" s="3">
        <v>78243773</v>
      </c>
      <c r="J77" s="3">
        <v>78685558</v>
      </c>
      <c r="K77" s="3">
        <v>91755234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101366760</v>
      </c>
      <c r="C79" s="3">
        <v>8786862</v>
      </c>
      <c r="D79" s="3">
        <v>83714861</v>
      </c>
      <c r="E79" s="3">
        <v>56280012</v>
      </c>
      <c r="F79" s="3">
        <v>56280012</v>
      </c>
      <c r="G79" s="3">
        <v>56280012</v>
      </c>
      <c r="H79" s="3">
        <v>123247501</v>
      </c>
      <c r="I79" s="3">
        <v>89155460</v>
      </c>
      <c r="J79" s="3">
        <v>102121994</v>
      </c>
      <c r="K79" s="3">
        <v>121854753</v>
      </c>
    </row>
    <row r="80" spans="1:11" ht="12.75" hidden="1">
      <c r="A80" s="2" t="s">
        <v>67</v>
      </c>
      <c r="B80" s="3">
        <v>13982294</v>
      </c>
      <c r="C80" s="3">
        <v>585218</v>
      </c>
      <c r="D80" s="3">
        <v>25145487</v>
      </c>
      <c r="E80" s="3">
        <v>81349816</v>
      </c>
      <c r="F80" s="3">
        <v>81349815</v>
      </c>
      <c r="G80" s="3">
        <v>81349815</v>
      </c>
      <c r="H80" s="3">
        <v>43282311</v>
      </c>
      <c r="I80" s="3">
        <v>8862133</v>
      </c>
      <c r="J80" s="3">
        <v>9386194</v>
      </c>
      <c r="K80" s="3">
        <v>9916889</v>
      </c>
    </row>
    <row r="81" spans="1:11" ht="12.75" hidden="1">
      <c r="A81" s="2" t="s">
        <v>68</v>
      </c>
      <c r="B81" s="3">
        <v>6249250</v>
      </c>
      <c r="C81" s="3">
        <v>3550499</v>
      </c>
      <c r="D81" s="3">
        <v>2594844</v>
      </c>
      <c r="E81" s="3">
        <v>39751</v>
      </c>
      <c r="F81" s="3">
        <v>39751</v>
      </c>
      <c r="G81" s="3">
        <v>39751</v>
      </c>
      <c r="H81" s="3">
        <v>60191213</v>
      </c>
      <c r="I81" s="3">
        <v>18048316</v>
      </c>
      <c r="J81" s="3">
        <v>6581564</v>
      </c>
      <c r="K81" s="3">
        <v>10200065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41144445</v>
      </c>
      <c r="C83" s="3">
        <v>55401611</v>
      </c>
      <c r="D83" s="3">
        <v>31118635</v>
      </c>
      <c r="E83" s="3">
        <v>65834331</v>
      </c>
      <c r="F83" s="3">
        <v>65834331</v>
      </c>
      <c r="G83" s="3">
        <v>65834331</v>
      </c>
      <c r="H83" s="3">
        <v>60710331</v>
      </c>
      <c r="I83" s="3">
        <v>52280369</v>
      </c>
      <c r="J83" s="3">
        <v>72184290</v>
      </c>
      <c r="K83" s="3">
        <v>81612391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18498</v>
      </c>
      <c r="C6" s="6">
        <v>27502336</v>
      </c>
      <c r="D6" s="23">
        <v>41857413</v>
      </c>
      <c r="E6" s="24">
        <v>55945000</v>
      </c>
      <c r="F6" s="6">
        <v>67113388</v>
      </c>
      <c r="G6" s="25">
        <v>67113388</v>
      </c>
      <c r="H6" s="26">
        <v>0</v>
      </c>
      <c r="I6" s="24">
        <v>62280584</v>
      </c>
      <c r="J6" s="6">
        <v>61957775</v>
      </c>
      <c r="K6" s="25">
        <v>64226385</v>
      </c>
    </row>
    <row r="7" spans="1:11" ht="13.5">
      <c r="A7" s="22" t="s">
        <v>19</v>
      </c>
      <c r="B7" s="6">
        <v>1403462</v>
      </c>
      <c r="C7" s="6">
        <v>3232983</v>
      </c>
      <c r="D7" s="23">
        <v>3239584</v>
      </c>
      <c r="E7" s="24">
        <v>2393905</v>
      </c>
      <c r="F7" s="6">
        <v>4353041</v>
      </c>
      <c r="G7" s="25">
        <v>4353041</v>
      </c>
      <c r="H7" s="26">
        <v>0</v>
      </c>
      <c r="I7" s="24">
        <v>3368000</v>
      </c>
      <c r="J7" s="6">
        <v>3704800</v>
      </c>
      <c r="K7" s="25">
        <v>4075280</v>
      </c>
    </row>
    <row r="8" spans="1:11" ht="13.5">
      <c r="A8" s="22" t="s">
        <v>20</v>
      </c>
      <c r="B8" s="6">
        <v>251502971</v>
      </c>
      <c r="C8" s="6">
        <v>305196449</v>
      </c>
      <c r="D8" s="23">
        <v>317698882</v>
      </c>
      <c r="E8" s="24">
        <v>254204227</v>
      </c>
      <c r="F8" s="6">
        <v>245989459</v>
      </c>
      <c r="G8" s="25">
        <v>245989459</v>
      </c>
      <c r="H8" s="26">
        <v>0</v>
      </c>
      <c r="I8" s="24">
        <v>345410400</v>
      </c>
      <c r="J8" s="6">
        <v>344412664</v>
      </c>
      <c r="K8" s="25">
        <v>347873004</v>
      </c>
    </row>
    <row r="9" spans="1:11" ht="13.5">
      <c r="A9" s="22" t="s">
        <v>21</v>
      </c>
      <c r="B9" s="6">
        <v>1767444</v>
      </c>
      <c r="C9" s="6">
        <v>23300469</v>
      </c>
      <c r="D9" s="23">
        <v>33533056</v>
      </c>
      <c r="E9" s="24">
        <v>7109020</v>
      </c>
      <c r="F9" s="6">
        <v>8263114</v>
      </c>
      <c r="G9" s="25">
        <v>8263114</v>
      </c>
      <c r="H9" s="26">
        <v>0</v>
      </c>
      <c r="I9" s="24">
        <v>4756292</v>
      </c>
      <c r="J9" s="6">
        <v>5108720</v>
      </c>
      <c r="K9" s="25">
        <v>5619593</v>
      </c>
    </row>
    <row r="10" spans="1:11" ht="25.5">
      <c r="A10" s="27" t="s">
        <v>118</v>
      </c>
      <c r="B10" s="28">
        <f>SUM(B5:B9)</f>
        <v>254692375</v>
      </c>
      <c r="C10" s="29">
        <f aca="true" t="shared" si="0" ref="C10:K10">SUM(C5:C9)</f>
        <v>359232237</v>
      </c>
      <c r="D10" s="30">
        <f t="shared" si="0"/>
        <v>396328935</v>
      </c>
      <c r="E10" s="28">
        <f t="shared" si="0"/>
        <v>319652152</v>
      </c>
      <c r="F10" s="29">
        <f t="shared" si="0"/>
        <v>325719002</v>
      </c>
      <c r="G10" s="31">
        <f t="shared" si="0"/>
        <v>325719002</v>
      </c>
      <c r="H10" s="32">
        <f t="shared" si="0"/>
        <v>0</v>
      </c>
      <c r="I10" s="28">
        <f t="shared" si="0"/>
        <v>415815276</v>
      </c>
      <c r="J10" s="29">
        <f t="shared" si="0"/>
        <v>415183959</v>
      </c>
      <c r="K10" s="31">
        <f t="shared" si="0"/>
        <v>421794262</v>
      </c>
    </row>
    <row r="11" spans="1:11" ht="13.5">
      <c r="A11" s="22" t="s">
        <v>22</v>
      </c>
      <c r="B11" s="6">
        <v>79275896</v>
      </c>
      <c r="C11" s="6">
        <v>106493645</v>
      </c>
      <c r="D11" s="23">
        <v>130425143</v>
      </c>
      <c r="E11" s="24">
        <v>149844276</v>
      </c>
      <c r="F11" s="6">
        <v>159256490</v>
      </c>
      <c r="G11" s="25">
        <v>159256490</v>
      </c>
      <c r="H11" s="26">
        <v>0</v>
      </c>
      <c r="I11" s="24">
        <v>176370911</v>
      </c>
      <c r="J11" s="6">
        <v>185184922</v>
      </c>
      <c r="K11" s="25">
        <v>194442543</v>
      </c>
    </row>
    <row r="12" spans="1:11" ht="13.5">
      <c r="A12" s="22" t="s">
        <v>23</v>
      </c>
      <c r="B12" s="6">
        <v>4086379</v>
      </c>
      <c r="C12" s="6">
        <v>4310179</v>
      </c>
      <c r="D12" s="23">
        <v>5024336</v>
      </c>
      <c r="E12" s="24">
        <v>5689559</v>
      </c>
      <c r="F12" s="6">
        <v>5743409</v>
      </c>
      <c r="G12" s="25">
        <v>5743409</v>
      </c>
      <c r="H12" s="26">
        <v>0</v>
      </c>
      <c r="I12" s="24">
        <v>6033786</v>
      </c>
      <c r="J12" s="6">
        <v>6335475</v>
      </c>
      <c r="K12" s="25">
        <v>6652250</v>
      </c>
    </row>
    <row r="13" spans="1:11" ht="13.5">
      <c r="A13" s="22" t="s">
        <v>119</v>
      </c>
      <c r="B13" s="6">
        <v>41661727</v>
      </c>
      <c r="C13" s="6">
        <v>42536073</v>
      </c>
      <c r="D13" s="23">
        <v>42311115</v>
      </c>
      <c r="E13" s="24">
        <v>46357456</v>
      </c>
      <c r="F13" s="6">
        <v>46857456</v>
      </c>
      <c r="G13" s="25">
        <v>46857456</v>
      </c>
      <c r="H13" s="26">
        <v>0</v>
      </c>
      <c r="I13" s="24">
        <v>47648476</v>
      </c>
      <c r="J13" s="6">
        <v>48353551</v>
      </c>
      <c r="K13" s="25">
        <v>51207319</v>
      </c>
    </row>
    <row r="14" spans="1:11" ht="13.5">
      <c r="A14" s="22" t="s">
        <v>24</v>
      </c>
      <c r="B14" s="6">
        <v>2575300</v>
      </c>
      <c r="C14" s="6">
        <v>2716067</v>
      </c>
      <c r="D14" s="23">
        <v>3967934</v>
      </c>
      <c r="E14" s="24">
        <v>4120926</v>
      </c>
      <c r="F14" s="6">
        <v>2751787</v>
      </c>
      <c r="G14" s="25">
        <v>2751787</v>
      </c>
      <c r="H14" s="26">
        <v>0</v>
      </c>
      <c r="I14" s="24">
        <v>2293887</v>
      </c>
      <c r="J14" s="6">
        <v>2403993</v>
      </c>
      <c r="K14" s="25">
        <v>2545829</v>
      </c>
    </row>
    <row r="15" spans="1:11" ht="13.5">
      <c r="A15" s="22" t="s">
        <v>25</v>
      </c>
      <c r="B15" s="6">
        <v>0</v>
      </c>
      <c r="C15" s="6">
        <v>8682212</v>
      </c>
      <c r="D15" s="23">
        <v>2473512</v>
      </c>
      <c r="E15" s="24">
        <v>5068800</v>
      </c>
      <c r="F15" s="6">
        <v>3768800</v>
      </c>
      <c r="G15" s="25">
        <v>3768800</v>
      </c>
      <c r="H15" s="26">
        <v>0</v>
      </c>
      <c r="I15" s="24">
        <v>10479853</v>
      </c>
      <c r="J15" s="6">
        <v>11038755</v>
      </c>
      <c r="K15" s="25">
        <v>11777041</v>
      </c>
    </row>
    <row r="16" spans="1:11" ht="13.5">
      <c r="A16" s="33" t="s">
        <v>26</v>
      </c>
      <c r="B16" s="6">
        <v>38227189</v>
      </c>
      <c r="C16" s="6">
        <v>10710779</v>
      </c>
      <c r="D16" s="23">
        <v>116302838</v>
      </c>
      <c r="E16" s="24">
        <v>89730462</v>
      </c>
      <c r="F16" s="6">
        <v>81243666</v>
      </c>
      <c r="G16" s="25">
        <v>81243666</v>
      </c>
      <c r="H16" s="26">
        <v>0</v>
      </c>
      <c r="I16" s="24">
        <v>28131790</v>
      </c>
      <c r="J16" s="6">
        <v>19811860</v>
      </c>
      <c r="K16" s="25">
        <v>20009860</v>
      </c>
    </row>
    <row r="17" spans="1:11" ht="13.5">
      <c r="A17" s="22" t="s">
        <v>27</v>
      </c>
      <c r="B17" s="6">
        <v>166962435</v>
      </c>
      <c r="C17" s="6">
        <v>232551881</v>
      </c>
      <c r="D17" s="23">
        <v>215341723</v>
      </c>
      <c r="E17" s="24">
        <v>178096940</v>
      </c>
      <c r="F17" s="6">
        <v>209981101</v>
      </c>
      <c r="G17" s="25">
        <v>209981101</v>
      </c>
      <c r="H17" s="26">
        <v>0</v>
      </c>
      <c r="I17" s="24">
        <v>190695913</v>
      </c>
      <c r="J17" s="6">
        <v>197822834</v>
      </c>
      <c r="K17" s="25">
        <v>196202104</v>
      </c>
    </row>
    <row r="18" spans="1:11" ht="13.5">
      <c r="A18" s="34" t="s">
        <v>28</v>
      </c>
      <c r="B18" s="35">
        <f>SUM(B11:B17)</f>
        <v>332788926</v>
      </c>
      <c r="C18" s="36">
        <f aca="true" t="shared" si="1" ref="C18:K18">SUM(C11:C17)</f>
        <v>408000836</v>
      </c>
      <c r="D18" s="37">
        <f t="shared" si="1"/>
        <v>515846601</v>
      </c>
      <c r="E18" s="35">
        <f t="shared" si="1"/>
        <v>478908419</v>
      </c>
      <c r="F18" s="36">
        <f t="shared" si="1"/>
        <v>509602709</v>
      </c>
      <c r="G18" s="38">
        <f t="shared" si="1"/>
        <v>509602709</v>
      </c>
      <c r="H18" s="39">
        <f t="shared" si="1"/>
        <v>0</v>
      </c>
      <c r="I18" s="35">
        <f t="shared" si="1"/>
        <v>461654616</v>
      </c>
      <c r="J18" s="36">
        <f t="shared" si="1"/>
        <v>470951390</v>
      </c>
      <c r="K18" s="38">
        <f t="shared" si="1"/>
        <v>482836946</v>
      </c>
    </row>
    <row r="19" spans="1:11" ht="13.5">
      <c r="A19" s="34" t="s">
        <v>29</v>
      </c>
      <c r="B19" s="40">
        <f>+B10-B18</f>
        <v>-78096551</v>
      </c>
      <c r="C19" s="41">
        <f aca="true" t="shared" si="2" ref="C19:K19">+C10-C18</f>
        <v>-48768599</v>
      </c>
      <c r="D19" s="42">
        <f t="shared" si="2"/>
        <v>-119517666</v>
      </c>
      <c r="E19" s="40">
        <f t="shared" si="2"/>
        <v>-159256267</v>
      </c>
      <c r="F19" s="41">
        <f t="shared" si="2"/>
        <v>-183883707</v>
      </c>
      <c r="G19" s="43">
        <f t="shared" si="2"/>
        <v>-183883707</v>
      </c>
      <c r="H19" s="44">
        <f t="shared" si="2"/>
        <v>0</v>
      </c>
      <c r="I19" s="40">
        <f t="shared" si="2"/>
        <v>-45839340</v>
      </c>
      <c r="J19" s="41">
        <f t="shared" si="2"/>
        <v>-55767431</v>
      </c>
      <c r="K19" s="43">
        <f t="shared" si="2"/>
        <v>-61042684</v>
      </c>
    </row>
    <row r="20" spans="1:11" ht="13.5">
      <c r="A20" s="22" t="s">
        <v>30</v>
      </c>
      <c r="B20" s="24">
        <v>64980991</v>
      </c>
      <c r="C20" s="6">
        <v>96876141</v>
      </c>
      <c r="D20" s="23">
        <v>106143911</v>
      </c>
      <c r="E20" s="24">
        <v>209478000</v>
      </c>
      <c r="F20" s="6">
        <v>273115976</v>
      </c>
      <c r="G20" s="25">
        <v>273115976</v>
      </c>
      <c r="H20" s="26">
        <v>0</v>
      </c>
      <c r="I20" s="24">
        <v>238814000</v>
      </c>
      <c r="J20" s="6">
        <v>188327000</v>
      </c>
      <c r="K20" s="25">
        <v>185598000</v>
      </c>
    </row>
    <row r="21" spans="1:11" ht="13.5">
      <c r="A21" s="22" t="s">
        <v>120</v>
      </c>
      <c r="B21" s="45">
        <v>137000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-12978560</v>
      </c>
      <c r="C22" s="52">
        <f aca="true" t="shared" si="3" ref="C22:K22">SUM(C19:C21)</f>
        <v>48107542</v>
      </c>
      <c r="D22" s="53">
        <f t="shared" si="3"/>
        <v>-13373755</v>
      </c>
      <c r="E22" s="51">
        <f t="shared" si="3"/>
        <v>50221733</v>
      </c>
      <c r="F22" s="52">
        <f t="shared" si="3"/>
        <v>89232269</v>
      </c>
      <c r="G22" s="54">
        <f t="shared" si="3"/>
        <v>89232269</v>
      </c>
      <c r="H22" s="55">
        <f t="shared" si="3"/>
        <v>0</v>
      </c>
      <c r="I22" s="51">
        <f t="shared" si="3"/>
        <v>192974660</v>
      </c>
      <c r="J22" s="52">
        <f t="shared" si="3"/>
        <v>132559569</v>
      </c>
      <c r="K22" s="54">
        <f t="shared" si="3"/>
        <v>124555316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-12978560</v>
      </c>
      <c r="C24" s="41">
        <f aca="true" t="shared" si="4" ref="C24:K24">SUM(C22:C23)</f>
        <v>48107542</v>
      </c>
      <c r="D24" s="42">
        <f t="shared" si="4"/>
        <v>-13373755</v>
      </c>
      <c r="E24" s="40">
        <f t="shared" si="4"/>
        <v>50221733</v>
      </c>
      <c r="F24" s="41">
        <f t="shared" si="4"/>
        <v>89232269</v>
      </c>
      <c r="G24" s="43">
        <f t="shared" si="4"/>
        <v>89232269</v>
      </c>
      <c r="H24" s="44">
        <f t="shared" si="4"/>
        <v>0</v>
      </c>
      <c r="I24" s="40">
        <f t="shared" si="4"/>
        <v>192974660</v>
      </c>
      <c r="J24" s="41">
        <f t="shared" si="4"/>
        <v>132559569</v>
      </c>
      <c r="K24" s="43">
        <f t="shared" si="4"/>
        <v>124555316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58703672</v>
      </c>
      <c r="C27" s="7">
        <v>95183918</v>
      </c>
      <c r="D27" s="64">
        <v>99964758</v>
      </c>
      <c r="E27" s="65">
        <v>120336336</v>
      </c>
      <c r="F27" s="7">
        <v>190255395</v>
      </c>
      <c r="G27" s="66">
        <v>190255395</v>
      </c>
      <c r="H27" s="67">
        <v>0</v>
      </c>
      <c r="I27" s="65">
        <v>234660932</v>
      </c>
      <c r="J27" s="7">
        <v>182146581</v>
      </c>
      <c r="K27" s="66">
        <v>187171932</v>
      </c>
    </row>
    <row r="28" spans="1:11" ht="13.5">
      <c r="A28" s="68" t="s">
        <v>30</v>
      </c>
      <c r="B28" s="6">
        <v>58547761</v>
      </c>
      <c r="C28" s="6">
        <v>85142665</v>
      </c>
      <c r="D28" s="23">
        <v>99575127</v>
      </c>
      <c r="E28" s="24">
        <v>114601336</v>
      </c>
      <c r="F28" s="6">
        <v>137352610</v>
      </c>
      <c r="G28" s="25">
        <v>137352610</v>
      </c>
      <c r="H28" s="26">
        <v>0</v>
      </c>
      <c r="I28" s="24">
        <v>209508887</v>
      </c>
      <c r="J28" s="6">
        <v>174446579</v>
      </c>
      <c r="K28" s="25">
        <v>179471932</v>
      </c>
    </row>
    <row r="29" spans="1:11" ht="13.5">
      <c r="A29" s="22" t="s">
        <v>123</v>
      </c>
      <c r="B29" s="6">
        <v>0</v>
      </c>
      <c r="C29" s="6">
        <v>7726724</v>
      </c>
      <c r="D29" s="23">
        <v>0</v>
      </c>
      <c r="E29" s="24">
        <v>5735000</v>
      </c>
      <c r="F29" s="6">
        <v>33972785</v>
      </c>
      <c r="G29" s="25">
        <v>33972785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10000000</v>
      </c>
      <c r="G30" s="25">
        <v>10000000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155911</v>
      </c>
      <c r="C31" s="6">
        <v>2314529</v>
      </c>
      <c r="D31" s="23">
        <v>389630</v>
      </c>
      <c r="E31" s="24">
        <v>0</v>
      </c>
      <c r="F31" s="6">
        <v>8930000</v>
      </c>
      <c r="G31" s="25">
        <v>8930000</v>
      </c>
      <c r="H31" s="26">
        <v>0</v>
      </c>
      <c r="I31" s="24">
        <v>25152045</v>
      </c>
      <c r="J31" s="6">
        <v>7700002</v>
      </c>
      <c r="K31" s="25">
        <v>7700000</v>
      </c>
    </row>
    <row r="32" spans="1:11" ht="13.5">
      <c r="A32" s="34" t="s">
        <v>36</v>
      </c>
      <c r="B32" s="7">
        <f>SUM(B28:B31)</f>
        <v>58703672</v>
      </c>
      <c r="C32" s="7">
        <f aca="true" t="shared" si="5" ref="C32:K32">SUM(C28:C31)</f>
        <v>95183918</v>
      </c>
      <c r="D32" s="64">
        <f t="shared" si="5"/>
        <v>99964757</v>
      </c>
      <c r="E32" s="65">
        <f t="shared" si="5"/>
        <v>120336336</v>
      </c>
      <c r="F32" s="7">
        <f t="shared" si="5"/>
        <v>190255395</v>
      </c>
      <c r="G32" s="66">
        <f t="shared" si="5"/>
        <v>190255395</v>
      </c>
      <c r="H32" s="67">
        <f t="shared" si="5"/>
        <v>0</v>
      </c>
      <c r="I32" s="65">
        <f t="shared" si="5"/>
        <v>234660932</v>
      </c>
      <c r="J32" s="7">
        <f t="shared" si="5"/>
        <v>182146581</v>
      </c>
      <c r="K32" s="66">
        <f t="shared" si="5"/>
        <v>187171932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94491988</v>
      </c>
      <c r="C35" s="6">
        <v>94097956</v>
      </c>
      <c r="D35" s="23">
        <v>69378313</v>
      </c>
      <c r="E35" s="24">
        <v>65921595</v>
      </c>
      <c r="F35" s="6">
        <v>28844148</v>
      </c>
      <c r="G35" s="25">
        <v>28844148</v>
      </c>
      <c r="H35" s="26">
        <v>112456517</v>
      </c>
      <c r="I35" s="24">
        <v>87349989</v>
      </c>
      <c r="J35" s="6">
        <v>116543196</v>
      </c>
      <c r="K35" s="25">
        <v>135207159</v>
      </c>
    </row>
    <row r="36" spans="1:11" ht="13.5">
      <c r="A36" s="22" t="s">
        <v>39</v>
      </c>
      <c r="B36" s="6">
        <v>1180187906</v>
      </c>
      <c r="C36" s="6">
        <v>1232838728</v>
      </c>
      <c r="D36" s="23">
        <v>1288280138</v>
      </c>
      <c r="E36" s="24">
        <v>1413008363</v>
      </c>
      <c r="F36" s="6">
        <v>1291548039</v>
      </c>
      <c r="G36" s="25">
        <v>1291548039</v>
      </c>
      <c r="H36" s="26">
        <v>1333178412</v>
      </c>
      <c r="I36" s="24">
        <v>1479021168</v>
      </c>
      <c r="J36" s="6">
        <v>1612401783</v>
      </c>
      <c r="K36" s="25">
        <v>1747883864</v>
      </c>
    </row>
    <row r="37" spans="1:11" ht="13.5">
      <c r="A37" s="22" t="s">
        <v>40</v>
      </c>
      <c r="B37" s="6">
        <v>78821161</v>
      </c>
      <c r="C37" s="6">
        <v>75615553</v>
      </c>
      <c r="D37" s="23">
        <v>118105547</v>
      </c>
      <c r="E37" s="24">
        <v>76030940</v>
      </c>
      <c r="F37" s="6">
        <v>156232097</v>
      </c>
      <c r="G37" s="25">
        <v>156232097</v>
      </c>
      <c r="H37" s="26">
        <v>158727179</v>
      </c>
      <c r="I37" s="24">
        <v>36770068</v>
      </c>
      <c r="J37" s="6">
        <v>229329834</v>
      </c>
      <c r="K37" s="25">
        <v>230145834</v>
      </c>
    </row>
    <row r="38" spans="1:11" ht="13.5">
      <c r="A38" s="22" t="s">
        <v>41</v>
      </c>
      <c r="B38" s="6">
        <v>25629856</v>
      </c>
      <c r="C38" s="6">
        <v>32509842</v>
      </c>
      <c r="D38" s="23">
        <v>34115376</v>
      </c>
      <c r="E38" s="24">
        <v>20106211</v>
      </c>
      <c r="F38" s="6">
        <v>47955090</v>
      </c>
      <c r="G38" s="25">
        <v>47955090</v>
      </c>
      <c r="H38" s="26">
        <v>33380572</v>
      </c>
      <c r="I38" s="24">
        <v>72173000</v>
      </c>
      <c r="J38" s="6">
        <v>72962000</v>
      </c>
      <c r="K38" s="25">
        <v>74151000</v>
      </c>
    </row>
    <row r="39" spans="1:11" ht="13.5">
      <c r="A39" s="22" t="s">
        <v>42</v>
      </c>
      <c r="B39" s="6">
        <v>1170228877</v>
      </c>
      <c r="C39" s="6">
        <v>1218811290</v>
      </c>
      <c r="D39" s="23">
        <v>1205437528</v>
      </c>
      <c r="E39" s="24">
        <v>1382792807</v>
      </c>
      <c r="F39" s="6">
        <v>1116205000</v>
      </c>
      <c r="G39" s="25">
        <v>1116205000</v>
      </c>
      <c r="H39" s="26">
        <v>1253527178</v>
      </c>
      <c r="I39" s="24">
        <v>1457428089</v>
      </c>
      <c r="J39" s="6">
        <v>1426653145</v>
      </c>
      <c r="K39" s="25">
        <v>1578794189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75764218</v>
      </c>
      <c r="C42" s="6">
        <v>101211789</v>
      </c>
      <c r="D42" s="23">
        <v>114464980</v>
      </c>
      <c r="E42" s="24">
        <v>105242142</v>
      </c>
      <c r="F42" s="6">
        <v>-76442027</v>
      </c>
      <c r="G42" s="25">
        <v>-76442027</v>
      </c>
      <c r="H42" s="26">
        <v>85733884</v>
      </c>
      <c r="I42" s="24">
        <v>229066020</v>
      </c>
      <c r="J42" s="6">
        <v>172454100</v>
      </c>
      <c r="K42" s="25">
        <v>169547612</v>
      </c>
    </row>
    <row r="43" spans="1:11" ht="13.5">
      <c r="A43" s="22" t="s">
        <v>45</v>
      </c>
      <c r="B43" s="6">
        <v>-58813227</v>
      </c>
      <c r="C43" s="6">
        <v>-94814955</v>
      </c>
      <c r="D43" s="23">
        <v>-100306706</v>
      </c>
      <c r="E43" s="24">
        <v>-120105323</v>
      </c>
      <c r="F43" s="6">
        <v>-85934865</v>
      </c>
      <c r="G43" s="25">
        <v>-85934865</v>
      </c>
      <c r="H43" s="26">
        <v>-91116262</v>
      </c>
      <c r="I43" s="24">
        <v>-234660932</v>
      </c>
      <c r="J43" s="6">
        <v>-182146581</v>
      </c>
      <c r="K43" s="25">
        <v>-187171932</v>
      </c>
    </row>
    <row r="44" spans="1:11" ht="13.5">
      <c r="A44" s="22" t="s">
        <v>46</v>
      </c>
      <c r="B44" s="6">
        <v>-357254</v>
      </c>
      <c r="C44" s="6">
        <v>-228698</v>
      </c>
      <c r="D44" s="23">
        <v>218802</v>
      </c>
      <c r="E44" s="24">
        <v>-1000800</v>
      </c>
      <c r="F44" s="6">
        <v>-526475</v>
      </c>
      <c r="G44" s="25">
        <v>-526475</v>
      </c>
      <c r="H44" s="26">
        <v>4568538</v>
      </c>
      <c r="I44" s="24">
        <v>21399000</v>
      </c>
      <c r="J44" s="6">
        <v>-1150000</v>
      </c>
      <c r="K44" s="25">
        <v>-1280000</v>
      </c>
    </row>
    <row r="45" spans="1:11" ht="13.5">
      <c r="A45" s="34" t="s">
        <v>47</v>
      </c>
      <c r="B45" s="7">
        <v>20550225</v>
      </c>
      <c r="C45" s="7">
        <v>26718359</v>
      </c>
      <c r="D45" s="64">
        <v>38222953</v>
      </c>
      <c r="E45" s="65">
        <v>-48979887</v>
      </c>
      <c r="F45" s="7">
        <v>-124680367</v>
      </c>
      <c r="G45" s="66">
        <v>-124680367</v>
      </c>
      <c r="H45" s="67">
        <v>2186655</v>
      </c>
      <c r="I45" s="65">
        <v>20974088</v>
      </c>
      <c r="J45" s="7">
        <v>10131607</v>
      </c>
      <c r="K45" s="66">
        <v>-8772713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21976508</v>
      </c>
      <c r="C48" s="6">
        <v>26942781</v>
      </c>
      <c r="D48" s="23">
        <v>41418349</v>
      </c>
      <c r="E48" s="24">
        <v>27348337</v>
      </c>
      <c r="F48" s="6">
        <v>-41257211</v>
      </c>
      <c r="G48" s="25">
        <v>-41257211</v>
      </c>
      <c r="H48" s="26">
        <v>37081421</v>
      </c>
      <c r="I48" s="24">
        <v>24376090</v>
      </c>
      <c r="J48" s="6">
        <v>13329609</v>
      </c>
      <c r="K48" s="25">
        <v>-5787712</v>
      </c>
    </row>
    <row r="49" spans="1:11" ht="13.5">
      <c r="A49" s="22" t="s">
        <v>50</v>
      </c>
      <c r="B49" s="6">
        <f>+B75</f>
        <v>-1329679333.6040359</v>
      </c>
      <c r="C49" s="6">
        <f aca="true" t="shared" si="6" ref="C49:K49">+C75</f>
        <v>40568818.5901444</v>
      </c>
      <c r="D49" s="23">
        <f t="shared" si="6"/>
        <v>89847797.64732844</v>
      </c>
      <c r="E49" s="24">
        <f t="shared" si="6"/>
        <v>13337458.366323814</v>
      </c>
      <c r="F49" s="6">
        <f t="shared" si="6"/>
        <v>12621763.630325824</v>
      </c>
      <c r="G49" s="25">
        <f t="shared" si="6"/>
        <v>12621763.630325824</v>
      </c>
      <c r="H49" s="26">
        <f t="shared" si="6"/>
        <v>126607404</v>
      </c>
      <c r="I49" s="24">
        <f t="shared" si="6"/>
        <v>-26945508.83089373</v>
      </c>
      <c r="J49" s="6">
        <f t="shared" si="6"/>
        <v>143052560.70269543</v>
      </c>
      <c r="K49" s="25">
        <f t="shared" si="6"/>
        <v>124647587.41816834</v>
      </c>
    </row>
    <row r="50" spans="1:11" ht="13.5">
      <c r="A50" s="34" t="s">
        <v>51</v>
      </c>
      <c r="B50" s="7">
        <f>+B48-B49</f>
        <v>1351655841.6040359</v>
      </c>
      <c r="C50" s="7">
        <f aca="true" t="shared" si="7" ref="C50:K50">+C48-C49</f>
        <v>-13626037.590144403</v>
      </c>
      <c r="D50" s="64">
        <f t="shared" si="7"/>
        <v>-48429448.64732844</v>
      </c>
      <c r="E50" s="65">
        <f t="shared" si="7"/>
        <v>14010878.633676186</v>
      </c>
      <c r="F50" s="7">
        <f t="shared" si="7"/>
        <v>-53878974.630325824</v>
      </c>
      <c r="G50" s="66">
        <f t="shared" si="7"/>
        <v>-53878974.630325824</v>
      </c>
      <c r="H50" s="67">
        <f t="shared" si="7"/>
        <v>-89525983</v>
      </c>
      <c r="I50" s="65">
        <f t="shared" si="7"/>
        <v>51321598.830893725</v>
      </c>
      <c r="J50" s="7">
        <f t="shared" si="7"/>
        <v>-129722951.70269543</v>
      </c>
      <c r="K50" s="66">
        <f t="shared" si="7"/>
        <v>-130435299.41816834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224938284</v>
      </c>
      <c r="C53" s="6">
        <v>1211168400</v>
      </c>
      <c r="D53" s="23">
        <v>99823634</v>
      </c>
      <c r="E53" s="24">
        <v>1409388248</v>
      </c>
      <c r="F53" s="6">
        <v>1479307307</v>
      </c>
      <c r="G53" s="25">
        <v>1479307307</v>
      </c>
      <c r="H53" s="26">
        <v>1289051912</v>
      </c>
      <c r="I53" s="24">
        <v>240900932</v>
      </c>
      <c r="J53" s="6">
        <v>415164313</v>
      </c>
      <c r="K53" s="25">
        <v>608138175</v>
      </c>
    </row>
    <row r="54" spans="1:11" ht="13.5">
      <c r="A54" s="22" t="s">
        <v>119</v>
      </c>
      <c r="B54" s="6">
        <v>41661727</v>
      </c>
      <c r="C54" s="6">
        <v>42536073</v>
      </c>
      <c r="D54" s="23">
        <v>42311115</v>
      </c>
      <c r="E54" s="24">
        <v>46357456</v>
      </c>
      <c r="F54" s="6">
        <v>46857456</v>
      </c>
      <c r="G54" s="25">
        <v>46857456</v>
      </c>
      <c r="H54" s="26">
        <v>0</v>
      </c>
      <c r="I54" s="24">
        <v>47648476</v>
      </c>
      <c r="J54" s="6">
        <v>48353551</v>
      </c>
      <c r="K54" s="25">
        <v>51207319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1120855</v>
      </c>
      <c r="G55" s="25">
        <v>1120855</v>
      </c>
      <c r="H55" s="26">
        <v>0</v>
      </c>
      <c r="I55" s="24">
        <v>87290117</v>
      </c>
      <c r="J55" s="6">
        <v>48050878</v>
      </c>
      <c r="K55" s="25">
        <v>117521054</v>
      </c>
    </row>
    <row r="56" spans="1:11" ht="13.5">
      <c r="A56" s="22" t="s">
        <v>55</v>
      </c>
      <c r="B56" s="6">
        <v>0</v>
      </c>
      <c r="C56" s="6">
        <v>0</v>
      </c>
      <c r="D56" s="23">
        <v>247931</v>
      </c>
      <c r="E56" s="24">
        <v>177411544</v>
      </c>
      <c r="F56" s="6">
        <v>0</v>
      </c>
      <c r="G56" s="25">
        <v>0</v>
      </c>
      <c r="H56" s="26">
        <v>0</v>
      </c>
      <c r="I56" s="24">
        <v>10520930</v>
      </c>
      <c r="J56" s="6">
        <v>10934614</v>
      </c>
      <c r="K56" s="25">
        <v>11567768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38531</v>
      </c>
      <c r="C62" s="92">
        <v>38531</v>
      </c>
      <c r="D62" s="93">
        <v>38531</v>
      </c>
      <c r="E62" s="91">
        <v>38531</v>
      </c>
      <c r="F62" s="92">
        <v>38531</v>
      </c>
      <c r="G62" s="93">
        <v>38531</v>
      </c>
      <c r="H62" s="94">
        <v>38531</v>
      </c>
      <c r="I62" s="91">
        <v>38531</v>
      </c>
      <c r="J62" s="92">
        <v>33531</v>
      </c>
      <c r="K62" s="93">
        <v>28531</v>
      </c>
    </row>
    <row r="63" spans="1:11" ht="13.5">
      <c r="A63" s="90" t="s">
        <v>61</v>
      </c>
      <c r="B63" s="91">
        <v>39192</v>
      </c>
      <c r="C63" s="92">
        <v>39192</v>
      </c>
      <c r="D63" s="93">
        <v>39192</v>
      </c>
      <c r="E63" s="91">
        <v>39192</v>
      </c>
      <c r="F63" s="92">
        <v>39192</v>
      </c>
      <c r="G63" s="93">
        <v>39192</v>
      </c>
      <c r="H63" s="94">
        <v>39192</v>
      </c>
      <c r="I63" s="91">
        <v>39192</v>
      </c>
      <c r="J63" s="92">
        <v>33192</v>
      </c>
      <c r="K63" s="93">
        <v>28192</v>
      </c>
    </row>
    <row r="64" spans="1:11" ht="13.5">
      <c r="A64" s="90" t="s">
        <v>62</v>
      </c>
      <c r="B64" s="91">
        <v>102627</v>
      </c>
      <c r="C64" s="92">
        <v>102627</v>
      </c>
      <c r="D64" s="93">
        <v>102627</v>
      </c>
      <c r="E64" s="91">
        <v>102627</v>
      </c>
      <c r="F64" s="92">
        <v>102627</v>
      </c>
      <c r="G64" s="93">
        <v>102627</v>
      </c>
      <c r="H64" s="94">
        <v>102627</v>
      </c>
      <c r="I64" s="91">
        <v>102627</v>
      </c>
      <c r="J64" s="92">
        <v>102627</v>
      </c>
      <c r="K64" s="93">
        <v>102627</v>
      </c>
    </row>
    <row r="65" spans="1:11" ht="13.5">
      <c r="A65" s="90" t="s">
        <v>63</v>
      </c>
      <c r="B65" s="91">
        <v>70418</v>
      </c>
      <c r="C65" s="92">
        <v>70418</v>
      </c>
      <c r="D65" s="93">
        <v>70418</v>
      </c>
      <c r="E65" s="91">
        <v>70418</v>
      </c>
      <c r="F65" s="92">
        <v>70418</v>
      </c>
      <c r="G65" s="93">
        <v>70418</v>
      </c>
      <c r="H65" s="94">
        <v>70418</v>
      </c>
      <c r="I65" s="91">
        <v>70418</v>
      </c>
      <c r="J65" s="92">
        <v>70418</v>
      </c>
      <c r="K65" s="93">
        <v>70418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19.208741941227654</v>
      </c>
      <c r="C70" s="5">
        <f aca="true" t="shared" si="8" ref="C70:K70">IF(ISERROR(C71/C72),0,(C71/C72))</f>
        <v>0.9741278655775011</v>
      </c>
      <c r="D70" s="5">
        <f t="shared" si="8"/>
        <v>0.30969096372115684</v>
      </c>
      <c r="E70" s="5">
        <f t="shared" si="8"/>
        <v>1.3073552328622347</v>
      </c>
      <c r="F70" s="5">
        <f t="shared" si="8"/>
        <v>3.4976160342383626</v>
      </c>
      <c r="G70" s="5">
        <f t="shared" si="8"/>
        <v>3.4976160342383626</v>
      </c>
      <c r="H70" s="5">
        <f t="shared" si="8"/>
        <v>0</v>
      </c>
      <c r="I70" s="5">
        <f t="shared" si="8"/>
        <v>0.4951379894254022</v>
      </c>
      <c r="J70" s="5">
        <f t="shared" si="8"/>
        <v>0.4937358065305187</v>
      </c>
      <c r="K70" s="5">
        <f t="shared" si="8"/>
        <v>0.49338358466395876</v>
      </c>
    </row>
    <row r="71" spans="1:11" ht="12.75" hidden="1">
      <c r="A71" s="1" t="s">
        <v>125</v>
      </c>
      <c r="B71" s="1">
        <f>+B83</f>
        <v>34305699</v>
      </c>
      <c r="C71" s="1">
        <f aca="true" t="shared" si="9" ref="C71:K71">+C83</f>
        <v>49488428</v>
      </c>
      <c r="D71" s="1">
        <f t="shared" si="9"/>
        <v>23347747</v>
      </c>
      <c r="E71" s="1">
        <f t="shared" si="9"/>
        <v>82434003</v>
      </c>
      <c r="F71" s="1">
        <f t="shared" si="9"/>
        <v>263638062</v>
      </c>
      <c r="G71" s="1">
        <f t="shared" si="9"/>
        <v>263638062</v>
      </c>
      <c r="H71" s="1">
        <f t="shared" si="9"/>
        <v>10037198</v>
      </c>
      <c r="I71" s="1">
        <f t="shared" si="9"/>
        <v>33192504</v>
      </c>
      <c r="J71" s="1">
        <f t="shared" si="9"/>
        <v>33113130</v>
      </c>
      <c r="K71" s="1">
        <f t="shared" si="9"/>
        <v>34460859</v>
      </c>
    </row>
    <row r="72" spans="1:11" ht="12.75" hidden="1">
      <c r="A72" s="1" t="s">
        <v>126</v>
      </c>
      <c r="B72" s="1">
        <f>+B77</f>
        <v>1785942</v>
      </c>
      <c r="C72" s="1">
        <f aca="true" t="shared" si="10" ref="C72:K72">+C77</f>
        <v>50802805</v>
      </c>
      <c r="D72" s="1">
        <f t="shared" si="10"/>
        <v>75390469</v>
      </c>
      <c r="E72" s="1">
        <f t="shared" si="10"/>
        <v>63054020</v>
      </c>
      <c r="F72" s="1">
        <f t="shared" si="10"/>
        <v>75376502</v>
      </c>
      <c r="G72" s="1">
        <f t="shared" si="10"/>
        <v>75376502</v>
      </c>
      <c r="H72" s="1">
        <f t="shared" si="10"/>
        <v>0</v>
      </c>
      <c r="I72" s="1">
        <f t="shared" si="10"/>
        <v>67036876</v>
      </c>
      <c r="J72" s="1">
        <f t="shared" si="10"/>
        <v>67066495</v>
      </c>
      <c r="K72" s="1">
        <f t="shared" si="10"/>
        <v>69845978</v>
      </c>
    </row>
    <row r="73" spans="1:11" ht="12.75" hidden="1">
      <c r="A73" s="1" t="s">
        <v>127</v>
      </c>
      <c r="B73" s="1">
        <f>+B74</f>
        <v>-19037103</v>
      </c>
      <c r="C73" s="1">
        <f aca="true" t="shared" si="11" ref="C73:K73">+(C78+C80+C81+C82)-(B78+B80+B81+B82)</f>
        <v>-4184475</v>
      </c>
      <c r="D73" s="1">
        <f t="shared" si="11"/>
        <v>-40408312</v>
      </c>
      <c r="E73" s="1">
        <f t="shared" si="11"/>
        <v>12483619</v>
      </c>
      <c r="F73" s="1">
        <f>+(F78+F80+F81+F82)-(D78+D80+D81+D82)</f>
        <v>-11037525</v>
      </c>
      <c r="G73" s="1">
        <f>+(G78+G80+G81+G82)-(D78+D80+D81+D82)</f>
        <v>-11037525</v>
      </c>
      <c r="H73" s="1">
        <f>+(H78+H80+H81+H82)-(D78+D80+D81+D82)</f>
        <v>44410336</v>
      </c>
      <c r="I73" s="1">
        <f>+(I78+I80+I81+I82)-(E78+E80+E81+E82)</f>
        <v>22187042</v>
      </c>
      <c r="J73" s="1">
        <f t="shared" si="11"/>
        <v>41837688</v>
      </c>
      <c r="K73" s="1">
        <f t="shared" si="11"/>
        <v>37378284</v>
      </c>
    </row>
    <row r="74" spans="1:11" ht="12.75" hidden="1">
      <c r="A74" s="1" t="s">
        <v>128</v>
      </c>
      <c r="B74" s="1">
        <f>+TREND(C74:E74)</f>
        <v>-19037103</v>
      </c>
      <c r="C74" s="1">
        <f>+C73</f>
        <v>-4184475</v>
      </c>
      <c r="D74" s="1">
        <f aca="true" t="shared" si="12" ref="D74:K74">+D73</f>
        <v>-40408312</v>
      </c>
      <c r="E74" s="1">
        <f t="shared" si="12"/>
        <v>12483619</v>
      </c>
      <c r="F74" s="1">
        <f t="shared" si="12"/>
        <v>-11037525</v>
      </c>
      <c r="G74" s="1">
        <f t="shared" si="12"/>
        <v>-11037525</v>
      </c>
      <c r="H74" s="1">
        <f t="shared" si="12"/>
        <v>44410336</v>
      </c>
      <c r="I74" s="1">
        <f t="shared" si="12"/>
        <v>22187042</v>
      </c>
      <c r="J74" s="1">
        <f t="shared" si="12"/>
        <v>41837688</v>
      </c>
      <c r="K74" s="1">
        <f t="shared" si="12"/>
        <v>37378284</v>
      </c>
    </row>
    <row r="75" spans="1:11" ht="12.75" hidden="1">
      <c r="A75" s="1" t="s">
        <v>129</v>
      </c>
      <c r="B75" s="1">
        <f>+B84-(((B80+B81+B78)*B70)-B79)</f>
        <v>-1329679333.6040359</v>
      </c>
      <c r="C75" s="1">
        <f aca="true" t="shared" si="13" ref="C75:K75">+C84-(((C80+C81+C78)*C70)-C79)</f>
        <v>40568818.5901444</v>
      </c>
      <c r="D75" s="1">
        <f t="shared" si="13"/>
        <v>89847797.64732844</v>
      </c>
      <c r="E75" s="1">
        <f t="shared" si="13"/>
        <v>13337458.366323814</v>
      </c>
      <c r="F75" s="1">
        <f t="shared" si="13"/>
        <v>12621763.630325824</v>
      </c>
      <c r="G75" s="1">
        <f t="shared" si="13"/>
        <v>12621763.630325824</v>
      </c>
      <c r="H75" s="1">
        <f t="shared" si="13"/>
        <v>126607404</v>
      </c>
      <c r="I75" s="1">
        <f t="shared" si="13"/>
        <v>-26945508.83089373</v>
      </c>
      <c r="J75" s="1">
        <f t="shared" si="13"/>
        <v>143052560.70269543</v>
      </c>
      <c r="K75" s="1">
        <f t="shared" si="13"/>
        <v>124647587.41816834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1785942</v>
      </c>
      <c r="C77" s="3">
        <v>50802805</v>
      </c>
      <c r="D77" s="3">
        <v>75390469</v>
      </c>
      <c r="E77" s="3">
        <v>63054020</v>
      </c>
      <c r="F77" s="3">
        <v>75376502</v>
      </c>
      <c r="G77" s="3">
        <v>75376502</v>
      </c>
      <c r="H77" s="3">
        <v>0</v>
      </c>
      <c r="I77" s="3">
        <v>67036876</v>
      </c>
      <c r="J77" s="3">
        <v>67066495</v>
      </c>
      <c r="K77" s="3">
        <v>69845978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67372948</v>
      </c>
      <c r="C79" s="3">
        <v>60050205</v>
      </c>
      <c r="D79" s="3">
        <v>98561646</v>
      </c>
      <c r="E79" s="3">
        <v>47315378</v>
      </c>
      <c r="F79" s="3">
        <v>72429994</v>
      </c>
      <c r="G79" s="3">
        <v>72429994</v>
      </c>
      <c r="H79" s="3">
        <v>126607404</v>
      </c>
      <c r="I79" s="3">
        <v>4153068</v>
      </c>
      <c r="J79" s="3">
        <v>194719834</v>
      </c>
      <c r="K79" s="3">
        <v>194719834</v>
      </c>
    </row>
    <row r="80" spans="1:11" ht="12.75" hidden="1">
      <c r="A80" s="2" t="s">
        <v>67</v>
      </c>
      <c r="B80" s="3">
        <v>3006333</v>
      </c>
      <c r="C80" s="3">
        <v>12255069</v>
      </c>
      <c r="D80" s="3">
        <v>0</v>
      </c>
      <c r="E80" s="3">
        <v>30620857</v>
      </c>
      <c r="F80" s="3">
        <v>10109549</v>
      </c>
      <c r="G80" s="3">
        <v>10109549</v>
      </c>
      <c r="H80" s="3">
        <v>67277503</v>
      </c>
      <c r="I80" s="3">
        <v>52807899</v>
      </c>
      <c r="J80" s="3">
        <v>92245587</v>
      </c>
      <c r="K80" s="3">
        <v>130573871</v>
      </c>
    </row>
    <row r="81" spans="1:11" ht="12.75" hidden="1">
      <c r="A81" s="2" t="s">
        <v>68</v>
      </c>
      <c r="B81" s="3">
        <v>69723692</v>
      </c>
      <c r="C81" s="3">
        <v>7743729</v>
      </c>
      <c r="D81" s="3">
        <v>28137238</v>
      </c>
      <c r="E81" s="3">
        <v>0</v>
      </c>
      <c r="F81" s="3">
        <v>6990164</v>
      </c>
      <c r="G81" s="3">
        <v>6990164</v>
      </c>
      <c r="H81" s="3">
        <v>5270071</v>
      </c>
      <c r="I81" s="3">
        <v>10000000</v>
      </c>
      <c r="J81" s="3">
        <v>12400000</v>
      </c>
      <c r="K81" s="3">
        <v>11450000</v>
      </c>
    </row>
    <row r="82" spans="1:11" ht="12.75" hidden="1">
      <c r="A82" s="2" t="s">
        <v>69</v>
      </c>
      <c r="B82" s="3">
        <v>0</v>
      </c>
      <c r="C82" s="3">
        <v>48546752</v>
      </c>
      <c r="D82" s="3">
        <v>0</v>
      </c>
      <c r="E82" s="3">
        <v>10000000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34305699</v>
      </c>
      <c r="C83" s="3">
        <v>49488428</v>
      </c>
      <c r="D83" s="3">
        <v>23347747</v>
      </c>
      <c r="E83" s="3">
        <v>82434003</v>
      </c>
      <c r="F83" s="3">
        <v>263638062</v>
      </c>
      <c r="G83" s="3">
        <v>263638062</v>
      </c>
      <c r="H83" s="3">
        <v>10037198</v>
      </c>
      <c r="I83" s="3">
        <v>33192504</v>
      </c>
      <c r="J83" s="3">
        <v>33113130</v>
      </c>
      <c r="K83" s="3">
        <v>34460859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6054418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7644030</v>
      </c>
      <c r="C5" s="6">
        <v>8000000</v>
      </c>
      <c r="D5" s="23">
        <v>8000000</v>
      </c>
      <c r="E5" s="24">
        <v>12000000</v>
      </c>
      <c r="F5" s="6">
        <v>12000000</v>
      </c>
      <c r="G5" s="25">
        <v>12000000</v>
      </c>
      <c r="H5" s="26">
        <v>0</v>
      </c>
      <c r="I5" s="24">
        <v>12000000</v>
      </c>
      <c r="J5" s="6">
        <v>12708000</v>
      </c>
      <c r="K5" s="25">
        <v>12708000</v>
      </c>
    </row>
    <row r="6" spans="1:11" ht="13.5">
      <c r="A6" s="22" t="s">
        <v>18</v>
      </c>
      <c r="B6" s="6">
        <v>0</v>
      </c>
      <c r="C6" s="6">
        <v>90000</v>
      </c>
      <c r="D6" s="23">
        <v>800000</v>
      </c>
      <c r="E6" s="24">
        <v>844800</v>
      </c>
      <c r="F6" s="6">
        <v>844800</v>
      </c>
      <c r="G6" s="25">
        <v>844800</v>
      </c>
      <c r="H6" s="26">
        <v>0</v>
      </c>
      <c r="I6" s="24">
        <v>881126</v>
      </c>
      <c r="J6" s="6">
        <v>933113</v>
      </c>
      <c r="K6" s="25">
        <v>986300</v>
      </c>
    </row>
    <row r="7" spans="1:11" ht="13.5">
      <c r="A7" s="22" t="s">
        <v>19</v>
      </c>
      <c r="B7" s="6">
        <v>585000</v>
      </c>
      <c r="C7" s="6">
        <v>794250</v>
      </c>
      <c r="D7" s="23">
        <v>3000000</v>
      </c>
      <c r="E7" s="24">
        <v>2500000</v>
      </c>
      <c r="F7" s="6">
        <v>2500000</v>
      </c>
      <c r="G7" s="25">
        <v>2500000</v>
      </c>
      <c r="H7" s="26">
        <v>0</v>
      </c>
      <c r="I7" s="24">
        <v>2607500</v>
      </c>
      <c r="J7" s="6">
        <v>2761343</v>
      </c>
      <c r="K7" s="25">
        <v>2761343</v>
      </c>
    </row>
    <row r="8" spans="1:11" ht="13.5">
      <c r="A8" s="22" t="s">
        <v>20</v>
      </c>
      <c r="B8" s="6">
        <v>99422000</v>
      </c>
      <c r="C8" s="6">
        <v>116174000</v>
      </c>
      <c r="D8" s="23">
        <v>130420000</v>
      </c>
      <c r="E8" s="24">
        <v>157076000</v>
      </c>
      <c r="F8" s="6">
        <v>157076000</v>
      </c>
      <c r="G8" s="25">
        <v>157076000</v>
      </c>
      <c r="H8" s="26">
        <v>0</v>
      </c>
      <c r="I8" s="24">
        <v>204487000</v>
      </c>
      <c r="J8" s="6">
        <v>204803716</v>
      </c>
      <c r="K8" s="25">
        <v>199563419</v>
      </c>
    </row>
    <row r="9" spans="1:11" ht="13.5">
      <c r="A9" s="22" t="s">
        <v>21</v>
      </c>
      <c r="B9" s="6">
        <v>65722404</v>
      </c>
      <c r="C9" s="6">
        <v>40129283</v>
      </c>
      <c r="D9" s="23">
        <v>89494000</v>
      </c>
      <c r="E9" s="24">
        <v>48773468</v>
      </c>
      <c r="F9" s="6">
        <v>22121140</v>
      </c>
      <c r="G9" s="25">
        <v>22121140</v>
      </c>
      <c r="H9" s="26">
        <v>0</v>
      </c>
      <c r="I9" s="24">
        <v>48231128</v>
      </c>
      <c r="J9" s="6">
        <v>51074109</v>
      </c>
      <c r="K9" s="25">
        <v>52896235</v>
      </c>
    </row>
    <row r="10" spans="1:11" ht="25.5">
      <c r="A10" s="27" t="s">
        <v>118</v>
      </c>
      <c r="B10" s="28">
        <f>SUM(B5:B9)</f>
        <v>173373434</v>
      </c>
      <c r="C10" s="29">
        <f aca="true" t="shared" si="0" ref="C10:K10">SUM(C5:C9)</f>
        <v>165187533</v>
      </c>
      <c r="D10" s="30">
        <f t="shared" si="0"/>
        <v>231714000</v>
      </c>
      <c r="E10" s="28">
        <f t="shared" si="0"/>
        <v>221194268</v>
      </c>
      <c r="F10" s="29">
        <f t="shared" si="0"/>
        <v>194541940</v>
      </c>
      <c r="G10" s="31">
        <f t="shared" si="0"/>
        <v>194541940</v>
      </c>
      <c r="H10" s="32">
        <f t="shared" si="0"/>
        <v>0</v>
      </c>
      <c r="I10" s="28">
        <f t="shared" si="0"/>
        <v>268206754</v>
      </c>
      <c r="J10" s="29">
        <f t="shared" si="0"/>
        <v>272280281</v>
      </c>
      <c r="K10" s="31">
        <f t="shared" si="0"/>
        <v>268915297</v>
      </c>
    </row>
    <row r="11" spans="1:11" ht="13.5">
      <c r="A11" s="22" t="s">
        <v>22</v>
      </c>
      <c r="B11" s="6">
        <v>57546111</v>
      </c>
      <c r="C11" s="6">
        <v>87094046</v>
      </c>
      <c r="D11" s="23">
        <v>93411904</v>
      </c>
      <c r="E11" s="24">
        <v>87049627</v>
      </c>
      <c r="F11" s="6">
        <v>115328018</v>
      </c>
      <c r="G11" s="25">
        <v>115328018</v>
      </c>
      <c r="H11" s="26">
        <v>0</v>
      </c>
      <c r="I11" s="24">
        <v>95374553</v>
      </c>
      <c r="J11" s="6">
        <v>94307300</v>
      </c>
      <c r="K11" s="25">
        <v>99682816</v>
      </c>
    </row>
    <row r="12" spans="1:11" ht="13.5">
      <c r="A12" s="22" t="s">
        <v>23</v>
      </c>
      <c r="B12" s="6">
        <v>11291583</v>
      </c>
      <c r="C12" s="6">
        <v>13969383</v>
      </c>
      <c r="D12" s="23">
        <v>14898347</v>
      </c>
      <c r="E12" s="24">
        <v>15869380</v>
      </c>
      <c r="F12" s="6">
        <v>16917373</v>
      </c>
      <c r="G12" s="25">
        <v>16917373</v>
      </c>
      <c r="H12" s="26">
        <v>0</v>
      </c>
      <c r="I12" s="24">
        <v>17417373</v>
      </c>
      <c r="J12" s="6">
        <v>17915498</v>
      </c>
      <c r="K12" s="25">
        <v>18936681</v>
      </c>
    </row>
    <row r="13" spans="1:11" ht="13.5">
      <c r="A13" s="22" t="s">
        <v>119</v>
      </c>
      <c r="B13" s="6">
        <v>0</v>
      </c>
      <c r="C13" s="6">
        <v>0</v>
      </c>
      <c r="D13" s="23">
        <v>0</v>
      </c>
      <c r="E13" s="24">
        <v>0</v>
      </c>
      <c r="F13" s="6">
        <v>0</v>
      </c>
      <c r="G13" s="25">
        <v>0</v>
      </c>
      <c r="H13" s="26">
        <v>0</v>
      </c>
      <c r="I13" s="24">
        <v>0</v>
      </c>
      <c r="J13" s="6">
        <v>0</v>
      </c>
      <c r="K13" s="25">
        <v>0</v>
      </c>
    </row>
    <row r="14" spans="1:11" ht="13.5">
      <c r="A14" s="22" t="s">
        <v>24</v>
      </c>
      <c r="B14" s="6">
        <v>100000</v>
      </c>
      <c r="C14" s="6">
        <v>105900</v>
      </c>
      <c r="D14" s="23">
        <v>111619</v>
      </c>
      <c r="E14" s="24">
        <v>0</v>
      </c>
      <c r="F14" s="6">
        <v>100000</v>
      </c>
      <c r="G14" s="25">
        <v>100000</v>
      </c>
      <c r="H14" s="26">
        <v>0</v>
      </c>
      <c r="I14" s="24">
        <v>104300</v>
      </c>
      <c r="J14" s="6">
        <v>110454</v>
      </c>
      <c r="K14" s="25">
        <v>116750</v>
      </c>
    </row>
    <row r="15" spans="1:11" ht="13.5">
      <c r="A15" s="22" t="s">
        <v>25</v>
      </c>
      <c r="B15" s="6">
        <v>482778</v>
      </c>
      <c r="C15" s="6">
        <v>423600</v>
      </c>
      <c r="D15" s="23">
        <v>423600</v>
      </c>
      <c r="E15" s="24">
        <v>0</v>
      </c>
      <c r="F15" s="6">
        <v>423600</v>
      </c>
      <c r="G15" s="25">
        <v>423600</v>
      </c>
      <c r="H15" s="26">
        <v>0</v>
      </c>
      <c r="I15" s="24">
        <v>441815</v>
      </c>
      <c r="J15" s="6">
        <v>467882</v>
      </c>
      <c r="K15" s="25">
        <v>494551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32859835</v>
      </c>
      <c r="C17" s="6">
        <v>31278250</v>
      </c>
      <c r="D17" s="23">
        <v>57158725</v>
      </c>
      <c r="E17" s="24">
        <v>0</v>
      </c>
      <c r="F17" s="6">
        <v>46415518</v>
      </c>
      <c r="G17" s="25">
        <v>46415518</v>
      </c>
      <c r="H17" s="26">
        <v>0</v>
      </c>
      <c r="I17" s="24">
        <v>224105212</v>
      </c>
      <c r="J17" s="6">
        <v>239241147</v>
      </c>
      <c r="K17" s="25">
        <v>232532498</v>
      </c>
    </row>
    <row r="18" spans="1:11" ht="13.5">
      <c r="A18" s="34" t="s">
        <v>28</v>
      </c>
      <c r="B18" s="35">
        <f>SUM(B11:B17)</f>
        <v>102280307</v>
      </c>
      <c r="C18" s="36">
        <f aca="true" t="shared" si="1" ref="C18:K18">SUM(C11:C17)</f>
        <v>132871179</v>
      </c>
      <c r="D18" s="37">
        <f t="shared" si="1"/>
        <v>166004195</v>
      </c>
      <c r="E18" s="35">
        <f t="shared" si="1"/>
        <v>102919007</v>
      </c>
      <c r="F18" s="36">
        <f t="shared" si="1"/>
        <v>179184509</v>
      </c>
      <c r="G18" s="38">
        <f t="shared" si="1"/>
        <v>179184509</v>
      </c>
      <c r="H18" s="39">
        <f t="shared" si="1"/>
        <v>0</v>
      </c>
      <c r="I18" s="35">
        <f t="shared" si="1"/>
        <v>337443253</v>
      </c>
      <c r="J18" s="36">
        <f t="shared" si="1"/>
        <v>352042281</v>
      </c>
      <c r="K18" s="38">
        <f t="shared" si="1"/>
        <v>351763296</v>
      </c>
    </row>
    <row r="19" spans="1:11" ht="13.5">
      <c r="A19" s="34" t="s">
        <v>29</v>
      </c>
      <c r="B19" s="40">
        <f>+B10-B18</f>
        <v>71093127</v>
      </c>
      <c r="C19" s="41">
        <f aca="true" t="shared" si="2" ref="C19:K19">+C10-C18</f>
        <v>32316354</v>
      </c>
      <c r="D19" s="42">
        <f t="shared" si="2"/>
        <v>65709805</v>
      </c>
      <c r="E19" s="40">
        <f t="shared" si="2"/>
        <v>118275261</v>
      </c>
      <c r="F19" s="41">
        <f t="shared" si="2"/>
        <v>15357431</v>
      </c>
      <c r="G19" s="43">
        <f t="shared" si="2"/>
        <v>15357431</v>
      </c>
      <c r="H19" s="44">
        <f t="shared" si="2"/>
        <v>0</v>
      </c>
      <c r="I19" s="40">
        <f t="shared" si="2"/>
        <v>-69236499</v>
      </c>
      <c r="J19" s="41">
        <f t="shared" si="2"/>
        <v>-79762000</v>
      </c>
      <c r="K19" s="43">
        <f t="shared" si="2"/>
        <v>-82847999</v>
      </c>
    </row>
    <row r="20" spans="1:11" ht="13.5">
      <c r="A20" s="22" t="s">
        <v>30</v>
      </c>
      <c r="B20" s="24">
        <v>40900000</v>
      </c>
      <c r="C20" s="6">
        <v>48263000</v>
      </c>
      <c r="D20" s="23">
        <v>69073000</v>
      </c>
      <c r="E20" s="24">
        <v>55594000</v>
      </c>
      <c r="F20" s="6">
        <v>0</v>
      </c>
      <c r="G20" s="25">
        <v>0</v>
      </c>
      <c r="H20" s="26">
        <v>0</v>
      </c>
      <c r="I20" s="24">
        <v>70704000</v>
      </c>
      <c r="J20" s="6">
        <v>79762000</v>
      </c>
      <c r="K20" s="25">
        <v>82848000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111993127</v>
      </c>
      <c r="C22" s="52">
        <f aca="true" t="shared" si="3" ref="C22:K22">SUM(C19:C21)</f>
        <v>80579354</v>
      </c>
      <c r="D22" s="53">
        <f t="shared" si="3"/>
        <v>134782805</v>
      </c>
      <c r="E22" s="51">
        <f t="shared" si="3"/>
        <v>173869261</v>
      </c>
      <c r="F22" s="52">
        <f t="shared" si="3"/>
        <v>15357431</v>
      </c>
      <c r="G22" s="54">
        <f t="shared" si="3"/>
        <v>15357431</v>
      </c>
      <c r="H22" s="55">
        <f t="shared" si="3"/>
        <v>0</v>
      </c>
      <c r="I22" s="51">
        <f t="shared" si="3"/>
        <v>1467501</v>
      </c>
      <c r="J22" s="52">
        <f t="shared" si="3"/>
        <v>0</v>
      </c>
      <c r="K22" s="54">
        <f t="shared" si="3"/>
        <v>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111993127</v>
      </c>
      <c r="C24" s="41">
        <f aca="true" t="shared" si="4" ref="C24:K24">SUM(C22:C23)</f>
        <v>80579354</v>
      </c>
      <c r="D24" s="42">
        <f t="shared" si="4"/>
        <v>134782805</v>
      </c>
      <c r="E24" s="40">
        <f t="shared" si="4"/>
        <v>173869261</v>
      </c>
      <c r="F24" s="41">
        <f t="shared" si="4"/>
        <v>15357431</v>
      </c>
      <c r="G24" s="43">
        <f t="shared" si="4"/>
        <v>15357431</v>
      </c>
      <c r="H24" s="44">
        <f t="shared" si="4"/>
        <v>0</v>
      </c>
      <c r="I24" s="40">
        <f t="shared" si="4"/>
        <v>1467501</v>
      </c>
      <c r="J24" s="41">
        <f t="shared" si="4"/>
        <v>0</v>
      </c>
      <c r="K24" s="43">
        <f t="shared" si="4"/>
        <v>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59275596</v>
      </c>
      <c r="C27" s="7">
        <v>79468000</v>
      </c>
      <c r="D27" s="64">
        <v>134873000</v>
      </c>
      <c r="E27" s="65">
        <v>119975900</v>
      </c>
      <c r="F27" s="7">
        <v>119969238</v>
      </c>
      <c r="G27" s="66">
        <v>119969238</v>
      </c>
      <c r="H27" s="67">
        <v>0</v>
      </c>
      <c r="I27" s="65">
        <v>145145180</v>
      </c>
      <c r="J27" s="7">
        <v>155622475</v>
      </c>
      <c r="K27" s="66">
        <v>144147562</v>
      </c>
    </row>
    <row r="28" spans="1:11" ht="13.5">
      <c r="A28" s="68" t="s">
        <v>30</v>
      </c>
      <c r="B28" s="6">
        <v>59275596</v>
      </c>
      <c r="C28" s="6">
        <v>79468000</v>
      </c>
      <c r="D28" s="23">
        <v>134873000</v>
      </c>
      <c r="E28" s="24">
        <v>119975900</v>
      </c>
      <c r="F28" s="6">
        <v>73475900</v>
      </c>
      <c r="G28" s="25">
        <v>73475900</v>
      </c>
      <c r="H28" s="26">
        <v>0</v>
      </c>
      <c r="I28" s="24">
        <v>145145180</v>
      </c>
      <c r="J28" s="6">
        <v>155622475</v>
      </c>
      <c r="K28" s="25">
        <v>144147562</v>
      </c>
    </row>
    <row r="29" spans="1:11" ht="13.5">
      <c r="A29" s="22" t="s">
        <v>123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46493338</v>
      </c>
      <c r="G30" s="25">
        <v>46493338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59275596</v>
      </c>
      <c r="C32" s="7">
        <f aca="true" t="shared" si="5" ref="C32:K32">SUM(C28:C31)</f>
        <v>79468000</v>
      </c>
      <c r="D32" s="64">
        <f t="shared" si="5"/>
        <v>134873000</v>
      </c>
      <c r="E32" s="65">
        <f t="shared" si="5"/>
        <v>119975900</v>
      </c>
      <c r="F32" s="7">
        <f t="shared" si="5"/>
        <v>119969238</v>
      </c>
      <c r="G32" s="66">
        <f t="shared" si="5"/>
        <v>119969238</v>
      </c>
      <c r="H32" s="67">
        <f t="shared" si="5"/>
        <v>0</v>
      </c>
      <c r="I32" s="65">
        <f t="shared" si="5"/>
        <v>145145180</v>
      </c>
      <c r="J32" s="7">
        <f t="shared" si="5"/>
        <v>155622475</v>
      </c>
      <c r="K32" s="66">
        <f t="shared" si="5"/>
        <v>144147562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53893747</v>
      </c>
      <c r="C35" s="6">
        <v>73562318</v>
      </c>
      <c r="D35" s="23">
        <v>69585269</v>
      </c>
      <c r="E35" s="24">
        <v>163321938</v>
      </c>
      <c r="F35" s="6">
        <v>160060150</v>
      </c>
      <c r="G35" s="25">
        <v>160060150</v>
      </c>
      <c r="H35" s="26">
        <v>110672858</v>
      </c>
      <c r="I35" s="24">
        <v>203018901</v>
      </c>
      <c r="J35" s="6">
        <v>203018901</v>
      </c>
      <c r="K35" s="25">
        <v>203018901</v>
      </c>
    </row>
    <row r="36" spans="1:11" ht="13.5">
      <c r="A36" s="22" t="s">
        <v>39</v>
      </c>
      <c r="B36" s="6">
        <v>591336590</v>
      </c>
      <c r="C36" s="6">
        <v>782334671</v>
      </c>
      <c r="D36" s="23">
        <v>841970409</v>
      </c>
      <c r="E36" s="24">
        <v>825698384</v>
      </c>
      <c r="F36" s="6">
        <v>825698384</v>
      </c>
      <c r="G36" s="25">
        <v>825698384</v>
      </c>
      <c r="H36" s="26">
        <v>838052824</v>
      </c>
      <c r="I36" s="24">
        <v>909260362</v>
      </c>
      <c r="J36" s="6">
        <v>909260362</v>
      </c>
      <c r="K36" s="25">
        <v>909260362</v>
      </c>
    </row>
    <row r="37" spans="1:11" ht="13.5">
      <c r="A37" s="22" t="s">
        <v>40</v>
      </c>
      <c r="B37" s="6">
        <v>14102431</v>
      </c>
      <c r="C37" s="6">
        <v>26128324</v>
      </c>
      <c r="D37" s="23">
        <v>37052852</v>
      </c>
      <c r="E37" s="24">
        <v>77767514</v>
      </c>
      <c r="F37" s="6">
        <v>85000868</v>
      </c>
      <c r="G37" s="25">
        <v>85000868</v>
      </c>
      <c r="H37" s="26">
        <v>155423257</v>
      </c>
      <c r="I37" s="24">
        <v>71929233</v>
      </c>
      <c r="J37" s="6">
        <v>71929233</v>
      </c>
      <c r="K37" s="25">
        <v>71929233</v>
      </c>
    </row>
    <row r="38" spans="1:11" ht="13.5">
      <c r="A38" s="22" t="s">
        <v>41</v>
      </c>
      <c r="B38" s="6">
        <v>9479509</v>
      </c>
      <c r="C38" s="6">
        <v>9974905</v>
      </c>
      <c r="D38" s="23">
        <v>10028914</v>
      </c>
      <c r="E38" s="24">
        <v>6825840</v>
      </c>
      <c r="F38" s="6">
        <v>6825840</v>
      </c>
      <c r="G38" s="25">
        <v>6825840</v>
      </c>
      <c r="H38" s="26">
        <v>6825840</v>
      </c>
      <c r="I38" s="24">
        <v>6825840</v>
      </c>
      <c r="J38" s="6">
        <v>6825840</v>
      </c>
      <c r="K38" s="25">
        <v>6825840</v>
      </c>
    </row>
    <row r="39" spans="1:11" ht="13.5">
      <c r="A39" s="22" t="s">
        <v>42</v>
      </c>
      <c r="B39" s="6">
        <v>621648397</v>
      </c>
      <c r="C39" s="6">
        <v>819793760</v>
      </c>
      <c r="D39" s="23">
        <v>864473912</v>
      </c>
      <c r="E39" s="24">
        <v>904426968</v>
      </c>
      <c r="F39" s="6">
        <v>893931826</v>
      </c>
      <c r="G39" s="25">
        <v>893931826</v>
      </c>
      <c r="H39" s="26">
        <v>786476585</v>
      </c>
      <c r="I39" s="24">
        <v>1033524190</v>
      </c>
      <c r="J39" s="6">
        <v>1033524190</v>
      </c>
      <c r="K39" s="25">
        <v>1033524190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-11961020</v>
      </c>
      <c r="C42" s="6">
        <v>82360440</v>
      </c>
      <c r="D42" s="23">
        <v>175573753</v>
      </c>
      <c r="E42" s="24">
        <v>120012108</v>
      </c>
      <c r="F42" s="6">
        <v>179184528</v>
      </c>
      <c r="G42" s="25">
        <v>179184528</v>
      </c>
      <c r="H42" s="26">
        <v>160755186</v>
      </c>
      <c r="I42" s="24">
        <v>538890843</v>
      </c>
      <c r="J42" s="6">
        <v>352041475</v>
      </c>
      <c r="K42" s="25">
        <v>495910761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-119975904</v>
      </c>
      <c r="F43" s="6">
        <v>-50582004</v>
      </c>
      <c r="G43" s="25">
        <v>-50582004</v>
      </c>
      <c r="H43" s="26">
        <v>0</v>
      </c>
      <c r="I43" s="24">
        <v>-145145184</v>
      </c>
      <c r="J43" s="6">
        <v>-155622475</v>
      </c>
      <c r="K43" s="25">
        <v>-144147761</v>
      </c>
    </row>
    <row r="44" spans="1:11" ht="13.5">
      <c r="A44" s="22" t="s">
        <v>46</v>
      </c>
      <c r="B44" s="6">
        <v>7306572</v>
      </c>
      <c r="C44" s="6">
        <v>6316745</v>
      </c>
      <c r="D44" s="23">
        <v>6289254</v>
      </c>
      <c r="E44" s="24">
        <v>-496584</v>
      </c>
      <c r="F44" s="6">
        <v>-496584</v>
      </c>
      <c r="G44" s="25">
        <v>-496584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-4654448</v>
      </c>
      <c r="C45" s="7">
        <v>88677185</v>
      </c>
      <c r="D45" s="64">
        <v>181863007</v>
      </c>
      <c r="E45" s="65">
        <v>-77</v>
      </c>
      <c r="F45" s="7">
        <v>128105940</v>
      </c>
      <c r="G45" s="66">
        <v>128105940</v>
      </c>
      <c r="H45" s="67">
        <v>160755186</v>
      </c>
      <c r="I45" s="65">
        <v>393745659</v>
      </c>
      <c r="J45" s="7">
        <v>590164659</v>
      </c>
      <c r="K45" s="66">
        <v>941927659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43063696</v>
      </c>
      <c r="C48" s="6">
        <v>49884335</v>
      </c>
      <c r="D48" s="23">
        <v>29778831</v>
      </c>
      <c r="E48" s="24">
        <v>67025127</v>
      </c>
      <c r="F48" s="6">
        <v>54679270</v>
      </c>
      <c r="G48" s="25">
        <v>54679270</v>
      </c>
      <c r="H48" s="26">
        <v>23772676</v>
      </c>
      <c r="I48" s="24">
        <v>110189838</v>
      </c>
      <c r="J48" s="6">
        <v>110189838</v>
      </c>
      <c r="K48" s="25">
        <v>110189838</v>
      </c>
    </row>
    <row r="49" spans="1:11" ht="13.5">
      <c r="A49" s="22" t="s">
        <v>50</v>
      </c>
      <c r="B49" s="6">
        <f>+B75</f>
        <v>9642227.9723287</v>
      </c>
      <c r="C49" s="6">
        <f aca="true" t="shared" si="6" ref="C49:K49">+C75</f>
        <v>13387183.406487456</v>
      </c>
      <c r="D49" s="23">
        <f t="shared" si="6"/>
        <v>6082166.089138597</v>
      </c>
      <c r="E49" s="24">
        <f t="shared" si="6"/>
        <v>-57796182.094197124</v>
      </c>
      <c r="F49" s="6">
        <f t="shared" si="6"/>
        <v>-234698455.81759208</v>
      </c>
      <c r="G49" s="25">
        <f t="shared" si="6"/>
        <v>-234698455.81759208</v>
      </c>
      <c r="H49" s="26">
        <f t="shared" si="6"/>
        <v>105426849</v>
      </c>
      <c r="I49" s="24">
        <f t="shared" si="6"/>
        <v>-59693313.54706617</v>
      </c>
      <c r="J49" s="6">
        <f t="shared" si="6"/>
        <v>-59692481.55703598</v>
      </c>
      <c r="K49" s="25">
        <f t="shared" si="6"/>
        <v>-62704420.06549843</v>
      </c>
    </row>
    <row r="50" spans="1:11" ht="13.5">
      <c r="A50" s="34" t="s">
        <v>51</v>
      </c>
      <c r="B50" s="7">
        <f>+B48-B49</f>
        <v>33421468.0276713</v>
      </c>
      <c r="C50" s="7">
        <f aca="true" t="shared" si="7" ref="C50:K50">+C48-C49</f>
        <v>36497151.59351254</v>
      </c>
      <c r="D50" s="64">
        <f t="shared" si="7"/>
        <v>23696664.910861403</v>
      </c>
      <c r="E50" s="65">
        <f t="shared" si="7"/>
        <v>124821309.09419712</v>
      </c>
      <c r="F50" s="7">
        <f t="shared" si="7"/>
        <v>289377725.8175921</v>
      </c>
      <c r="G50" s="66">
        <f t="shared" si="7"/>
        <v>289377725.8175921</v>
      </c>
      <c r="H50" s="67">
        <f t="shared" si="7"/>
        <v>-81654173</v>
      </c>
      <c r="I50" s="65">
        <f t="shared" si="7"/>
        <v>169883151.54706615</v>
      </c>
      <c r="J50" s="7">
        <f t="shared" si="7"/>
        <v>169882319.55703598</v>
      </c>
      <c r="K50" s="66">
        <f t="shared" si="7"/>
        <v>172894258.0654984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587486272</v>
      </c>
      <c r="C53" s="6">
        <v>777951139</v>
      </c>
      <c r="D53" s="23">
        <v>837231458</v>
      </c>
      <c r="E53" s="24">
        <v>240391800</v>
      </c>
      <c r="F53" s="6">
        <v>240385138</v>
      </c>
      <c r="G53" s="25">
        <v>240385138</v>
      </c>
      <c r="H53" s="26">
        <v>120415900</v>
      </c>
      <c r="I53" s="24">
        <v>595954631</v>
      </c>
      <c r="J53" s="6">
        <v>605801926</v>
      </c>
      <c r="K53" s="25">
        <v>593802555</v>
      </c>
    </row>
    <row r="54" spans="1:11" ht="13.5">
      <c r="A54" s="22" t="s">
        <v>119</v>
      </c>
      <c r="B54" s="6">
        <v>0</v>
      </c>
      <c r="C54" s="6">
        <v>0</v>
      </c>
      <c r="D54" s="23">
        <v>0</v>
      </c>
      <c r="E54" s="24">
        <v>0</v>
      </c>
      <c r="F54" s="6">
        <v>0</v>
      </c>
      <c r="G54" s="25">
        <v>0</v>
      </c>
      <c r="H54" s="26">
        <v>0</v>
      </c>
      <c r="I54" s="24">
        <v>0</v>
      </c>
      <c r="J54" s="6">
        <v>0</v>
      </c>
      <c r="K54" s="25">
        <v>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3269340</v>
      </c>
      <c r="C56" s="6">
        <v>8832281</v>
      </c>
      <c r="D56" s="23">
        <v>23005950</v>
      </c>
      <c r="E56" s="24">
        <v>24205950</v>
      </c>
      <c r="F56" s="6">
        <v>23296127</v>
      </c>
      <c r="G56" s="25">
        <v>23296127</v>
      </c>
      <c r="H56" s="26">
        <v>0</v>
      </c>
      <c r="I56" s="24">
        <v>25655631</v>
      </c>
      <c r="J56" s="6">
        <v>27169961</v>
      </c>
      <c r="K56" s="25">
        <v>28718169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875</v>
      </c>
      <c r="C59" s="6">
        <v>875</v>
      </c>
      <c r="D59" s="23">
        <v>875</v>
      </c>
      <c r="E59" s="24">
        <v>0</v>
      </c>
      <c r="F59" s="6">
        <v>6510</v>
      </c>
      <c r="G59" s="25">
        <v>6510</v>
      </c>
      <c r="H59" s="26">
        <v>13020</v>
      </c>
      <c r="I59" s="24">
        <v>6510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0.2936575292447823</v>
      </c>
      <c r="C70" s="5">
        <f aca="true" t="shared" si="8" ref="C70:K70">IF(ISERROR(C71/C72),0,(C71/C72))</f>
        <v>1.0687455650126867</v>
      </c>
      <c r="D70" s="5">
        <f t="shared" si="8"/>
        <v>1.0060331922203816</v>
      </c>
      <c r="E70" s="5">
        <f t="shared" si="8"/>
        <v>1.3245764713802082</v>
      </c>
      <c r="F70" s="5">
        <f t="shared" si="8"/>
        <v>2.9800596803057156</v>
      </c>
      <c r="G70" s="5">
        <f t="shared" si="8"/>
        <v>2.9800596803057156</v>
      </c>
      <c r="H70" s="5">
        <f t="shared" si="8"/>
        <v>0</v>
      </c>
      <c r="I70" s="5">
        <f t="shared" si="8"/>
        <v>1.0118511419984608</v>
      </c>
      <c r="J70" s="5">
        <f t="shared" si="8"/>
        <v>1.0118407227282633</v>
      </c>
      <c r="K70" s="5">
        <f t="shared" si="8"/>
        <v>1.0495601664711058</v>
      </c>
    </row>
    <row r="71" spans="1:11" ht="12.75" hidden="1">
      <c r="A71" s="1" t="s">
        <v>125</v>
      </c>
      <c r="B71" s="1">
        <f>+B83</f>
        <v>21439770</v>
      </c>
      <c r="C71" s="1">
        <f aca="true" t="shared" si="9" ref="C71:K71">+C83</f>
        <v>50911654</v>
      </c>
      <c r="D71" s="1">
        <f t="shared" si="9"/>
        <v>98384010</v>
      </c>
      <c r="E71" s="1">
        <f t="shared" si="9"/>
        <v>81618108</v>
      </c>
      <c r="F71" s="1">
        <f t="shared" si="9"/>
        <v>82630320</v>
      </c>
      <c r="G71" s="1">
        <f t="shared" si="9"/>
        <v>82630320</v>
      </c>
      <c r="H71" s="1">
        <f t="shared" si="9"/>
        <v>34651991</v>
      </c>
      <c r="I71" s="1">
        <f t="shared" si="9"/>
        <v>61836504</v>
      </c>
      <c r="J71" s="1">
        <f t="shared" si="9"/>
        <v>65481497</v>
      </c>
      <c r="K71" s="1">
        <f t="shared" si="9"/>
        <v>69890773</v>
      </c>
    </row>
    <row r="72" spans="1:11" ht="12.75" hidden="1">
      <c r="A72" s="1" t="s">
        <v>126</v>
      </c>
      <c r="B72" s="1">
        <f>+B77</f>
        <v>73009434</v>
      </c>
      <c r="C72" s="1">
        <f aca="true" t="shared" si="10" ref="C72:K72">+C77</f>
        <v>47636833</v>
      </c>
      <c r="D72" s="1">
        <f t="shared" si="10"/>
        <v>97794000</v>
      </c>
      <c r="E72" s="1">
        <f t="shared" si="10"/>
        <v>61618268</v>
      </c>
      <c r="F72" s="1">
        <f t="shared" si="10"/>
        <v>27727740</v>
      </c>
      <c r="G72" s="1">
        <f t="shared" si="10"/>
        <v>27727740</v>
      </c>
      <c r="H72" s="1">
        <f t="shared" si="10"/>
        <v>0</v>
      </c>
      <c r="I72" s="1">
        <f t="shared" si="10"/>
        <v>61112254</v>
      </c>
      <c r="J72" s="1">
        <f t="shared" si="10"/>
        <v>64715222</v>
      </c>
      <c r="K72" s="1">
        <f t="shared" si="10"/>
        <v>66590535</v>
      </c>
    </row>
    <row r="73" spans="1:11" ht="12.75" hidden="1">
      <c r="A73" s="1" t="s">
        <v>127</v>
      </c>
      <c r="B73" s="1">
        <f>+B74</f>
        <v>-614856.3333333284</v>
      </c>
      <c r="C73" s="1">
        <f aca="true" t="shared" si="11" ref="C73:K73">+(C78+C80+C81+C82)-(B78+B80+B81+B82)</f>
        <v>3603407</v>
      </c>
      <c r="D73" s="1">
        <f t="shared" si="11"/>
        <v>17392100</v>
      </c>
      <c r="E73" s="1">
        <f t="shared" si="11"/>
        <v>56490373</v>
      </c>
      <c r="F73" s="1">
        <f>+(F78+F80+F81+F82)-(D78+D80+D81+D82)</f>
        <v>65574442</v>
      </c>
      <c r="G73" s="1">
        <f>+(G78+G80+G81+G82)-(D78+D80+D81+D82)</f>
        <v>65574442</v>
      </c>
      <c r="H73" s="1">
        <f>+(H78+H80+H81+H82)-(D78+D80+D81+D82)</f>
        <v>47093744</v>
      </c>
      <c r="I73" s="1">
        <f>+(I78+I80+I81+I82)-(E78+E80+E81+E82)</f>
        <v>-2857566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128</v>
      </c>
      <c r="B74" s="1">
        <f>+TREND(C74:E74)</f>
        <v>-614856.3333333284</v>
      </c>
      <c r="C74" s="1">
        <f>+C73</f>
        <v>3603407</v>
      </c>
      <c r="D74" s="1">
        <f aca="true" t="shared" si="12" ref="D74:K74">+D73</f>
        <v>17392100</v>
      </c>
      <c r="E74" s="1">
        <f t="shared" si="12"/>
        <v>56490373</v>
      </c>
      <c r="F74" s="1">
        <f t="shared" si="12"/>
        <v>65574442</v>
      </c>
      <c r="G74" s="1">
        <f t="shared" si="12"/>
        <v>65574442</v>
      </c>
      <c r="H74" s="1">
        <f t="shared" si="12"/>
        <v>47093744</v>
      </c>
      <c r="I74" s="1">
        <f t="shared" si="12"/>
        <v>-2857566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129</v>
      </c>
      <c r="B75" s="1">
        <f>+B84-(((B80+B81+B78)*B70)-B79)</f>
        <v>9642227.9723287</v>
      </c>
      <c r="C75" s="1">
        <f aca="true" t="shared" si="13" ref="C75:K75">+C84-(((C80+C81+C78)*C70)-C79)</f>
        <v>13387183.406487456</v>
      </c>
      <c r="D75" s="1">
        <f t="shared" si="13"/>
        <v>6082166.089138597</v>
      </c>
      <c r="E75" s="1">
        <f t="shared" si="13"/>
        <v>-57796182.094197124</v>
      </c>
      <c r="F75" s="1">
        <f t="shared" si="13"/>
        <v>-234698455.81759208</v>
      </c>
      <c r="G75" s="1">
        <f t="shared" si="13"/>
        <v>-234698455.81759208</v>
      </c>
      <c r="H75" s="1">
        <f t="shared" si="13"/>
        <v>105426849</v>
      </c>
      <c r="I75" s="1">
        <f t="shared" si="13"/>
        <v>-59693313.54706617</v>
      </c>
      <c r="J75" s="1">
        <f t="shared" si="13"/>
        <v>-59692481.55703598</v>
      </c>
      <c r="K75" s="1">
        <f t="shared" si="13"/>
        <v>-62704420.06549843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73009434</v>
      </c>
      <c r="C77" s="3">
        <v>47636833</v>
      </c>
      <c r="D77" s="3">
        <v>97794000</v>
      </c>
      <c r="E77" s="3">
        <v>61618268</v>
      </c>
      <c r="F77" s="3">
        <v>27727740</v>
      </c>
      <c r="G77" s="3">
        <v>27727740</v>
      </c>
      <c r="H77" s="3">
        <v>0</v>
      </c>
      <c r="I77" s="3">
        <v>61112254</v>
      </c>
      <c r="J77" s="3">
        <v>64715222</v>
      </c>
      <c r="K77" s="3">
        <v>66590535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11175934</v>
      </c>
      <c r="C79" s="3">
        <v>22820122</v>
      </c>
      <c r="D79" s="3">
        <v>32458624</v>
      </c>
      <c r="E79" s="3">
        <v>31757751</v>
      </c>
      <c r="F79" s="3">
        <v>38849328</v>
      </c>
      <c r="G79" s="3">
        <v>38849328</v>
      </c>
      <c r="H79" s="3">
        <v>105426849</v>
      </c>
      <c r="I79" s="3">
        <v>21104098</v>
      </c>
      <c r="J79" s="3">
        <v>21104098</v>
      </c>
      <c r="K79" s="3">
        <v>21104098</v>
      </c>
    </row>
    <row r="80" spans="1:11" ht="12.75" hidden="1">
      <c r="A80" s="2" t="s">
        <v>67</v>
      </c>
      <c r="B80" s="3">
        <v>1530273</v>
      </c>
      <c r="C80" s="3">
        <v>2161210</v>
      </c>
      <c r="D80" s="3">
        <v>2704147</v>
      </c>
      <c r="E80" s="3">
        <v>54639671</v>
      </c>
      <c r="F80" s="3">
        <v>50587640</v>
      </c>
      <c r="G80" s="3">
        <v>50587640</v>
      </c>
      <c r="H80" s="3">
        <v>44416390</v>
      </c>
      <c r="I80" s="3">
        <v>60493556</v>
      </c>
      <c r="J80" s="3">
        <v>60493556</v>
      </c>
      <c r="K80" s="3">
        <v>60493556</v>
      </c>
    </row>
    <row r="81" spans="1:11" ht="12.75" hidden="1">
      <c r="A81" s="2" t="s">
        <v>68</v>
      </c>
      <c r="B81" s="3">
        <v>3692498</v>
      </c>
      <c r="C81" s="3">
        <v>6664968</v>
      </c>
      <c r="D81" s="3">
        <v>23514131</v>
      </c>
      <c r="E81" s="3">
        <v>28068980</v>
      </c>
      <c r="F81" s="3">
        <v>41205080</v>
      </c>
      <c r="G81" s="3">
        <v>41205080</v>
      </c>
      <c r="H81" s="3">
        <v>28895632</v>
      </c>
      <c r="I81" s="3">
        <v>19357529</v>
      </c>
      <c r="J81" s="3">
        <v>19357529</v>
      </c>
      <c r="K81" s="3">
        <v>19357529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21439770</v>
      </c>
      <c r="C83" s="3">
        <v>50911654</v>
      </c>
      <c r="D83" s="3">
        <v>98384010</v>
      </c>
      <c r="E83" s="3">
        <v>81618108</v>
      </c>
      <c r="F83" s="3">
        <v>82630320</v>
      </c>
      <c r="G83" s="3">
        <v>82630320</v>
      </c>
      <c r="H83" s="3">
        <v>34651991</v>
      </c>
      <c r="I83" s="3">
        <v>61836504</v>
      </c>
      <c r="J83" s="3">
        <v>65481497</v>
      </c>
      <c r="K83" s="3">
        <v>69890773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20000000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5988279</v>
      </c>
      <c r="C5" s="6">
        <v>0</v>
      </c>
      <c r="D5" s="23">
        <v>6628698</v>
      </c>
      <c r="E5" s="24">
        <v>4758800</v>
      </c>
      <c r="F5" s="6">
        <v>4758800</v>
      </c>
      <c r="G5" s="25">
        <v>4758800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514281</v>
      </c>
      <c r="C6" s="6">
        <v>0</v>
      </c>
      <c r="D6" s="23">
        <v>709229</v>
      </c>
      <c r="E6" s="24">
        <v>523764</v>
      </c>
      <c r="F6" s="6">
        <v>523764</v>
      </c>
      <c r="G6" s="25">
        <v>523764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1478020</v>
      </c>
      <c r="C7" s="6">
        <v>0</v>
      </c>
      <c r="D7" s="23">
        <v>862416</v>
      </c>
      <c r="E7" s="24">
        <v>0</v>
      </c>
      <c r="F7" s="6">
        <v>0</v>
      </c>
      <c r="G7" s="25">
        <v>0</v>
      </c>
      <c r="H7" s="26">
        <v>0</v>
      </c>
      <c r="I7" s="24">
        <v>0</v>
      </c>
      <c r="J7" s="6">
        <v>0</v>
      </c>
      <c r="K7" s="25">
        <v>0</v>
      </c>
    </row>
    <row r="8" spans="1:11" ht="13.5">
      <c r="A8" s="22" t="s">
        <v>20</v>
      </c>
      <c r="B8" s="6">
        <v>0</v>
      </c>
      <c r="C8" s="6">
        <v>0</v>
      </c>
      <c r="D8" s="23">
        <v>88267899</v>
      </c>
      <c r="E8" s="24">
        <v>100018000</v>
      </c>
      <c r="F8" s="6">
        <v>100018000</v>
      </c>
      <c r="G8" s="25">
        <v>100018000</v>
      </c>
      <c r="H8" s="26">
        <v>0</v>
      </c>
      <c r="I8" s="24">
        <v>0</v>
      </c>
      <c r="J8" s="6">
        <v>0</v>
      </c>
      <c r="K8" s="25">
        <v>0</v>
      </c>
    </row>
    <row r="9" spans="1:11" ht="13.5">
      <c r="A9" s="22" t="s">
        <v>21</v>
      </c>
      <c r="B9" s="6">
        <v>96779686</v>
      </c>
      <c r="C9" s="6">
        <v>0</v>
      </c>
      <c r="D9" s="23">
        <v>2768878</v>
      </c>
      <c r="E9" s="24">
        <v>3457600</v>
      </c>
      <c r="F9" s="6">
        <v>3457600</v>
      </c>
      <c r="G9" s="25">
        <v>3457600</v>
      </c>
      <c r="H9" s="26">
        <v>0</v>
      </c>
      <c r="I9" s="24">
        <v>0</v>
      </c>
      <c r="J9" s="6">
        <v>0</v>
      </c>
      <c r="K9" s="25">
        <v>0</v>
      </c>
    </row>
    <row r="10" spans="1:11" ht="25.5">
      <c r="A10" s="27" t="s">
        <v>118</v>
      </c>
      <c r="B10" s="28">
        <f>SUM(B5:B9)</f>
        <v>104760266</v>
      </c>
      <c r="C10" s="29">
        <f aca="true" t="shared" si="0" ref="C10:K10">SUM(C5:C9)</f>
        <v>0</v>
      </c>
      <c r="D10" s="30">
        <f t="shared" si="0"/>
        <v>99237120</v>
      </c>
      <c r="E10" s="28">
        <f t="shared" si="0"/>
        <v>108758164</v>
      </c>
      <c r="F10" s="29">
        <f t="shared" si="0"/>
        <v>108758164</v>
      </c>
      <c r="G10" s="31">
        <f t="shared" si="0"/>
        <v>108758164</v>
      </c>
      <c r="H10" s="32">
        <f t="shared" si="0"/>
        <v>0</v>
      </c>
      <c r="I10" s="28">
        <f t="shared" si="0"/>
        <v>0</v>
      </c>
      <c r="J10" s="29">
        <f t="shared" si="0"/>
        <v>0</v>
      </c>
      <c r="K10" s="31">
        <f t="shared" si="0"/>
        <v>0</v>
      </c>
    </row>
    <row r="11" spans="1:11" ht="13.5">
      <c r="A11" s="22" t="s">
        <v>22</v>
      </c>
      <c r="B11" s="6">
        <v>26332175</v>
      </c>
      <c r="C11" s="6">
        <v>0</v>
      </c>
      <c r="D11" s="23">
        <v>36474860</v>
      </c>
      <c r="E11" s="24">
        <v>49483599</v>
      </c>
      <c r="F11" s="6">
        <v>49483599</v>
      </c>
      <c r="G11" s="25">
        <v>49483599</v>
      </c>
      <c r="H11" s="26">
        <v>0</v>
      </c>
      <c r="I11" s="24">
        <v>0</v>
      </c>
      <c r="J11" s="6">
        <v>0</v>
      </c>
      <c r="K11" s="25">
        <v>0</v>
      </c>
    </row>
    <row r="12" spans="1:11" ht="13.5">
      <c r="A12" s="22" t="s">
        <v>23</v>
      </c>
      <c r="B12" s="6">
        <v>8370667</v>
      </c>
      <c r="C12" s="6">
        <v>0</v>
      </c>
      <c r="D12" s="23">
        <v>7859267</v>
      </c>
      <c r="E12" s="24">
        <v>10252907</v>
      </c>
      <c r="F12" s="6">
        <v>10252907</v>
      </c>
      <c r="G12" s="25">
        <v>10252907</v>
      </c>
      <c r="H12" s="26">
        <v>0</v>
      </c>
      <c r="I12" s="24">
        <v>0</v>
      </c>
      <c r="J12" s="6">
        <v>0</v>
      </c>
      <c r="K12" s="25">
        <v>0</v>
      </c>
    </row>
    <row r="13" spans="1:11" ht="13.5">
      <c r="A13" s="22" t="s">
        <v>119</v>
      </c>
      <c r="B13" s="6">
        <v>27520865</v>
      </c>
      <c r="C13" s="6">
        <v>0</v>
      </c>
      <c r="D13" s="23">
        <v>28994220</v>
      </c>
      <c r="E13" s="24">
        <v>10583760</v>
      </c>
      <c r="F13" s="6">
        <v>10583760</v>
      </c>
      <c r="G13" s="25">
        <v>10583760</v>
      </c>
      <c r="H13" s="26">
        <v>0</v>
      </c>
      <c r="I13" s="24">
        <v>0</v>
      </c>
      <c r="J13" s="6">
        <v>0</v>
      </c>
      <c r="K13" s="25">
        <v>0</v>
      </c>
    </row>
    <row r="14" spans="1:11" ht="13.5">
      <c r="A14" s="22" t="s">
        <v>24</v>
      </c>
      <c r="B14" s="6">
        <v>745</v>
      </c>
      <c r="C14" s="6">
        <v>0</v>
      </c>
      <c r="D14" s="23">
        <v>128</v>
      </c>
      <c r="E14" s="24">
        <v>329160</v>
      </c>
      <c r="F14" s="6">
        <v>329160</v>
      </c>
      <c r="G14" s="25">
        <v>329160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0</v>
      </c>
      <c r="C15" s="6">
        <v>0</v>
      </c>
      <c r="D15" s="23">
        <v>32350955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0</v>
      </c>
      <c r="C16" s="6">
        <v>0</v>
      </c>
      <c r="D16" s="23">
        <v>3800000</v>
      </c>
      <c r="E16" s="24">
        <v>3500000</v>
      </c>
      <c r="F16" s="6">
        <v>3500000</v>
      </c>
      <c r="G16" s="25">
        <v>3500000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34312374</v>
      </c>
      <c r="C17" s="6">
        <v>0</v>
      </c>
      <c r="D17" s="23">
        <v>7110529</v>
      </c>
      <c r="E17" s="24">
        <v>111373013</v>
      </c>
      <c r="F17" s="6">
        <v>111373013</v>
      </c>
      <c r="G17" s="25">
        <v>111373013</v>
      </c>
      <c r="H17" s="26">
        <v>0</v>
      </c>
      <c r="I17" s="24">
        <v>0</v>
      </c>
      <c r="J17" s="6">
        <v>0</v>
      </c>
      <c r="K17" s="25">
        <v>0</v>
      </c>
    </row>
    <row r="18" spans="1:11" ht="13.5">
      <c r="A18" s="34" t="s">
        <v>28</v>
      </c>
      <c r="B18" s="35">
        <f>SUM(B11:B17)</f>
        <v>96536826</v>
      </c>
      <c r="C18" s="36">
        <f aca="true" t="shared" si="1" ref="C18:K18">SUM(C11:C17)</f>
        <v>0</v>
      </c>
      <c r="D18" s="37">
        <f t="shared" si="1"/>
        <v>116589959</v>
      </c>
      <c r="E18" s="35">
        <f t="shared" si="1"/>
        <v>185522439</v>
      </c>
      <c r="F18" s="36">
        <f t="shared" si="1"/>
        <v>185522439</v>
      </c>
      <c r="G18" s="38">
        <f t="shared" si="1"/>
        <v>185522439</v>
      </c>
      <c r="H18" s="39">
        <f t="shared" si="1"/>
        <v>0</v>
      </c>
      <c r="I18" s="35">
        <f t="shared" si="1"/>
        <v>0</v>
      </c>
      <c r="J18" s="36">
        <f t="shared" si="1"/>
        <v>0</v>
      </c>
      <c r="K18" s="38">
        <f t="shared" si="1"/>
        <v>0</v>
      </c>
    </row>
    <row r="19" spans="1:11" ht="13.5">
      <c r="A19" s="34" t="s">
        <v>29</v>
      </c>
      <c r="B19" s="40">
        <f>+B10-B18</f>
        <v>8223440</v>
      </c>
      <c r="C19" s="41">
        <f aca="true" t="shared" si="2" ref="C19:K19">+C10-C18</f>
        <v>0</v>
      </c>
      <c r="D19" s="42">
        <f t="shared" si="2"/>
        <v>-17352839</v>
      </c>
      <c r="E19" s="40">
        <f t="shared" si="2"/>
        <v>-76764275</v>
      </c>
      <c r="F19" s="41">
        <f t="shared" si="2"/>
        <v>-76764275</v>
      </c>
      <c r="G19" s="43">
        <f t="shared" si="2"/>
        <v>-76764275</v>
      </c>
      <c r="H19" s="44">
        <f t="shared" si="2"/>
        <v>0</v>
      </c>
      <c r="I19" s="40">
        <f t="shared" si="2"/>
        <v>0</v>
      </c>
      <c r="J19" s="41">
        <f t="shared" si="2"/>
        <v>0</v>
      </c>
      <c r="K19" s="43">
        <f t="shared" si="2"/>
        <v>0</v>
      </c>
    </row>
    <row r="20" spans="1:11" ht="13.5">
      <c r="A20" s="22" t="s">
        <v>30</v>
      </c>
      <c r="B20" s="24">
        <v>0</v>
      </c>
      <c r="C20" s="6">
        <v>0</v>
      </c>
      <c r="D20" s="23">
        <v>32477196</v>
      </c>
      <c r="E20" s="24">
        <v>31998000</v>
      </c>
      <c r="F20" s="6">
        <v>31998000</v>
      </c>
      <c r="G20" s="25">
        <v>31998000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1300000</v>
      </c>
      <c r="F21" s="46">
        <v>1300000</v>
      </c>
      <c r="G21" s="48">
        <v>1300000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8223440</v>
      </c>
      <c r="C22" s="52">
        <f aca="true" t="shared" si="3" ref="C22:K22">SUM(C19:C21)</f>
        <v>0</v>
      </c>
      <c r="D22" s="53">
        <f t="shared" si="3"/>
        <v>15124357</v>
      </c>
      <c r="E22" s="51">
        <f t="shared" si="3"/>
        <v>-43466275</v>
      </c>
      <c r="F22" s="52">
        <f t="shared" si="3"/>
        <v>-43466275</v>
      </c>
      <c r="G22" s="54">
        <f t="shared" si="3"/>
        <v>-43466275</v>
      </c>
      <c r="H22" s="55">
        <f t="shared" si="3"/>
        <v>0</v>
      </c>
      <c r="I22" s="51">
        <f t="shared" si="3"/>
        <v>0</v>
      </c>
      <c r="J22" s="52">
        <f t="shared" si="3"/>
        <v>0</v>
      </c>
      <c r="K22" s="54">
        <f t="shared" si="3"/>
        <v>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8223440</v>
      </c>
      <c r="C24" s="41">
        <f aca="true" t="shared" si="4" ref="C24:K24">SUM(C22:C23)</f>
        <v>0</v>
      </c>
      <c r="D24" s="42">
        <f t="shared" si="4"/>
        <v>15124357</v>
      </c>
      <c r="E24" s="40">
        <f t="shared" si="4"/>
        <v>-43466275</v>
      </c>
      <c r="F24" s="41">
        <f t="shared" si="4"/>
        <v>-43466275</v>
      </c>
      <c r="G24" s="43">
        <f t="shared" si="4"/>
        <v>-43466275</v>
      </c>
      <c r="H24" s="44">
        <f t="shared" si="4"/>
        <v>0</v>
      </c>
      <c r="I24" s="40">
        <f t="shared" si="4"/>
        <v>0</v>
      </c>
      <c r="J24" s="41">
        <f t="shared" si="4"/>
        <v>0</v>
      </c>
      <c r="K24" s="43">
        <f t="shared" si="4"/>
        <v>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54617548</v>
      </c>
      <c r="C27" s="7">
        <v>0</v>
      </c>
      <c r="D27" s="64">
        <v>0</v>
      </c>
      <c r="E27" s="65">
        <v>33298000</v>
      </c>
      <c r="F27" s="7">
        <v>33298000</v>
      </c>
      <c r="G27" s="66">
        <v>33298000</v>
      </c>
      <c r="H27" s="67">
        <v>0</v>
      </c>
      <c r="I27" s="65">
        <v>0</v>
      </c>
      <c r="J27" s="7">
        <v>0</v>
      </c>
      <c r="K27" s="66">
        <v>0</v>
      </c>
    </row>
    <row r="28" spans="1:11" ht="13.5">
      <c r="A28" s="68" t="s">
        <v>30</v>
      </c>
      <c r="B28" s="6">
        <v>54617548</v>
      </c>
      <c r="C28" s="6">
        <v>0</v>
      </c>
      <c r="D28" s="23">
        <v>0</v>
      </c>
      <c r="E28" s="24">
        <v>31998000</v>
      </c>
      <c r="F28" s="6">
        <v>31998000</v>
      </c>
      <c r="G28" s="25">
        <v>31998000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 t="s">
        <v>123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1300000</v>
      </c>
      <c r="F31" s="6">
        <v>1300000</v>
      </c>
      <c r="G31" s="25">
        <v>1300000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54617548</v>
      </c>
      <c r="C32" s="7">
        <f aca="true" t="shared" si="5" ref="C32:K32">SUM(C28:C31)</f>
        <v>0</v>
      </c>
      <c r="D32" s="64">
        <f t="shared" si="5"/>
        <v>0</v>
      </c>
      <c r="E32" s="65">
        <f t="shared" si="5"/>
        <v>33298000</v>
      </c>
      <c r="F32" s="7">
        <f t="shared" si="5"/>
        <v>33298000</v>
      </c>
      <c r="G32" s="66">
        <f t="shared" si="5"/>
        <v>33298000</v>
      </c>
      <c r="H32" s="67">
        <f t="shared" si="5"/>
        <v>0</v>
      </c>
      <c r="I32" s="65">
        <f t="shared" si="5"/>
        <v>0</v>
      </c>
      <c r="J32" s="7">
        <f t="shared" si="5"/>
        <v>0</v>
      </c>
      <c r="K32" s="66">
        <f t="shared" si="5"/>
        <v>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11658731</v>
      </c>
      <c r="C35" s="6">
        <v>0</v>
      </c>
      <c r="D35" s="23">
        <v>23792461</v>
      </c>
      <c r="E35" s="24">
        <v>57518033</v>
      </c>
      <c r="F35" s="6">
        <v>57518033</v>
      </c>
      <c r="G35" s="25">
        <v>57518033</v>
      </c>
      <c r="H35" s="26">
        <v>0</v>
      </c>
      <c r="I35" s="24">
        <v>0</v>
      </c>
      <c r="J35" s="6">
        <v>0</v>
      </c>
      <c r="K35" s="25">
        <v>0</v>
      </c>
    </row>
    <row r="36" spans="1:11" ht="13.5">
      <c r="A36" s="22" t="s">
        <v>39</v>
      </c>
      <c r="B36" s="6">
        <v>358201091</v>
      </c>
      <c r="C36" s="6">
        <v>0</v>
      </c>
      <c r="D36" s="23">
        <v>380206709</v>
      </c>
      <c r="E36" s="24">
        <v>406744972</v>
      </c>
      <c r="F36" s="6">
        <v>406744972</v>
      </c>
      <c r="G36" s="25">
        <v>406744972</v>
      </c>
      <c r="H36" s="26">
        <v>0</v>
      </c>
      <c r="I36" s="24">
        <v>0</v>
      </c>
      <c r="J36" s="6">
        <v>0</v>
      </c>
      <c r="K36" s="25">
        <v>0</v>
      </c>
    </row>
    <row r="37" spans="1:11" ht="13.5">
      <c r="A37" s="22" t="s">
        <v>40</v>
      </c>
      <c r="B37" s="6">
        <v>19534569</v>
      </c>
      <c r="C37" s="6">
        <v>0</v>
      </c>
      <c r="D37" s="23">
        <v>37191811</v>
      </c>
      <c r="E37" s="24">
        <v>26820986</v>
      </c>
      <c r="F37" s="6">
        <v>26820986</v>
      </c>
      <c r="G37" s="25">
        <v>26820986</v>
      </c>
      <c r="H37" s="26">
        <v>0</v>
      </c>
      <c r="I37" s="24">
        <v>0</v>
      </c>
      <c r="J37" s="6">
        <v>0</v>
      </c>
      <c r="K37" s="25">
        <v>0</v>
      </c>
    </row>
    <row r="38" spans="1:11" ht="13.5">
      <c r="A38" s="22" t="s">
        <v>41</v>
      </c>
      <c r="B38" s="6">
        <v>159918</v>
      </c>
      <c r="C38" s="6">
        <v>0</v>
      </c>
      <c r="D38" s="23">
        <v>9648733</v>
      </c>
      <c r="E38" s="24">
        <v>816775</v>
      </c>
      <c r="F38" s="6">
        <v>816775</v>
      </c>
      <c r="G38" s="25">
        <v>816775</v>
      </c>
      <c r="H38" s="26">
        <v>0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350165335</v>
      </c>
      <c r="C39" s="6">
        <v>0</v>
      </c>
      <c r="D39" s="23">
        <v>357158626</v>
      </c>
      <c r="E39" s="24">
        <v>436625244</v>
      </c>
      <c r="F39" s="6">
        <v>436625244</v>
      </c>
      <c r="G39" s="25">
        <v>436625244</v>
      </c>
      <c r="H39" s="26">
        <v>0</v>
      </c>
      <c r="I39" s="24">
        <v>0</v>
      </c>
      <c r="J39" s="6">
        <v>0</v>
      </c>
      <c r="K39" s="25">
        <v>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1402581</v>
      </c>
      <c r="C42" s="6">
        <v>0</v>
      </c>
      <c r="D42" s="23">
        <v>38505658</v>
      </c>
      <c r="E42" s="24">
        <v>5886492</v>
      </c>
      <c r="F42" s="6">
        <v>5886492</v>
      </c>
      <c r="G42" s="25">
        <v>5886492</v>
      </c>
      <c r="H42" s="26">
        <v>26736878</v>
      </c>
      <c r="I42" s="24">
        <v>0</v>
      </c>
      <c r="J42" s="6">
        <v>0</v>
      </c>
      <c r="K42" s="25">
        <v>0</v>
      </c>
    </row>
    <row r="43" spans="1:11" ht="13.5">
      <c r="A43" s="22" t="s">
        <v>45</v>
      </c>
      <c r="B43" s="6">
        <v>970131</v>
      </c>
      <c r="C43" s="6">
        <v>0</v>
      </c>
      <c r="D43" s="23">
        <v>-56229009</v>
      </c>
      <c r="E43" s="24">
        <v>-31998000</v>
      </c>
      <c r="F43" s="6">
        <v>-31998000</v>
      </c>
      <c r="G43" s="25">
        <v>-31998000</v>
      </c>
      <c r="H43" s="26">
        <v>-23723413</v>
      </c>
      <c r="I43" s="24">
        <v>0</v>
      </c>
      <c r="J43" s="6">
        <v>0</v>
      </c>
      <c r="K43" s="25">
        <v>0</v>
      </c>
    </row>
    <row r="44" spans="1:11" ht="13.5">
      <c r="A44" s="22" t="s">
        <v>46</v>
      </c>
      <c r="B44" s="6">
        <v>755195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3456227</v>
      </c>
      <c r="C45" s="7">
        <v>0</v>
      </c>
      <c r="D45" s="64">
        <v>-2815501</v>
      </c>
      <c r="E45" s="65">
        <v>-7012667</v>
      </c>
      <c r="F45" s="7">
        <v>-7012667</v>
      </c>
      <c r="G45" s="66">
        <v>-7012667</v>
      </c>
      <c r="H45" s="67">
        <v>5973498</v>
      </c>
      <c r="I45" s="65">
        <v>0</v>
      </c>
      <c r="J45" s="7">
        <v>0</v>
      </c>
      <c r="K45" s="66">
        <v>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3456226</v>
      </c>
      <c r="C48" s="6">
        <v>0</v>
      </c>
      <c r="D48" s="23">
        <v>14666833</v>
      </c>
      <c r="E48" s="24">
        <v>41448296</v>
      </c>
      <c r="F48" s="6">
        <v>41448296</v>
      </c>
      <c r="G48" s="25">
        <v>41448296</v>
      </c>
      <c r="H48" s="26">
        <v>0</v>
      </c>
      <c r="I48" s="24">
        <v>0</v>
      </c>
      <c r="J48" s="6">
        <v>0</v>
      </c>
      <c r="K48" s="25">
        <v>0</v>
      </c>
    </row>
    <row r="49" spans="1:11" ht="13.5">
      <c r="A49" s="22" t="s">
        <v>50</v>
      </c>
      <c r="B49" s="6">
        <f>+B75</f>
        <v>18962732.089633826</v>
      </c>
      <c r="C49" s="6">
        <f aca="true" t="shared" si="6" ref="C49:K49">+C75</f>
        <v>0</v>
      </c>
      <c r="D49" s="23">
        <f t="shared" si="6"/>
        <v>26225724.985183448</v>
      </c>
      <c r="E49" s="24">
        <f t="shared" si="6"/>
        <v>63063571.02417117</v>
      </c>
      <c r="F49" s="6">
        <f t="shared" si="6"/>
        <v>19842331.024171174</v>
      </c>
      <c r="G49" s="25">
        <f t="shared" si="6"/>
        <v>19842331.024171174</v>
      </c>
      <c r="H49" s="26">
        <f t="shared" si="6"/>
        <v>0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3.5">
      <c r="A50" s="34" t="s">
        <v>51</v>
      </c>
      <c r="B50" s="7">
        <f>+B48-B49</f>
        <v>-15506506.089633826</v>
      </c>
      <c r="C50" s="7">
        <f aca="true" t="shared" si="7" ref="C50:K50">+C48-C49</f>
        <v>0</v>
      </c>
      <c r="D50" s="64">
        <f t="shared" si="7"/>
        <v>-11558891.985183448</v>
      </c>
      <c r="E50" s="65">
        <f t="shared" si="7"/>
        <v>-21615275.024171174</v>
      </c>
      <c r="F50" s="7">
        <f t="shared" si="7"/>
        <v>21605964.975828826</v>
      </c>
      <c r="G50" s="66">
        <f t="shared" si="7"/>
        <v>21605964.975828826</v>
      </c>
      <c r="H50" s="67">
        <f t="shared" si="7"/>
        <v>0</v>
      </c>
      <c r="I50" s="65">
        <f t="shared" si="7"/>
        <v>0</v>
      </c>
      <c r="J50" s="7">
        <f t="shared" si="7"/>
        <v>0</v>
      </c>
      <c r="K50" s="66">
        <f t="shared" si="7"/>
        <v>0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54617548</v>
      </c>
      <c r="C53" s="6">
        <v>0</v>
      </c>
      <c r="D53" s="23">
        <v>0</v>
      </c>
      <c r="E53" s="24">
        <v>80408125</v>
      </c>
      <c r="F53" s="6">
        <v>80408125</v>
      </c>
      <c r="G53" s="25">
        <v>80408125</v>
      </c>
      <c r="H53" s="26">
        <v>47110125</v>
      </c>
      <c r="I53" s="24">
        <v>0</v>
      </c>
      <c r="J53" s="6">
        <v>0</v>
      </c>
      <c r="K53" s="25">
        <v>0</v>
      </c>
    </row>
    <row r="54" spans="1:11" ht="13.5">
      <c r="A54" s="22" t="s">
        <v>119</v>
      </c>
      <c r="B54" s="6">
        <v>27520865</v>
      </c>
      <c r="C54" s="6">
        <v>0</v>
      </c>
      <c r="D54" s="23">
        <v>28994220</v>
      </c>
      <c r="E54" s="24">
        <v>10583760</v>
      </c>
      <c r="F54" s="6">
        <v>10583760</v>
      </c>
      <c r="G54" s="25">
        <v>10583760</v>
      </c>
      <c r="H54" s="26">
        <v>0</v>
      </c>
      <c r="I54" s="24">
        <v>0</v>
      </c>
      <c r="J54" s="6">
        <v>0</v>
      </c>
      <c r="K54" s="25">
        <v>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1134586</v>
      </c>
      <c r="C56" s="6">
        <v>0</v>
      </c>
      <c r="D56" s="23">
        <v>0</v>
      </c>
      <c r="E56" s="24">
        <v>5175203</v>
      </c>
      <c r="F56" s="6">
        <v>5175203</v>
      </c>
      <c r="G56" s="25">
        <v>5175203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178108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0.07149715741077126</v>
      </c>
      <c r="C70" s="5">
        <f aca="true" t="shared" si="8" ref="C70:K70">IF(ISERROR(C71/C72),0,(C71/C72))</f>
        <v>0</v>
      </c>
      <c r="D70" s="5">
        <f t="shared" si="8"/>
        <v>1.2855522590967174</v>
      </c>
      <c r="E70" s="5">
        <f t="shared" si="8"/>
        <v>0.8012444617744015</v>
      </c>
      <c r="F70" s="5">
        <f t="shared" si="8"/>
        <v>0.8012444617744015</v>
      </c>
      <c r="G70" s="5">
        <f t="shared" si="8"/>
        <v>0.8012444617744015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1" t="s">
        <v>125</v>
      </c>
      <c r="B71" s="1">
        <f>+B83</f>
        <v>7384387</v>
      </c>
      <c r="C71" s="1">
        <f aca="true" t="shared" si="9" ref="C71:K71">+C83</f>
        <v>0</v>
      </c>
      <c r="D71" s="1">
        <f t="shared" si="9"/>
        <v>12992826</v>
      </c>
      <c r="E71" s="1">
        <f t="shared" si="9"/>
        <v>7003008</v>
      </c>
      <c r="F71" s="1">
        <f t="shared" si="9"/>
        <v>7003008</v>
      </c>
      <c r="G71" s="1">
        <f t="shared" si="9"/>
        <v>7003008</v>
      </c>
      <c r="H71" s="1">
        <f t="shared" si="9"/>
        <v>2718045</v>
      </c>
      <c r="I71" s="1">
        <f t="shared" si="9"/>
        <v>0</v>
      </c>
      <c r="J71" s="1">
        <f t="shared" si="9"/>
        <v>0</v>
      </c>
      <c r="K71" s="1">
        <f t="shared" si="9"/>
        <v>0</v>
      </c>
    </row>
    <row r="72" spans="1:11" ht="12.75" hidden="1">
      <c r="A72" s="1" t="s">
        <v>126</v>
      </c>
      <c r="B72" s="1">
        <f>+B77</f>
        <v>103282246</v>
      </c>
      <c r="C72" s="1">
        <f aca="true" t="shared" si="10" ref="C72:K72">+C77</f>
        <v>0</v>
      </c>
      <c r="D72" s="1">
        <f t="shared" si="10"/>
        <v>10106805</v>
      </c>
      <c r="E72" s="1">
        <f t="shared" si="10"/>
        <v>8740164</v>
      </c>
      <c r="F72" s="1">
        <f t="shared" si="10"/>
        <v>8740164</v>
      </c>
      <c r="G72" s="1">
        <f t="shared" si="10"/>
        <v>8740164</v>
      </c>
      <c r="H72" s="1">
        <f t="shared" si="10"/>
        <v>0</v>
      </c>
      <c r="I72" s="1">
        <f t="shared" si="10"/>
        <v>0</v>
      </c>
      <c r="J72" s="1">
        <f t="shared" si="10"/>
        <v>0</v>
      </c>
      <c r="K72" s="1">
        <f t="shared" si="10"/>
        <v>0</v>
      </c>
    </row>
    <row r="73" spans="1:11" ht="12.75" hidden="1">
      <c r="A73" s="1" t="s">
        <v>127</v>
      </c>
      <c r="B73" s="1">
        <f>+B74</f>
        <v>-5012861.833333333</v>
      </c>
      <c r="C73" s="1">
        <f aca="true" t="shared" si="11" ref="C73:K73">+(C78+C80+C81+C82)-(B78+B80+B81+B82)</f>
        <v>-7998037</v>
      </c>
      <c r="D73" s="1">
        <f t="shared" si="11"/>
        <v>8530253</v>
      </c>
      <c r="E73" s="1">
        <f t="shared" si="11"/>
        <v>7147492</v>
      </c>
      <c r="F73" s="1">
        <f>+(F78+F80+F81+F82)-(D78+D80+D81+D82)</f>
        <v>7147492</v>
      </c>
      <c r="G73" s="1">
        <f>+(G78+G80+G81+G82)-(D78+D80+D81+D82)</f>
        <v>7147492</v>
      </c>
      <c r="H73" s="1">
        <f>+(H78+H80+H81+H82)-(D78+D80+D81+D82)</f>
        <v>-8530253</v>
      </c>
      <c r="I73" s="1">
        <f>+(I78+I80+I81+I82)-(E78+E80+E81+E82)</f>
        <v>-15677745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128</v>
      </c>
      <c r="B74" s="1">
        <f>+TREND(C74:E74)</f>
        <v>-5012861.833333333</v>
      </c>
      <c r="C74" s="1">
        <f>+C73</f>
        <v>-7998037</v>
      </c>
      <c r="D74" s="1">
        <f aca="true" t="shared" si="12" ref="D74:K74">+D73</f>
        <v>8530253</v>
      </c>
      <c r="E74" s="1">
        <f t="shared" si="12"/>
        <v>7147492</v>
      </c>
      <c r="F74" s="1">
        <f t="shared" si="12"/>
        <v>7147492</v>
      </c>
      <c r="G74" s="1">
        <f t="shared" si="12"/>
        <v>7147492</v>
      </c>
      <c r="H74" s="1">
        <f t="shared" si="12"/>
        <v>-8530253</v>
      </c>
      <c r="I74" s="1">
        <f t="shared" si="12"/>
        <v>-15677745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129</v>
      </c>
      <c r="B75" s="1">
        <f>+B84-(((B80+B81+B78)*B70)-B79)</f>
        <v>18962732.089633826</v>
      </c>
      <c r="C75" s="1">
        <f aca="true" t="shared" si="13" ref="C75:K75">+C84-(((C80+C81+C78)*C70)-C79)</f>
        <v>0</v>
      </c>
      <c r="D75" s="1">
        <f t="shared" si="13"/>
        <v>26225724.985183448</v>
      </c>
      <c r="E75" s="1">
        <f t="shared" si="13"/>
        <v>63063571.02417117</v>
      </c>
      <c r="F75" s="1">
        <f t="shared" si="13"/>
        <v>19842331.024171174</v>
      </c>
      <c r="G75" s="1">
        <f t="shared" si="13"/>
        <v>19842331.024171174</v>
      </c>
      <c r="H75" s="1">
        <f t="shared" si="13"/>
        <v>0</v>
      </c>
      <c r="I75" s="1">
        <f t="shared" si="13"/>
        <v>0</v>
      </c>
      <c r="J75" s="1">
        <f t="shared" si="13"/>
        <v>0</v>
      </c>
      <c r="K75" s="1">
        <f t="shared" si="13"/>
        <v>0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103282246</v>
      </c>
      <c r="C77" s="3">
        <v>0</v>
      </c>
      <c r="D77" s="3">
        <v>10106805</v>
      </c>
      <c r="E77" s="3">
        <v>8740164</v>
      </c>
      <c r="F77" s="3">
        <v>8740164</v>
      </c>
      <c r="G77" s="3">
        <v>8740164</v>
      </c>
      <c r="H77" s="3">
        <v>0</v>
      </c>
      <c r="I77" s="3">
        <v>0</v>
      </c>
      <c r="J77" s="3">
        <v>0</v>
      </c>
      <c r="K77" s="3">
        <v>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19534569</v>
      </c>
      <c r="C79" s="3">
        <v>0</v>
      </c>
      <c r="D79" s="3">
        <v>37191811</v>
      </c>
      <c r="E79" s="3">
        <v>26820986</v>
      </c>
      <c r="F79" s="3">
        <v>26820986</v>
      </c>
      <c r="G79" s="3">
        <v>26820986</v>
      </c>
      <c r="H79" s="3">
        <v>0</v>
      </c>
      <c r="I79" s="3">
        <v>0</v>
      </c>
      <c r="J79" s="3">
        <v>0</v>
      </c>
      <c r="K79" s="3">
        <v>0</v>
      </c>
    </row>
    <row r="80" spans="1:11" ht="12.75" hidden="1">
      <c r="A80" s="2" t="s">
        <v>67</v>
      </c>
      <c r="B80" s="3">
        <v>2002703</v>
      </c>
      <c r="C80" s="3">
        <v>0</v>
      </c>
      <c r="D80" s="3">
        <v>3974123</v>
      </c>
      <c r="E80" s="3">
        <v>62128</v>
      </c>
      <c r="F80" s="3">
        <v>62128</v>
      </c>
      <c r="G80" s="3">
        <v>62128</v>
      </c>
      <c r="H80" s="3">
        <v>0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5995334</v>
      </c>
      <c r="C81" s="3">
        <v>0</v>
      </c>
      <c r="D81" s="3">
        <v>4556130</v>
      </c>
      <c r="E81" s="3">
        <v>8647642</v>
      </c>
      <c r="F81" s="3">
        <v>8647642</v>
      </c>
      <c r="G81" s="3">
        <v>8647642</v>
      </c>
      <c r="H81" s="3">
        <v>0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6967975</v>
      </c>
      <c r="F82" s="3">
        <v>6967975</v>
      </c>
      <c r="G82" s="3">
        <v>6967975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7384387</v>
      </c>
      <c r="C83" s="3">
        <v>0</v>
      </c>
      <c r="D83" s="3">
        <v>12992826</v>
      </c>
      <c r="E83" s="3">
        <v>7003008</v>
      </c>
      <c r="F83" s="3">
        <v>7003008</v>
      </c>
      <c r="G83" s="3">
        <v>7003008</v>
      </c>
      <c r="H83" s="3">
        <v>2718045</v>
      </c>
      <c r="I83" s="3">
        <v>0</v>
      </c>
      <c r="J83" s="3">
        <v>0</v>
      </c>
      <c r="K83" s="3">
        <v>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43221240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4356467</v>
      </c>
      <c r="C5" s="6">
        <v>4691772</v>
      </c>
      <c r="D5" s="23">
        <v>5259469</v>
      </c>
      <c r="E5" s="24">
        <v>5005175</v>
      </c>
      <c r="F5" s="6">
        <v>5005175</v>
      </c>
      <c r="G5" s="25">
        <v>5005175</v>
      </c>
      <c r="H5" s="26">
        <v>0</v>
      </c>
      <c r="I5" s="24">
        <v>5317061</v>
      </c>
      <c r="J5" s="6">
        <v>5637096</v>
      </c>
      <c r="K5" s="25">
        <v>5979604</v>
      </c>
    </row>
    <row r="6" spans="1:11" ht="13.5">
      <c r="A6" s="22" t="s">
        <v>18</v>
      </c>
      <c r="B6" s="6">
        <v>158526</v>
      </c>
      <c r="C6" s="6">
        <v>167786</v>
      </c>
      <c r="D6" s="23">
        <v>177791</v>
      </c>
      <c r="E6" s="24">
        <v>200000</v>
      </c>
      <c r="F6" s="6">
        <v>200000</v>
      </c>
      <c r="G6" s="25">
        <v>200000</v>
      </c>
      <c r="H6" s="26">
        <v>0</v>
      </c>
      <c r="I6" s="24">
        <v>212000</v>
      </c>
      <c r="J6" s="6">
        <v>224720</v>
      </c>
      <c r="K6" s="25">
        <v>238203</v>
      </c>
    </row>
    <row r="7" spans="1:11" ht="13.5">
      <c r="A7" s="22" t="s">
        <v>19</v>
      </c>
      <c r="B7" s="6">
        <v>2551653</v>
      </c>
      <c r="C7" s="6">
        <v>2849749</v>
      </c>
      <c r="D7" s="23">
        <v>4743148</v>
      </c>
      <c r="E7" s="24">
        <v>5000000</v>
      </c>
      <c r="F7" s="6">
        <v>5000000</v>
      </c>
      <c r="G7" s="25">
        <v>5000000</v>
      </c>
      <c r="H7" s="26">
        <v>0</v>
      </c>
      <c r="I7" s="24">
        <v>5300000</v>
      </c>
      <c r="J7" s="6">
        <v>5618000</v>
      </c>
      <c r="K7" s="25">
        <v>5955080</v>
      </c>
    </row>
    <row r="8" spans="1:11" ht="13.5">
      <c r="A8" s="22" t="s">
        <v>20</v>
      </c>
      <c r="B8" s="6">
        <v>122524676</v>
      </c>
      <c r="C8" s="6">
        <v>131018416</v>
      </c>
      <c r="D8" s="23">
        <v>157576362</v>
      </c>
      <c r="E8" s="24">
        <v>173502000</v>
      </c>
      <c r="F8" s="6">
        <v>186229638</v>
      </c>
      <c r="G8" s="25">
        <v>186229638</v>
      </c>
      <c r="H8" s="26">
        <v>0</v>
      </c>
      <c r="I8" s="24">
        <v>245817000</v>
      </c>
      <c r="J8" s="6">
        <v>240878080</v>
      </c>
      <c r="K8" s="25">
        <v>235626305</v>
      </c>
    </row>
    <row r="9" spans="1:11" ht="13.5">
      <c r="A9" s="22" t="s">
        <v>21</v>
      </c>
      <c r="B9" s="6">
        <v>3446855</v>
      </c>
      <c r="C9" s="6">
        <v>8037809</v>
      </c>
      <c r="D9" s="23">
        <v>4905816</v>
      </c>
      <c r="E9" s="24">
        <v>26840000</v>
      </c>
      <c r="F9" s="6">
        <v>27152618</v>
      </c>
      <c r="G9" s="25">
        <v>27152618</v>
      </c>
      <c r="H9" s="26">
        <v>0</v>
      </c>
      <c r="I9" s="24">
        <v>10519800</v>
      </c>
      <c r="J9" s="6">
        <v>11205988</v>
      </c>
      <c r="K9" s="25">
        <v>11977348</v>
      </c>
    </row>
    <row r="10" spans="1:11" ht="25.5">
      <c r="A10" s="27" t="s">
        <v>118</v>
      </c>
      <c r="B10" s="28">
        <f>SUM(B5:B9)</f>
        <v>133038177</v>
      </c>
      <c r="C10" s="29">
        <f aca="true" t="shared" si="0" ref="C10:K10">SUM(C5:C9)</f>
        <v>146765532</v>
      </c>
      <c r="D10" s="30">
        <f t="shared" si="0"/>
        <v>172662586</v>
      </c>
      <c r="E10" s="28">
        <f t="shared" si="0"/>
        <v>210547175</v>
      </c>
      <c r="F10" s="29">
        <f t="shared" si="0"/>
        <v>223587431</v>
      </c>
      <c r="G10" s="31">
        <f t="shared" si="0"/>
        <v>223587431</v>
      </c>
      <c r="H10" s="32">
        <f t="shared" si="0"/>
        <v>0</v>
      </c>
      <c r="I10" s="28">
        <f t="shared" si="0"/>
        <v>267165861</v>
      </c>
      <c r="J10" s="29">
        <f t="shared" si="0"/>
        <v>263563884</v>
      </c>
      <c r="K10" s="31">
        <f t="shared" si="0"/>
        <v>259776540</v>
      </c>
    </row>
    <row r="11" spans="1:11" ht="13.5">
      <c r="A11" s="22" t="s">
        <v>22</v>
      </c>
      <c r="B11" s="6">
        <v>55186994</v>
      </c>
      <c r="C11" s="6">
        <v>60558576</v>
      </c>
      <c r="D11" s="23">
        <v>79528629</v>
      </c>
      <c r="E11" s="24">
        <v>80928298</v>
      </c>
      <c r="F11" s="6">
        <v>80928298</v>
      </c>
      <c r="G11" s="25">
        <v>80928298</v>
      </c>
      <c r="H11" s="26">
        <v>0</v>
      </c>
      <c r="I11" s="24">
        <v>107017453</v>
      </c>
      <c r="J11" s="6">
        <v>113599699</v>
      </c>
      <c r="K11" s="25">
        <v>120245283</v>
      </c>
    </row>
    <row r="12" spans="1:11" ht="13.5">
      <c r="A12" s="22" t="s">
        <v>23</v>
      </c>
      <c r="B12" s="6">
        <v>12333148</v>
      </c>
      <c r="C12" s="6">
        <v>15062501</v>
      </c>
      <c r="D12" s="23">
        <v>15983398</v>
      </c>
      <c r="E12" s="24">
        <v>16173806</v>
      </c>
      <c r="F12" s="6">
        <v>16173806</v>
      </c>
      <c r="G12" s="25">
        <v>16173806</v>
      </c>
      <c r="H12" s="26">
        <v>0</v>
      </c>
      <c r="I12" s="24">
        <v>17456970</v>
      </c>
      <c r="J12" s="6">
        <v>18504388</v>
      </c>
      <c r="K12" s="25">
        <v>19614651</v>
      </c>
    </row>
    <row r="13" spans="1:11" ht="13.5">
      <c r="A13" s="22" t="s">
        <v>119</v>
      </c>
      <c r="B13" s="6">
        <v>31099954</v>
      </c>
      <c r="C13" s="6">
        <v>31290958</v>
      </c>
      <c r="D13" s="23">
        <v>30480626</v>
      </c>
      <c r="E13" s="24">
        <v>34597542</v>
      </c>
      <c r="F13" s="6">
        <v>34597542</v>
      </c>
      <c r="G13" s="25">
        <v>34597542</v>
      </c>
      <c r="H13" s="26">
        <v>0</v>
      </c>
      <c r="I13" s="24">
        <v>46924844</v>
      </c>
      <c r="J13" s="6">
        <v>61289498</v>
      </c>
      <c r="K13" s="25">
        <v>74556556</v>
      </c>
    </row>
    <row r="14" spans="1:11" ht="13.5">
      <c r="A14" s="22" t="s">
        <v>24</v>
      </c>
      <c r="B14" s="6">
        <v>99712</v>
      </c>
      <c r="C14" s="6">
        <v>281000</v>
      </c>
      <c r="D14" s="23">
        <v>139770</v>
      </c>
      <c r="E14" s="24">
        <v>104500</v>
      </c>
      <c r="F14" s="6">
        <v>0</v>
      </c>
      <c r="G14" s="25">
        <v>0</v>
      </c>
      <c r="H14" s="26">
        <v>0</v>
      </c>
      <c r="I14" s="24">
        <v>110459</v>
      </c>
      <c r="J14" s="6">
        <v>116976</v>
      </c>
      <c r="K14" s="25">
        <v>123527</v>
      </c>
    </row>
    <row r="15" spans="1:11" ht="13.5">
      <c r="A15" s="22" t="s">
        <v>25</v>
      </c>
      <c r="B15" s="6">
        <v>10627169</v>
      </c>
      <c r="C15" s="6">
        <v>6685223</v>
      </c>
      <c r="D15" s="23">
        <v>4462723</v>
      </c>
      <c r="E15" s="24">
        <v>16846298</v>
      </c>
      <c r="F15" s="6">
        <v>23346298</v>
      </c>
      <c r="G15" s="25">
        <v>23346298</v>
      </c>
      <c r="H15" s="26">
        <v>0</v>
      </c>
      <c r="I15" s="24">
        <v>23774256</v>
      </c>
      <c r="J15" s="6">
        <v>25176937</v>
      </c>
      <c r="K15" s="25">
        <v>21706177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3720000</v>
      </c>
      <c r="F16" s="6">
        <v>3720000</v>
      </c>
      <c r="G16" s="25">
        <v>3720000</v>
      </c>
      <c r="H16" s="26">
        <v>0</v>
      </c>
      <c r="I16" s="24">
        <v>5000000</v>
      </c>
      <c r="J16" s="6">
        <v>6000000</v>
      </c>
      <c r="K16" s="25">
        <v>5032000</v>
      </c>
    </row>
    <row r="17" spans="1:11" ht="13.5">
      <c r="A17" s="22" t="s">
        <v>27</v>
      </c>
      <c r="B17" s="6">
        <v>43416200</v>
      </c>
      <c r="C17" s="6">
        <v>57107458</v>
      </c>
      <c r="D17" s="23">
        <v>79741139</v>
      </c>
      <c r="E17" s="24">
        <v>152596973</v>
      </c>
      <c r="F17" s="6">
        <v>164241487</v>
      </c>
      <c r="G17" s="25">
        <v>164241487</v>
      </c>
      <c r="H17" s="26">
        <v>0</v>
      </c>
      <c r="I17" s="24">
        <v>176284879</v>
      </c>
      <c r="J17" s="6">
        <v>165183386</v>
      </c>
      <c r="K17" s="25">
        <v>158539346</v>
      </c>
    </row>
    <row r="18" spans="1:11" ht="13.5">
      <c r="A18" s="34" t="s">
        <v>28</v>
      </c>
      <c r="B18" s="35">
        <f>SUM(B11:B17)</f>
        <v>152763177</v>
      </c>
      <c r="C18" s="36">
        <f aca="true" t="shared" si="1" ref="C18:K18">SUM(C11:C17)</f>
        <v>170985716</v>
      </c>
      <c r="D18" s="37">
        <f t="shared" si="1"/>
        <v>210336285</v>
      </c>
      <c r="E18" s="35">
        <f t="shared" si="1"/>
        <v>304967417</v>
      </c>
      <c r="F18" s="36">
        <f t="shared" si="1"/>
        <v>323007431</v>
      </c>
      <c r="G18" s="38">
        <f t="shared" si="1"/>
        <v>323007431</v>
      </c>
      <c r="H18" s="39">
        <f t="shared" si="1"/>
        <v>0</v>
      </c>
      <c r="I18" s="35">
        <f t="shared" si="1"/>
        <v>376568861</v>
      </c>
      <c r="J18" s="36">
        <f t="shared" si="1"/>
        <v>389870884</v>
      </c>
      <c r="K18" s="38">
        <f t="shared" si="1"/>
        <v>399817540</v>
      </c>
    </row>
    <row r="19" spans="1:11" ht="13.5">
      <c r="A19" s="34" t="s">
        <v>29</v>
      </c>
      <c r="B19" s="40">
        <f>+B10-B18</f>
        <v>-19725000</v>
      </c>
      <c r="C19" s="41">
        <f aca="true" t="shared" si="2" ref="C19:K19">+C10-C18</f>
        <v>-24220184</v>
      </c>
      <c r="D19" s="42">
        <f t="shared" si="2"/>
        <v>-37673699</v>
      </c>
      <c r="E19" s="40">
        <f t="shared" si="2"/>
        <v>-94420242</v>
      </c>
      <c r="F19" s="41">
        <f t="shared" si="2"/>
        <v>-99420000</v>
      </c>
      <c r="G19" s="43">
        <f t="shared" si="2"/>
        <v>-99420000</v>
      </c>
      <c r="H19" s="44">
        <f t="shared" si="2"/>
        <v>0</v>
      </c>
      <c r="I19" s="40">
        <f t="shared" si="2"/>
        <v>-109403000</v>
      </c>
      <c r="J19" s="41">
        <f t="shared" si="2"/>
        <v>-126307000</v>
      </c>
      <c r="K19" s="43">
        <f t="shared" si="2"/>
        <v>-140041000</v>
      </c>
    </row>
    <row r="20" spans="1:11" ht="13.5">
      <c r="A20" s="22" t="s">
        <v>30</v>
      </c>
      <c r="B20" s="24">
        <v>38659918</v>
      </c>
      <c r="C20" s="6">
        <v>39753000</v>
      </c>
      <c r="D20" s="23">
        <v>48566000</v>
      </c>
      <c r="E20" s="24">
        <v>56324000</v>
      </c>
      <c r="F20" s="6">
        <v>61324000</v>
      </c>
      <c r="G20" s="25">
        <v>61324000</v>
      </c>
      <c r="H20" s="26">
        <v>0</v>
      </c>
      <c r="I20" s="24">
        <v>58809000</v>
      </c>
      <c r="J20" s="6">
        <v>61132000</v>
      </c>
      <c r="K20" s="25">
        <v>64612000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18934918</v>
      </c>
      <c r="C22" s="52">
        <f aca="true" t="shared" si="3" ref="C22:K22">SUM(C19:C21)</f>
        <v>15532816</v>
      </c>
      <c r="D22" s="53">
        <f t="shared" si="3"/>
        <v>10892301</v>
      </c>
      <c r="E22" s="51">
        <f t="shared" si="3"/>
        <v>-38096242</v>
      </c>
      <c r="F22" s="52">
        <f t="shared" si="3"/>
        <v>-38096000</v>
      </c>
      <c r="G22" s="54">
        <f t="shared" si="3"/>
        <v>-38096000</v>
      </c>
      <c r="H22" s="55">
        <f t="shared" si="3"/>
        <v>0</v>
      </c>
      <c r="I22" s="51">
        <f t="shared" si="3"/>
        <v>-50594000</v>
      </c>
      <c r="J22" s="52">
        <f t="shared" si="3"/>
        <v>-65175000</v>
      </c>
      <c r="K22" s="54">
        <f t="shared" si="3"/>
        <v>-75429000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18934918</v>
      </c>
      <c r="C24" s="41">
        <f aca="true" t="shared" si="4" ref="C24:K24">SUM(C22:C23)</f>
        <v>15532816</v>
      </c>
      <c r="D24" s="42">
        <f t="shared" si="4"/>
        <v>10892301</v>
      </c>
      <c r="E24" s="40">
        <f t="shared" si="4"/>
        <v>-38096242</v>
      </c>
      <c r="F24" s="41">
        <f t="shared" si="4"/>
        <v>-38096000</v>
      </c>
      <c r="G24" s="43">
        <f t="shared" si="4"/>
        <v>-38096000</v>
      </c>
      <c r="H24" s="44">
        <f t="shared" si="4"/>
        <v>0</v>
      </c>
      <c r="I24" s="40">
        <f t="shared" si="4"/>
        <v>-50594000</v>
      </c>
      <c r="J24" s="41">
        <f t="shared" si="4"/>
        <v>-65175000</v>
      </c>
      <c r="K24" s="43">
        <f t="shared" si="4"/>
        <v>-75429000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38544696</v>
      </c>
      <c r="C27" s="7">
        <v>14788711</v>
      </c>
      <c r="D27" s="64">
        <v>65659525</v>
      </c>
      <c r="E27" s="65">
        <v>86101800</v>
      </c>
      <c r="F27" s="7">
        <v>72101800</v>
      </c>
      <c r="G27" s="66">
        <v>72101800</v>
      </c>
      <c r="H27" s="67">
        <v>0</v>
      </c>
      <c r="I27" s="65">
        <v>77317746</v>
      </c>
      <c r="J27" s="7">
        <v>70819179</v>
      </c>
      <c r="K27" s="66">
        <v>65312228</v>
      </c>
    </row>
    <row r="28" spans="1:11" ht="13.5">
      <c r="A28" s="68" t="s">
        <v>30</v>
      </c>
      <c r="B28" s="6">
        <v>38544696</v>
      </c>
      <c r="C28" s="6">
        <v>14788711</v>
      </c>
      <c r="D28" s="23">
        <v>65659525</v>
      </c>
      <c r="E28" s="24">
        <v>86101800</v>
      </c>
      <c r="F28" s="6">
        <v>72101800</v>
      </c>
      <c r="G28" s="25">
        <v>72101800</v>
      </c>
      <c r="H28" s="26">
        <v>0</v>
      </c>
      <c r="I28" s="24">
        <v>77317746</v>
      </c>
      <c r="J28" s="6">
        <v>70819179</v>
      </c>
      <c r="K28" s="25">
        <v>65312228</v>
      </c>
    </row>
    <row r="29" spans="1:11" ht="13.5">
      <c r="A29" s="22" t="s">
        <v>123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38544696</v>
      </c>
      <c r="C32" s="7">
        <f aca="true" t="shared" si="5" ref="C32:K32">SUM(C28:C31)</f>
        <v>14788711</v>
      </c>
      <c r="D32" s="64">
        <f t="shared" si="5"/>
        <v>65659525</v>
      </c>
      <c r="E32" s="65">
        <f t="shared" si="5"/>
        <v>86101800</v>
      </c>
      <c r="F32" s="7">
        <f t="shared" si="5"/>
        <v>72101800</v>
      </c>
      <c r="G32" s="66">
        <f t="shared" si="5"/>
        <v>72101800</v>
      </c>
      <c r="H32" s="67">
        <f t="shared" si="5"/>
        <v>0</v>
      </c>
      <c r="I32" s="65">
        <f t="shared" si="5"/>
        <v>77317746</v>
      </c>
      <c r="J32" s="7">
        <f t="shared" si="5"/>
        <v>70819179</v>
      </c>
      <c r="K32" s="66">
        <f t="shared" si="5"/>
        <v>65312228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72086684</v>
      </c>
      <c r="C35" s="6">
        <v>86245051</v>
      </c>
      <c r="D35" s="23">
        <v>82921537</v>
      </c>
      <c r="E35" s="24">
        <v>79307233</v>
      </c>
      <c r="F35" s="6">
        <v>79307233</v>
      </c>
      <c r="G35" s="25">
        <v>79307233</v>
      </c>
      <c r="H35" s="26">
        <v>87303310</v>
      </c>
      <c r="I35" s="24">
        <v>85259650</v>
      </c>
      <c r="J35" s="6">
        <v>84343114</v>
      </c>
      <c r="K35" s="25">
        <v>83384650</v>
      </c>
    </row>
    <row r="36" spans="1:11" ht="13.5">
      <c r="A36" s="22" t="s">
        <v>39</v>
      </c>
      <c r="B36" s="6">
        <v>291198513</v>
      </c>
      <c r="C36" s="6">
        <v>308353546</v>
      </c>
      <c r="D36" s="23">
        <v>323987861</v>
      </c>
      <c r="E36" s="24">
        <v>316819078</v>
      </c>
      <c r="F36" s="6">
        <v>321819078</v>
      </c>
      <c r="G36" s="25">
        <v>321819078</v>
      </c>
      <c r="H36" s="26">
        <v>349968782</v>
      </c>
      <c r="I36" s="24">
        <v>361951350</v>
      </c>
      <c r="J36" s="6">
        <v>374190141</v>
      </c>
      <c r="K36" s="25">
        <v>369634350</v>
      </c>
    </row>
    <row r="37" spans="1:11" ht="13.5">
      <c r="A37" s="22" t="s">
        <v>40</v>
      </c>
      <c r="B37" s="6">
        <v>17963331</v>
      </c>
      <c r="C37" s="6">
        <v>19451725</v>
      </c>
      <c r="D37" s="23">
        <v>20927581</v>
      </c>
      <c r="E37" s="24">
        <v>8000000</v>
      </c>
      <c r="F37" s="6">
        <v>8000000</v>
      </c>
      <c r="G37" s="25">
        <v>8000000</v>
      </c>
      <c r="H37" s="26">
        <v>21712094</v>
      </c>
      <c r="I37" s="24">
        <v>9284000</v>
      </c>
      <c r="J37" s="6">
        <v>8746000</v>
      </c>
      <c r="K37" s="25">
        <v>8238000</v>
      </c>
    </row>
    <row r="38" spans="1:11" ht="13.5">
      <c r="A38" s="22" t="s">
        <v>41</v>
      </c>
      <c r="B38" s="6">
        <v>477164</v>
      </c>
      <c r="C38" s="6">
        <v>3671824</v>
      </c>
      <c r="D38" s="23">
        <v>3614466</v>
      </c>
      <c r="E38" s="24">
        <v>1366454</v>
      </c>
      <c r="F38" s="6">
        <v>1366454</v>
      </c>
      <c r="G38" s="25">
        <v>1366454</v>
      </c>
      <c r="H38" s="26">
        <v>2693989</v>
      </c>
      <c r="I38" s="24">
        <v>1835914</v>
      </c>
      <c r="J38" s="6">
        <v>1756000</v>
      </c>
      <c r="K38" s="25">
        <v>1683925</v>
      </c>
    </row>
    <row r="39" spans="1:11" ht="13.5">
      <c r="A39" s="22" t="s">
        <v>42</v>
      </c>
      <c r="B39" s="6">
        <v>344844702</v>
      </c>
      <c r="C39" s="6">
        <v>371475048</v>
      </c>
      <c r="D39" s="23">
        <v>382367351</v>
      </c>
      <c r="E39" s="24">
        <v>386759857</v>
      </c>
      <c r="F39" s="6">
        <v>391759857</v>
      </c>
      <c r="G39" s="25">
        <v>391759857</v>
      </c>
      <c r="H39" s="26">
        <v>412866009</v>
      </c>
      <c r="I39" s="24">
        <v>436091086</v>
      </c>
      <c r="J39" s="6">
        <v>448031255</v>
      </c>
      <c r="K39" s="25">
        <v>443097075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55398949</v>
      </c>
      <c r="C42" s="6">
        <v>60645898</v>
      </c>
      <c r="D42" s="23">
        <v>48049994</v>
      </c>
      <c r="E42" s="24">
        <v>85449988</v>
      </c>
      <c r="F42" s="6">
        <v>85450875</v>
      </c>
      <c r="G42" s="25">
        <v>85450875</v>
      </c>
      <c r="H42" s="26">
        <v>-6788902</v>
      </c>
      <c r="I42" s="24">
        <v>77319147</v>
      </c>
      <c r="J42" s="6">
        <v>70819790</v>
      </c>
      <c r="K42" s="25">
        <v>65312000</v>
      </c>
    </row>
    <row r="43" spans="1:11" ht="13.5">
      <c r="A43" s="22" t="s">
        <v>45</v>
      </c>
      <c r="B43" s="6">
        <v>-51542205</v>
      </c>
      <c r="C43" s="6">
        <v>-14420756</v>
      </c>
      <c r="D43" s="23">
        <v>-56728186</v>
      </c>
      <c r="E43" s="24">
        <v>-86101800</v>
      </c>
      <c r="F43" s="6">
        <v>-72101892</v>
      </c>
      <c r="G43" s="25">
        <v>-72101892</v>
      </c>
      <c r="H43" s="26">
        <v>-16870187</v>
      </c>
      <c r="I43" s="24">
        <v>-77318004</v>
      </c>
      <c r="J43" s="6">
        <v>-70819000</v>
      </c>
      <c r="K43" s="25">
        <v>-65312000</v>
      </c>
    </row>
    <row r="44" spans="1:11" ht="13.5">
      <c r="A44" s="22" t="s">
        <v>46</v>
      </c>
      <c r="B44" s="6">
        <v>85291</v>
      </c>
      <c r="C44" s="6">
        <v>4328576</v>
      </c>
      <c r="D44" s="23">
        <v>1431334</v>
      </c>
      <c r="E44" s="24">
        <v>0</v>
      </c>
      <c r="F44" s="6">
        <v>0</v>
      </c>
      <c r="G44" s="25">
        <v>0</v>
      </c>
      <c r="H44" s="26">
        <v>-891112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9436710</v>
      </c>
      <c r="C45" s="7">
        <v>82686715</v>
      </c>
      <c r="D45" s="64">
        <v>75439857</v>
      </c>
      <c r="E45" s="65">
        <v>13029461</v>
      </c>
      <c r="F45" s="7">
        <v>27029983</v>
      </c>
      <c r="G45" s="66">
        <v>27029983</v>
      </c>
      <c r="H45" s="67">
        <v>1434541</v>
      </c>
      <c r="I45" s="65">
        <v>75441000</v>
      </c>
      <c r="J45" s="7">
        <v>75441790</v>
      </c>
      <c r="K45" s="66">
        <v>75441790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60492214</v>
      </c>
      <c r="C48" s="6">
        <v>82686715</v>
      </c>
      <c r="D48" s="23">
        <v>75439857</v>
      </c>
      <c r="E48" s="24">
        <v>72826274</v>
      </c>
      <c r="F48" s="6">
        <v>72826274</v>
      </c>
      <c r="G48" s="25">
        <v>72826274</v>
      </c>
      <c r="H48" s="26">
        <v>65561092</v>
      </c>
      <c r="I48" s="24">
        <v>75439600</v>
      </c>
      <c r="J48" s="6">
        <v>78406289</v>
      </c>
      <c r="K48" s="25">
        <v>81550550</v>
      </c>
    </row>
    <row r="49" spans="1:11" ht="13.5">
      <c r="A49" s="22" t="s">
        <v>50</v>
      </c>
      <c r="B49" s="6">
        <f>+B75</f>
        <v>-5754026.86980686</v>
      </c>
      <c r="C49" s="6">
        <f aca="true" t="shared" si="6" ref="C49:K49">+C75</f>
        <v>12263064.739683535</v>
      </c>
      <c r="D49" s="23">
        <f t="shared" si="6"/>
        <v>1962038</v>
      </c>
      <c r="E49" s="24">
        <f t="shared" si="6"/>
        <v>2459881.2002237467</v>
      </c>
      <c r="F49" s="6">
        <f t="shared" si="6"/>
        <v>2650905.529151478</v>
      </c>
      <c r="G49" s="25">
        <f t="shared" si="6"/>
        <v>2650905.529151478</v>
      </c>
      <c r="H49" s="26">
        <f t="shared" si="6"/>
        <v>10245611</v>
      </c>
      <c r="I49" s="24">
        <f t="shared" si="6"/>
        <v>-377164.97766414843</v>
      </c>
      <c r="J49" s="6">
        <f t="shared" si="6"/>
        <v>2968579.7389781373</v>
      </c>
      <c r="K49" s="25">
        <f t="shared" si="6"/>
        <v>6563343.719468177</v>
      </c>
    </row>
    <row r="50" spans="1:11" ht="13.5">
      <c r="A50" s="34" t="s">
        <v>51</v>
      </c>
      <c r="B50" s="7">
        <f>+B48-B49</f>
        <v>66246240.869806856</v>
      </c>
      <c r="C50" s="7">
        <f aca="true" t="shared" si="7" ref="C50:K50">+C48-C49</f>
        <v>70423650.26031646</v>
      </c>
      <c r="D50" s="64">
        <f t="shared" si="7"/>
        <v>73477819</v>
      </c>
      <c r="E50" s="65">
        <f t="shared" si="7"/>
        <v>70366392.79977626</v>
      </c>
      <c r="F50" s="7">
        <f t="shared" si="7"/>
        <v>70175368.47084852</v>
      </c>
      <c r="G50" s="66">
        <f t="shared" si="7"/>
        <v>70175368.47084852</v>
      </c>
      <c r="H50" s="67">
        <f t="shared" si="7"/>
        <v>55315481</v>
      </c>
      <c r="I50" s="65">
        <f t="shared" si="7"/>
        <v>75816764.97766414</v>
      </c>
      <c r="J50" s="7">
        <f t="shared" si="7"/>
        <v>75437709.26102187</v>
      </c>
      <c r="K50" s="66">
        <f t="shared" si="7"/>
        <v>74987206.28053182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291198513</v>
      </c>
      <c r="C53" s="6">
        <v>308353546</v>
      </c>
      <c r="D53" s="23">
        <v>323987861</v>
      </c>
      <c r="E53" s="24">
        <v>379481500</v>
      </c>
      <c r="F53" s="6">
        <v>365481500</v>
      </c>
      <c r="G53" s="25">
        <v>365481500</v>
      </c>
      <c r="H53" s="26">
        <v>293379700</v>
      </c>
      <c r="I53" s="24">
        <v>361950093</v>
      </c>
      <c r="J53" s="6">
        <v>374190245</v>
      </c>
      <c r="K53" s="25">
        <v>369632436</v>
      </c>
    </row>
    <row r="54" spans="1:11" ht="13.5">
      <c r="A54" s="22" t="s">
        <v>119</v>
      </c>
      <c r="B54" s="6">
        <v>31099954</v>
      </c>
      <c r="C54" s="6">
        <v>31290958</v>
      </c>
      <c r="D54" s="23">
        <v>30480626</v>
      </c>
      <c r="E54" s="24">
        <v>34597542</v>
      </c>
      <c r="F54" s="6">
        <v>34597542</v>
      </c>
      <c r="G54" s="25">
        <v>34597542</v>
      </c>
      <c r="H54" s="26">
        <v>0</v>
      </c>
      <c r="I54" s="24">
        <v>46924844</v>
      </c>
      <c r="J54" s="6">
        <v>61289498</v>
      </c>
      <c r="K54" s="25">
        <v>74556556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16846298</v>
      </c>
      <c r="F56" s="6">
        <v>20346000</v>
      </c>
      <c r="G56" s="25">
        <v>20346000</v>
      </c>
      <c r="H56" s="26">
        <v>0</v>
      </c>
      <c r="I56" s="24">
        <v>23774376</v>
      </c>
      <c r="J56" s="6">
        <v>25176939</v>
      </c>
      <c r="K56" s="25">
        <v>21706177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3720000</v>
      </c>
      <c r="F59" s="6">
        <v>3720000</v>
      </c>
      <c r="G59" s="25">
        <v>3720000</v>
      </c>
      <c r="H59" s="26">
        <v>3720000</v>
      </c>
      <c r="I59" s="24">
        <v>3989000</v>
      </c>
      <c r="J59" s="6">
        <v>4929000</v>
      </c>
      <c r="K59" s="25">
        <v>3901000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27619611</v>
      </c>
      <c r="F60" s="6">
        <v>27619611</v>
      </c>
      <c r="G60" s="25">
        <v>27619611</v>
      </c>
      <c r="H60" s="26">
        <v>27619611</v>
      </c>
      <c r="I60" s="24">
        <v>27934912</v>
      </c>
      <c r="J60" s="6">
        <v>28934556</v>
      </c>
      <c r="K60" s="25">
        <v>27966507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4379</v>
      </c>
      <c r="F64" s="92">
        <v>4379</v>
      </c>
      <c r="G64" s="93">
        <v>4379</v>
      </c>
      <c r="H64" s="94">
        <v>4379</v>
      </c>
      <c r="I64" s="91">
        <v>4379</v>
      </c>
      <c r="J64" s="92">
        <v>4379</v>
      </c>
      <c r="K64" s="93">
        <v>4379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500</v>
      </c>
      <c r="J65" s="92">
        <v>500</v>
      </c>
      <c r="K65" s="93">
        <v>500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1.4424109829778213</v>
      </c>
      <c r="C70" s="5">
        <f aca="true" t="shared" si="8" ref="C70:K70">IF(ISERROR(C71/C72),0,(C71/C72))</f>
        <v>1.0000093817598583</v>
      </c>
      <c r="D70" s="5">
        <f t="shared" si="8"/>
        <v>1</v>
      </c>
      <c r="E70" s="5">
        <f t="shared" si="8"/>
        <v>0.8548300953263634</v>
      </c>
      <c r="F70" s="5">
        <f t="shared" si="8"/>
        <v>0.8253553942940423</v>
      </c>
      <c r="G70" s="5">
        <f t="shared" si="8"/>
        <v>0.8253553942940423</v>
      </c>
      <c r="H70" s="5">
        <f t="shared" si="8"/>
        <v>0</v>
      </c>
      <c r="I70" s="5">
        <f t="shared" si="8"/>
        <v>1.0000119011561008</v>
      </c>
      <c r="J70" s="5">
        <f t="shared" si="8"/>
        <v>0.9999991797421625</v>
      </c>
      <c r="K70" s="5">
        <f t="shared" si="8"/>
        <v>0.9999738941492942</v>
      </c>
    </row>
    <row r="71" spans="1:11" ht="12.75" hidden="1">
      <c r="A71" s="1" t="s">
        <v>125</v>
      </c>
      <c r="B71" s="1">
        <f>+B83</f>
        <v>11484257</v>
      </c>
      <c r="C71" s="1">
        <f aca="true" t="shared" si="9" ref="C71:K71">+C83</f>
        <v>12897488</v>
      </c>
      <c r="D71" s="1">
        <f t="shared" si="9"/>
        <v>10343076</v>
      </c>
      <c r="E71" s="1">
        <f t="shared" si="9"/>
        <v>27393180</v>
      </c>
      <c r="F71" s="1">
        <f t="shared" si="9"/>
        <v>26706679</v>
      </c>
      <c r="G71" s="1">
        <f t="shared" si="9"/>
        <v>26706679</v>
      </c>
      <c r="H71" s="1">
        <f t="shared" si="9"/>
        <v>22626837</v>
      </c>
      <c r="I71" s="1">
        <f t="shared" si="9"/>
        <v>16049052</v>
      </c>
      <c r="J71" s="1">
        <f t="shared" si="9"/>
        <v>17067790</v>
      </c>
      <c r="K71" s="1">
        <f t="shared" si="9"/>
        <v>18194680</v>
      </c>
    </row>
    <row r="72" spans="1:11" ht="12.75" hidden="1">
      <c r="A72" s="1" t="s">
        <v>126</v>
      </c>
      <c r="B72" s="1">
        <f>+B77</f>
        <v>7961848</v>
      </c>
      <c r="C72" s="1">
        <f aca="true" t="shared" si="10" ref="C72:K72">+C77</f>
        <v>12897367</v>
      </c>
      <c r="D72" s="1">
        <f t="shared" si="10"/>
        <v>10343076</v>
      </c>
      <c r="E72" s="1">
        <f t="shared" si="10"/>
        <v>32045175</v>
      </c>
      <c r="F72" s="1">
        <f t="shared" si="10"/>
        <v>32357793</v>
      </c>
      <c r="G72" s="1">
        <f t="shared" si="10"/>
        <v>32357793</v>
      </c>
      <c r="H72" s="1">
        <f t="shared" si="10"/>
        <v>0</v>
      </c>
      <c r="I72" s="1">
        <f t="shared" si="10"/>
        <v>16048861</v>
      </c>
      <c r="J72" s="1">
        <f t="shared" si="10"/>
        <v>17067804</v>
      </c>
      <c r="K72" s="1">
        <f t="shared" si="10"/>
        <v>18195155</v>
      </c>
    </row>
    <row r="73" spans="1:11" ht="12.75" hidden="1">
      <c r="A73" s="1" t="s">
        <v>127</v>
      </c>
      <c r="B73" s="1">
        <f>+B74</f>
        <v>-5361812.166666667</v>
      </c>
      <c r="C73" s="1">
        <f aca="true" t="shared" si="11" ref="C73:K73">+(C78+C80+C81+C82)-(B78+B80+B81+B82)</f>
        <v>-8155849</v>
      </c>
      <c r="D73" s="1">
        <f t="shared" si="11"/>
        <v>3883570</v>
      </c>
      <c r="E73" s="1">
        <f t="shared" si="11"/>
        <v>-841232</v>
      </c>
      <c r="F73" s="1">
        <f>+(F78+F80+F81+F82)-(D78+D80+D81+D82)</f>
        <v>-841232</v>
      </c>
      <c r="G73" s="1">
        <f>+(G78+G80+G81+G82)-(D78+D80+D81+D82)</f>
        <v>-841232</v>
      </c>
      <c r="H73" s="1">
        <f>+(H78+H80+H81+H82)-(D78+D80+D81+D82)</f>
        <v>14260538</v>
      </c>
      <c r="I73" s="1">
        <f>+(I78+I80+I81+I82)-(E78+E80+E81+E82)</f>
        <v>3180091</v>
      </c>
      <c r="J73" s="1">
        <f t="shared" si="11"/>
        <v>-3883625</v>
      </c>
      <c r="K73" s="1">
        <f t="shared" si="11"/>
        <v>-4102725</v>
      </c>
    </row>
    <row r="74" spans="1:11" ht="12.75" hidden="1">
      <c r="A74" s="1" t="s">
        <v>128</v>
      </c>
      <c r="B74" s="1">
        <f>+TREND(C74:E74)</f>
        <v>-5361812.166666667</v>
      </c>
      <c r="C74" s="1">
        <f>+C73</f>
        <v>-8155849</v>
      </c>
      <c r="D74" s="1">
        <f aca="true" t="shared" si="12" ref="D74:K74">+D73</f>
        <v>3883570</v>
      </c>
      <c r="E74" s="1">
        <f t="shared" si="12"/>
        <v>-841232</v>
      </c>
      <c r="F74" s="1">
        <f t="shared" si="12"/>
        <v>-841232</v>
      </c>
      <c r="G74" s="1">
        <f t="shared" si="12"/>
        <v>-841232</v>
      </c>
      <c r="H74" s="1">
        <f t="shared" si="12"/>
        <v>14260538</v>
      </c>
      <c r="I74" s="1">
        <f t="shared" si="12"/>
        <v>3180091</v>
      </c>
      <c r="J74" s="1">
        <f t="shared" si="12"/>
        <v>-3883625</v>
      </c>
      <c r="K74" s="1">
        <f t="shared" si="12"/>
        <v>-4102725</v>
      </c>
    </row>
    <row r="75" spans="1:11" ht="12.75" hidden="1">
      <c r="A75" s="1" t="s">
        <v>129</v>
      </c>
      <c r="B75" s="1">
        <f>+B84-(((B80+B81+B78)*B70)-B79)</f>
        <v>-5754026.86980686</v>
      </c>
      <c r="C75" s="1">
        <f aca="true" t="shared" si="13" ref="C75:K75">+C84-(((C80+C81+C78)*C70)-C79)</f>
        <v>12263064.739683535</v>
      </c>
      <c r="D75" s="1">
        <f t="shared" si="13"/>
        <v>1962038</v>
      </c>
      <c r="E75" s="1">
        <f t="shared" si="13"/>
        <v>2459881.2002237467</v>
      </c>
      <c r="F75" s="1">
        <f t="shared" si="13"/>
        <v>2650905.529151478</v>
      </c>
      <c r="G75" s="1">
        <f t="shared" si="13"/>
        <v>2650905.529151478</v>
      </c>
      <c r="H75" s="1">
        <f t="shared" si="13"/>
        <v>10245611</v>
      </c>
      <c r="I75" s="1">
        <f t="shared" si="13"/>
        <v>-377164.97766414843</v>
      </c>
      <c r="J75" s="1">
        <f t="shared" si="13"/>
        <v>2968579.7389781373</v>
      </c>
      <c r="K75" s="1">
        <f t="shared" si="13"/>
        <v>6563343.719468177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7961848</v>
      </c>
      <c r="C77" s="3">
        <v>12897367</v>
      </c>
      <c r="D77" s="3">
        <v>10343076</v>
      </c>
      <c r="E77" s="3">
        <v>32045175</v>
      </c>
      <c r="F77" s="3">
        <v>32357793</v>
      </c>
      <c r="G77" s="3">
        <v>32357793</v>
      </c>
      <c r="H77" s="3">
        <v>0</v>
      </c>
      <c r="I77" s="3">
        <v>16048861</v>
      </c>
      <c r="J77" s="3">
        <v>17067804</v>
      </c>
      <c r="K77" s="3">
        <v>18195155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10969964</v>
      </c>
      <c r="C79" s="3">
        <v>15701718</v>
      </c>
      <c r="D79" s="3">
        <v>9284229</v>
      </c>
      <c r="E79" s="3">
        <v>8000000</v>
      </c>
      <c r="F79" s="3">
        <v>8000000</v>
      </c>
      <c r="G79" s="3">
        <v>8000000</v>
      </c>
      <c r="H79" s="3">
        <v>10245611</v>
      </c>
      <c r="I79" s="3">
        <v>9284000</v>
      </c>
      <c r="J79" s="3">
        <v>8746000</v>
      </c>
      <c r="K79" s="3">
        <v>8238000</v>
      </c>
    </row>
    <row r="80" spans="1:11" ht="12.75" hidden="1">
      <c r="A80" s="2" t="s">
        <v>67</v>
      </c>
      <c r="B80" s="3">
        <v>624880</v>
      </c>
      <c r="C80" s="3">
        <v>1599458</v>
      </c>
      <c r="D80" s="3">
        <v>3399175</v>
      </c>
      <c r="E80" s="3">
        <v>6480959</v>
      </c>
      <c r="F80" s="3">
        <v>6480959</v>
      </c>
      <c r="G80" s="3">
        <v>6480959</v>
      </c>
      <c r="H80" s="3">
        <v>17477853</v>
      </c>
      <c r="I80" s="3">
        <v>9661050</v>
      </c>
      <c r="J80" s="3">
        <v>5777425</v>
      </c>
      <c r="K80" s="3">
        <v>1674700</v>
      </c>
    </row>
    <row r="81" spans="1:11" ht="12.75" hidden="1">
      <c r="A81" s="2" t="s">
        <v>68</v>
      </c>
      <c r="B81" s="3">
        <v>10969590</v>
      </c>
      <c r="C81" s="3">
        <v>1839163</v>
      </c>
      <c r="D81" s="3">
        <v>3923016</v>
      </c>
      <c r="E81" s="3">
        <v>0</v>
      </c>
      <c r="F81" s="3">
        <v>0</v>
      </c>
      <c r="G81" s="3">
        <v>0</v>
      </c>
      <c r="H81" s="3">
        <v>4104876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11484257</v>
      </c>
      <c r="C83" s="3">
        <v>12897488</v>
      </c>
      <c r="D83" s="3">
        <v>10343076</v>
      </c>
      <c r="E83" s="3">
        <v>27393180</v>
      </c>
      <c r="F83" s="3">
        <v>26706679</v>
      </c>
      <c r="G83" s="3">
        <v>26706679</v>
      </c>
      <c r="H83" s="3">
        <v>22626837</v>
      </c>
      <c r="I83" s="3">
        <v>16049052</v>
      </c>
      <c r="J83" s="3">
        <v>17067790</v>
      </c>
      <c r="K83" s="3">
        <v>18194680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6918588</v>
      </c>
      <c r="C5" s="6">
        <v>7269648</v>
      </c>
      <c r="D5" s="23">
        <v>7608225</v>
      </c>
      <c r="E5" s="24">
        <v>7970738</v>
      </c>
      <c r="F5" s="6">
        <v>7970738</v>
      </c>
      <c r="G5" s="25">
        <v>7970738</v>
      </c>
      <c r="H5" s="26">
        <v>0</v>
      </c>
      <c r="I5" s="24">
        <v>15662648</v>
      </c>
      <c r="J5" s="6">
        <v>16414455</v>
      </c>
      <c r="K5" s="25">
        <v>17325697</v>
      </c>
    </row>
    <row r="6" spans="1:11" ht="13.5">
      <c r="A6" s="22" t="s">
        <v>18</v>
      </c>
      <c r="B6" s="6">
        <v>552132</v>
      </c>
      <c r="C6" s="6">
        <v>565712</v>
      </c>
      <c r="D6" s="23">
        <v>568072</v>
      </c>
      <c r="E6" s="24">
        <v>571785</v>
      </c>
      <c r="F6" s="6">
        <v>571785</v>
      </c>
      <c r="G6" s="25">
        <v>571785</v>
      </c>
      <c r="H6" s="26">
        <v>0</v>
      </c>
      <c r="I6" s="24">
        <v>975643</v>
      </c>
      <c r="J6" s="6">
        <v>1022474</v>
      </c>
      <c r="K6" s="25">
        <v>1082800</v>
      </c>
    </row>
    <row r="7" spans="1:11" ht="13.5">
      <c r="A7" s="22" t="s">
        <v>19</v>
      </c>
      <c r="B7" s="6">
        <v>1939677</v>
      </c>
      <c r="C7" s="6">
        <v>2314276</v>
      </c>
      <c r="D7" s="23">
        <v>1412762</v>
      </c>
      <c r="E7" s="24">
        <v>1817376</v>
      </c>
      <c r="F7" s="6">
        <v>1817376</v>
      </c>
      <c r="G7" s="25">
        <v>1817376</v>
      </c>
      <c r="H7" s="26">
        <v>0</v>
      </c>
      <c r="I7" s="24">
        <v>682254</v>
      </c>
      <c r="J7" s="6">
        <v>715002</v>
      </c>
      <c r="K7" s="25">
        <v>757187</v>
      </c>
    </row>
    <row r="8" spans="1:11" ht="13.5">
      <c r="A8" s="22" t="s">
        <v>20</v>
      </c>
      <c r="B8" s="6">
        <v>131435967</v>
      </c>
      <c r="C8" s="6">
        <v>109995938</v>
      </c>
      <c r="D8" s="23">
        <v>126674924</v>
      </c>
      <c r="E8" s="24">
        <v>136020000</v>
      </c>
      <c r="F8" s="6">
        <v>136020000</v>
      </c>
      <c r="G8" s="25">
        <v>136020000</v>
      </c>
      <c r="H8" s="26">
        <v>0</v>
      </c>
      <c r="I8" s="24">
        <v>181705780</v>
      </c>
      <c r="J8" s="6">
        <v>190815342</v>
      </c>
      <c r="K8" s="25">
        <v>201343093</v>
      </c>
    </row>
    <row r="9" spans="1:11" ht="13.5">
      <c r="A9" s="22" t="s">
        <v>21</v>
      </c>
      <c r="B9" s="6">
        <v>3776021</v>
      </c>
      <c r="C9" s="6">
        <v>3557869</v>
      </c>
      <c r="D9" s="23">
        <v>4069007</v>
      </c>
      <c r="E9" s="24">
        <v>15783609</v>
      </c>
      <c r="F9" s="6">
        <v>15783609</v>
      </c>
      <c r="G9" s="25">
        <v>15783609</v>
      </c>
      <c r="H9" s="26">
        <v>0</v>
      </c>
      <c r="I9" s="24">
        <v>2943455</v>
      </c>
      <c r="J9" s="6">
        <v>3084928</v>
      </c>
      <c r="K9" s="25">
        <v>3256912</v>
      </c>
    </row>
    <row r="10" spans="1:11" ht="25.5">
      <c r="A10" s="27" t="s">
        <v>118</v>
      </c>
      <c r="B10" s="28">
        <f>SUM(B5:B9)</f>
        <v>144622385</v>
      </c>
      <c r="C10" s="29">
        <f aca="true" t="shared" si="0" ref="C10:K10">SUM(C5:C9)</f>
        <v>123703443</v>
      </c>
      <c r="D10" s="30">
        <f t="shared" si="0"/>
        <v>140332990</v>
      </c>
      <c r="E10" s="28">
        <f t="shared" si="0"/>
        <v>162163508</v>
      </c>
      <c r="F10" s="29">
        <f t="shared" si="0"/>
        <v>162163508</v>
      </c>
      <c r="G10" s="31">
        <f t="shared" si="0"/>
        <v>162163508</v>
      </c>
      <c r="H10" s="32">
        <f t="shared" si="0"/>
        <v>0</v>
      </c>
      <c r="I10" s="28">
        <f t="shared" si="0"/>
        <v>201969780</v>
      </c>
      <c r="J10" s="29">
        <f t="shared" si="0"/>
        <v>212052201</v>
      </c>
      <c r="K10" s="31">
        <f t="shared" si="0"/>
        <v>223765689</v>
      </c>
    </row>
    <row r="11" spans="1:11" ht="13.5">
      <c r="A11" s="22" t="s">
        <v>22</v>
      </c>
      <c r="B11" s="6">
        <v>36616424</v>
      </c>
      <c r="C11" s="6">
        <v>51307158</v>
      </c>
      <c r="D11" s="23">
        <v>60980840</v>
      </c>
      <c r="E11" s="24">
        <v>72378856</v>
      </c>
      <c r="F11" s="6">
        <v>72378856</v>
      </c>
      <c r="G11" s="25">
        <v>72378856</v>
      </c>
      <c r="H11" s="26">
        <v>0</v>
      </c>
      <c r="I11" s="24">
        <v>79999484</v>
      </c>
      <c r="J11" s="6">
        <v>83842064</v>
      </c>
      <c r="K11" s="25">
        <v>88782177</v>
      </c>
    </row>
    <row r="12" spans="1:11" ht="13.5">
      <c r="A12" s="22" t="s">
        <v>23</v>
      </c>
      <c r="B12" s="6">
        <v>11219844</v>
      </c>
      <c r="C12" s="6">
        <v>13315986</v>
      </c>
      <c r="D12" s="23">
        <v>13630791</v>
      </c>
      <c r="E12" s="24">
        <v>21981986</v>
      </c>
      <c r="F12" s="6">
        <v>21981986</v>
      </c>
      <c r="G12" s="25">
        <v>21981986</v>
      </c>
      <c r="H12" s="26">
        <v>0</v>
      </c>
      <c r="I12" s="24">
        <v>19533040</v>
      </c>
      <c r="J12" s="6">
        <v>20470626</v>
      </c>
      <c r="K12" s="25">
        <v>21678393</v>
      </c>
    </row>
    <row r="13" spans="1:11" ht="13.5">
      <c r="A13" s="22" t="s">
        <v>119</v>
      </c>
      <c r="B13" s="6">
        <v>12875953</v>
      </c>
      <c r="C13" s="6">
        <v>10843986</v>
      </c>
      <c r="D13" s="23">
        <v>15779890</v>
      </c>
      <c r="E13" s="24">
        <v>6369987</v>
      </c>
      <c r="F13" s="6">
        <v>6369987</v>
      </c>
      <c r="G13" s="25">
        <v>6369987</v>
      </c>
      <c r="H13" s="26">
        <v>0</v>
      </c>
      <c r="I13" s="24">
        <v>9787000</v>
      </c>
      <c r="J13" s="6">
        <v>10256776</v>
      </c>
      <c r="K13" s="25">
        <v>10861926</v>
      </c>
    </row>
    <row r="14" spans="1:11" ht="13.5">
      <c r="A14" s="22" t="s">
        <v>24</v>
      </c>
      <c r="B14" s="6">
        <v>0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61772156</v>
      </c>
      <c r="C17" s="6">
        <v>61493435</v>
      </c>
      <c r="D17" s="23">
        <v>92130020</v>
      </c>
      <c r="E17" s="24">
        <v>47386905</v>
      </c>
      <c r="F17" s="6">
        <v>47386905</v>
      </c>
      <c r="G17" s="25">
        <v>47386905</v>
      </c>
      <c r="H17" s="26">
        <v>0</v>
      </c>
      <c r="I17" s="24">
        <v>95570456</v>
      </c>
      <c r="J17" s="6">
        <v>99167556</v>
      </c>
      <c r="K17" s="25">
        <v>103809034</v>
      </c>
    </row>
    <row r="18" spans="1:11" ht="13.5">
      <c r="A18" s="34" t="s">
        <v>28</v>
      </c>
      <c r="B18" s="35">
        <f>SUM(B11:B17)</f>
        <v>122484377</v>
      </c>
      <c r="C18" s="36">
        <f aca="true" t="shared" si="1" ref="C18:K18">SUM(C11:C17)</f>
        <v>136960565</v>
      </c>
      <c r="D18" s="37">
        <f t="shared" si="1"/>
        <v>182521541</v>
      </c>
      <c r="E18" s="35">
        <f t="shared" si="1"/>
        <v>148117734</v>
      </c>
      <c r="F18" s="36">
        <f t="shared" si="1"/>
        <v>148117734</v>
      </c>
      <c r="G18" s="38">
        <f t="shared" si="1"/>
        <v>148117734</v>
      </c>
      <c r="H18" s="39">
        <f t="shared" si="1"/>
        <v>0</v>
      </c>
      <c r="I18" s="35">
        <f t="shared" si="1"/>
        <v>204889980</v>
      </c>
      <c r="J18" s="36">
        <f t="shared" si="1"/>
        <v>213737022</v>
      </c>
      <c r="K18" s="38">
        <f t="shared" si="1"/>
        <v>225131530</v>
      </c>
    </row>
    <row r="19" spans="1:11" ht="13.5">
      <c r="A19" s="34" t="s">
        <v>29</v>
      </c>
      <c r="B19" s="40">
        <f>+B10-B18</f>
        <v>22138008</v>
      </c>
      <c r="C19" s="41">
        <f aca="true" t="shared" si="2" ref="C19:K19">+C10-C18</f>
        <v>-13257122</v>
      </c>
      <c r="D19" s="42">
        <f t="shared" si="2"/>
        <v>-42188551</v>
      </c>
      <c r="E19" s="40">
        <f t="shared" si="2"/>
        <v>14045774</v>
      </c>
      <c r="F19" s="41">
        <f t="shared" si="2"/>
        <v>14045774</v>
      </c>
      <c r="G19" s="43">
        <f t="shared" si="2"/>
        <v>14045774</v>
      </c>
      <c r="H19" s="44">
        <f t="shared" si="2"/>
        <v>0</v>
      </c>
      <c r="I19" s="40">
        <f t="shared" si="2"/>
        <v>-2920200</v>
      </c>
      <c r="J19" s="41">
        <f t="shared" si="2"/>
        <v>-1684821</v>
      </c>
      <c r="K19" s="43">
        <f t="shared" si="2"/>
        <v>-1365841</v>
      </c>
    </row>
    <row r="20" spans="1:11" ht="13.5">
      <c r="A20" s="22" t="s">
        <v>30</v>
      </c>
      <c r="B20" s="24">
        <v>0</v>
      </c>
      <c r="C20" s="6">
        <v>24669786</v>
      </c>
      <c r="D20" s="23">
        <v>33289835</v>
      </c>
      <c r="E20" s="24">
        <v>40675000</v>
      </c>
      <c r="F20" s="6">
        <v>40675000</v>
      </c>
      <c r="G20" s="25">
        <v>40675000</v>
      </c>
      <c r="H20" s="26">
        <v>0</v>
      </c>
      <c r="I20" s="24">
        <v>36866220</v>
      </c>
      <c r="J20" s="6">
        <v>38635799</v>
      </c>
      <c r="K20" s="25">
        <v>40915311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22138008</v>
      </c>
      <c r="C22" s="52">
        <f aca="true" t="shared" si="3" ref="C22:K22">SUM(C19:C21)</f>
        <v>11412664</v>
      </c>
      <c r="D22" s="53">
        <f t="shared" si="3"/>
        <v>-8898716</v>
      </c>
      <c r="E22" s="51">
        <f t="shared" si="3"/>
        <v>54720774</v>
      </c>
      <c r="F22" s="52">
        <f t="shared" si="3"/>
        <v>54720774</v>
      </c>
      <c r="G22" s="54">
        <f t="shared" si="3"/>
        <v>54720774</v>
      </c>
      <c r="H22" s="55">
        <f t="shared" si="3"/>
        <v>0</v>
      </c>
      <c r="I22" s="51">
        <f t="shared" si="3"/>
        <v>33946020</v>
      </c>
      <c r="J22" s="52">
        <f t="shared" si="3"/>
        <v>36950978</v>
      </c>
      <c r="K22" s="54">
        <f t="shared" si="3"/>
        <v>39549470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22138008</v>
      </c>
      <c r="C24" s="41">
        <f aca="true" t="shared" si="4" ref="C24:K24">SUM(C22:C23)</f>
        <v>11412664</v>
      </c>
      <c r="D24" s="42">
        <f t="shared" si="4"/>
        <v>-8898716</v>
      </c>
      <c r="E24" s="40">
        <f t="shared" si="4"/>
        <v>54720774</v>
      </c>
      <c r="F24" s="41">
        <f t="shared" si="4"/>
        <v>54720774</v>
      </c>
      <c r="G24" s="43">
        <f t="shared" si="4"/>
        <v>54720774</v>
      </c>
      <c r="H24" s="44">
        <f t="shared" si="4"/>
        <v>0</v>
      </c>
      <c r="I24" s="40">
        <f t="shared" si="4"/>
        <v>33946020</v>
      </c>
      <c r="J24" s="41">
        <f t="shared" si="4"/>
        <v>36950978</v>
      </c>
      <c r="K24" s="43">
        <f t="shared" si="4"/>
        <v>39549470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36539977</v>
      </c>
      <c r="C27" s="7">
        <v>20554206</v>
      </c>
      <c r="D27" s="64">
        <v>41795733</v>
      </c>
      <c r="E27" s="65">
        <v>54410377</v>
      </c>
      <c r="F27" s="7">
        <v>54410377</v>
      </c>
      <c r="G27" s="66">
        <v>54410377</v>
      </c>
      <c r="H27" s="67">
        <v>0</v>
      </c>
      <c r="I27" s="65">
        <v>52698873</v>
      </c>
      <c r="J27" s="7">
        <v>51475147</v>
      </c>
      <c r="K27" s="66">
        <v>50087609</v>
      </c>
    </row>
    <row r="28" spans="1:11" ht="13.5">
      <c r="A28" s="68" t="s">
        <v>30</v>
      </c>
      <c r="B28" s="6">
        <v>36539978</v>
      </c>
      <c r="C28" s="6">
        <v>20554205</v>
      </c>
      <c r="D28" s="23">
        <v>41795732</v>
      </c>
      <c r="E28" s="24">
        <v>54410378</v>
      </c>
      <c r="F28" s="6">
        <v>54410378</v>
      </c>
      <c r="G28" s="25">
        <v>54410378</v>
      </c>
      <c r="H28" s="26">
        <v>0</v>
      </c>
      <c r="I28" s="24">
        <v>52698873</v>
      </c>
      <c r="J28" s="6">
        <v>51475147</v>
      </c>
      <c r="K28" s="25">
        <v>50087611</v>
      </c>
    </row>
    <row r="29" spans="1:11" ht="13.5">
      <c r="A29" s="22" t="s">
        <v>123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36539978</v>
      </c>
      <c r="C32" s="7">
        <f aca="true" t="shared" si="5" ref="C32:K32">SUM(C28:C31)</f>
        <v>20554205</v>
      </c>
      <c r="D32" s="64">
        <f t="shared" si="5"/>
        <v>41795732</v>
      </c>
      <c r="E32" s="65">
        <f t="shared" si="5"/>
        <v>54410378</v>
      </c>
      <c r="F32" s="7">
        <f t="shared" si="5"/>
        <v>54410378</v>
      </c>
      <c r="G32" s="66">
        <f t="shared" si="5"/>
        <v>54410378</v>
      </c>
      <c r="H32" s="67">
        <f t="shared" si="5"/>
        <v>0</v>
      </c>
      <c r="I32" s="65">
        <f t="shared" si="5"/>
        <v>52698873</v>
      </c>
      <c r="J32" s="7">
        <f t="shared" si="5"/>
        <v>51475147</v>
      </c>
      <c r="K32" s="66">
        <f t="shared" si="5"/>
        <v>50087611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25577375</v>
      </c>
      <c r="C35" s="6">
        <v>43345714</v>
      </c>
      <c r="D35" s="23">
        <v>12614061</v>
      </c>
      <c r="E35" s="24">
        <v>29336725</v>
      </c>
      <c r="F35" s="6">
        <v>29336725</v>
      </c>
      <c r="G35" s="25">
        <v>29336725</v>
      </c>
      <c r="H35" s="26">
        <v>52476266</v>
      </c>
      <c r="I35" s="24">
        <v>32797881</v>
      </c>
      <c r="J35" s="6">
        <v>21651367</v>
      </c>
      <c r="K35" s="25">
        <v>24958682</v>
      </c>
    </row>
    <row r="36" spans="1:11" ht="13.5">
      <c r="A36" s="22" t="s">
        <v>39</v>
      </c>
      <c r="B36" s="6">
        <v>116751255</v>
      </c>
      <c r="C36" s="6">
        <v>127244558</v>
      </c>
      <c r="D36" s="23">
        <v>154920129</v>
      </c>
      <c r="E36" s="24">
        <v>206706219</v>
      </c>
      <c r="F36" s="6">
        <v>206706219</v>
      </c>
      <c r="G36" s="25">
        <v>206706219</v>
      </c>
      <c r="H36" s="26">
        <v>190302889</v>
      </c>
      <c r="I36" s="24">
        <v>222206801</v>
      </c>
      <c r="J36" s="6">
        <v>263425172</v>
      </c>
      <c r="K36" s="25">
        <v>302650856</v>
      </c>
    </row>
    <row r="37" spans="1:11" ht="13.5">
      <c r="A37" s="22" t="s">
        <v>40</v>
      </c>
      <c r="B37" s="6">
        <v>9818781</v>
      </c>
      <c r="C37" s="6">
        <v>22994933</v>
      </c>
      <c r="D37" s="23">
        <v>27563649</v>
      </c>
      <c r="E37" s="24">
        <v>12917548</v>
      </c>
      <c r="F37" s="6">
        <v>12917548</v>
      </c>
      <c r="G37" s="25">
        <v>12917548</v>
      </c>
      <c r="H37" s="26">
        <v>29022693</v>
      </c>
      <c r="I37" s="24">
        <v>28236789</v>
      </c>
      <c r="J37" s="6">
        <v>34100344</v>
      </c>
      <c r="K37" s="25">
        <v>32448501</v>
      </c>
    </row>
    <row r="38" spans="1:11" ht="13.5">
      <c r="A38" s="22" t="s">
        <v>41</v>
      </c>
      <c r="B38" s="6">
        <v>2247942</v>
      </c>
      <c r="C38" s="6">
        <v>5031690</v>
      </c>
      <c r="D38" s="23">
        <v>4344672</v>
      </c>
      <c r="E38" s="24">
        <v>0</v>
      </c>
      <c r="F38" s="6">
        <v>0</v>
      </c>
      <c r="G38" s="25">
        <v>0</v>
      </c>
      <c r="H38" s="26">
        <v>0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130261907</v>
      </c>
      <c r="C39" s="6">
        <v>142563650</v>
      </c>
      <c r="D39" s="23">
        <v>135625869</v>
      </c>
      <c r="E39" s="24">
        <v>223125395</v>
      </c>
      <c r="F39" s="6">
        <v>223125395</v>
      </c>
      <c r="G39" s="25">
        <v>223125395</v>
      </c>
      <c r="H39" s="26">
        <v>213756464</v>
      </c>
      <c r="I39" s="24">
        <v>226767893</v>
      </c>
      <c r="J39" s="6">
        <v>250976195</v>
      </c>
      <c r="K39" s="25">
        <v>295161037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39836664</v>
      </c>
      <c r="C42" s="6">
        <v>41027023</v>
      </c>
      <c r="D42" s="23">
        <v>10710020</v>
      </c>
      <c r="E42" s="24">
        <v>49598130</v>
      </c>
      <c r="F42" s="6">
        <v>37539967</v>
      </c>
      <c r="G42" s="25">
        <v>37539967</v>
      </c>
      <c r="H42" s="26">
        <v>40455260</v>
      </c>
      <c r="I42" s="24">
        <v>38983711</v>
      </c>
      <c r="J42" s="6">
        <v>42229878</v>
      </c>
      <c r="K42" s="25">
        <v>45168526</v>
      </c>
    </row>
    <row r="43" spans="1:11" ht="13.5">
      <c r="A43" s="22" t="s">
        <v>45</v>
      </c>
      <c r="B43" s="6">
        <v>-32419706</v>
      </c>
      <c r="C43" s="6">
        <v>-19956675</v>
      </c>
      <c r="D43" s="23">
        <v>-43839691</v>
      </c>
      <c r="E43" s="24">
        <v>-53746346</v>
      </c>
      <c r="F43" s="6">
        <v>-31863960</v>
      </c>
      <c r="G43" s="25">
        <v>-31863960</v>
      </c>
      <c r="H43" s="26">
        <v>-55767144</v>
      </c>
      <c r="I43" s="24">
        <v>-36770970</v>
      </c>
      <c r="J43" s="6">
        <v>-41300279</v>
      </c>
      <c r="K43" s="25">
        <v>-44587609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23901955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14070563</v>
      </c>
      <c r="C45" s="7">
        <v>35140912</v>
      </c>
      <c r="D45" s="64">
        <v>2009253</v>
      </c>
      <c r="E45" s="65">
        <v>2221773</v>
      </c>
      <c r="F45" s="7">
        <v>5323902</v>
      </c>
      <c r="G45" s="66">
        <v>5323902</v>
      </c>
      <c r="H45" s="67">
        <v>8237967</v>
      </c>
      <c r="I45" s="65">
        <v>2712741</v>
      </c>
      <c r="J45" s="7">
        <v>3642340</v>
      </c>
      <c r="K45" s="66">
        <v>4223257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14070562</v>
      </c>
      <c r="C48" s="6">
        <v>35140912</v>
      </c>
      <c r="D48" s="23">
        <v>2009253</v>
      </c>
      <c r="E48" s="24">
        <v>3847736</v>
      </c>
      <c r="F48" s="6">
        <v>3847736</v>
      </c>
      <c r="G48" s="25">
        <v>3847736</v>
      </c>
      <c r="H48" s="26">
        <v>35193160</v>
      </c>
      <c r="I48" s="24">
        <v>10319664</v>
      </c>
      <c r="J48" s="6">
        <v>11915185</v>
      </c>
      <c r="K48" s="25">
        <v>11830188</v>
      </c>
    </row>
    <row r="49" spans="1:11" ht="13.5">
      <c r="A49" s="22" t="s">
        <v>50</v>
      </c>
      <c r="B49" s="6">
        <f>+B75</f>
        <v>-308895.8200036958</v>
      </c>
      <c r="C49" s="6">
        <f aca="true" t="shared" si="6" ref="C49:K49">+C75</f>
        <v>14982637.869776074</v>
      </c>
      <c r="D49" s="23">
        <f t="shared" si="6"/>
        <v>-390670.3802254312</v>
      </c>
      <c r="E49" s="24">
        <f t="shared" si="6"/>
        <v>3196365.6935629137</v>
      </c>
      <c r="F49" s="6">
        <f t="shared" si="6"/>
        <v>-6450035.573713776</v>
      </c>
      <c r="G49" s="25">
        <f t="shared" si="6"/>
        <v>-6450035.573713776</v>
      </c>
      <c r="H49" s="26">
        <f t="shared" si="6"/>
        <v>15046594</v>
      </c>
      <c r="I49" s="24">
        <f t="shared" si="6"/>
        <v>5172418.338327134</v>
      </c>
      <c r="J49" s="6">
        <f t="shared" si="6"/>
        <v>7613251.331424588</v>
      </c>
      <c r="K49" s="25">
        <f t="shared" si="6"/>
        <v>4429520.969954917</v>
      </c>
    </row>
    <row r="50" spans="1:11" ht="13.5">
      <c r="A50" s="34" t="s">
        <v>51</v>
      </c>
      <c r="B50" s="7">
        <f>+B48-B49</f>
        <v>14379457.820003696</v>
      </c>
      <c r="C50" s="7">
        <f aca="true" t="shared" si="7" ref="C50:K50">+C48-C49</f>
        <v>20158274.130223926</v>
      </c>
      <c r="D50" s="64">
        <f t="shared" si="7"/>
        <v>2399923.380225431</v>
      </c>
      <c r="E50" s="65">
        <f t="shared" si="7"/>
        <v>651370.3064370863</v>
      </c>
      <c r="F50" s="7">
        <f t="shared" si="7"/>
        <v>10297771.573713776</v>
      </c>
      <c r="G50" s="66">
        <f t="shared" si="7"/>
        <v>10297771.573713776</v>
      </c>
      <c r="H50" s="67">
        <f t="shared" si="7"/>
        <v>20146566</v>
      </c>
      <c r="I50" s="65">
        <f t="shared" si="7"/>
        <v>5147245.661672866</v>
      </c>
      <c r="J50" s="7">
        <f t="shared" si="7"/>
        <v>4301933.668575412</v>
      </c>
      <c r="K50" s="66">
        <f t="shared" si="7"/>
        <v>7400667.030045083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116751977</v>
      </c>
      <c r="C53" s="6">
        <v>127244907</v>
      </c>
      <c r="D53" s="23">
        <v>155197733</v>
      </c>
      <c r="E53" s="24">
        <v>206706217</v>
      </c>
      <c r="F53" s="6">
        <v>206706217</v>
      </c>
      <c r="G53" s="25">
        <v>206706217</v>
      </c>
      <c r="H53" s="26">
        <v>152295840</v>
      </c>
      <c r="I53" s="24">
        <v>222206802</v>
      </c>
      <c r="J53" s="6">
        <v>263425172</v>
      </c>
      <c r="K53" s="25">
        <v>302650856</v>
      </c>
    </row>
    <row r="54" spans="1:11" ht="13.5">
      <c r="A54" s="22" t="s">
        <v>119</v>
      </c>
      <c r="B54" s="6">
        <v>12875953</v>
      </c>
      <c r="C54" s="6">
        <v>10843986</v>
      </c>
      <c r="D54" s="23">
        <v>15779890</v>
      </c>
      <c r="E54" s="24">
        <v>6369987</v>
      </c>
      <c r="F54" s="6">
        <v>6369987</v>
      </c>
      <c r="G54" s="25">
        <v>6369987</v>
      </c>
      <c r="H54" s="26">
        <v>0</v>
      </c>
      <c r="I54" s="24">
        <v>9787000</v>
      </c>
      <c r="J54" s="6">
        <v>10256776</v>
      </c>
      <c r="K54" s="25">
        <v>10861926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5147065</v>
      </c>
      <c r="F56" s="6">
        <v>5147065</v>
      </c>
      <c r="G56" s="25">
        <v>5147065</v>
      </c>
      <c r="H56" s="26">
        <v>0</v>
      </c>
      <c r="I56" s="24">
        <v>4577405</v>
      </c>
      <c r="J56" s="6">
        <v>4797767</v>
      </c>
      <c r="K56" s="25">
        <v>5102821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9727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2479200</v>
      </c>
      <c r="F60" s="6">
        <v>2479200</v>
      </c>
      <c r="G60" s="25">
        <v>2479200</v>
      </c>
      <c r="H60" s="26">
        <v>0</v>
      </c>
      <c r="I60" s="24">
        <v>2479200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0.827180890139059</v>
      </c>
      <c r="C70" s="5">
        <f aca="true" t="shared" si="8" ref="C70:K70">IF(ISERROR(C71/C72),0,(C71/C72))</f>
        <v>0.9765372924567741</v>
      </c>
      <c r="D70" s="5">
        <f t="shared" si="8"/>
        <v>1.8620739836267028</v>
      </c>
      <c r="E70" s="5">
        <f t="shared" si="8"/>
        <v>0.38853554687609193</v>
      </c>
      <c r="F70" s="5">
        <f t="shared" si="8"/>
        <v>0.7740822503141889</v>
      </c>
      <c r="G70" s="5">
        <f t="shared" si="8"/>
        <v>0.7740822503141889</v>
      </c>
      <c r="H70" s="5">
        <f t="shared" si="8"/>
        <v>0</v>
      </c>
      <c r="I70" s="5">
        <f t="shared" si="8"/>
        <v>0.5694623962541441</v>
      </c>
      <c r="J70" s="5">
        <f t="shared" si="8"/>
        <v>0.5694569940722226</v>
      </c>
      <c r="K70" s="5">
        <f t="shared" si="8"/>
        <v>0.5694656399055287</v>
      </c>
    </row>
    <row r="71" spans="1:11" ht="12.75" hidden="1">
      <c r="A71" s="1" t="s">
        <v>125</v>
      </c>
      <c r="B71" s="1">
        <f>+B83</f>
        <v>9268164</v>
      </c>
      <c r="C71" s="1">
        <f aca="true" t="shared" si="9" ref="C71:K71">+C83</f>
        <v>11125913</v>
      </c>
      <c r="D71" s="1">
        <f t="shared" si="9"/>
        <v>22801662</v>
      </c>
      <c r="E71" s="1">
        <f t="shared" si="9"/>
        <v>9451567</v>
      </c>
      <c r="F71" s="1">
        <f t="shared" si="9"/>
        <v>18830427</v>
      </c>
      <c r="G71" s="1">
        <f t="shared" si="9"/>
        <v>18830427</v>
      </c>
      <c r="H71" s="1">
        <f t="shared" si="9"/>
        <v>18830427</v>
      </c>
      <c r="I71" s="1">
        <f t="shared" si="9"/>
        <v>11151068</v>
      </c>
      <c r="J71" s="1">
        <f t="shared" si="9"/>
        <v>11686315</v>
      </c>
      <c r="K71" s="1">
        <f t="shared" si="9"/>
        <v>12337706</v>
      </c>
    </row>
    <row r="72" spans="1:11" ht="12.75" hidden="1">
      <c r="A72" s="1" t="s">
        <v>126</v>
      </c>
      <c r="B72" s="1">
        <f>+B77</f>
        <v>11204519</v>
      </c>
      <c r="C72" s="1">
        <f aca="true" t="shared" si="10" ref="C72:K72">+C77</f>
        <v>11393229</v>
      </c>
      <c r="D72" s="1">
        <f t="shared" si="10"/>
        <v>12245304</v>
      </c>
      <c r="E72" s="1">
        <f t="shared" si="10"/>
        <v>24326132</v>
      </c>
      <c r="F72" s="1">
        <f t="shared" si="10"/>
        <v>24326132</v>
      </c>
      <c r="G72" s="1">
        <f t="shared" si="10"/>
        <v>24326132</v>
      </c>
      <c r="H72" s="1">
        <f t="shared" si="10"/>
        <v>0</v>
      </c>
      <c r="I72" s="1">
        <f t="shared" si="10"/>
        <v>19581746</v>
      </c>
      <c r="J72" s="1">
        <f t="shared" si="10"/>
        <v>20521857</v>
      </c>
      <c r="K72" s="1">
        <f t="shared" si="10"/>
        <v>21665409</v>
      </c>
    </row>
    <row r="73" spans="1:11" ht="12.75" hidden="1">
      <c r="A73" s="1" t="s">
        <v>127</v>
      </c>
      <c r="B73" s="1">
        <f>+B74</f>
        <v>-4530267.666666666</v>
      </c>
      <c r="C73" s="1">
        <f aca="true" t="shared" si="11" ref="C73:K73">+(C78+C80+C81+C82)-(B78+B80+B81+B82)</f>
        <v>-3302011</v>
      </c>
      <c r="D73" s="1">
        <f t="shared" si="11"/>
        <v>2047902</v>
      </c>
      <c r="E73" s="1">
        <f t="shared" si="11"/>
        <v>14767355</v>
      </c>
      <c r="F73" s="1">
        <f>+(F78+F80+F81+F82)-(D78+D80+D81+D82)</f>
        <v>14767355</v>
      </c>
      <c r="G73" s="1">
        <f>+(G78+G80+G81+G82)-(D78+D80+D81+D82)</f>
        <v>14767355</v>
      </c>
      <c r="H73" s="1">
        <f>+(H78+H80+H81+H82)-(D78+D80+D81+D82)</f>
        <v>-9031995</v>
      </c>
      <c r="I73" s="1">
        <f>+(I78+I80+I81+I82)-(E78+E80+E81+E82)</f>
        <v>-18604240</v>
      </c>
      <c r="J73" s="1">
        <f t="shared" si="11"/>
        <v>3211666</v>
      </c>
      <c r="K73" s="1">
        <f t="shared" si="11"/>
        <v>3392312</v>
      </c>
    </row>
    <row r="74" spans="1:11" ht="12.75" hidden="1">
      <c r="A74" s="1" t="s">
        <v>128</v>
      </c>
      <c r="B74" s="1">
        <f>+TREND(C74:E74)</f>
        <v>-4530267.666666666</v>
      </c>
      <c r="C74" s="1">
        <f>+C73</f>
        <v>-3302011</v>
      </c>
      <c r="D74" s="1">
        <f aca="true" t="shared" si="12" ref="D74:K74">+D73</f>
        <v>2047902</v>
      </c>
      <c r="E74" s="1">
        <f t="shared" si="12"/>
        <v>14767355</v>
      </c>
      <c r="F74" s="1">
        <f t="shared" si="12"/>
        <v>14767355</v>
      </c>
      <c r="G74" s="1">
        <f t="shared" si="12"/>
        <v>14767355</v>
      </c>
      <c r="H74" s="1">
        <f t="shared" si="12"/>
        <v>-9031995</v>
      </c>
      <c r="I74" s="1">
        <f t="shared" si="12"/>
        <v>-18604240</v>
      </c>
      <c r="J74" s="1">
        <f t="shared" si="12"/>
        <v>3211666</v>
      </c>
      <c r="K74" s="1">
        <f t="shared" si="12"/>
        <v>3392312</v>
      </c>
    </row>
    <row r="75" spans="1:11" ht="12.75" hidden="1">
      <c r="A75" s="1" t="s">
        <v>129</v>
      </c>
      <c r="B75" s="1">
        <f>+B84-(((B80+B81+B78)*B70)-B79)</f>
        <v>-308895.8200036958</v>
      </c>
      <c r="C75" s="1">
        <f aca="true" t="shared" si="13" ref="C75:K75">+C84-(((C80+C81+C78)*C70)-C79)</f>
        <v>14982637.869776074</v>
      </c>
      <c r="D75" s="1">
        <f t="shared" si="13"/>
        <v>-390670.3802254312</v>
      </c>
      <c r="E75" s="1">
        <f t="shared" si="13"/>
        <v>3196365.6935629137</v>
      </c>
      <c r="F75" s="1">
        <f t="shared" si="13"/>
        <v>-6450035.573713776</v>
      </c>
      <c r="G75" s="1">
        <f t="shared" si="13"/>
        <v>-6450035.573713776</v>
      </c>
      <c r="H75" s="1">
        <f t="shared" si="13"/>
        <v>15046594</v>
      </c>
      <c r="I75" s="1">
        <f t="shared" si="13"/>
        <v>5172418.338327134</v>
      </c>
      <c r="J75" s="1">
        <f t="shared" si="13"/>
        <v>7613251.331424588</v>
      </c>
      <c r="K75" s="1">
        <f t="shared" si="13"/>
        <v>4429520.969954917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11204519</v>
      </c>
      <c r="C77" s="3">
        <v>11393229</v>
      </c>
      <c r="D77" s="3">
        <v>12245304</v>
      </c>
      <c r="E77" s="3">
        <v>24326132</v>
      </c>
      <c r="F77" s="3">
        <v>24326132</v>
      </c>
      <c r="G77" s="3">
        <v>24326132</v>
      </c>
      <c r="H77" s="3">
        <v>0</v>
      </c>
      <c r="I77" s="3">
        <v>19581746</v>
      </c>
      <c r="J77" s="3">
        <v>20521857</v>
      </c>
      <c r="K77" s="3">
        <v>21665409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9209320</v>
      </c>
      <c r="C79" s="3">
        <v>22994933</v>
      </c>
      <c r="D79" s="3">
        <v>18700623</v>
      </c>
      <c r="E79" s="3">
        <v>12917548</v>
      </c>
      <c r="F79" s="3">
        <v>12917548</v>
      </c>
      <c r="G79" s="3">
        <v>12917548</v>
      </c>
      <c r="H79" s="3">
        <v>15046594</v>
      </c>
      <c r="I79" s="3">
        <v>8825986</v>
      </c>
      <c r="J79" s="3">
        <v>13095690</v>
      </c>
      <c r="K79" s="3">
        <v>11843848</v>
      </c>
    </row>
    <row r="80" spans="1:11" ht="12.75" hidden="1">
      <c r="A80" s="2" t="s">
        <v>67</v>
      </c>
      <c r="B80" s="3">
        <v>0</v>
      </c>
      <c r="C80" s="3">
        <v>0</v>
      </c>
      <c r="D80" s="3">
        <v>2532868</v>
      </c>
      <c r="E80" s="3">
        <v>7368265</v>
      </c>
      <c r="F80" s="3">
        <v>7368265</v>
      </c>
      <c r="G80" s="3">
        <v>7368265</v>
      </c>
      <c r="H80" s="3">
        <v>4771568</v>
      </c>
      <c r="I80" s="3">
        <v>6020774</v>
      </c>
      <c r="J80" s="3">
        <v>9132439</v>
      </c>
      <c r="K80" s="3">
        <v>12399751</v>
      </c>
    </row>
    <row r="81" spans="1:11" ht="12.75" hidden="1">
      <c r="A81" s="2" t="s">
        <v>68</v>
      </c>
      <c r="B81" s="3">
        <v>11506813</v>
      </c>
      <c r="C81" s="3">
        <v>8204802</v>
      </c>
      <c r="D81" s="3">
        <v>7719836</v>
      </c>
      <c r="E81" s="3">
        <v>17651794</v>
      </c>
      <c r="F81" s="3">
        <v>17651794</v>
      </c>
      <c r="G81" s="3">
        <v>17651794</v>
      </c>
      <c r="H81" s="3">
        <v>-3550859</v>
      </c>
      <c r="I81" s="3">
        <v>395045</v>
      </c>
      <c r="J81" s="3">
        <v>495046</v>
      </c>
      <c r="K81" s="3">
        <v>620046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9268164</v>
      </c>
      <c r="C83" s="3">
        <v>11125913</v>
      </c>
      <c r="D83" s="3">
        <v>22801662</v>
      </c>
      <c r="E83" s="3">
        <v>9451567</v>
      </c>
      <c r="F83" s="3">
        <v>18830427</v>
      </c>
      <c r="G83" s="3">
        <v>18830427</v>
      </c>
      <c r="H83" s="3">
        <v>18830427</v>
      </c>
      <c r="I83" s="3">
        <v>11151068</v>
      </c>
      <c r="J83" s="3">
        <v>11686315</v>
      </c>
      <c r="K83" s="3">
        <v>12337706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14382653</v>
      </c>
      <c r="C5" s="6">
        <v>16867183</v>
      </c>
      <c r="D5" s="23">
        <v>17170937</v>
      </c>
      <c r="E5" s="24">
        <v>23657544</v>
      </c>
      <c r="F5" s="6">
        <v>23657544</v>
      </c>
      <c r="G5" s="25">
        <v>23657544</v>
      </c>
      <c r="H5" s="26">
        <v>0</v>
      </c>
      <c r="I5" s="24">
        <v>24793105</v>
      </c>
      <c r="J5" s="6">
        <v>26156726</v>
      </c>
      <c r="K5" s="25">
        <v>27595345</v>
      </c>
    </row>
    <row r="6" spans="1:11" ht="13.5">
      <c r="A6" s="22" t="s">
        <v>18</v>
      </c>
      <c r="B6" s="6">
        <v>80065651</v>
      </c>
      <c r="C6" s="6">
        <v>90869959</v>
      </c>
      <c r="D6" s="23">
        <v>95599256</v>
      </c>
      <c r="E6" s="24">
        <v>117736661</v>
      </c>
      <c r="F6" s="6">
        <v>117812181</v>
      </c>
      <c r="G6" s="25">
        <v>117812181</v>
      </c>
      <c r="H6" s="26">
        <v>0</v>
      </c>
      <c r="I6" s="24">
        <v>129193861</v>
      </c>
      <c r="J6" s="6">
        <v>136299523</v>
      </c>
      <c r="K6" s="25">
        <v>143795997</v>
      </c>
    </row>
    <row r="7" spans="1:11" ht="13.5">
      <c r="A7" s="22" t="s">
        <v>19</v>
      </c>
      <c r="B7" s="6">
        <v>2029335</v>
      </c>
      <c r="C7" s="6">
        <v>2101264</v>
      </c>
      <c r="D7" s="23">
        <v>2578140</v>
      </c>
      <c r="E7" s="24">
        <v>2839800</v>
      </c>
      <c r="F7" s="6">
        <v>2839800</v>
      </c>
      <c r="G7" s="25">
        <v>2839800</v>
      </c>
      <c r="H7" s="26">
        <v>0</v>
      </c>
      <c r="I7" s="24">
        <v>2976110</v>
      </c>
      <c r="J7" s="6">
        <v>3139796</v>
      </c>
      <c r="K7" s="25">
        <v>3312485</v>
      </c>
    </row>
    <row r="8" spans="1:11" ht="13.5">
      <c r="A8" s="22" t="s">
        <v>20</v>
      </c>
      <c r="B8" s="6">
        <v>71143700</v>
      </c>
      <c r="C8" s="6">
        <v>51952534</v>
      </c>
      <c r="D8" s="23">
        <v>58352217</v>
      </c>
      <c r="E8" s="24">
        <v>75848558</v>
      </c>
      <c r="F8" s="6">
        <v>82914008</v>
      </c>
      <c r="G8" s="25">
        <v>82914008</v>
      </c>
      <c r="H8" s="26">
        <v>0</v>
      </c>
      <c r="I8" s="24">
        <v>80039183</v>
      </c>
      <c r="J8" s="6">
        <v>84441338</v>
      </c>
      <c r="K8" s="25">
        <v>89085612</v>
      </c>
    </row>
    <row r="9" spans="1:11" ht="13.5">
      <c r="A9" s="22" t="s">
        <v>21</v>
      </c>
      <c r="B9" s="6">
        <v>8886133</v>
      </c>
      <c r="C9" s="6">
        <v>7705123</v>
      </c>
      <c r="D9" s="23">
        <v>14731517</v>
      </c>
      <c r="E9" s="24">
        <v>7180228</v>
      </c>
      <c r="F9" s="6">
        <v>7180229</v>
      </c>
      <c r="G9" s="25">
        <v>7180229</v>
      </c>
      <c r="H9" s="26">
        <v>0</v>
      </c>
      <c r="I9" s="24">
        <v>7503391</v>
      </c>
      <c r="J9" s="6">
        <v>7916077</v>
      </c>
      <c r="K9" s="25">
        <v>8351462</v>
      </c>
    </row>
    <row r="10" spans="1:11" ht="25.5">
      <c r="A10" s="27" t="s">
        <v>118</v>
      </c>
      <c r="B10" s="28">
        <f>SUM(B5:B9)</f>
        <v>176507472</v>
      </c>
      <c r="C10" s="29">
        <f aca="true" t="shared" si="0" ref="C10:K10">SUM(C5:C9)</f>
        <v>169496063</v>
      </c>
      <c r="D10" s="30">
        <f t="shared" si="0"/>
        <v>188432067</v>
      </c>
      <c r="E10" s="28">
        <f t="shared" si="0"/>
        <v>227262791</v>
      </c>
      <c r="F10" s="29">
        <f t="shared" si="0"/>
        <v>234403762</v>
      </c>
      <c r="G10" s="31">
        <f t="shared" si="0"/>
        <v>234403762</v>
      </c>
      <c r="H10" s="32">
        <f t="shared" si="0"/>
        <v>0</v>
      </c>
      <c r="I10" s="28">
        <f t="shared" si="0"/>
        <v>244505650</v>
      </c>
      <c r="J10" s="29">
        <f t="shared" si="0"/>
        <v>257953460</v>
      </c>
      <c r="K10" s="31">
        <f t="shared" si="0"/>
        <v>272140901</v>
      </c>
    </row>
    <row r="11" spans="1:11" ht="13.5">
      <c r="A11" s="22" t="s">
        <v>22</v>
      </c>
      <c r="B11" s="6">
        <v>50035326</v>
      </c>
      <c r="C11" s="6">
        <v>54580815</v>
      </c>
      <c r="D11" s="23">
        <v>55362332</v>
      </c>
      <c r="E11" s="24">
        <v>73263396</v>
      </c>
      <c r="F11" s="6">
        <v>75491720</v>
      </c>
      <c r="G11" s="25">
        <v>75491720</v>
      </c>
      <c r="H11" s="26">
        <v>0</v>
      </c>
      <c r="I11" s="24">
        <v>79005429</v>
      </c>
      <c r="J11" s="6">
        <v>83350729</v>
      </c>
      <c r="K11" s="25">
        <v>87935018</v>
      </c>
    </row>
    <row r="12" spans="1:11" ht="13.5">
      <c r="A12" s="22" t="s">
        <v>23</v>
      </c>
      <c r="B12" s="6">
        <v>2714085</v>
      </c>
      <c r="C12" s="6">
        <v>2951758</v>
      </c>
      <c r="D12" s="23">
        <v>3504936</v>
      </c>
      <c r="E12" s="24">
        <v>3997934</v>
      </c>
      <c r="F12" s="6">
        <v>4197934</v>
      </c>
      <c r="G12" s="25">
        <v>4197934</v>
      </c>
      <c r="H12" s="26">
        <v>0</v>
      </c>
      <c r="I12" s="24">
        <v>6053902</v>
      </c>
      <c r="J12" s="6">
        <v>6386867</v>
      </c>
      <c r="K12" s="25">
        <v>6738144</v>
      </c>
    </row>
    <row r="13" spans="1:11" ht="13.5">
      <c r="A13" s="22" t="s">
        <v>119</v>
      </c>
      <c r="B13" s="6">
        <v>25525066</v>
      </c>
      <c r="C13" s="6">
        <v>27604363</v>
      </c>
      <c r="D13" s="23">
        <v>36337893</v>
      </c>
      <c r="E13" s="24">
        <v>42271005</v>
      </c>
      <c r="F13" s="6">
        <v>53175936</v>
      </c>
      <c r="G13" s="25">
        <v>53175936</v>
      </c>
      <c r="H13" s="26">
        <v>0</v>
      </c>
      <c r="I13" s="24">
        <v>43125200</v>
      </c>
      <c r="J13" s="6">
        <v>45497086</v>
      </c>
      <c r="K13" s="25">
        <v>47999426</v>
      </c>
    </row>
    <row r="14" spans="1:11" ht="13.5">
      <c r="A14" s="22" t="s">
        <v>24</v>
      </c>
      <c r="B14" s="6">
        <v>0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35693456</v>
      </c>
      <c r="C15" s="6">
        <v>41041199</v>
      </c>
      <c r="D15" s="23">
        <v>43697064</v>
      </c>
      <c r="E15" s="24">
        <v>49129106</v>
      </c>
      <c r="F15" s="6">
        <v>49129106</v>
      </c>
      <c r="G15" s="25">
        <v>49129106</v>
      </c>
      <c r="H15" s="26">
        <v>0</v>
      </c>
      <c r="I15" s="24">
        <v>56125091</v>
      </c>
      <c r="J15" s="6">
        <v>59211971</v>
      </c>
      <c r="K15" s="25">
        <v>62468629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5544</v>
      </c>
      <c r="F16" s="6">
        <v>0</v>
      </c>
      <c r="G16" s="25">
        <v>0</v>
      </c>
      <c r="H16" s="26">
        <v>0</v>
      </c>
      <c r="I16" s="24">
        <v>33720</v>
      </c>
      <c r="J16" s="6">
        <v>35575</v>
      </c>
      <c r="K16" s="25">
        <v>37531</v>
      </c>
    </row>
    <row r="17" spans="1:11" ht="13.5">
      <c r="A17" s="22" t="s">
        <v>27</v>
      </c>
      <c r="B17" s="6">
        <v>50485610</v>
      </c>
      <c r="C17" s="6">
        <v>51435251</v>
      </c>
      <c r="D17" s="23">
        <v>60074426</v>
      </c>
      <c r="E17" s="24">
        <v>54366932</v>
      </c>
      <c r="F17" s="6">
        <v>58339512</v>
      </c>
      <c r="G17" s="25">
        <v>58339512</v>
      </c>
      <c r="H17" s="26">
        <v>0</v>
      </c>
      <c r="I17" s="24">
        <v>70472413</v>
      </c>
      <c r="J17" s="6">
        <v>74348396</v>
      </c>
      <c r="K17" s="25">
        <v>78437558</v>
      </c>
    </row>
    <row r="18" spans="1:11" ht="13.5">
      <c r="A18" s="34" t="s">
        <v>28</v>
      </c>
      <c r="B18" s="35">
        <f>SUM(B11:B17)</f>
        <v>164453543</v>
      </c>
      <c r="C18" s="36">
        <f aca="true" t="shared" si="1" ref="C18:K18">SUM(C11:C17)</f>
        <v>177613386</v>
      </c>
      <c r="D18" s="37">
        <f t="shared" si="1"/>
        <v>198976651</v>
      </c>
      <c r="E18" s="35">
        <f t="shared" si="1"/>
        <v>223033917</v>
      </c>
      <c r="F18" s="36">
        <f t="shared" si="1"/>
        <v>240334208</v>
      </c>
      <c r="G18" s="38">
        <f t="shared" si="1"/>
        <v>240334208</v>
      </c>
      <c r="H18" s="39">
        <f t="shared" si="1"/>
        <v>0</v>
      </c>
      <c r="I18" s="35">
        <f t="shared" si="1"/>
        <v>254815755</v>
      </c>
      <c r="J18" s="36">
        <f t="shared" si="1"/>
        <v>268830624</v>
      </c>
      <c r="K18" s="38">
        <f t="shared" si="1"/>
        <v>283616306</v>
      </c>
    </row>
    <row r="19" spans="1:11" ht="13.5">
      <c r="A19" s="34" t="s">
        <v>29</v>
      </c>
      <c r="B19" s="40">
        <f>+B10-B18</f>
        <v>12053929</v>
      </c>
      <c r="C19" s="41">
        <f aca="true" t="shared" si="2" ref="C19:K19">+C10-C18</f>
        <v>-8117323</v>
      </c>
      <c r="D19" s="42">
        <f t="shared" si="2"/>
        <v>-10544584</v>
      </c>
      <c r="E19" s="40">
        <f t="shared" si="2"/>
        <v>4228874</v>
      </c>
      <c r="F19" s="41">
        <f t="shared" si="2"/>
        <v>-5930446</v>
      </c>
      <c r="G19" s="43">
        <f t="shared" si="2"/>
        <v>-5930446</v>
      </c>
      <c r="H19" s="44">
        <f t="shared" si="2"/>
        <v>0</v>
      </c>
      <c r="I19" s="40">
        <f t="shared" si="2"/>
        <v>-10310105</v>
      </c>
      <c r="J19" s="41">
        <f t="shared" si="2"/>
        <v>-10877164</v>
      </c>
      <c r="K19" s="43">
        <f t="shared" si="2"/>
        <v>-11475405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120</v>
      </c>
      <c r="B21" s="45">
        <v>31750</v>
      </c>
      <c r="C21" s="46">
        <v>18000</v>
      </c>
      <c r="D21" s="47">
        <v>18000</v>
      </c>
      <c r="E21" s="45">
        <v>0</v>
      </c>
      <c r="F21" s="46">
        <v>5544</v>
      </c>
      <c r="G21" s="48">
        <v>5544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12085679</v>
      </c>
      <c r="C22" s="52">
        <f aca="true" t="shared" si="3" ref="C22:K22">SUM(C19:C21)</f>
        <v>-8099323</v>
      </c>
      <c r="D22" s="53">
        <f t="shared" si="3"/>
        <v>-10526584</v>
      </c>
      <c r="E22" s="51">
        <f t="shared" si="3"/>
        <v>4228874</v>
      </c>
      <c r="F22" s="52">
        <f t="shared" si="3"/>
        <v>-5924902</v>
      </c>
      <c r="G22" s="54">
        <f t="shared" si="3"/>
        <v>-5924902</v>
      </c>
      <c r="H22" s="55">
        <f t="shared" si="3"/>
        <v>0</v>
      </c>
      <c r="I22" s="51">
        <f t="shared" si="3"/>
        <v>-10310105</v>
      </c>
      <c r="J22" s="52">
        <f t="shared" si="3"/>
        <v>-10877164</v>
      </c>
      <c r="K22" s="54">
        <f t="shared" si="3"/>
        <v>-11475405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12085679</v>
      </c>
      <c r="C24" s="41">
        <f aca="true" t="shared" si="4" ref="C24:K24">SUM(C22:C23)</f>
        <v>-8099323</v>
      </c>
      <c r="D24" s="42">
        <f t="shared" si="4"/>
        <v>-10526584</v>
      </c>
      <c r="E24" s="40">
        <f t="shared" si="4"/>
        <v>4228874</v>
      </c>
      <c r="F24" s="41">
        <f t="shared" si="4"/>
        <v>-5924902</v>
      </c>
      <c r="G24" s="43">
        <f t="shared" si="4"/>
        <v>-5924902</v>
      </c>
      <c r="H24" s="44">
        <f t="shared" si="4"/>
        <v>0</v>
      </c>
      <c r="I24" s="40">
        <f t="shared" si="4"/>
        <v>-10310105</v>
      </c>
      <c r="J24" s="41">
        <f t="shared" si="4"/>
        <v>-10877164</v>
      </c>
      <c r="K24" s="43">
        <f t="shared" si="4"/>
        <v>-11475405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45131742</v>
      </c>
      <c r="C27" s="7">
        <v>18656020</v>
      </c>
      <c r="D27" s="64">
        <v>37633151</v>
      </c>
      <c r="E27" s="65">
        <v>43273252</v>
      </c>
      <c r="F27" s="7">
        <v>50176724</v>
      </c>
      <c r="G27" s="66">
        <v>50176724</v>
      </c>
      <c r="H27" s="67">
        <v>0</v>
      </c>
      <c r="I27" s="65">
        <v>46040952</v>
      </c>
      <c r="J27" s="7">
        <v>48573205</v>
      </c>
      <c r="K27" s="66">
        <v>51244734</v>
      </c>
    </row>
    <row r="28" spans="1:11" ht="13.5">
      <c r="A28" s="68" t="s">
        <v>30</v>
      </c>
      <c r="B28" s="6">
        <v>30882912</v>
      </c>
      <c r="C28" s="6">
        <v>9108013</v>
      </c>
      <c r="D28" s="23">
        <v>19382764</v>
      </c>
      <c r="E28" s="24">
        <v>22258500</v>
      </c>
      <c r="F28" s="6">
        <v>29161972</v>
      </c>
      <c r="G28" s="25">
        <v>29161972</v>
      </c>
      <c r="H28" s="26">
        <v>0</v>
      </c>
      <c r="I28" s="24">
        <v>35128952</v>
      </c>
      <c r="J28" s="6">
        <v>37061044</v>
      </c>
      <c r="K28" s="25">
        <v>39099403</v>
      </c>
    </row>
    <row r="29" spans="1:11" ht="13.5">
      <c r="A29" s="22" t="s">
        <v>123</v>
      </c>
      <c r="B29" s="6">
        <v>0</v>
      </c>
      <c r="C29" s="6">
        <v>0</v>
      </c>
      <c r="D29" s="23">
        <v>5535480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14248830</v>
      </c>
      <c r="C31" s="6">
        <v>9548007</v>
      </c>
      <c r="D31" s="23">
        <v>12714907</v>
      </c>
      <c r="E31" s="24">
        <v>21014752</v>
      </c>
      <c r="F31" s="6">
        <v>21014752</v>
      </c>
      <c r="G31" s="25">
        <v>21014752</v>
      </c>
      <c r="H31" s="26">
        <v>0</v>
      </c>
      <c r="I31" s="24">
        <v>10912000</v>
      </c>
      <c r="J31" s="6">
        <v>11512161</v>
      </c>
      <c r="K31" s="25">
        <v>12145329</v>
      </c>
    </row>
    <row r="32" spans="1:11" ht="13.5">
      <c r="A32" s="34" t="s">
        <v>36</v>
      </c>
      <c r="B32" s="7">
        <f>SUM(B28:B31)</f>
        <v>45131742</v>
      </c>
      <c r="C32" s="7">
        <f aca="true" t="shared" si="5" ref="C32:K32">SUM(C28:C31)</f>
        <v>18656020</v>
      </c>
      <c r="D32" s="64">
        <f t="shared" si="5"/>
        <v>37633151</v>
      </c>
      <c r="E32" s="65">
        <f t="shared" si="5"/>
        <v>43273252</v>
      </c>
      <c r="F32" s="7">
        <f t="shared" si="5"/>
        <v>50176724</v>
      </c>
      <c r="G32" s="66">
        <f t="shared" si="5"/>
        <v>50176724</v>
      </c>
      <c r="H32" s="67">
        <f t="shared" si="5"/>
        <v>0</v>
      </c>
      <c r="I32" s="65">
        <f t="shared" si="5"/>
        <v>46040952</v>
      </c>
      <c r="J32" s="7">
        <f t="shared" si="5"/>
        <v>48573205</v>
      </c>
      <c r="K32" s="66">
        <f t="shared" si="5"/>
        <v>51244732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82816533</v>
      </c>
      <c r="C35" s="6">
        <v>61876996</v>
      </c>
      <c r="D35" s="23">
        <v>86240001</v>
      </c>
      <c r="E35" s="24">
        <v>67457538</v>
      </c>
      <c r="F35" s="6">
        <v>68785536</v>
      </c>
      <c r="G35" s="25">
        <v>68785536</v>
      </c>
      <c r="H35" s="26">
        <v>70674852</v>
      </c>
      <c r="I35" s="24">
        <v>71168000</v>
      </c>
      <c r="J35" s="6">
        <v>75295744</v>
      </c>
      <c r="K35" s="25">
        <v>79437011</v>
      </c>
    </row>
    <row r="36" spans="1:11" ht="13.5">
      <c r="A36" s="22" t="s">
        <v>39</v>
      </c>
      <c r="B36" s="6">
        <v>2593276</v>
      </c>
      <c r="C36" s="6">
        <v>2621002</v>
      </c>
      <c r="D36" s="23">
        <v>665559046</v>
      </c>
      <c r="E36" s="24">
        <v>657154292</v>
      </c>
      <c r="F36" s="6">
        <v>654550465</v>
      </c>
      <c r="G36" s="25">
        <v>654550465</v>
      </c>
      <c r="H36" s="26">
        <v>666202593</v>
      </c>
      <c r="I36" s="24">
        <v>693298000</v>
      </c>
      <c r="J36" s="6">
        <v>733509284</v>
      </c>
      <c r="K36" s="25">
        <v>773852295</v>
      </c>
    </row>
    <row r="37" spans="1:11" ht="13.5">
      <c r="A37" s="22" t="s">
        <v>40</v>
      </c>
      <c r="B37" s="6">
        <v>28353588</v>
      </c>
      <c r="C37" s="6">
        <v>29138021</v>
      </c>
      <c r="D37" s="23">
        <v>28631171</v>
      </c>
      <c r="E37" s="24">
        <v>25476835</v>
      </c>
      <c r="F37" s="6">
        <v>18751475</v>
      </c>
      <c r="G37" s="25">
        <v>18751475</v>
      </c>
      <c r="H37" s="26">
        <v>32196383</v>
      </c>
      <c r="I37" s="24">
        <v>26878000</v>
      </c>
      <c r="J37" s="6">
        <v>28436924</v>
      </c>
      <c r="K37" s="25">
        <v>30000955</v>
      </c>
    </row>
    <row r="38" spans="1:11" ht="13.5">
      <c r="A38" s="22" t="s">
        <v>41</v>
      </c>
      <c r="B38" s="6">
        <v>28013171</v>
      </c>
      <c r="C38" s="6">
        <v>24707637</v>
      </c>
      <c r="D38" s="23">
        <v>0</v>
      </c>
      <c r="E38" s="24">
        <v>24750107</v>
      </c>
      <c r="F38" s="6">
        <v>24750580</v>
      </c>
      <c r="G38" s="25">
        <v>24750580</v>
      </c>
      <c r="H38" s="26">
        <v>22569882</v>
      </c>
      <c r="I38" s="24">
        <v>26111000</v>
      </c>
      <c r="J38" s="6">
        <v>27625438</v>
      </c>
      <c r="K38" s="25">
        <v>29144837</v>
      </c>
    </row>
    <row r="39" spans="1:11" ht="13.5">
      <c r="A39" s="22" t="s">
        <v>42</v>
      </c>
      <c r="B39" s="6">
        <v>29043050</v>
      </c>
      <c r="C39" s="6">
        <v>10652340</v>
      </c>
      <c r="D39" s="23">
        <v>723167876</v>
      </c>
      <c r="E39" s="24">
        <v>674384888</v>
      </c>
      <c r="F39" s="6">
        <v>679833946</v>
      </c>
      <c r="G39" s="25">
        <v>679833946</v>
      </c>
      <c r="H39" s="26">
        <v>682111180</v>
      </c>
      <c r="I39" s="24">
        <v>711477000</v>
      </c>
      <c r="J39" s="6">
        <v>752742666</v>
      </c>
      <c r="K39" s="25">
        <v>794143514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27694911</v>
      </c>
      <c r="C42" s="6">
        <v>34737043</v>
      </c>
      <c r="D42" s="23">
        <v>24580015</v>
      </c>
      <c r="E42" s="24">
        <v>19395189</v>
      </c>
      <c r="F42" s="6">
        <v>19395188</v>
      </c>
      <c r="G42" s="25">
        <v>19395188</v>
      </c>
      <c r="H42" s="26">
        <v>-20240271</v>
      </c>
      <c r="I42" s="24">
        <v>-10676928</v>
      </c>
      <c r="J42" s="6">
        <v>-11264135</v>
      </c>
      <c r="K42" s="25">
        <v>-11883661</v>
      </c>
    </row>
    <row r="43" spans="1:11" ht="13.5">
      <c r="A43" s="22" t="s">
        <v>45</v>
      </c>
      <c r="B43" s="6">
        <v>185440</v>
      </c>
      <c r="C43" s="6">
        <v>-18150818</v>
      </c>
      <c r="D43" s="23">
        <v>-37229930</v>
      </c>
      <c r="E43" s="24">
        <v>-35533248</v>
      </c>
      <c r="F43" s="6">
        <v>-35354520</v>
      </c>
      <c r="G43" s="25">
        <v>-35354520</v>
      </c>
      <c r="H43" s="26">
        <v>18408488</v>
      </c>
      <c r="I43" s="24">
        <v>-45674148</v>
      </c>
      <c r="J43" s="6">
        <v>-48186230</v>
      </c>
      <c r="K43" s="25">
        <v>-50836473</v>
      </c>
    </row>
    <row r="44" spans="1:11" ht="13.5">
      <c r="A44" s="22" t="s">
        <v>46</v>
      </c>
      <c r="B44" s="6">
        <v>89431</v>
      </c>
      <c r="C44" s="6">
        <v>160838</v>
      </c>
      <c r="D44" s="23">
        <v>253924</v>
      </c>
      <c r="E44" s="24">
        <v>178476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27969782</v>
      </c>
      <c r="C45" s="7">
        <v>44716845</v>
      </c>
      <c r="D45" s="64">
        <v>32320855</v>
      </c>
      <c r="E45" s="65">
        <v>24254449</v>
      </c>
      <c r="F45" s="7">
        <v>16361523</v>
      </c>
      <c r="G45" s="66">
        <v>16361523</v>
      </c>
      <c r="H45" s="67">
        <v>406442</v>
      </c>
      <c r="I45" s="65">
        <v>-56351076</v>
      </c>
      <c r="J45" s="7">
        <v>-115801441</v>
      </c>
      <c r="K45" s="66">
        <v>-178521575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40694590</v>
      </c>
      <c r="C48" s="6">
        <v>29452555</v>
      </c>
      <c r="D48" s="23">
        <v>57476443</v>
      </c>
      <c r="E48" s="24">
        <v>24254455</v>
      </c>
      <c r="F48" s="6">
        <v>24498827</v>
      </c>
      <c r="G48" s="25">
        <v>24498827</v>
      </c>
      <c r="H48" s="26">
        <v>21858917</v>
      </c>
      <c r="I48" s="24">
        <v>25588000</v>
      </c>
      <c r="J48" s="6">
        <v>27072104</v>
      </c>
      <c r="K48" s="25">
        <v>28561070</v>
      </c>
    </row>
    <row r="49" spans="1:11" ht="13.5">
      <c r="A49" s="22" t="s">
        <v>50</v>
      </c>
      <c r="B49" s="6">
        <f>+B75</f>
        <v>-31283574.824670807</v>
      </c>
      <c r="C49" s="6">
        <f aca="true" t="shared" si="6" ref="C49:K49">+C75</f>
        <v>-10191702.84635904</v>
      </c>
      <c r="D49" s="23">
        <f t="shared" si="6"/>
        <v>768142.9854700081</v>
      </c>
      <c r="E49" s="24">
        <f t="shared" si="6"/>
        <v>-8622352.805901203</v>
      </c>
      <c r="F49" s="6">
        <f t="shared" si="6"/>
        <v>-30452206.632259384</v>
      </c>
      <c r="G49" s="25">
        <f t="shared" si="6"/>
        <v>-30452206.632259384</v>
      </c>
      <c r="H49" s="26">
        <f t="shared" si="6"/>
        <v>26867542</v>
      </c>
      <c r="I49" s="24">
        <f t="shared" si="6"/>
        <v>-22331621.471322156</v>
      </c>
      <c r="J49" s="6">
        <f t="shared" si="6"/>
        <v>-23626854.98039674</v>
      </c>
      <c r="K49" s="25">
        <f t="shared" si="6"/>
        <v>-24926332.16862431</v>
      </c>
    </row>
    <row r="50" spans="1:11" ht="13.5">
      <c r="A50" s="34" t="s">
        <v>51</v>
      </c>
      <c r="B50" s="7">
        <f>+B48-B49</f>
        <v>71978164.8246708</v>
      </c>
      <c r="C50" s="7">
        <f aca="true" t="shared" si="7" ref="C50:K50">+C48-C49</f>
        <v>39644257.846359044</v>
      </c>
      <c r="D50" s="64">
        <f t="shared" si="7"/>
        <v>56708300.01452999</v>
      </c>
      <c r="E50" s="65">
        <f t="shared" si="7"/>
        <v>32876807.805901203</v>
      </c>
      <c r="F50" s="7">
        <f t="shared" si="7"/>
        <v>54951033.632259384</v>
      </c>
      <c r="G50" s="66">
        <f t="shared" si="7"/>
        <v>54951033.632259384</v>
      </c>
      <c r="H50" s="67">
        <f t="shared" si="7"/>
        <v>-5008625</v>
      </c>
      <c r="I50" s="65">
        <f t="shared" si="7"/>
        <v>47919621.47132216</v>
      </c>
      <c r="J50" s="7">
        <f t="shared" si="7"/>
        <v>50698958.98039674</v>
      </c>
      <c r="K50" s="66">
        <f t="shared" si="7"/>
        <v>53487402.16862431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693400373</v>
      </c>
      <c r="C53" s="6">
        <v>722133377</v>
      </c>
      <c r="D53" s="23">
        <v>741110508</v>
      </c>
      <c r="E53" s="24">
        <v>43273252</v>
      </c>
      <c r="F53" s="6">
        <v>50176724</v>
      </c>
      <c r="G53" s="25">
        <v>50176724</v>
      </c>
      <c r="H53" s="26">
        <v>0</v>
      </c>
      <c r="I53" s="24">
        <v>41915850</v>
      </c>
      <c r="J53" s="6">
        <v>44221963</v>
      </c>
      <c r="K53" s="25">
        <v>46654171</v>
      </c>
    </row>
    <row r="54" spans="1:11" ht="13.5">
      <c r="A54" s="22" t="s">
        <v>119</v>
      </c>
      <c r="B54" s="6">
        <v>25525066</v>
      </c>
      <c r="C54" s="6">
        <v>27604363</v>
      </c>
      <c r="D54" s="23">
        <v>36337893</v>
      </c>
      <c r="E54" s="24">
        <v>42271005</v>
      </c>
      <c r="F54" s="6">
        <v>53175936</v>
      </c>
      <c r="G54" s="25">
        <v>53175936</v>
      </c>
      <c r="H54" s="26">
        <v>0</v>
      </c>
      <c r="I54" s="24">
        <v>43125200</v>
      </c>
      <c r="J54" s="6">
        <v>45497086</v>
      </c>
      <c r="K54" s="25">
        <v>47999426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11244823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14677918</v>
      </c>
      <c r="J56" s="6">
        <v>11881347</v>
      </c>
      <c r="K56" s="25">
        <v>11953101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11368490</v>
      </c>
      <c r="I59" s="24">
        <v>11936914</v>
      </c>
      <c r="J59" s="6">
        <v>12593445</v>
      </c>
      <c r="K59" s="25">
        <v>0</v>
      </c>
    </row>
    <row r="60" spans="1:11" ht="13.5">
      <c r="A60" s="33" t="s">
        <v>58</v>
      </c>
      <c r="B60" s="6">
        <v>0</v>
      </c>
      <c r="C60" s="6">
        <v>9495077</v>
      </c>
      <c r="D60" s="23">
        <v>8920331</v>
      </c>
      <c r="E60" s="24">
        <v>0</v>
      </c>
      <c r="F60" s="6">
        <v>0</v>
      </c>
      <c r="G60" s="25">
        <v>0</v>
      </c>
      <c r="H60" s="26">
        <v>8456515</v>
      </c>
      <c r="I60" s="24">
        <v>13821361</v>
      </c>
      <c r="J60" s="6">
        <v>14512429</v>
      </c>
      <c r="K60" s="25">
        <v>15310613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17</v>
      </c>
      <c r="I63" s="91">
        <v>18</v>
      </c>
      <c r="J63" s="92">
        <v>18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1.4669457685781355</v>
      </c>
      <c r="C70" s="5">
        <f aca="true" t="shared" si="8" ref="C70:K70">IF(ISERROR(C71/C72),0,(C71/C72))</f>
        <v>1.013309423546047</v>
      </c>
      <c r="D70" s="5">
        <f t="shared" si="8"/>
        <v>1.0617147795746413</v>
      </c>
      <c r="E70" s="5">
        <f t="shared" si="8"/>
        <v>0.6752990514053779</v>
      </c>
      <c r="F70" s="5">
        <f t="shared" si="8"/>
        <v>1.1864088238355084</v>
      </c>
      <c r="G70" s="5">
        <f t="shared" si="8"/>
        <v>1.1864088238355084</v>
      </c>
      <c r="H70" s="5">
        <f t="shared" si="8"/>
        <v>0</v>
      </c>
      <c r="I70" s="5">
        <f t="shared" si="8"/>
        <v>0.9847687759276565</v>
      </c>
      <c r="J70" s="5">
        <f t="shared" si="8"/>
        <v>0.9847687640756246</v>
      </c>
      <c r="K70" s="5">
        <f t="shared" si="8"/>
        <v>0.9847687628461724</v>
      </c>
    </row>
    <row r="71" spans="1:11" ht="12.75" hidden="1">
      <c r="A71" s="1" t="s">
        <v>125</v>
      </c>
      <c r="B71" s="1">
        <f>+B83</f>
        <v>151471231</v>
      </c>
      <c r="C71" s="1">
        <f aca="true" t="shared" si="9" ref="C71:K71">+C83</f>
        <v>116978735</v>
      </c>
      <c r="D71" s="1">
        <f t="shared" si="9"/>
        <v>129493349</v>
      </c>
      <c r="E71" s="1">
        <f t="shared" si="9"/>
        <v>100095819</v>
      </c>
      <c r="F71" s="1">
        <f t="shared" si="9"/>
        <v>175944374</v>
      </c>
      <c r="G71" s="1">
        <f t="shared" si="9"/>
        <v>175944374</v>
      </c>
      <c r="H71" s="1">
        <f t="shared" si="9"/>
        <v>230426860</v>
      </c>
      <c r="I71" s="1">
        <f t="shared" si="9"/>
        <v>158669448</v>
      </c>
      <c r="J71" s="1">
        <f t="shared" si="9"/>
        <v>167396265</v>
      </c>
      <c r="K71" s="1">
        <f t="shared" si="9"/>
        <v>176603059</v>
      </c>
    </row>
    <row r="72" spans="1:11" ht="12.75" hidden="1">
      <c r="A72" s="1" t="s">
        <v>126</v>
      </c>
      <c r="B72" s="1">
        <f>+B77</f>
        <v>103256190</v>
      </c>
      <c r="C72" s="1">
        <f aca="true" t="shared" si="10" ref="C72:K72">+C77</f>
        <v>115442265</v>
      </c>
      <c r="D72" s="1">
        <f t="shared" si="10"/>
        <v>121966230</v>
      </c>
      <c r="E72" s="1">
        <f t="shared" si="10"/>
        <v>148224433</v>
      </c>
      <c r="F72" s="1">
        <f t="shared" si="10"/>
        <v>148299954</v>
      </c>
      <c r="G72" s="1">
        <f t="shared" si="10"/>
        <v>148299954</v>
      </c>
      <c r="H72" s="1">
        <f t="shared" si="10"/>
        <v>0</v>
      </c>
      <c r="I72" s="1">
        <f t="shared" si="10"/>
        <v>161123557</v>
      </c>
      <c r="J72" s="1">
        <f t="shared" si="10"/>
        <v>169985352</v>
      </c>
      <c r="K72" s="1">
        <f t="shared" si="10"/>
        <v>179334546</v>
      </c>
    </row>
    <row r="73" spans="1:11" ht="12.75" hidden="1">
      <c r="A73" s="1" t="s">
        <v>127</v>
      </c>
      <c r="B73" s="1">
        <f>+B74</f>
        <v>-12556395.166666666</v>
      </c>
      <c r="C73" s="1">
        <f aca="true" t="shared" si="11" ref="C73:K73">+(C78+C80+C81+C82)-(B78+B80+B81+B82)</f>
        <v>-9123237</v>
      </c>
      <c r="D73" s="1">
        <f t="shared" si="11"/>
        <v>-6152585</v>
      </c>
      <c r="E73" s="1">
        <f t="shared" si="11"/>
        <v>17417016</v>
      </c>
      <c r="F73" s="1">
        <f>+(F78+F80+F81+F82)-(D78+D80+D81+D82)</f>
        <v>18353944</v>
      </c>
      <c r="G73" s="1">
        <f>+(G78+G80+G81+G82)-(D78+D80+D81+D82)</f>
        <v>18353944</v>
      </c>
      <c r="H73" s="1">
        <f>+(H78+H80+H81+H82)-(D78+D80+D81+D82)</f>
        <v>19126318</v>
      </c>
      <c r="I73" s="1">
        <f>+(I78+I80+I81+I82)-(E78+E80+E81+E82)</f>
        <v>2230140</v>
      </c>
      <c r="J73" s="1">
        <f t="shared" si="11"/>
        <v>2480428</v>
      </c>
      <c r="K73" s="1">
        <f t="shared" si="11"/>
        <v>2488554</v>
      </c>
    </row>
    <row r="74" spans="1:11" ht="12.75" hidden="1">
      <c r="A74" s="1" t="s">
        <v>128</v>
      </c>
      <c r="B74" s="1">
        <f>+TREND(C74:E74)</f>
        <v>-12556395.166666666</v>
      </c>
      <c r="C74" s="1">
        <f>+C73</f>
        <v>-9123237</v>
      </c>
      <c r="D74" s="1">
        <f aca="true" t="shared" si="12" ref="D74:K74">+D73</f>
        <v>-6152585</v>
      </c>
      <c r="E74" s="1">
        <f t="shared" si="12"/>
        <v>17417016</v>
      </c>
      <c r="F74" s="1">
        <f t="shared" si="12"/>
        <v>18353944</v>
      </c>
      <c r="G74" s="1">
        <f t="shared" si="12"/>
        <v>18353944</v>
      </c>
      <c r="H74" s="1">
        <f t="shared" si="12"/>
        <v>19126318</v>
      </c>
      <c r="I74" s="1">
        <f t="shared" si="12"/>
        <v>2230140</v>
      </c>
      <c r="J74" s="1">
        <f t="shared" si="12"/>
        <v>2480428</v>
      </c>
      <c r="K74" s="1">
        <f t="shared" si="12"/>
        <v>2488554</v>
      </c>
    </row>
    <row r="75" spans="1:11" ht="12.75" hidden="1">
      <c r="A75" s="1" t="s">
        <v>129</v>
      </c>
      <c r="B75" s="1">
        <f>+B84-(((B80+B81+B78)*B70)-B79)</f>
        <v>-31283574.824670807</v>
      </c>
      <c r="C75" s="1">
        <f aca="true" t="shared" si="13" ref="C75:K75">+C84-(((C80+C81+C78)*C70)-C79)</f>
        <v>-10191702.84635904</v>
      </c>
      <c r="D75" s="1">
        <f t="shared" si="13"/>
        <v>768142.9854700081</v>
      </c>
      <c r="E75" s="1">
        <f t="shared" si="13"/>
        <v>-8622352.805901203</v>
      </c>
      <c r="F75" s="1">
        <f t="shared" si="13"/>
        <v>-30452206.632259384</v>
      </c>
      <c r="G75" s="1">
        <f t="shared" si="13"/>
        <v>-30452206.632259384</v>
      </c>
      <c r="H75" s="1">
        <f t="shared" si="13"/>
        <v>26867542</v>
      </c>
      <c r="I75" s="1">
        <f t="shared" si="13"/>
        <v>-22331621.471322156</v>
      </c>
      <c r="J75" s="1">
        <f t="shared" si="13"/>
        <v>-23626854.98039674</v>
      </c>
      <c r="K75" s="1">
        <f t="shared" si="13"/>
        <v>-24926332.16862431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103256190</v>
      </c>
      <c r="C77" s="3">
        <v>115442265</v>
      </c>
      <c r="D77" s="3">
        <v>121966230</v>
      </c>
      <c r="E77" s="3">
        <v>148224433</v>
      </c>
      <c r="F77" s="3">
        <v>148299954</v>
      </c>
      <c r="G77" s="3">
        <v>148299954</v>
      </c>
      <c r="H77" s="3">
        <v>0</v>
      </c>
      <c r="I77" s="3">
        <v>161123557</v>
      </c>
      <c r="J77" s="3">
        <v>169985352</v>
      </c>
      <c r="K77" s="3">
        <v>179334546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25039318</v>
      </c>
      <c r="C79" s="3">
        <v>19469312</v>
      </c>
      <c r="D79" s="3">
        <v>23125650</v>
      </c>
      <c r="E79" s="3">
        <v>18751475</v>
      </c>
      <c r="F79" s="3">
        <v>18751475</v>
      </c>
      <c r="G79" s="3">
        <v>18751475</v>
      </c>
      <c r="H79" s="3">
        <v>26867542</v>
      </c>
      <c r="I79" s="3">
        <v>19783000</v>
      </c>
      <c r="J79" s="3">
        <v>20930414</v>
      </c>
      <c r="K79" s="3">
        <v>22081587</v>
      </c>
    </row>
    <row r="80" spans="1:11" ht="12.75" hidden="1">
      <c r="A80" s="2" t="s">
        <v>67</v>
      </c>
      <c r="B80" s="3">
        <v>11771191</v>
      </c>
      <c r="C80" s="3">
        <v>13945614</v>
      </c>
      <c r="D80" s="3">
        <v>25166162</v>
      </c>
      <c r="E80" s="3">
        <v>23500823</v>
      </c>
      <c r="F80" s="3">
        <v>23500823</v>
      </c>
      <c r="G80" s="3">
        <v>23500823</v>
      </c>
      <c r="H80" s="3">
        <v>34026138</v>
      </c>
      <c r="I80" s="3">
        <v>24794000</v>
      </c>
      <c r="J80" s="3">
        <v>26232052</v>
      </c>
      <c r="K80" s="3">
        <v>27674815</v>
      </c>
    </row>
    <row r="81" spans="1:11" ht="12.75" hidden="1">
      <c r="A81" s="2" t="s">
        <v>68</v>
      </c>
      <c r="B81" s="3">
        <v>26623475</v>
      </c>
      <c r="C81" s="3">
        <v>15325815</v>
      </c>
      <c r="D81" s="3">
        <v>-4108240</v>
      </c>
      <c r="E81" s="3">
        <v>17035037</v>
      </c>
      <c r="F81" s="3">
        <v>17971965</v>
      </c>
      <c r="G81" s="3">
        <v>17971965</v>
      </c>
      <c r="H81" s="3">
        <v>8219024</v>
      </c>
      <c r="I81" s="3">
        <v>17972000</v>
      </c>
      <c r="J81" s="3">
        <v>19014376</v>
      </c>
      <c r="K81" s="3">
        <v>20060167</v>
      </c>
    </row>
    <row r="82" spans="1:11" ht="12.75" hidden="1">
      <c r="A82" s="2" t="s">
        <v>69</v>
      </c>
      <c r="B82" s="3">
        <v>0</v>
      </c>
      <c r="C82" s="3">
        <v>0</v>
      </c>
      <c r="D82" s="3">
        <v>2060922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151471231</v>
      </c>
      <c r="C83" s="3">
        <v>116978735</v>
      </c>
      <c r="D83" s="3">
        <v>129493349</v>
      </c>
      <c r="E83" s="3">
        <v>100095819</v>
      </c>
      <c r="F83" s="3">
        <v>175944374</v>
      </c>
      <c r="G83" s="3">
        <v>175944374</v>
      </c>
      <c r="H83" s="3">
        <v>230426860</v>
      </c>
      <c r="I83" s="3">
        <v>158669448</v>
      </c>
      <c r="J83" s="3">
        <v>167396265</v>
      </c>
      <c r="K83" s="3">
        <v>176603059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110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128536523</v>
      </c>
      <c r="C5" s="6">
        <v>131782196</v>
      </c>
      <c r="D5" s="23">
        <v>153931000</v>
      </c>
      <c r="E5" s="24">
        <v>189717364</v>
      </c>
      <c r="F5" s="6">
        <v>153425076</v>
      </c>
      <c r="G5" s="25">
        <v>153425076</v>
      </c>
      <c r="H5" s="26">
        <v>0</v>
      </c>
      <c r="I5" s="24">
        <v>169602451</v>
      </c>
      <c r="J5" s="6">
        <v>179778908</v>
      </c>
      <c r="K5" s="25">
        <v>190566383</v>
      </c>
    </row>
    <row r="6" spans="1:11" ht="13.5">
      <c r="A6" s="22" t="s">
        <v>18</v>
      </c>
      <c r="B6" s="6">
        <v>213179554</v>
      </c>
      <c r="C6" s="6">
        <v>271446608</v>
      </c>
      <c r="D6" s="23">
        <v>267901000</v>
      </c>
      <c r="E6" s="24">
        <v>288111768</v>
      </c>
      <c r="F6" s="6">
        <v>295952743</v>
      </c>
      <c r="G6" s="25">
        <v>295952743</v>
      </c>
      <c r="H6" s="26">
        <v>0</v>
      </c>
      <c r="I6" s="24">
        <v>331328302</v>
      </c>
      <c r="J6" s="6">
        <v>350620698</v>
      </c>
      <c r="K6" s="25">
        <v>371712720</v>
      </c>
    </row>
    <row r="7" spans="1:11" ht="13.5">
      <c r="A7" s="22" t="s">
        <v>19</v>
      </c>
      <c r="B7" s="6">
        <v>9482562</v>
      </c>
      <c r="C7" s="6">
        <v>9552886</v>
      </c>
      <c r="D7" s="23">
        <v>7336000</v>
      </c>
      <c r="E7" s="24">
        <v>7776195</v>
      </c>
      <c r="F7" s="6">
        <v>7776195</v>
      </c>
      <c r="G7" s="25">
        <v>7776195</v>
      </c>
      <c r="H7" s="26">
        <v>0</v>
      </c>
      <c r="I7" s="24">
        <v>8242767</v>
      </c>
      <c r="J7" s="6">
        <v>8737000</v>
      </c>
      <c r="K7" s="25">
        <v>9262000</v>
      </c>
    </row>
    <row r="8" spans="1:11" ht="13.5">
      <c r="A8" s="22" t="s">
        <v>20</v>
      </c>
      <c r="B8" s="6">
        <v>248347666</v>
      </c>
      <c r="C8" s="6">
        <v>173121601</v>
      </c>
      <c r="D8" s="23">
        <v>205593514</v>
      </c>
      <c r="E8" s="24">
        <v>226387000</v>
      </c>
      <c r="F8" s="6">
        <v>233050578</v>
      </c>
      <c r="G8" s="25">
        <v>233050578</v>
      </c>
      <c r="H8" s="26">
        <v>0</v>
      </c>
      <c r="I8" s="24">
        <v>273144193</v>
      </c>
      <c r="J8" s="6">
        <v>275819329</v>
      </c>
      <c r="K8" s="25">
        <v>288587747</v>
      </c>
    </row>
    <row r="9" spans="1:11" ht="13.5">
      <c r="A9" s="22" t="s">
        <v>21</v>
      </c>
      <c r="B9" s="6">
        <v>72868888</v>
      </c>
      <c r="C9" s="6">
        <v>215534433</v>
      </c>
      <c r="D9" s="23">
        <v>80501402</v>
      </c>
      <c r="E9" s="24">
        <v>102460045</v>
      </c>
      <c r="F9" s="6">
        <v>108617362</v>
      </c>
      <c r="G9" s="25">
        <v>108617362</v>
      </c>
      <c r="H9" s="26">
        <v>0</v>
      </c>
      <c r="I9" s="24">
        <v>79939366</v>
      </c>
      <c r="J9" s="6">
        <v>84740380</v>
      </c>
      <c r="K9" s="25">
        <v>89812674</v>
      </c>
    </row>
    <row r="10" spans="1:11" ht="25.5">
      <c r="A10" s="27" t="s">
        <v>118</v>
      </c>
      <c r="B10" s="28">
        <f>SUM(B5:B9)</f>
        <v>672415193</v>
      </c>
      <c r="C10" s="29">
        <f aca="true" t="shared" si="0" ref="C10:K10">SUM(C5:C9)</f>
        <v>801437724</v>
      </c>
      <c r="D10" s="30">
        <f t="shared" si="0"/>
        <v>715262916</v>
      </c>
      <c r="E10" s="28">
        <f t="shared" si="0"/>
        <v>814452372</v>
      </c>
      <c r="F10" s="29">
        <f t="shared" si="0"/>
        <v>798821954</v>
      </c>
      <c r="G10" s="31">
        <f t="shared" si="0"/>
        <v>798821954</v>
      </c>
      <c r="H10" s="32">
        <f t="shared" si="0"/>
        <v>0</v>
      </c>
      <c r="I10" s="28">
        <f t="shared" si="0"/>
        <v>862257079</v>
      </c>
      <c r="J10" s="29">
        <f t="shared" si="0"/>
        <v>899696315</v>
      </c>
      <c r="K10" s="31">
        <f t="shared" si="0"/>
        <v>949941524</v>
      </c>
    </row>
    <row r="11" spans="1:11" ht="13.5">
      <c r="A11" s="22" t="s">
        <v>22</v>
      </c>
      <c r="B11" s="6">
        <v>226442467</v>
      </c>
      <c r="C11" s="6">
        <v>244016244</v>
      </c>
      <c r="D11" s="23">
        <v>269224714</v>
      </c>
      <c r="E11" s="24">
        <v>315478000</v>
      </c>
      <c r="F11" s="6">
        <v>327016571</v>
      </c>
      <c r="G11" s="25">
        <v>327016571</v>
      </c>
      <c r="H11" s="26">
        <v>0</v>
      </c>
      <c r="I11" s="24">
        <v>342445261</v>
      </c>
      <c r="J11" s="6">
        <v>357912844</v>
      </c>
      <c r="K11" s="25">
        <v>374554740</v>
      </c>
    </row>
    <row r="12" spans="1:11" ht="13.5">
      <c r="A12" s="22" t="s">
        <v>23</v>
      </c>
      <c r="B12" s="6">
        <v>17419872</v>
      </c>
      <c r="C12" s="6">
        <v>19035731</v>
      </c>
      <c r="D12" s="23">
        <v>22000000</v>
      </c>
      <c r="E12" s="24">
        <v>21535796</v>
      </c>
      <c r="F12" s="6">
        <v>21535797</v>
      </c>
      <c r="G12" s="25">
        <v>21535797</v>
      </c>
      <c r="H12" s="26">
        <v>0</v>
      </c>
      <c r="I12" s="24">
        <v>22483372</v>
      </c>
      <c r="J12" s="6">
        <v>23529000</v>
      </c>
      <c r="K12" s="25">
        <v>24623000</v>
      </c>
    </row>
    <row r="13" spans="1:11" ht="13.5">
      <c r="A13" s="22" t="s">
        <v>119</v>
      </c>
      <c r="B13" s="6">
        <v>179044323</v>
      </c>
      <c r="C13" s="6">
        <v>97076951</v>
      </c>
      <c r="D13" s="23">
        <v>112741974</v>
      </c>
      <c r="E13" s="24">
        <v>102800000</v>
      </c>
      <c r="F13" s="6">
        <v>162784335</v>
      </c>
      <c r="G13" s="25">
        <v>162784335</v>
      </c>
      <c r="H13" s="26">
        <v>0</v>
      </c>
      <c r="I13" s="24">
        <v>205000000</v>
      </c>
      <c r="J13" s="6">
        <v>217095000</v>
      </c>
      <c r="K13" s="25">
        <v>229252000</v>
      </c>
    </row>
    <row r="14" spans="1:11" ht="13.5">
      <c r="A14" s="22" t="s">
        <v>24</v>
      </c>
      <c r="B14" s="6">
        <v>9107015</v>
      </c>
      <c r="C14" s="6">
        <v>5631255</v>
      </c>
      <c r="D14" s="23">
        <v>5242000</v>
      </c>
      <c r="E14" s="24">
        <v>5400000</v>
      </c>
      <c r="F14" s="6">
        <v>5400000</v>
      </c>
      <c r="G14" s="25">
        <v>5400000</v>
      </c>
      <c r="H14" s="26">
        <v>0</v>
      </c>
      <c r="I14" s="24">
        <v>5400000</v>
      </c>
      <c r="J14" s="6">
        <v>5719000</v>
      </c>
      <c r="K14" s="25">
        <v>6039000</v>
      </c>
    </row>
    <row r="15" spans="1:11" ht="13.5">
      <c r="A15" s="22" t="s">
        <v>25</v>
      </c>
      <c r="B15" s="6">
        <v>144975664</v>
      </c>
      <c r="C15" s="6">
        <v>162453730</v>
      </c>
      <c r="D15" s="23">
        <v>181850000</v>
      </c>
      <c r="E15" s="24">
        <v>196507430</v>
      </c>
      <c r="F15" s="6">
        <v>196507430</v>
      </c>
      <c r="G15" s="25">
        <v>196507430</v>
      </c>
      <c r="H15" s="26">
        <v>0</v>
      </c>
      <c r="I15" s="24">
        <v>224883000</v>
      </c>
      <c r="J15" s="6">
        <v>256906000</v>
      </c>
      <c r="K15" s="25">
        <v>293490000</v>
      </c>
    </row>
    <row r="16" spans="1:11" ht="13.5">
      <c r="A16" s="33" t="s">
        <v>26</v>
      </c>
      <c r="B16" s="6">
        <v>26198220</v>
      </c>
      <c r="C16" s="6">
        <v>27817077</v>
      </c>
      <c r="D16" s="23">
        <v>24839000</v>
      </c>
      <c r="E16" s="24">
        <v>20000000</v>
      </c>
      <c r="F16" s="6">
        <v>20000000</v>
      </c>
      <c r="G16" s="25">
        <v>20000000</v>
      </c>
      <c r="H16" s="26">
        <v>0</v>
      </c>
      <c r="I16" s="24">
        <v>24000000</v>
      </c>
      <c r="J16" s="6">
        <v>25416000</v>
      </c>
      <c r="K16" s="25">
        <v>26839000</v>
      </c>
    </row>
    <row r="17" spans="1:11" ht="13.5">
      <c r="A17" s="22" t="s">
        <v>27</v>
      </c>
      <c r="B17" s="6">
        <v>174468997</v>
      </c>
      <c r="C17" s="6">
        <v>191240607</v>
      </c>
      <c r="D17" s="23">
        <v>348441864</v>
      </c>
      <c r="E17" s="24">
        <v>274557901</v>
      </c>
      <c r="F17" s="6">
        <v>247389145</v>
      </c>
      <c r="G17" s="25">
        <v>247389145</v>
      </c>
      <c r="H17" s="26">
        <v>0</v>
      </c>
      <c r="I17" s="24">
        <v>243934723</v>
      </c>
      <c r="J17" s="6">
        <v>250153275</v>
      </c>
      <c r="K17" s="25">
        <v>264104943</v>
      </c>
    </row>
    <row r="18" spans="1:11" ht="13.5">
      <c r="A18" s="34" t="s">
        <v>28</v>
      </c>
      <c r="B18" s="35">
        <f>SUM(B11:B17)</f>
        <v>777656558</v>
      </c>
      <c r="C18" s="36">
        <f aca="true" t="shared" si="1" ref="C18:K18">SUM(C11:C17)</f>
        <v>747271595</v>
      </c>
      <c r="D18" s="37">
        <f t="shared" si="1"/>
        <v>964339552</v>
      </c>
      <c r="E18" s="35">
        <f t="shared" si="1"/>
        <v>936279127</v>
      </c>
      <c r="F18" s="36">
        <f t="shared" si="1"/>
        <v>980633278</v>
      </c>
      <c r="G18" s="38">
        <f t="shared" si="1"/>
        <v>980633278</v>
      </c>
      <c r="H18" s="39">
        <f t="shared" si="1"/>
        <v>0</v>
      </c>
      <c r="I18" s="35">
        <f t="shared" si="1"/>
        <v>1068146356</v>
      </c>
      <c r="J18" s="36">
        <f t="shared" si="1"/>
        <v>1136731119</v>
      </c>
      <c r="K18" s="38">
        <f t="shared" si="1"/>
        <v>1218902683</v>
      </c>
    </row>
    <row r="19" spans="1:11" ht="13.5">
      <c r="A19" s="34" t="s">
        <v>29</v>
      </c>
      <c r="B19" s="40">
        <f>+B10-B18</f>
        <v>-105241365</v>
      </c>
      <c r="C19" s="41">
        <f aca="true" t="shared" si="2" ref="C19:K19">+C10-C18</f>
        <v>54166129</v>
      </c>
      <c r="D19" s="42">
        <f t="shared" si="2"/>
        <v>-249076636</v>
      </c>
      <c r="E19" s="40">
        <f t="shared" si="2"/>
        <v>-121826755</v>
      </c>
      <c r="F19" s="41">
        <f t="shared" si="2"/>
        <v>-181811324</v>
      </c>
      <c r="G19" s="43">
        <f t="shared" si="2"/>
        <v>-181811324</v>
      </c>
      <c r="H19" s="44">
        <f t="shared" si="2"/>
        <v>0</v>
      </c>
      <c r="I19" s="40">
        <f t="shared" si="2"/>
        <v>-205889277</v>
      </c>
      <c r="J19" s="41">
        <f t="shared" si="2"/>
        <v>-237034804</v>
      </c>
      <c r="K19" s="43">
        <f t="shared" si="2"/>
        <v>-268961159</v>
      </c>
    </row>
    <row r="20" spans="1:11" ht="13.5">
      <c r="A20" s="22" t="s">
        <v>30</v>
      </c>
      <c r="B20" s="24">
        <v>72604593</v>
      </c>
      <c r="C20" s="6">
        <v>101287509</v>
      </c>
      <c r="D20" s="23">
        <v>194364103</v>
      </c>
      <c r="E20" s="24">
        <v>121826755</v>
      </c>
      <c r="F20" s="6">
        <v>181811324</v>
      </c>
      <c r="G20" s="25">
        <v>181811324</v>
      </c>
      <c r="H20" s="26">
        <v>0</v>
      </c>
      <c r="I20" s="24">
        <v>228111277</v>
      </c>
      <c r="J20" s="6">
        <v>251679804</v>
      </c>
      <c r="K20" s="25">
        <v>284426159</v>
      </c>
    </row>
    <row r="21" spans="1:11" ht="13.5">
      <c r="A21" s="22" t="s">
        <v>120</v>
      </c>
      <c r="B21" s="45">
        <v>-4746000</v>
      </c>
      <c r="C21" s="46">
        <v>0</v>
      </c>
      <c r="D21" s="47">
        <v>0</v>
      </c>
      <c r="E21" s="45">
        <v>27842000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-37382772</v>
      </c>
      <c r="C22" s="52">
        <f aca="true" t="shared" si="3" ref="C22:K22">SUM(C19:C21)</f>
        <v>155453638</v>
      </c>
      <c r="D22" s="53">
        <f t="shared" si="3"/>
        <v>-54712533</v>
      </c>
      <c r="E22" s="51">
        <f t="shared" si="3"/>
        <v>27842000</v>
      </c>
      <c r="F22" s="52">
        <f t="shared" si="3"/>
        <v>0</v>
      </c>
      <c r="G22" s="54">
        <f t="shared" si="3"/>
        <v>0</v>
      </c>
      <c r="H22" s="55">
        <f t="shared" si="3"/>
        <v>0</v>
      </c>
      <c r="I22" s="51">
        <f t="shared" si="3"/>
        <v>22222000</v>
      </c>
      <c r="J22" s="52">
        <f t="shared" si="3"/>
        <v>14645000</v>
      </c>
      <c r="K22" s="54">
        <f t="shared" si="3"/>
        <v>15465000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-37382772</v>
      </c>
      <c r="C24" s="41">
        <f aca="true" t="shared" si="4" ref="C24:K24">SUM(C22:C23)</f>
        <v>155453638</v>
      </c>
      <c r="D24" s="42">
        <f t="shared" si="4"/>
        <v>-54712533</v>
      </c>
      <c r="E24" s="40">
        <f t="shared" si="4"/>
        <v>27842000</v>
      </c>
      <c r="F24" s="41">
        <f t="shared" si="4"/>
        <v>0</v>
      </c>
      <c r="G24" s="43">
        <f t="shared" si="4"/>
        <v>0</v>
      </c>
      <c r="H24" s="44">
        <f t="shared" si="4"/>
        <v>0</v>
      </c>
      <c r="I24" s="40">
        <f t="shared" si="4"/>
        <v>22222000</v>
      </c>
      <c r="J24" s="41">
        <f t="shared" si="4"/>
        <v>14645000</v>
      </c>
      <c r="K24" s="43">
        <f t="shared" si="4"/>
        <v>15465000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170326047</v>
      </c>
      <c r="C27" s="7">
        <v>298822348</v>
      </c>
      <c r="D27" s="64">
        <v>323728365</v>
      </c>
      <c r="E27" s="65">
        <v>149668439</v>
      </c>
      <c r="F27" s="7">
        <v>259249000</v>
      </c>
      <c r="G27" s="66">
        <v>259249000</v>
      </c>
      <c r="H27" s="67">
        <v>0</v>
      </c>
      <c r="I27" s="65">
        <v>318320006</v>
      </c>
      <c r="J27" s="7">
        <v>537050555</v>
      </c>
      <c r="K27" s="66">
        <v>483002204</v>
      </c>
    </row>
    <row r="28" spans="1:11" ht="13.5">
      <c r="A28" s="68" t="s">
        <v>30</v>
      </c>
      <c r="B28" s="6">
        <v>152668246</v>
      </c>
      <c r="C28" s="6">
        <v>268100509</v>
      </c>
      <c r="D28" s="23">
        <v>279391723</v>
      </c>
      <c r="E28" s="24">
        <v>121826470</v>
      </c>
      <c r="F28" s="6">
        <v>237897000</v>
      </c>
      <c r="G28" s="25">
        <v>237897000</v>
      </c>
      <c r="H28" s="26">
        <v>0</v>
      </c>
      <c r="I28" s="24">
        <v>296099750</v>
      </c>
      <c r="J28" s="6">
        <v>522406050</v>
      </c>
      <c r="K28" s="25">
        <v>467540600</v>
      </c>
    </row>
    <row r="29" spans="1:11" ht="13.5">
      <c r="A29" s="22" t="s">
        <v>123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12911885</v>
      </c>
      <c r="C30" s="6">
        <v>15392000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4745916</v>
      </c>
      <c r="C31" s="6">
        <v>15329839</v>
      </c>
      <c r="D31" s="23">
        <v>44336642</v>
      </c>
      <c r="E31" s="24">
        <v>27841969</v>
      </c>
      <c r="F31" s="6">
        <v>21352000</v>
      </c>
      <c r="G31" s="25">
        <v>21352000</v>
      </c>
      <c r="H31" s="26">
        <v>0</v>
      </c>
      <c r="I31" s="24">
        <v>22220256</v>
      </c>
      <c r="J31" s="6">
        <v>14644505</v>
      </c>
      <c r="K31" s="25">
        <v>15461604</v>
      </c>
    </row>
    <row r="32" spans="1:11" ht="13.5">
      <c r="A32" s="34" t="s">
        <v>36</v>
      </c>
      <c r="B32" s="7">
        <f>SUM(B28:B31)</f>
        <v>170326047</v>
      </c>
      <c r="C32" s="7">
        <f aca="true" t="shared" si="5" ref="C32:K32">SUM(C28:C31)</f>
        <v>298822348</v>
      </c>
      <c r="D32" s="64">
        <f t="shared" si="5"/>
        <v>323728365</v>
      </c>
      <c r="E32" s="65">
        <f t="shared" si="5"/>
        <v>149668439</v>
      </c>
      <c r="F32" s="7">
        <f t="shared" si="5"/>
        <v>259249000</v>
      </c>
      <c r="G32" s="66">
        <f t="shared" si="5"/>
        <v>259249000</v>
      </c>
      <c r="H32" s="67">
        <f t="shared" si="5"/>
        <v>0</v>
      </c>
      <c r="I32" s="65">
        <f t="shared" si="5"/>
        <v>318320006</v>
      </c>
      <c r="J32" s="7">
        <f t="shared" si="5"/>
        <v>537050555</v>
      </c>
      <c r="K32" s="66">
        <f t="shared" si="5"/>
        <v>483002204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308461575</v>
      </c>
      <c r="C35" s="6">
        <v>350106838</v>
      </c>
      <c r="D35" s="23">
        <v>200829344</v>
      </c>
      <c r="E35" s="24">
        <v>341754432</v>
      </c>
      <c r="F35" s="6">
        <v>341754000</v>
      </c>
      <c r="G35" s="25">
        <v>341754000</v>
      </c>
      <c r="H35" s="26">
        <v>394371503</v>
      </c>
      <c r="I35" s="24">
        <v>127713000</v>
      </c>
      <c r="J35" s="6">
        <v>109475000</v>
      </c>
      <c r="K35" s="25">
        <v>90231000</v>
      </c>
    </row>
    <row r="36" spans="1:11" ht="13.5">
      <c r="A36" s="22" t="s">
        <v>39</v>
      </c>
      <c r="B36" s="6">
        <v>1588898123</v>
      </c>
      <c r="C36" s="6">
        <v>1649566701</v>
      </c>
      <c r="D36" s="23">
        <v>2463772724</v>
      </c>
      <c r="E36" s="24">
        <v>1674335014</v>
      </c>
      <c r="F36" s="6">
        <v>1674335000</v>
      </c>
      <c r="G36" s="25">
        <v>1674335000</v>
      </c>
      <c r="H36" s="26">
        <v>2417300175</v>
      </c>
      <c r="I36" s="24">
        <v>2012908000</v>
      </c>
      <c r="J36" s="6">
        <v>2027723000</v>
      </c>
      <c r="K36" s="25">
        <v>2044075000</v>
      </c>
    </row>
    <row r="37" spans="1:11" ht="13.5">
      <c r="A37" s="22" t="s">
        <v>40</v>
      </c>
      <c r="B37" s="6">
        <v>190478006</v>
      </c>
      <c r="C37" s="6">
        <v>531625481</v>
      </c>
      <c r="D37" s="23">
        <v>392837005</v>
      </c>
      <c r="E37" s="24">
        <v>172654873</v>
      </c>
      <c r="F37" s="6">
        <v>172654000</v>
      </c>
      <c r="G37" s="25">
        <v>172654000</v>
      </c>
      <c r="H37" s="26">
        <v>518104942</v>
      </c>
      <c r="I37" s="24">
        <v>149636000</v>
      </c>
      <c r="J37" s="6">
        <v>156732000</v>
      </c>
      <c r="K37" s="25">
        <v>159112000</v>
      </c>
    </row>
    <row r="38" spans="1:11" ht="13.5">
      <c r="A38" s="22" t="s">
        <v>41</v>
      </c>
      <c r="B38" s="6">
        <v>84343951</v>
      </c>
      <c r="C38" s="6">
        <v>82462017</v>
      </c>
      <c r="D38" s="23">
        <v>186809333</v>
      </c>
      <c r="E38" s="24">
        <v>92505394</v>
      </c>
      <c r="F38" s="6">
        <v>92506000</v>
      </c>
      <c r="G38" s="25">
        <v>92506000</v>
      </c>
      <c r="H38" s="26">
        <v>238570112</v>
      </c>
      <c r="I38" s="24">
        <v>240056000</v>
      </c>
      <c r="J38" s="6">
        <v>229537000</v>
      </c>
      <c r="K38" s="25">
        <v>223382000</v>
      </c>
    </row>
    <row r="39" spans="1:11" ht="13.5">
      <c r="A39" s="22" t="s">
        <v>42</v>
      </c>
      <c r="B39" s="6">
        <v>1622537741</v>
      </c>
      <c r="C39" s="6">
        <v>1385586041</v>
      </c>
      <c r="D39" s="23">
        <v>2084955730</v>
      </c>
      <c r="E39" s="24">
        <v>1750929179</v>
      </c>
      <c r="F39" s="6">
        <v>1750929000</v>
      </c>
      <c r="G39" s="25">
        <v>1750929000</v>
      </c>
      <c r="H39" s="26">
        <v>2054996624</v>
      </c>
      <c r="I39" s="24">
        <v>1750929000</v>
      </c>
      <c r="J39" s="6">
        <v>1750929000</v>
      </c>
      <c r="K39" s="25">
        <v>1751812000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85084476</v>
      </c>
      <c r="C42" s="6">
        <v>150070954</v>
      </c>
      <c r="D42" s="23">
        <v>199560516</v>
      </c>
      <c r="E42" s="24">
        <v>147913798</v>
      </c>
      <c r="F42" s="6">
        <v>253957514</v>
      </c>
      <c r="G42" s="25">
        <v>253957514</v>
      </c>
      <c r="H42" s="26">
        <v>-3713540</v>
      </c>
      <c r="I42" s="24">
        <v>475740980</v>
      </c>
      <c r="J42" s="6">
        <v>491606000</v>
      </c>
      <c r="K42" s="25">
        <v>605562000</v>
      </c>
    </row>
    <row r="43" spans="1:11" ht="13.5">
      <c r="A43" s="22" t="s">
        <v>45</v>
      </c>
      <c r="B43" s="6">
        <v>-73166166</v>
      </c>
      <c r="C43" s="6">
        <v>66719932</v>
      </c>
      <c r="D43" s="23">
        <v>-205329000</v>
      </c>
      <c r="E43" s="24">
        <v>-232561184</v>
      </c>
      <c r="F43" s="6">
        <v>-259248000</v>
      </c>
      <c r="G43" s="25">
        <v>-259248000</v>
      </c>
      <c r="H43" s="26">
        <v>-15934777</v>
      </c>
      <c r="I43" s="24">
        <v>-318318996</v>
      </c>
      <c r="J43" s="6">
        <v>-537051000</v>
      </c>
      <c r="K43" s="25">
        <v>-483002000</v>
      </c>
    </row>
    <row r="44" spans="1:11" ht="13.5">
      <c r="A44" s="22" t="s">
        <v>46</v>
      </c>
      <c r="B44" s="6">
        <v>1731442</v>
      </c>
      <c r="C44" s="6">
        <v>7672292</v>
      </c>
      <c r="D44" s="23">
        <v>-104685000</v>
      </c>
      <c r="E44" s="24">
        <v>-5483828</v>
      </c>
      <c r="F44" s="6">
        <v>-5484000</v>
      </c>
      <c r="G44" s="25">
        <v>-5484000</v>
      </c>
      <c r="H44" s="26">
        <v>-34121672</v>
      </c>
      <c r="I44" s="24">
        <v>-6508000</v>
      </c>
      <c r="J44" s="6">
        <v>-9845000</v>
      </c>
      <c r="K44" s="25">
        <v>-10518000</v>
      </c>
    </row>
    <row r="45" spans="1:11" ht="13.5">
      <c r="A45" s="34" t="s">
        <v>47</v>
      </c>
      <c r="B45" s="7">
        <v>13649752</v>
      </c>
      <c r="C45" s="7">
        <v>238113178</v>
      </c>
      <c r="D45" s="64">
        <v>127660264</v>
      </c>
      <c r="E45" s="65">
        <v>47395076</v>
      </c>
      <c r="F45" s="7">
        <v>116885514</v>
      </c>
      <c r="G45" s="66">
        <v>116885514</v>
      </c>
      <c r="H45" s="67">
        <v>-49062107</v>
      </c>
      <c r="I45" s="65">
        <v>227957984</v>
      </c>
      <c r="J45" s="7">
        <v>172667984</v>
      </c>
      <c r="K45" s="66">
        <v>284709984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219313952</v>
      </c>
      <c r="C48" s="6">
        <v>238188261</v>
      </c>
      <c r="D48" s="23">
        <v>127660678</v>
      </c>
      <c r="E48" s="24">
        <v>243439207</v>
      </c>
      <c r="F48" s="6">
        <v>243439000</v>
      </c>
      <c r="G48" s="25">
        <v>243439000</v>
      </c>
      <c r="H48" s="26">
        <v>226356429</v>
      </c>
      <c r="I48" s="24">
        <v>47980000</v>
      </c>
      <c r="J48" s="6">
        <v>47980000</v>
      </c>
      <c r="K48" s="25">
        <v>47980000</v>
      </c>
    </row>
    <row r="49" spans="1:11" ht="13.5">
      <c r="A49" s="22" t="s">
        <v>50</v>
      </c>
      <c r="B49" s="6">
        <f>+B75</f>
        <v>89732103.24824405</v>
      </c>
      <c r="C49" s="6">
        <f aca="true" t="shared" si="6" ref="C49:K49">+C75</f>
        <v>413338660.4633441</v>
      </c>
      <c r="D49" s="23">
        <f t="shared" si="6"/>
        <v>275521812.8684799</v>
      </c>
      <c r="E49" s="24">
        <f t="shared" si="6"/>
        <v>76007972.2077963</v>
      </c>
      <c r="F49" s="6">
        <f t="shared" si="6"/>
        <v>44771722.613326654</v>
      </c>
      <c r="G49" s="25">
        <f t="shared" si="6"/>
        <v>44771722.613326654</v>
      </c>
      <c r="H49" s="26">
        <f t="shared" si="6"/>
        <v>249171502</v>
      </c>
      <c r="I49" s="24">
        <f t="shared" si="6"/>
        <v>34247955.99704793</v>
      </c>
      <c r="J49" s="6">
        <f t="shared" si="6"/>
        <v>44620764.18459326</v>
      </c>
      <c r="K49" s="25">
        <f t="shared" si="6"/>
        <v>70528896.79987177</v>
      </c>
    </row>
    <row r="50" spans="1:11" ht="13.5">
      <c r="A50" s="34" t="s">
        <v>51</v>
      </c>
      <c r="B50" s="7">
        <f>+B48-B49</f>
        <v>129581848.75175595</v>
      </c>
      <c r="C50" s="7">
        <f aca="true" t="shared" si="7" ref="C50:K50">+C48-C49</f>
        <v>-175150399.4633441</v>
      </c>
      <c r="D50" s="64">
        <f t="shared" si="7"/>
        <v>-147861134.8684799</v>
      </c>
      <c r="E50" s="65">
        <f t="shared" si="7"/>
        <v>167431234.7922037</v>
      </c>
      <c r="F50" s="7">
        <f t="shared" si="7"/>
        <v>198667277.38667333</v>
      </c>
      <c r="G50" s="66">
        <f t="shared" si="7"/>
        <v>198667277.38667333</v>
      </c>
      <c r="H50" s="67">
        <f t="shared" si="7"/>
        <v>-22815073</v>
      </c>
      <c r="I50" s="65">
        <f t="shared" si="7"/>
        <v>13732044.002952069</v>
      </c>
      <c r="J50" s="7">
        <f t="shared" si="7"/>
        <v>3359235.8154067397</v>
      </c>
      <c r="K50" s="66">
        <f t="shared" si="7"/>
        <v>-22548896.799871773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1588690047</v>
      </c>
      <c r="C53" s="6">
        <v>2129431618</v>
      </c>
      <c r="D53" s="23">
        <v>2372601365</v>
      </c>
      <c r="E53" s="24">
        <v>1674177643</v>
      </c>
      <c r="F53" s="6">
        <v>1783758204</v>
      </c>
      <c r="G53" s="25">
        <v>1783758204</v>
      </c>
      <c r="H53" s="26">
        <v>1524509204</v>
      </c>
      <c r="I53" s="24">
        <v>1860409973</v>
      </c>
      <c r="J53" s="6">
        <v>1700409100</v>
      </c>
      <c r="K53" s="25">
        <v>1805409404</v>
      </c>
    </row>
    <row r="54" spans="1:11" ht="13.5">
      <c r="A54" s="22" t="s">
        <v>119</v>
      </c>
      <c r="B54" s="6">
        <v>179044323</v>
      </c>
      <c r="C54" s="6">
        <v>97076951</v>
      </c>
      <c r="D54" s="23">
        <v>112741974</v>
      </c>
      <c r="E54" s="24">
        <v>102800000</v>
      </c>
      <c r="F54" s="6">
        <v>162784335</v>
      </c>
      <c r="G54" s="25">
        <v>162784335</v>
      </c>
      <c r="H54" s="26">
        <v>0</v>
      </c>
      <c r="I54" s="24">
        <v>205000000</v>
      </c>
      <c r="J54" s="6">
        <v>217095000</v>
      </c>
      <c r="K54" s="25">
        <v>229252000</v>
      </c>
    </row>
    <row r="55" spans="1:11" ht="13.5">
      <c r="A55" s="22" t="s">
        <v>54</v>
      </c>
      <c r="B55" s="6">
        <v>46283879</v>
      </c>
      <c r="C55" s="6">
        <v>40635348</v>
      </c>
      <c r="D55" s="23">
        <v>117142000</v>
      </c>
      <c r="E55" s="24">
        <v>76067450</v>
      </c>
      <c r="F55" s="6">
        <v>0</v>
      </c>
      <c r="G55" s="25">
        <v>0</v>
      </c>
      <c r="H55" s="26">
        <v>0</v>
      </c>
      <c r="I55" s="24">
        <v>177897750</v>
      </c>
      <c r="J55" s="6">
        <v>429281050</v>
      </c>
      <c r="K55" s="25">
        <v>431654600</v>
      </c>
    </row>
    <row r="56" spans="1:11" ht="13.5">
      <c r="A56" s="22" t="s">
        <v>55</v>
      </c>
      <c r="B56" s="6">
        <v>31693000</v>
      </c>
      <c r="C56" s="6">
        <v>0</v>
      </c>
      <c r="D56" s="23">
        <v>35216000</v>
      </c>
      <c r="E56" s="24">
        <v>26690000</v>
      </c>
      <c r="F56" s="6">
        <v>25968217</v>
      </c>
      <c r="G56" s="25">
        <v>25968217</v>
      </c>
      <c r="H56" s="26">
        <v>0</v>
      </c>
      <c r="I56" s="24">
        <v>32876515</v>
      </c>
      <c r="J56" s="6">
        <v>34684800</v>
      </c>
      <c r="K56" s="25">
        <v>36522960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4887000</v>
      </c>
      <c r="C59" s="6">
        <v>4887000</v>
      </c>
      <c r="D59" s="23">
        <v>5546000</v>
      </c>
      <c r="E59" s="24">
        <v>5935000</v>
      </c>
      <c r="F59" s="6">
        <v>5935000</v>
      </c>
      <c r="G59" s="25">
        <v>5935000</v>
      </c>
      <c r="H59" s="26">
        <v>5935000</v>
      </c>
      <c r="I59" s="24">
        <v>5935000</v>
      </c>
      <c r="J59" s="6">
        <v>5935000</v>
      </c>
      <c r="K59" s="25">
        <v>5935000</v>
      </c>
    </row>
    <row r="60" spans="1:11" ht="13.5">
      <c r="A60" s="33" t="s">
        <v>58</v>
      </c>
      <c r="B60" s="6">
        <v>10071000</v>
      </c>
      <c r="C60" s="6">
        <v>10327000</v>
      </c>
      <c r="D60" s="23">
        <v>11690000</v>
      </c>
      <c r="E60" s="24">
        <v>26614000</v>
      </c>
      <c r="F60" s="6">
        <v>26614000</v>
      </c>
      <c r="G60" s="25">
        <v>26614000</v>
      </c>
      <c r="H60" s="26">
        <v>26614000</v>
      </c>
      <c r="I60" s="24">
        <v>26614000</v>
      </c>
      <c r="J60" s="6">
        <v>26614000</v>
      </c>
      <c r="K60" s="25">
        <v>26614000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51512</v>
      </c>
      <c r="C62" s="92">
        <v>51512</v>
      </c>
      <c r="D62" s="93">
        <v>42434</v>
      </c>
      <c r="E62" s="91">
        <v>42434</v>
      </c>
      <c r="F62" s="92">
        <v>42434</v>
      </c>
      <c r="G62" s="93">
        <v>42434</v>
      </c>
      <c r="H62" s="94">
        <v>42434</v>
      </c>
      <c r="I62" s="91">
        <v>42434</v>
      </c>
      <c r="J62" s="92">
        <v>42434</v>
      </c>
      <c r="K62" s="93">
        <v>42434</v>
      </c>
    </row>
    <row r="63" spans="1:11" ht="13.5">
      <c r="A63" s="90" t="s">
        <v>61</v>
      </c>
      <c r="B63" s="91">
        <v>41332</v>
      </c>
      <c r="C63" s="92">
        <v>41332</v>
      </c>
      <c r="D63" s="93">
        <v>14912</v>
      </c>
      <c r="E63" s="91">
        <v>14912</v>
      </c>
      <c r="F63" s="92">
        <v>14912</v>
      </c>
      <c r="G63" s="93">
        <v>14912</v>
      </c>
      <c r="H63" s="94">
        <v>14912</v>
      </c>
      <c r="I63" s="91">
        <v>14912</v>
      </c>
      <c r="J63" s="92">
        <v>14912</v>
      </c>
      <c r="K63" s="93">
        <v>14912</v>
      </c>
    </row>
    <row r="64" spans="1:11" ht="13.5">
      <c r="A64" s="90" t="s">
        <v>62</v>
      </c>
      <c r="B64" s="91">
        <v>30360</v>
      </c>
      <c r="C64" s="92">
        <v>30360</v>
      </c>
      <c r="D64" s="93">
        <v>81352</v>
      </c>
      <c r="E64" s="91">
        <v>81352</v>
      </c>
      <c r="F64" s="92">
        <v>81352</v>
      </c>
      <c r="G64" s="93">
        <v>81352</v>
      </c>
      <c r="H64" s="94">
        <v>81352</v>
      </c>
      <c r="I64" s="91">
        <v>81352</v>
      </c>
      <c r="J64" s="92">
        <v>81352</v>
      </c>
      <c r="K64" s="93">
        <v>81352</v>
      </c>
    </row>
    <row r="65" spans="1:11" ht="13.5">
      <c r="A65" s="90" t="s">
        <v>63</v>
      </c>
      <c r="B65" s="91">
        <v>68199</v>
      </c>
      <c r="C65" s="92">
        <v>68199</v>
      </c>
      <c r="D65" s="93">
        <v>76097</v>
      </c>
      <c r="E65" s="91">
        <v>76097</v>
      </c>
      <c r="F65" s="92">
        <v>76097</v>
      </c>
      <c r="G65" s="93">
        <v>76097</v>
      </c>
      <c r="H65" s="94">
        <v>76097</v>
      </c>
      <c r="I65" s="91">
        <v>76097</v>
      </c>
      <c r="J65" s="92">
        <v>76097</v>
      </c>
      <c r="K65" s="93">
        <v>76097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1.067044834693076</v>
      </c>
      <c r="C70" s="5">
        <f aca="true" t="shared" si="8" ref="C70:K70">IF(ISERROR(C71/C72),0,(C71/C72))</f>
        <v>0.9753106878848433</v>
      </c>
      <c r="D70" s="5">
        <f t="shared" si="8"/>
        <v>0.914607591632937</v>
      </c>
      <c r="E70" s="5">
        <f t="shared" si="8"/>
        <v>0.8305886652785185</v>
      </c>
      <c r="F70" s="5">
        <f t="shared" si="8"/>
        <v>1.1573487047731332</v>
      </c>
      <c r="G70" s="5">
        <f t="shared" si="8"/>
        <v>1.1573487047731332</v>
      </c>
      <c r="H70" s="5">
        <f t="shared" si="8"/>
        <v>0</v>
      </c>
      <c r="I70" s="5">
        <f t="shared" si="8"/>
        <v>1.2232183353194659</v>
      </c>
      <c r="J70" s="5">
        <f t="shared" si="8"/>
        <v>1.5355821788505877</v>
      </c>
      <c r="K70" s="5">
        <f t="shared" si="8"/>
        <v>1.7983480874349378</v>
      </c>
    </row>
    <row r="71" spans="1:11" ht="12.75" hidden="1">
      <c r="A71" s="1" t="s">
        <v>125</v>
      </c>
      <c r="B71" s="1">
        <f>+B83</f>
        <v>442367640</v>
      </c>
      <c r="C71" s="1">
        <f aca="true" t="shared" si="9" ref="C71:K71">+C83</f>
        <v>603482737</v>
      </c>
      <c r="D71" s="1">
        <f t="shared" si="9"/>
        <v>459437943</v>
      </c>
      <c r="E71" s="1">
        <f t="shared" si="9"/>
        <v>481981613</v>
      </c>
      <c r="F71" s="1">
        <f t="shared" si="9"/>
        <v>645795000</v>
      </c>
      <c r="G71" s="1">
        <f t="shared" si="9"/>
        <v>645795000</v>
      </c>
      <c r="H71" s="1">
        <f t="shared" si="9"/>
        <v>429281785</v>
      </c>
      <c r="I71" s="1">
        <f t="shared" si="9"/>
        <v>710530980</v>
      </c>
      <c r="J71" s="1">
        <f t="shared" si="9"/>
        <v>944598000</v>
      </c>
      <c r="K71" s="1">
        <f t="shared" si="9"/>
        <v>1172688000</v>
      </c>
    </row>
    <row r="72" spans="1:11" ht="12.75" hidden="1">
      <c r="A72" s="1" t="s">
        <v>126</v>
      </c>
      <c r="B72" s="1">
        <f>+B77</f>
        <v>414572683</v>
      </c>
      <c r="C72" s="1">
        <f aca="true" t="shared" si="10" ref="C72:K72">+C77</f>
        <v>618759483</v>
      </c>
      <c r="D72" s="1">
        <f t="shared" si="10"/>
        <v>502333402</v>
      </c>
      <c r="E72" s="1">
        <f t="shared" si="10"/>
        <v>580289177</v>
      </c>
      <c r="F72" s="1">
        <f t="shared" si="10"/>
        <v>557995181</v>
      </c>
      <c r="G72" s="1">
        <f t="shared" si="10"/>
        <v>557995181</v>
      </c>
      <c r="H72" s="1">
        <f t="shared" si="10"/>
        <v>0</v>
      </c>
      <c r="I72" s="1">
        <f t="shared" si="10"/>
        <v>580870119</v>
      </c>
      <c r="J72" s="1">
        <f t="shared" si="10"/>
        <v>615139986</v>
      </c>
      <c r="K72" s="1">
        <f t="shared" si="10"/>
        <v>652091777</v>
      </c>
    </row>
    <row r="73" spans="1:11" ht="12.75" hidden="1">
      <c r="A73" s="1" t="s">
        <v>127</v>
      </c>
      <c r="B73" s="1">
        <f>+B74</f>
        <v>-1721617.8333333265</v>
      </c>
      <c r="C73" s="1">
        <f aca="true" t="shared" si="11" ref="C73:K73">+(C78+C80+C81+C82)-(B78+B80+B81+B82)</f>
        <v>22396241</v>
      </c>
      <c r="D73" s="1">
        <f t="shared" si="11"/>
        <v>-45179778</v>
      </c>
      <c r="E73" s="1">
        <f t="shared" si="11"/>
        <v>31951356</v>
      </c>
      <c r="F73" s="1">
        <f>+(F78+F80+F81+F82)-(D78+D80+D81+D82)</f>
        <v>31952000</v>
      </c>
      <c r="G73" s="1">
        <f>+(G78+G80+G81+G82)-(D78+D80+D81+D82)</f>
        <v>31952000</v>
      </c>
      <c r="H73" s="1">
        <f>+(H78+H80+H81+H82)-(D78+D80+D81+D82)</f>
        <v>282435812</v>
      </c>
      <c r="I73" s="1">
        <f>+(I78+I80+I81+I82)-(E78+E80+E81+E82)</f>
        <v>-18581356</v>
      </c>
      <c r="J73" s="1">
        <f t="shared" si="11"/>
        <v>-18238000</v>
      </c>
      <c r="K73" s="1">
        <f t="shared" si="11"/>
        <v>-19244000</v>
      </c>
    </row>
    <row r="74" spans="1:11" ht="12.75" hidden="1">
      <c r="A74" s="1" t="s">
        <v>128</v>
      </c>
      <c r="B74" s="1">
        <f>+TREND(C74:E74)</f>
        <v>-1721617.8333333265</v>
      </c>
      <c r="C74" s="1">
        <f>+C73</f>
        <v>22396241</v>
      </c>
      <c r="D74" s="1">
        <f aca="true" t="shared" si="12" ref="D74:K74">+D73</f>
        <v>-45179778</v>
      </c>
      <c r="E74" s="1">
        <f t="shared" si="12"/>
        <v>31951356</v>
      </c>
      <c r="F74" s="1">
        <f t="shared" si="12"/>
        <v>31952000</v>
      </c>
      <c r="G74" s="1">
        <f t="shared" si="12"/>
        <v>31952000</v>
      </c>
      <c r="H74" s="1">
        <f t="shared" si="12"/>
        <v>282435812</v>
      </c>
      <c r="I74" s="1">
        <f t="shared" si="12"/>
        <v>-18581356</v>
      </c>
      <c r="J74" s="1">
        <f t="shared" si="12"/>
        <v>-18238000</v>
      </c>
      <c r="K74" s="1">
        <f t="shared" si="12"/>
        <v>-19244000</v>
      </c>
    </row>
    <row r="75" spans="1:11" ht="12.75" hidden="1">
      <c r="A75" s="1" t="s">
        <v>129</v>
      </c>
      <c r="B75" s="1">
        <f>+B84-(((B80+B81+B78)*B70)-B79)</f>
        <v>89732103.24824405</v>
      </c>
      <c r="C75" s="1">
        <f aca="true" t="shared" si="13" ref="C75:K75">+C84-(((C80+C81+C78)*C70)-C79)</f>
        <v>413338660.4633441</v>
      </c>
      <c r="D75" s="1">
        <f t="shared" si="13"/>
        <v>275521812.8684799</v>
      </c>
      <c r="E75" s="1">
        <f t="shared" si="13"/>
        <v>76007972.2077963</v>
      </c>
      <c r="F75" s="1">
        <f t="shared" si="13"/>
        <v>44771722.613326654</v>
      </c>
      <c r="G75" s="1">
        <f t="shared" si="13"/>
        <v>44771722.613326654</v>
      </c>
      <c r="H75" s="1">
        <f t="shared" si="13"/>
        <v>249171502</v>
      </c>
      <c r="I75" s="1">
        <f t="shared" si="13"/>
        <v>34247955.99704793</v>
      </c>
      <c r="J75" s="1">
        <f t="shared" si="13"/>
        <v>44620764.18459326</v>
      </c>
      <c r="K75" s="1">
        <f t="shared" si="13"/>
        <v>70528896.79987177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414572683</v>
      </c>
      <c r="C77" s="3">
        <v>618759483</v>
      </c>
      <c r="D77" s="3">
        <v>502333402</v>
      </c>
      <c r="E77" s="3">
        <v>580289177</v>
      </c>
      <c r="F77" s="3">
        <v>557995181</v>
      </c>
      <c r="G77" s="3">
        <v>557995181</v>
      </c>
      <c r="H77" s="3">
        <v>0</v>
      </c>
      <c r="I77" s="3">
        <v>580870119</v>
      </c>
      <c r="J77" s="3">
        <v>615139986</v>
      </c>
      <c r="K77" s="3">
        <v>652091777</v>
      </c>
    </row>
    <row r="78" spans="1:11" ht="12.75" hidden="1">
      <c r="A78" s="2" t="s">
        <v>65</v>
      </c>
      <c r="B78" s="3">
        <v>156324</v>
      </c>
      <c r="C78" s="3">
        <v>0</v>
      </c>
      <c r="D78" s="3">
        <v>0</v>
      </c>
      <c r="E78" s="3">
        <v>156541</v>
      </c>
      <c r="F78" s="3">
        <v>157000</v>
      </c>
      <c r="G78" s="3">
        <v>157000</v>
      </c>
      <c r="H78" s="3">
        <v>0</v>
      </c>
      <c r="I78" s="3">
        <v>157000</v>
      </c>
      <c r="J78" s="3">
        <v>157000</v>
      </c>
      <c r="K78" s="3">
        <v>157000</v>
      </c>
    </row>
    <row r="79" spans="1:11" ht="12.75" hidden="1">
      <c r="A79" s="2" t="s">
        <v>66</v>
      </c>
      <c r="B79" s="3">
        <v>181949892</v>
      </c>
      <c r="C79" s="3">
        <v>519471753</v>
      </c>
      <c r="D79" s="3">
        <v>333727440</v>
      </c>
      <c r="E79" s="3">
        <v>155405069</v>
      </c>
      <c r="F79" s="3">
        <v>155405000</v>
      </c>
      <c r="G79" s="3">
        <v>155405000</v>
      </c>
      <c r="H79" s="3">
        <v>249171502</v>
      </c>
      <c r="I79" s="3">
        <v>128448000</v>
      </c>
      <c r="J79" s="3">
        <v>134870000</v>
      </c>
      <c r="K79" s="3">
        <v>141614000</v>
      </c>
    </row>
    <row r="80" spans="1:11" ht="12.75" hidden="1">
      <c r="A80" s="2" t="s">
        <v>67</v>
      </c>
      <c r="B80" s="3">
        <v>68043168</v>
      </c>
      <c r="C80" s="3">
        <v>94013032</v>
      </c>
      <c r="D80" s="3">
        <v>63300000</v>
      </c>
      <c r="E80" s="3">
        <v>64636179</v>
      </c>
      <c r="F80" s="3">
        <v>68317000</v>
      </c>
      <c r="G80" s="3">
        <v>68317000</v>
      </c>
      <c r="H80" s="3">
        <v>328235025</v>
      </c>
      <c r="I80" s="3">
        <v>51091000</v>
      </c>
      <c r="J80" s="3">
        <v>32853000</v>
      </c>
      <c r="K80" s="3">
        <v>13609000</v>
      </c>
    </row>
    <row r="81" spans="1:11" ht="12.75" hidden="1">
      <c r="A81" s="2" t="s">
        <v>68</v>
      </c>
      <c r="B81" s="3">
        <v>18224045</v>
      </c>
      <c r="C81" s="3">
        <v>14806746</v>
      </c>
      <c r="D81" s="3">
        <v>340000</v>
      </c>
      <c r="E81" s="3">
        <v>30798636</v>
      </c>
      <c r="F81" s="3">
        <v>27118000</v>
      </c>
      <c r="G81" s="3">
        <v>27118000</v>
      </c>
      <c r="H81" s="3">
        <v>17840787</v>
      </c>
      <c r="I81" s="3">
        <v>25762000</v>
      </c>
      <c r="J81" s="3">
        <v>25762000</v>
      </c>
      <c r="K81" s="3">
        <v>25762000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442367640</v>
      </c>
      <c r="C83" s="3">
        <v>603482737</v>
      </c>
      <c r="D83" s="3">
        <v>459437943</v>
      </c>
      <c r="E83" s="3">
        <v>481981613</v>
      </c>
      <c r="F83" s="3">
        <v>645795000</v>
      </c>
      <c r="G83" s="3">
        <v>645795000</v>
      </c>
      <c r="H83" s="3">
        <v>429281785</v>
      </c>
      <c r="I83" s="3">
        <v>710530980</v>
      </c>
      <c r="J83" s="3">
        <v>944598000</v>
      </c>
      <c r="K83" s="3">
        <v>1172688000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111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120794902</v>
      </c>
      <c r="C6" s="6">
        <v>127871676</v>
      </c>
      <c r="D6" s="23">
        <v>150061034</v>
      </c>
      <c r="E6" s="24">
        <v>362877789</v>
      </c>
      <c r="F6" s="6">
        <v>362877789</v>
      </c>
      <c r="G6" s="25">
        <v>362877789</v>
      </c>
      <c r="H6" s="26">
        <v>0</v>
      </c>
      <c r="I6" s="24">
        <v>748568590</v>
      </c>
      <c r="J6" s="6">
        <v>804180986</v>
      </c>
      <c r="K6" s="25">
        <v>860621445</v>
      </c>
    </row>
    <row r="7" spans="1:11" ht="13.5">
      <c r="A7" s="22" t="s">
        <v>19</v>
      </c>
      <c r="B7" s="6">
        <v>14820593</v>
      </c>
      <c r="C7" s="6">
        <v>22617054</v>
      </c>
      <c r="D7" s="23">
        <v>19054621</v>
      </c>
      <c r="E7" s="24">
        <v>18879168</v>
      </c>
      <c r="F7" s="6">
        <v>18879168</v>
      </c>
      <c r="G7" s="25">
        <v>18879168</v>
      </c>
      <c r="H7" s="26">
        <v>0</v>
      </c>
      <c r="I7" s="24">
        <v>22800000</v>
      </c>
      <c r="J7" s="6">
        <v>23688000</v>
      </c>
      <c r="K7" s="25">
        <v>24990152</v>
      </c>
    </row>
    <row r="8" spans="1:11" ht="13.5">
      <c r="A8" s="22" t="s">
        <v>20</v>
      </c>
      <c r="B8" s="6">
        <v>437202471</v>
      </c>
      <c r="C8" s="6">
        <v>865396427</v>
      </c>
      <c r="D8" s="23">
        <v>1557107257</v>
      </c>
      <c r="E8" s="24">
        <v>562406945</v>
      </c>
      <c r="F8" s="6">
        <v>562406945</v>
      </c>
      <c r="G8" s="25">
        <v>562406945</v>
      </c>
      <c r="H8" s="26">
        <v>0</v>
      </c>
      <c r="I8" s="24">
        <v>631381570</v>
      </c>
      <c r="J8" s="6">
        <v>674948707</v>
      </c>
      <c r="K8" s="25">
        <v>725301237</v>
      </c>
    </row>
    <row r="9" spans="1:11" ht="13.5">
      <c r="A9" s="22" t="s">
        <v>21</v>
      </c>
      <c r="B9" s="6">
        <v>65510435</v>
      </c>
      <c r="C9" s="6">
        <v>125637965</v>
      </c>
      <c r="D9" s="23">
        <v>130061442</v>
      </c>
      <c r="E9" s="24">
        <v>117975000</v>
      </c>
      <c r="F9" s="6">
        <v>117975000</v>
      </c>
      <c r="G9" s="25">
        <v>117975000</v>
      </c>
      <c r="H9" s="26">
        <v>0</v>
      </c>
      <c r="I9" s="24">
        <v>129710230</v>
      </c>
      <c r="J9" s="6">
        <v>119831850</v>
      </c>
      <c r="K9" s="25">
        <v>119825178</v>
      </c>
    </row>
    <row r="10" spans="1:11" ht="25.5">
      <c r="A10" s="27" t="s">
        <v>118</v>
      </c>
      <c r="B10" s="28">
        <f>SUM(B5:B9)</f>
        <v>638328401</v>
      </c>
      <c r="C10" s="29">
        <f aca="true" t="shared" si="0" ref="C10:K10">SUM(C5:C9)</f>
        <v>1141523122</v>
      </c>
      <c r="D10" s="30">
        <f t="shared" si="0"/>
        <v>1856284354</v>
      </c>
      <c r="E10" s="28">
        <f t="shared" si="0"/>
        <v>1062138902</v>
      </c>
      <c r="F10" s="29">
        <f t="shared" si="0"/>
        <v>1062138902</v>
      </c>
      <c r="G10" s="31">
        <f t="shared" si="0"/>
        <v>1062138902</v>
      </c>
      <c r="H10" s="32">
        <f t="shared" si="0"/>
        <v>0</v>
      </c>
      <c r="I10" s="28">
        <f t="shared" si="0"/>
        <v>1532460390</v>
      </c>
      <c r="J10" s="29">
        <f t="shared" si="0"/>
        <v>1622649543</v>
      </c>
      <c r="K10" s="31">
        <f t="shared" si="0"/>
        <v>1730738012</v>
      </c>
    </row>
    <row r="11" spans="1:11" ht="13.5">
      <c r="A11" s="22" t="s">
        <v>22</v>
      </c>
      <c r="B11" s="6">
        <v>216041985</v>
      </c>
      <c r="C11" s="6">
        <v>253483146</v>
      </c>
      <c r="D11" s="23">
        <v>281891705</v>
      </c>
      <c r="E11" s="24">
        <v>304510224</v>
      </c>
      <c r="F11" s="6">
        <v>304510224</v>
      </c>
      <c r="G11" s="25">
        <v>304510224</v>
      </c>
      <c r="H11" s="26">
        <v>0</v>
      </c>
      <c r="I11" s="24">
        <v>362992506</v>
      </c>
      <c r="J11" s="6">
        <v>389135344</v>
      </c>
      <c r="K11" s="25">
        <v>418095290</v>
      </c>
    </row>
    <row r="12" spans="1:11" ht="13.5">
      <c r="A12" s="22" t="s">
        <v>23</v>
      </c>
      <c r="B12" s="6">
        <v>9374636</v>
      </c>
      <c r="C12" s="6">
        <v>14424802</v>
      </c>
      <c r="D12" s="23">
        <v>11310100</v>
      </c>
      <c r="E12" s="24">
        <v>18272467</v>
      </c>
      <c r="F12" s="6">
        <v>18272467</v>
      </c>
      <c r="G12" s="25">
        <v>18272467</v>
      </c>
      <c r="H12" s="26">
        <v>0</v>
      </c>
      <c r="I12" s="24">
        <v>17719598</v>
      </c>
      <c r="J12" s="6">
        <v>17719598</v>
      </c>
      <c r="K12" s="25">
        <v>17719598</v>
      </c>
    </row>
    <row r="13" spans="1:11" ht="13.5">
      <c r="A13" s="22" t="s">
        <v>119</v>
      </c>
      <c r="B13" s="6">
        <v>176181534</v>
      </c>
      <c r="C13" s="6">
        <v>192663909</v>
      </c>
      <c r="D13" s="23">
        <v>216624379</v>
      </c>
      <c r="E13" s="24">
        <v>160490586</v>
      </c>
      <c r="F13" s="6">
        <v>160490586</v>
      </c>
      <c r="G13" s="25">
        <v>160490586</v>
      </c>
      <c r="H13" s="26">
        <v>0</v>
      </c>
      <c r="I13" s="24">
        <v>165500000</v>
      </c>
      <c r="J13" s="6">
        <v>174437000</v>
      </c>
      <c r="K13" s="25">
        <v>183856598</v>
      </c>
    </row>
    <row r="14" spans="1:11" ht="13.5">
      <c r="A14" s="22" t="s">
        <v>24</v>
      </c>
      <c r="B14" s="6">
        <v>945851</v>
      </c>
      <c r="C14" s="6">
        <v>972661</v>
      </c>
      <c r="D14" s="23">
        <v>2343214</v>
      </c>
      <c r="E14" s="24">
        <v>0</v>
      </c>
      <c r="F14" s="6">
        <v>0</v>
      </c>
      <c r="G14" s="25">
        <v>0</v>
      </c>
      <c r="H14" s="26">
        <v>0</v>
      </c>
      <c r="I14" s="24">
        <v>5500</v>
      </c>
      <c r="J14" s="6">
        <v>5600</v>
      </c>
      <c r="K14" s="25">
        <v>5700</v>
      </c>
    </row>
    <row r="15" spans="1:11" ht="13.5">
      <c r="A15" s="22" t="s">
        <v>25</v>
      </c>
      <c r="B15" s="6">
        <v>64147724</v>
      </c>
      <c r="C15" s="6">
        <v>141263441</v>
      </c>
      <c r="D15" s="23">
        <v>63107270</v>
      </c>
      <c r="E15" s="24">
        <v>68133758</v>
      </c>
      <c r="F15" s="6">
        <v>68133758</v>
      </c>
      <c r="G15" s="25">
        <v>68133758</v>
      </c>
      <c r="H15" s="26">
        <v>0</v>
      </c>
      <c r="I15" s="24">
        <v>100650899</v>
      </c>
      <c r="J15" s="6">
        <v>104719644</v>
      </c>
      <c r="K15" s="25">
        <v>110933590</v>
      </c>
    </row>
    <row r="16" spans="1:11" ht="13.5">
      <c r="A16" s="33" t="s">
        <v>26</v>
      </c>
      <c r="B16" s="6">
        <v>16265895</v>
      </c>
      <c r="C16" s="6">
        <v>6924758</v>
      </c>
      <c r="D16" s="23">
        <v>50510745</v>
      </c>
      <c r="E16" s="24">
        <v>192108553</v>
      </c>
      <c r="F16" s="6">
        <v>192108553</v>
      </c>
      <c r="G16" s="25">
        <v>192108553</v>
      </c>
      <c r="H16" s="26">
        <v>0</v>
      </c>
      <c r="I16" s="24">
        <v>563099926</v>
      </c>
      <c r="J16" s="6">
        <v>602969321</v>
      </c>
      <c r="K16" s="25">
        <v>647167517</v>
      </c>
    </row>
    <row r="17" spans="1:11" ht="13.5">
      <c r="A17" s="22" t="s">
        <v>27</v>
      </c>
      <c r="B17" s="6">
        <v>704256462</v>
      </c>
      <c r="C17" s="6">
        <v>608607396</v>
      </c>
      <c r="D17" s="23">
        <v>788689309</v>
      </c>
      <c r="E17" s="24">
        <v>262870363</v>
      </c>
      <c r="F17" s="6">
        <v>262870363</v>
      </c>
      <c r="G17" s="25">
        <v>262870363</v>
      </c>
      <c r="H17" s="26">
        <v>0</v>
      </c>
      <c r="I17" s="24">
        <v>314697961</v>
      </c>
      <c r="J17" s="6">
        <v>325972628</v>
      </c>
      <c r="K17" s="25">
        <v>345413126</v>
      </c>
    </row>
    <row r="18" spans="1:11" ht="13.5">
      <c r="A18" s="34" t="s">
        <v>28</v>
      </c>
      <c r="B18" s="35">
        <f>SUM(B11:B17)</f>
        <v>1187214087</v>
      </c>
      <c r="C18" s="36">
        <f aca="true" t="shared" si="1" ref="C18:K18">SUM(C11:C17)</f>
        <v>1218340113</v>
      </c>
      <c r="D18" s="37">
        <f t="shared" si="1"/>
        <v>1414476722</v>
      </c>
      <c r="E18" s="35">
        <f t="shared" si="1"/>
        <v>1006385951</v>
      </c>
      <c r="F18" s="36">
        <f t="shared" si="1"/>
        <v>1006385951</v>
      </c>
      <c r="G18" s="38">
        <f t="shared" si="1"/>
        <v>1006385951</v>
      </c>
      <c r="H18" s="39">
        <f t="shared" si="1"/>
        <v>0</v>
      </c>
      <c r="I18" s="35">
        <f t="shared" si="1"/>
        <v>1524666390</v>
      </c>
      <c r="J18" s="36">
        <f t="shared" si="1"/>
        <v>1614959135</v>
      </c>
      <c r="K18" s="38">
        <f t="shared" si="1"/>
        <v>1723191419</v>
      </c>
    </row>
    <row r="19" spans="1:11" ht="13.5">
      <c r="A19" s="34" t="s">
        <v>29</v>
      </c>
      <c r="B19" s="40">
        <f>+B10-B18</f>
        <v>-548885686</v>
      </c>
      <c r="C19" s="41">
        <f aca="true" t="shared" si="2" ref="C19:K19">+C10-C18</f>
        <v>-76816991</v>
      </c>
      <c r="D19" s="42">
        <f t="shared" si="2"/>
        <v>441807632</v>
      </c>
      <c r="E19" s="40">
        <f t="shared" si="2"/>
        <v>55752951</v>
      </c>
      <c r="F19" s="41">
        <f t="shared" si="2"/>
        <v>55752951</v>
      </c>
      <c r="G19" s="43">
        <f t="shared" si="2"/>
        <v>55752951</v>
      </c>
      <c r="H19" s="44">
        <f t="shared" si="2"/>
        <v>0</v>
      </c>
      <c r="I19" s="40">
        <f t="shared" si="2"/>
        <v>7794000</v>
      </c>
      <c r="J19" s="41">
        <f t="shared" si="2"/>
        <v>7690408</v>
      </c>
      <c r="K19" s="43">
        <f t="shared" si="2"/>
        <v>7546593</v>
      </c>
    </row>
    <row r="20" spans="1:11" ht="13.5">
      <c r="A20" s="22" t="s">
        <v>30</v>
      </c>
      <c r="B20" s="24">
        <v>437602445</v>
      </c>
      <c r="C20" s="6">
        <v>421925754</v>
      </c>
      <c r="D20" s="23">
        <v>0</v>
      </c>
      <c r="E20" s="24">
        <v>711854053</v>
      </c>
      <c r="F20" s="6">
        <v>711854053</v>
      </c>
      <c r="G20" s="25">
        <v>711854053</v>
      </c>
      <c r="H20" s="26">
        <v>0</v>
      </c>
      <c r="I20" s="24">
        <v>756226500</v>
      </c>
      <c r="J20" s="6">
        <v>746561000</v>
      </c>
      <c r="K20" s="25">
        <v>860996000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-111283241</v>
      </c>
      <c r="C22" s="52">
        <f aca="true" t="shared" si="3" ref="C22:K22">SUM(C19:C21)</f>
        <v>345108763</v>
      </c>
      <c r="D22" s="53">
        <f t="shared" si="3"/>
        <v>441807632</v>
      </c>
      <c r="E22" s="51">
        <f t="shared" si="3"/>
        <v>767607004</v>
      </c>
      <c r="F22" s="52">
        <f t="shared" si="3"/>
        <v>767607004</v>
      </c>
      <c r="G22" s="54">
        <f t="shared" si="3"/>
        <v>767607004</v>
      </c>
      <c r="H22" s="55">
        <f t="shared" si="3"/>
        <v>0</v>
      </c>
      <c r="I22" s="51">
        <f t="shared" si="3"/>
        <v>764020500</v>
      </c>
      <c r="J22" s="52">
        <f t="shared" si="3"/>
        <v>754251408</v>
      </c>
      <c r="K22" s="54">
        <f t="shared" si="3"/>
        <v>868542593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-111283241</v>
      </c>
      <c r="C24" s="41">
        <f aca="true" t="shared" si="4" ref="C24:K24">SUM(C22:C23)</f>
        <v>345108763</v>
      </c>
      <c r="D24" s="42">
        <f t="shared" si="4"/>
        <v>441807632</v>
      </c>
      <c r="E24" s="40">
        <f t="shared" si="4"/>
        <v>767607004</v>
      </c>
      <c r="F24" s="41">
        <f t="shared" si="4"/>
        <v>767607004</v>
      </c>
      <c r="G24" s="43">
        <f t="shared" si="4"/>
        <v>767607004</v>
      </c>
      <c r="H24" s="44">
        <f t="shared" si="4"/>
        <v>0</v>
      </c>
      <c r="I24" s="40">
        <f t="shared" si="4"/>
        <v>764020500</v>
      </c>
      <c r="J24" s="41">
        <f t="shared" si="4"/>
        <v>754251408</v>
      </c>
      <c r="K24" s="43">
        <f t="shared" si="4"/>
        <v>868542593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121977846</v>
      </c>
      <c r="C27" s="7">
        <v>421925755</v>
      </c>
      <c r="D27" s="64">
        <v>0</v>
      </c>
      <c r="E27" s="65">
        <v>835455054</v>
      </c>
      <c r="F27" s="7">
        <v>835455054</v>
      </c>
      <c r="G27" s="66">
        <v>835455054</v>
      </c>
      <c r="H27" s="67">
        <v>0</v>
      </c>
      <c r="I27" s="65">
        <v>877559700</v>
      </c>
      <c r="J27" s="7">
        <v>867136033</v>
      </c>
      <c r="K27" s="66">
        <v>986299771</v>
      </c>
    </row>
    <row r="28" spans="1:11" ht="13.5">
      <c r="A28" s="68" t="s">
        <v>30</v>
      </c>
      <c r="B28" s="6">
        <v>121977846</v>
      </c>
      <c r="C28" s="6">
        <v>410079021</v>
      </c>
      <c r="D28" s="23">
        <v>0</v>
      </c>
      <c r="E28" s="24">
        <v>714969053</v>
      </c>
      <c r="F28" s="6">
        <v>714969053</v>
      </c>
      <c r="G28" s="25">
        <v>714969053</v>
      </c>
      <c r="H28" s="26">
        <v>0</v>
      </c>
      <c r="I28" s="24">
        <v>755191000</v>
      </c>
      <c r="J28" s="6">
        <v>747615000</v>
      </c>
      <c r="K28" s="25">
        <v>862106916</v>
      </c>
    </row>
    <row r="29" spans="1:11" ht="13.5">
      <c r="A29" s="22" t="s">
        <v>123</v>
      </c>
      <c r="B29" s="6">
        <v>0</v>
      </c>
      <c r="C29" s="6">
        <v>11846734</v>
      </c>
      <c r="D29" s="23">
        <v>0</v>
      </c>
      <c r="E29" s="24">
        <v>120486001</v>
      </c>
      <c r="F29" s="6">
        <v>120486001</v>
      </c>
      <c r="G29" s="25">
        <v>120486001</v>
      </c>
      <c r="H29" s="26">
        <v>0</v>
      </c>
      <c r="I29" s="24">
        <v>122368700</v>
      </c>
      <c r="J29" s="6">
        <v>119521033</v>
      </c>
      <c r="K29" s="25">
        <v>124192855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121977846</v>
      </c>
      <c r="C32" s="7">
        <f aca="true" t="shared" si="5" ref="C32:K32">SUM(C28:C31)</f>
        <v>421925755</v>
      </c>
      <c r="D32" s="64">
        <f t="shared" si="5"/>
        <v>0</v>
      </c>
      <c r="E32" s="65">
        <f t="shared" si="5"/>
        <v>835455054</v>
      </c>
      <c r="F32" s="7">
        <f t="shared" si="5"/>
        <v>835455054</v>
      </c>
      <c r="G32" s="66">
        <f t="shared" si="5"/>
        <v>835455054</v>
      </c>
      <c r="H32" s="67">
        <f t="shared" si="5"/>
        <v>0</v>
      </c>
      <c r="I32" s="65">
        <f t="shared" si="5"/>
        <v>877559700</v>
      </c>
      <c r="J32" s="7">
        <f t="shared" si="5"/>
        <v>867136033</v>
      </c>
      <c r="K32" s="66">
        <f t="shared" si="5"/>
        <v>986299771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542538125</v>
      </c>
      <c r="C35" s="6">
        <v>509204382</v>
      </c>
      <c r="D35" s="23">
        <v>414569743</v>
      </c>
      <c r="E35" s="24">
        <v>888155848</v>
      </c>
      <c r="F35" s="6">
        <v>888155848</v>
      </c>
      <c r="G35" s="25">
        <v>888155848</v>
      </c>
      <c r="H35" s="26">
        <v>577768149</v>
      </c>
      <c r="I35" s="24">
        <v>0</v>
      </c>
      <c r="J35" s="6">
        <v>0</v>
      </c>
      <c r="K35" s="25">
        <v>0</v>
      </c>
    </row>
    <row r="36" spans="1:11" ht="13.5">
      <c r="A36" s="22" t="s">
        <v>39</v>
      </c>
      <c r="B36" s="6">
        <v>3394493434</v>
      </c>
      <c r="C36" s="6">
        <v>2369015413</v>
      </c>
      <c r="D36" s="23">
        <v>3568102583</v>
      </c>
      <c r="E36" s="24">
        <v>6502684305</v>
      </c>
      <c r="F36" s="6">
        <v>6502684305</v>
      </c>
      <c r="G36" s="25">
        <v>6502684305</v>
      </c>
      <c r="H36" s="26">
        <v>3753024697</v>
      </c>
      <c r="I36" s="24">
        <v>0</v>
      </c>
      <c r="J36" s="6">
        <v>0</v>
      </c>
      <c r="K36" s="25">
        <v>0</v>
      </c>
    </row>
    <row r="37" spans="1:11" ht="13.5">
      <c r="A37" s="22" t="s">
        <v>40</v>
      </c>
      <c r="B37" s="6">
        <v>596596535</v>
      </c>
      <c r="C37" s="6">
        <v>453144386</v>
      </c>
      <c r="D37" s="23">
        <v>410357551</v>
      </c>
      <c r="E37" s="24">
        <v>497624953</v>
      </c>
      <c r="F37" s="6">
        <v>497624953</v>
      </c>
      <c r="G37" s="25">
        <v>497624953</v>
      </c>
      <c r="H37" s="26">
        <v>223710271</v>
      </c>
      <c r="I37" s="24">
        <v>0</v>
      </c>
      <c r="J37" s="6">
        <v>0</v>
      </c>
      <c r="K37" s="25">
        <v>0</v>
      </c>
    </row>
    <row r="38" spans="1:11" ht="13.5">
      <c r="A38" s="22" t="s">
        <v>41</v>
      </c>
      <c r="B38" s="6">
        <v>1734939</v>
      </c>
      <c r="C38" s="6">
        <v>677428</v>
      </c>
      <c r="D38" s="23">
        <v>11653494</v>
      </c>
      <c r="E38" s="24">
        <v>70000</v>
      </c>
      <c r="F38" s="6">
        <v>70000</v>
      </c>
      <c r="G38" s="25">
        <v>70000</v>
      </c>
      <c r="H38" s="26">
        <v>11653494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3338700085</v>
      </c>
      <c r="C39" s="6">
        <v>2424397981</v>
      </c>
      <c r="D39" s="23">
        <v>3560661281</v>
      </c>
      <c r="E39" s="24">
        <v>6893145200</v>
      </c>
      <c r="F39" s="6">
        <v>6893145200</v>
      </c>
      <c r="G39" s="25">
        <v>6893145200</v>
      </c>
      <c r="H39" s="26">
        <v>4095429081</v>
      </c>
      <c r="I39" s="24">
        <v>0</v>
      </c>
      <c r="J39" s="6">
        <v>0</v>
      </c>
      <c r="K39" s="25">
        <v>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419133943</v>
      </c>
      <c r="C42" s="6">
        <v>194830747</v>
      </c>
      <c r="D42" s="23">
        <v>615256047</v>
      </c>
      <c r="E42" s="24">
        <v>924990081</v>
      </c>
      <c r="F42" s="6">
        <v>924990081</v>
      </c>
      <c r="G42" s="25">
        <v>924990081</v>
      </c>
      <c r="H42" s="26">
        <v>929194668</v>
      </c>
      <c r="I42" s="24">
        <v>920899792</v>
      </c>
      <c r="J42" s="6">
        <v>923374002</v>
      </c>
      <c r="K42" s="25">
        <v>1047433972</v>
      </c>
    </row>
    <row r="43" spans="1:11" ht="13.5">
      <c r="A43" s="22" t="s">
        <v>45</v>
      </c>
      <c r="B43" s="6">
        <v>-122960950</v>
      </c>
      <c r="C43" s="6">
        <v>-421460964</v>
      </c>
      <c r="D43" s="23">
        <v>-603584295</v>
      </c>
      <c r="E43" s="24">
        <v>-711889049</v>
      </c>
      <c r="F43" s="6">
        <v>-711889049</v>
      </c>
      <c r="G43" s="25">
        <v>-711889049</v>
      </c>
      <c r="H43" s="26">
        <v>-757264101</v>
      </c>
      <c r="I43" s="24">
        <v>-756226495</v>
      </c>
      <c r="J43" s="6">
        <v>-746561000</v>
      </c>
      <c r="K43" s="25">
        <v>-860996000</v>
      </c>
    </row>
    <row r="44" spans="1:11" ht="13.5">
      <c r="A44" s="22" t="s">
        <v>46</v>
      </c>
      <c r="B44" s="6">
        <v>-203544</v>
      </c>
      <c r="C44" s="6">
        <v>-416797</v>
      </c>
      <c r="D44" s="23">
        <v>-500674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454616303</v>
      </c>
      <c r="C45" s="7">
        <v>227569289</v>
      </c>
      <c r="D45" s="64">
        <v>204255070</v>
      </c>
      <c r="E45" s="65">
        <v>842809183</v>
      </c>
      <c r="F45" s="7">
        <v>842809183</v>
      </c>
      <c r="G45" s="66">
        <v>842809183</v>
      </c>
      <c r="H45" s="67">
        <v>571301775</v>
      </c>
      <c r="I45" s="65">
        <v>589881352</v>
      </c>
      <c r="J45" s="7">
        <v>766694354</v>
      </c>
      <c r="K45" s="66">
        <v>953132326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454616303</v>
      </c>
      <c r="C48" s="6">
        <v>227569289</v>
      </c>
      <c r="D48" s="23">
        <v>204255070</v>
      </c>
      <c r="E48" s="24">
        <v>842809190</v>
      </c>
      <c r="F48" s="6">
        <v>842809190</v>
      </c>
      <c r="G48" s="25">
        <v>842809190</v>
      </c>
      <c r="H48" s="26">
        <v>345482077</v>
      </c>
      <c r="I48" s="24">
        <v>0</v>
      </c>
      <c r="J48" s="6">
        <v>0</v>
      </c>
      <c r="K48" s="25">
        <v>0</v>
      </c>
    </row>
    <row r="49" spans="1:11" ht="13.5">
      <c r="A49" s="22" t="s">
        <v>50</v>
      </c>
      <c r="B49" s="6">
        <f>+B75</f>
        <v>575807013.7526602</v>
      </c>
      <c r="C49" s="6">
        <f aca="true" t="shared" si="6" ref="C49:K49">+C75</f>
        <v>249915801.97943765</v>
      </c>
      <c r="D49" s="23">
        <f t="shared" si="6"/>
        <v>182899338.12726095</v>
      </c>
      <c r="E49" s="24">
        <f t="shared" si="6"/>
        <v>484376527.7835988</v>
      </c>
      <c r="F49" s="6">
        <f t="shared" si="6"/>
        <v>484376527.7835988</v>
      </c>
      <c r="G49" s="25">
        <f t="shared" si="6"/>
        <v>484376527.7835988</v>
      </c>
      <c r="H49" s="26">
        <f t="shared" si="6"/>
        <v>220702986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3.5">
      <c r="A50" s="34" t="s">
        <v>51</v>
      </c>
      <c r="B50" s="7">
        <f>+B48-B49</f>
        <v>-121190710.75266016</v>
      </c>
      <c r="C50" s="7">
        <f aca="true" t="shared" si="7" ref="C50:K50">+C48-C49</f>
        <v>-22346512.97943765</v>
      </c>
      <c r="D50" s="64">
        <f t="shared" si="7"/>
        <v>21355731.872739047</v>
      </c>
      <c r="E50" s="65">
        <f t="shared" si="7"/>
        <v>358432662.2164012</v>
      </c>
      <c r="F50" s="7">
        <f t="shared" si="7"/>
        <v>358432662.2164012</v>
      </c>
      <c r="G50" s="66">
        <f t="shared" si="7"/>
        <v>358432662.2164012</v>
      </c>
      <c r="H50" s="67">
        <f t="shared" si="7"/>
        <v>124779091</v>
      </c>
      <c r="I50" s="65">
        <f t="shared" si="7"/>
        <v>0</v>
      </c>
      <c r="J50" s="7">
        <f t="shared" si="7"/>
        <v>0</v>
      </c>
      <c r="K50" s="66">
        <f t="shared" si="7"/>
        <v>0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121977846</v>
      </c>
      <c r="C53" s="6">
        <v>421925755</v>
      </c>
      <c r="D53" s="23">
        <v>0</v>
      </c>
      <c r="E53" s="24">
        <v>6478159911</v>
      </c>
      <c r="F53" s="6">
        <v>6478159911</v>
      </c>
      <c r="G53" s="25">
        <v>6478159911</v>
      </c>
      <c r="H53" s="26">
        <v>5642704857</v>
      </c>
      <c r="I53" s="24">
        <v>877559700</v>
      </c>
      <c r="J53" s="6">
        <v>867136033</v>
      </c>
      <c r="K53" s="25">
        <v>986299771</v>
      </c>
    </row>
    <row r="54" spans="1:11" ht="13.5">
      <c r="A54" s="22" t="s">
        <v>119</v>
      </c>
      <c r="B54" s="6">
        <v>176181534</v>
      </c>
      <c r="C54" s="6">
        <v>192663909</v>
      </c>
      <c r="D54" s="23">
        <v>216624379</v>
      </c>
      <c r="E54" s="24">
        <v>160490586</v>
      </c>
      <c r="F54" s="6">
        <v>160490586</v>
      </c>
      <c r="G54" s="25">
        <v>160490586</v>
      </c>
      <c r="H54" s="26">
        <v>0</v>
      </c>
      <c r="I54" s="24">
        <v>165500000</v>
      </c>
      <c r="J54" s="6">
        <v>174437000</v>
      </c>
      <c r="K54" s="25">
        <v>183856598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86302854</v>
      </c>
      <c r="F55" s="6">
        <v>86302854</v>
      </c>
      <c r="G55" s="25">
        <v>86302854</v>
      </c>
      <c r="H55" s="26">
        <v>0</v>
      </c>
      <c r="I55" s="24">
        <v>61750000</v>
      </c>
      <c r="J55" s="6">
        <v>82462500</v>
      </c>
      <c r="K55" s="25">
        <v>91375475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68944899</v>
      </c>
      <c r="J56" s="6">
        <v>70777048</v>
      </c>
      <c r="K56" s="25">
        <v>74599007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792560</v>
      </c>
      <c r="C59" s="6">
        <v>806032</v>
      </c>
      <c r="D59" s="23">
        <v>165083000</v>
      </c>
      <c r="E59" s="24">
        <v>177588553</v>
      </c>
      <c r="F59" s="6">
        <v>177588553</v>
      </c>
      <c r="G59" s="25">
        <v>177588553</v>
      </c>
      <c r="H59" s="26">
        <v>177588553</v>
      </c>
      <c r="I59" s="24">
        <v>552162000</v>
      </c>
      <c r="J59" s="6">
        <v>595990000</v>
      </c>
      <c r="K59" s="25">
        <v>639939000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218817</v>
      </c>
      <c r="C62" s="92">
        <v>217482</v>
      </c>
      <c r="D62" s="93">
        <v>216147</v>
      </c>
      <c r="E62" s="91">
        <v>214811</v>
      </c>
      <c r="F62" s="92">
        <v>214811</v>
      </c>
      <c r="G62" s="93">
        <v>214811</v>
      </c>
      <c r="H62" s="94">
        <v>214811</v>
      </c>
      <c r="I62" s="91">
        <v>213476</v>
      </c>
      <c r="J62" s="92">
        <v>212140</v>
      </c>
      <c r="K62" s="93">
        <v>210123</v>
      </c>
    </row>
    <row r="63" spans="1:11" ht="13.5">
      <c r="A63" s="90" t="s">
        <v>61</v>
      </c>
      <c r="B63" s="91">
        <v>69634</v>
      </c>
      <c r="C63" s="92">
        <v>61523</v>
      </c>
      <c r="D63" s="93">
        <v>53413</v>
      </c>
      <c r="E63" s="91">
        <v>45302</v>
      </c>
      <c r="F63" s="92">
        <v>45302</v>
      </c>
      <c r="G63" s="93">
        <v>45302</v>
      </c>
      <c r="H63" s="94">
        <v>45302</v>
      </c>
      <c r="I63" s="91">
        <v>37191</v>
      </c>
      <c r="J63" s="92">
        <v>29080</v>
      </c>
      <c r="K63" s="93">
        <v>16469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0.2613577516568943</v>
      </c>
      <c r="C70" s="5">
        <f aca="true" t="shared" si="8" ref="C70:K70">IF(ISERROR(C71/C72),0,(C71/C72))</f>
        <v>0.6460386096322073</v>
      </c>
      <c r="D70" s="5">
        <f t="shared" si="8"/>
        <v>1.295463242277174</v>
      </c>
      <c r="E70" s="5">
        <f t="shared" si="8"/>
        <v>0.48950015347062414</v>
      </c>
      <c r="F70" s="5">
        <f t="shared" si="8"/>
        <v>0.48950015347062414</v>
      </c>
      <c r="G70" s="5">
        <f t="shared" si="8"/>
        <v>0.48950015347062414</v>
      </c>
      <c r="H70" s="5">
        <f t="shared" si="8"/>
        <v>0</v>
      </c>
      <c r="I70" s="5">
        <f t="shared" si="8"/>
        <v>0.3052733804998622</v>
      </c>
      <c r="J70" s="5">
        <f t="shared" si="8"/>
        <v>0.2888845106909316</v>
      </c>
      <c r="K70" s="5">
        <f t="shared" si="8"/>
        <v>0.28162566377670106</v>
      </c>
    </row>
    <row r="71" spans="1:11" ht="12.75" hidden="1">
      <c r="A71" s="1" t="s">
        <v>125</v>
      </c>
      <c r="B71" s="1">
        <f>+B83</f>
        <v>48692344</v>
      </c>
      <c r="C71" s="1">
        <f aca="true" t="shared" si="9" ref="C71:K71">+C83</f>
        <v>163777016</v>
      </c>
      <c r="D71" s="1">
        <f t="shared" si="9"/>
        <v>355492184</v>
      </c>
      <c r="E71" s="1">
        <f t="shared" si="9"/>
        <v>235338354</v>
      </c>
      <c r="F71" s="1">
        <f t="shared" si="9"/>
        <v>235338354</v>
      </c>
      <c r="G71" s="1">
        <f t="shared" si="9"/>
        <v>235338354</v>
      </c>
      <c r="H71" s="1">
        <f t="shared" si="9"/>
        <v>260771076</v>
      </c>
      <c r="I71" s="1">
        <f t="shared" si="9"/>
        <v>268096828</v>
      </c>
      <c r="J71" s="1">
        <f t="shared" si="9"/>
        <v>266932996</v>
      </c>
      <c r="K71" s="1">
        <f t="shared" si="9"/>
        <v>276118931</v>
      </c>
    </row>
    <row r="72" spans="1:11" ht="12.75" hidden="1">
      <c r="A72" s="1" t="s">
        <v>126</v>
      </c>
      <c r="B72" s="1">
        <f>+B77</f>
        <v>186305337</v>
      </c>
      <c r="C72" s="1">
        <f aca="true" t="shared" si="10" ref="C72:K72">+C77</f>
        <v>253509641</v>
      </c>
      <c r="D72" s="1">
        <f t="shared" si="10"/>
        <v>274413177</v>
      </c>
      <c r="E72" s="1">
        <f t="shared" si="10"/>
        <v>480772789</v>
      </c>
      <c r="F72" s="1">
        <f t="shared" si="10"/>
        <v>480772789</v>
      </c>
      <c r="G72" s="1">
        <f t="shared" si="10"/>
        <v>480772789</v>
      </c>
      <c r="H72" s="1">
        <f t="shared" si="10"/>
        <v>0</v>
      </c>
      <c r="I72" s="1">
        <f t="shared" si="10"/>
        <v>878218820</v>
      </c>
      <c r="J72" s="1">
        <f t="shared" si="10"/>
        <v>924012836</v>
      </c>
      <c r="K72" s="1">
        <f t="shared" si="10"/>
        <v>980446623</v>
      </c>
    </row>
    <row r="73" spans="1:11" ht="12.75" hidden="1">
      <c r="A73" s="1" t="s">
        <v>127</v>
      </c>
      <c r="B73" s="1">
        <f>+B74</f>
        <v>150620438.8333333</v>
      </c>
      <c r="C73" s="1">
        <f aca="true" t="shared" si="11" ref="C73:K73">+(C78+C80+C81+C82)-(B78+B80+B81+B82)</f>
        <v>187291182</v>
      </c>
      <c r="D73" s="1">
        <f t="shared" si="11"/>
        <v>-88671201</v>
      </c>
      <c r="E73" s="1">
        <f t="shared" si="11"/>
        <v>-144609125</v>
      </c>
      <c r="F73" s="1">
        <f>+(F78+F80+F81+F82)-(D78+D80+D81+D82)</f>
        <v>-144609125</v>
      </c>
      <c r="G73" s="1">
        <f>+(G78+G80+G81+G82)-(D78+D80+D81+D82)</f>
        <v>-144609125</v>
      </c>
      <c r="H73" s="1">
        <f>+(H78+H80+H81+H82)-(D78+D80+D81+D82)</f>
        <v>21971399</v>
      </c>
      <c r="I73" s="1">
        <f>+(I78+I80+I81+I82)-(E78+E80+E81+E82)</f>
        <v>-28650078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128</v>
      </c>
      <c r="B74" s="1">
        <f>+TREND(C74:E74)</f>
        <v>150620438.8333333</v>
      </c>
      <c r="C74" s="1">
        <f>+C73</f>
        <v>187291182</v>
      </c>
      <c r="D74" s="1">
        <f aca="true" t="shared" si="12" ref="D74:K74">+D73</f>
        <v>-88671201</v>
      </c>
      <c r="E74" s="1">
        <f t="shared" si="12"/>
        <v>-144609125</v>
      </c>
      <c r="F74" s="1">
        <f t="shared" si="12"/>
        <v>-144609125</v>
      </c>
      <c r="G74" s="1">
        <f t="shared" si="12"/>
        <v>-144609125</v>
      </c>
      <c r="H74" s="1">
        <f t="shared" si="12"/>
        <v>21971399</v>
      </c>
      <c r="I74" s="1">
        <f t="shared" si="12"/>
        <v>-28650078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129</v>
      </c>
      <c r="B75" s="1">
        <f>+B84-(((B80+B81+B78)*B70)-B79)</f>
        <v>575807013.7526602</v>
      </c>
      <c r="C75" s="1">
        <f aca="true" t="shared" si="13" ref="C75:K75">+C84-(((C80+C81+C78)*C70)-C79)</f>
        <v>249915801.97943765</v>
      </c>
      <c r="D75" s="1">
        <f t="shared" si="13"/>
        <v>182899338.12726095</v>
      </c>
      <c r="E75" s="1">
        <f t="shared" si="13"/>
        <v>484376527.7835988</v>
      </c>
      <c r="F75" s="1">
        <f t="shared" si="13"/>
        <v>484376527.7835988</v>
      </c>
      <c r="G75" s="1">
        <f t="shared" si="13"/>
        <v>484376527.7835988</v>
      </c>
      <c r="H75" s="1">
        <f t="shared" si="13"/>
        <v>220702986</v>
      </c>
      <c r="I75" s="1">
        <f t="shared" si="13"/>
        <v>0</v>
      </c>
      <c r="J75" s="1">
        <f t="shared" si="13"/>
        <v>0</v>
      </c>
      <c r="K75" s="1">
        <f t="shared" si="13"/>
        <v>0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186305337</v>
      </c>
      <c r="C77" s="3">
        <v>253509641</v>
      </c>
      <c r="D77" s="3">
        <v>274413177</v>
      </c>
      <c r="E77" s="3">
        <v>480772789</v>
      </c>
      <c r="F77" s="3">
        <v>480772789</v>
      </c>
      <c r="G77" s="3">
        <v>480772789</v>
      </c>
      <c r="H77" s="3">
        <v>0</v>
      </c>
      <c r="I77" s="3">
        <v>878218820</v>
      </c>
      <c r="J77" s="3">
        <v>924012836</v>
      </c>
      <c r="K77" s="3">
        <v>980446623</v>
      </c>
    </row>
    <row r="78" spans="1:11" ht="12.75" hidden="1">
      <c r="A78" s="2" t="s">
        <v>65</v>
      </c>
      <c r="B78" s="3">
        <v>0</v>
      </c>
      <c r="C78" s="3">
        <v>0</v>
      </c>
      <c r="D78" s="3">
        <v>117285</v>
      </c>
      <c r="E78" s="3">
        <v>0</v>
      </c>
      <c r="F78" s="3">
        <v>0</v>
      </c>
      <c r="G78" s="3">
        <v>0</v>
      </c>
      <c r="H78" s="3">
        <v>117285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595314553</v>
      </c>
      <c r="C79" s="3">
        <v>419132956</v>
      </c>
      <c r="D79" s="3">
        <v>407350267</v>
      </c>
      <c r="E79" s="3">
        <v>497379953</v>
      </c>
      <c r="F79" s="3">
        <v>497379953</v>
      </c>
      <c r="G79" s="3">
        <v>497379953</v>
      </c>
      <c r="H79" s="3">
        <v>220702986</v>
      </c>
      <c r="I79" s="3">
        <v>0</v>
      </c>
      <c r="J79" s="3">
        <v>0</v>
      </c>
      <c r="K79" s="3">
        <v>0</v>
      </c>
    </row>
    <row r="80" spans="1:11" ht="12.75" hidden="1">
      <c r="A80" s="2" t="s">
        <v>67</v>
      </c>
      <c r="B80" s="3">
        <v>68620293</v>
      </c>
      <c r="C80" s="3">
        <v>44980800</v>
      </c>
      <c r="D80" s="3">
        <v>120415374</v>
      </c>
      <c r="E80" s="3">
        <v>22476851</v>
      </c>
      <c r="F80" s="3">
        <v>22476851</v>
      </c>
      <c r="G80" s="3">
        <v>22476851</v>
      </c>
      <c r="H80" s="3">
        <v>0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6018929</v>
      </c>
      <c r="C81" s="3">
        <v>216949604</v>
      </c>
      <c r="D81" s="3">
        <v>52726544</v>
      </c>
      <c r="E81" s="3">
        <v>4087850</v>
      </c>
      <c r="F81" s="3">
        <v>4087850</v>
      </c>
      <c r="G81" s="3">
        <v>4087850</v>
      </c>
      <c r="H81" s="3">
        <v>195113317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2085377</v>
      </c>
      <c r="F82" s="3">
        <v>2085377</v>
      </c>
      <c r="G82" s="3">
        <v>2085377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48692344</v>
      </c>
      <c r="C83" s="3">
        <v>163777016</v>
      </c>
      <c r="D83" s="3">
        <v>355492184</v>
      </c>
      <c r="E83" s="3">
        <v>235338354</v>
      </c>
      <c r="F83" s="3">
        <v>235338354</v>
      </c>
      <c r="G83" s="3">
        <v>235338354</v>
      </c>
      <c r="H83" s="3">
        <v>260771076</v>
      </c>
      <c r="I83" s="3">
        <v>268096828</v>
      </c>
      <c r="J83" s="3">
        <v>266932996</v>
      </c>
      <c r="K83" s="3">
        <v>276118931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112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13234519</v>
      </c>
      <c r="C5" s="6">
        <v>15500969</v>
      </c>
      <c r="D5" s="23">
        <v>22600235</v>
      </c>
      <c r="E5" s="24">
        <v>30729031</v>
      </c>
      <c r="F5" s="6">
        <v>32729031</v>
      </c>
      <c r="G5" s="25">
        <v>32729031</v>
      </c>
      <c r="H5" s="26">
        <v>0</v>
      </c>
      <c r="I5" s="24">
        <v>34365482</v>
      </c>
      <c r="J5" s="6">
        <v>30729031</v>
      </c>
      <c r="K5" s="25">
        <v>32265483</v>
      </c>
    </row>
    <row r="6" spans="1:11" ht="13.5">
      <c r="A6" s="22" t="s">
        <v>18</v>
      </c>
      <c r="B6" s="6">
        <v>38261621</v>
      </c>
      <c r="C6" s="6">
        <v>40322579</v>
      </c>
      <c r="D6" s="23">
        <v>42361972</v>
      </c>
      <c r="E6" s="24">
        <v>48690405</v>
      </c>
      <c r="F6" s="6">
        <v>48690405</v>
      </c>
      <c r="G6" s="25">
        <v>48690405</v>
      </c>
      <c r="H6" s="26">
        <v>0</v>
      </c>
      <c r="I6" s="24">
        <v>54444925</v>
      </c>
      <c r="J6" s="6">
        <v>57167171</v>
      </c>
      <c r="K6" s="25">
        <v>60025529</v>
      </c>
    </row>
    <row r="7" spans="1:11" ht="13.5">
      <c r="A7" s="22" t="s">
        <v>19</v>
      </c>
      <c r="B7" s="6">
        <v>5257442</v>
      </c>
      <c r="C7" s="6">
        <v>5571813</v>
      </c>
      <c r="D7" s="23">
        <v>5414485</v>
      </c>
      <c r="E7" s="24">
        <v>4200000</v>
      </c>
      <c r="F7" s="6">
        <v>4200000</v>
      </c>
      <c r="G7" s="25">
        <v>4200000</v>
      </c>
      <c r="H7" s="26">
        <v>0</v>
      </c>
      <c r="I7" s="24">
        <v>3500000</v>
      </c>
      <c r="J7" s="6">
        <v>4200000</v>
      </c>
      <c r="K7" s="25">
        <v>4200000</v>
      </c>
    </row>
    <row r="8" spans="1:11" ht="13.5">
      <c r="A8" s="22" t="s">
        <v>20</v>
      </c>
      <c r="B8" s="6">
        <v>100717029</v>
      </c>
      <c r="C8" s="6">
        <v>120142836</v>
      </c>
      <c r="D8" s="23">
        <v>139931766</v>
      </c>
      <c r="E8" s="24">
        <v>166683297</v>
      </c>
      <c r="F8" s="6">
        <v>157385100</v>
      </c>
      <c r="G8" s="25">
        <v>157385100</v>
      </c>
      <c r="H8" s="26">
        <v>0</v>
      </c>
      <c r="I8" s="24">
        <v>183173200</v>
      </c>
      <c r="J8" s="6">
        <v>197637200</v>
      </c>
      <c r="K8" s="25">
        <v>216791700</v>
      </c>
    </row>
    <row r="9" spans="1:11" ht="13.5">
      <c r="A9" s="22" t="s">
        <v>21</v>
      </c>
      <c r="B9" s="6">
        <v>4279859</v>
      </c>
      <c r="C9" s="6">
        <v>6657404</v>
      </c>
      <c r="D9" s="23">
        <v>25466060</v>
      </c>
      <c r="E9" s="24">
        <v>60647685</v>
      </c>
      <c r="F9" s="6">
        <v>64878481</v>
      </c>
      <c r="G9" s="25">
        <v>64878481</v>
      </c>
      <c r="H9" s="26">
        <v>0</v>
      </c>
      <c r="I9" s="24">
        <v>14503152</v>
      </c>
      <c r="J9" s="6">
        <v>15209631</v>
      </c>
      <c r="K9" s="25">
        <v>16030867</v>
      </c>
    </row>
    <row r="10" spans="1:11" ht="25.5">
      <c r="A10" s="27" t="s">
        <v>118</v>
      </c>
      <c r="B10" s="28">
        <f>SUM(B5:B9)</f>
        <v>161750470</v>
      </c>
      <c r="C10" s="29">
        <f aca="true" t="shared" si="0" ref="C10:K10">SUM(C5:C9)</f>
        <v>188195601</v>
      </c>
      <c r="D10" s="30">
        <f t="shared" si="0"/>
        <v>235774518</v>
      </c>
      <c r="E10" s="28">
        <f t="shared" si="0"/>
        <v>310950418</v>
      </c>
      <c r="F10" s="29">
        <f t="shared" si="0"/>
        <v>307883017</v>
      </c>
      <c r="G10" s="31">
        <f t="shared" si="0"/>
        <v>307883017</v>
      </c>
      <c r="H10" s="32">
        <f t="shared" si="0"/>
        <v>0</v>
      </c>
      <c r="I10" s="28">
        <f t="shared" si="0"/>
        <v>289986759</v>
      </c>
      <c r="J10" s="29">
        <f t="shared" si="0"/>
        <v>304943033</v>
      </c>
      <c r="K10" s="31">
        <f t="shared" si="0"/>
        <v>329313579</v>
      </c>
    </row>
    <row r="11" spans="1:11" ht="13.5">
      <c r="A11" s="22" t="s">
        <v>22</v>
      </c>
      <c r="B11" s="6">
        <v>46428750</v>
      </c>
      <c r="C11" s="6">
        <v>57395055</v>
      </c>
      <c r="D11" s="23">
        <v>69114693</v>
      </c>
      <c r="E11" s="24">
        <v>90400000</v>
      </c>
      <c r="F11" s="6">
        <v>84506850</v>
      </c>
      <c r="G11" s="25">
        <v>84506850</v>
      </c>
      <c r="H11" s="26">
        <v>0</v>
      </c>
      <c r="I11" s="24">
        <v>96710568</v>
      </c>
      <c r="J11" s="6">
        <v>104599183</v>
      </c>
      <c r="K11" s="25">
        <v>112076906</v>
      </c>
    </row>
    <row r="12" spans="1:11" ht="13.5">
      <c r="A12" s="22" t="s">
        <v>23</v>
      </c>
      <c r="B12" s="6">
        <v>13275609</v>
      </c>
      <c r="C12" s="6">
        <v>13899578</v>
      </c>
      <c r="D12" s="23">
        <v>14806549</v>
      </c>
      <c r="E12" s="24">
        <v>17177312</v>
      </c>
      <c r="F12" s="6">
        <v>17177312</v>
      </c>
      <c r="G12" s="25">
        <v>17177312</v>
      </c>
      <c r="H12" s="26">
        <v>0</v>
      </c>
      <c r="I12" s="24">
        <v>15890942</v>
      </c>
      <c r="J12" s="6">
        <v>16685490</v>
      </c>
      <c r="K12" s="25">
        <v>17519763</v>
      </c>
    </row>
    <row r="13" spans="1:11" ht="13.5">
      <c r="A13" s="22" t="s">
        <v>119</v>
      </c>
      <c r="B13" s="6">
        <v>15905290</v>
      </c>
      <c r="C13" s="6">
        <v>17083688</v>
      </c>
      <c r="D13" s="23">
        <v>19062015</v>
      </c>
      <c r="E13" s="24">
        <v>14065849</v>
      </c>
      <c r="F13" s="6">
        <v>14065850</v>
      </c>
      <c r="G13" s="25">
        <v>14065850</v>
      </c>
      <c r="H13" s="26">
        <v>0</v>
      </c>
      <c r="I13" s="24">
        <v>20879000</v>
      </c>
      <c r="J13" s="6">
        <v>24489709</v>
      </c>
      <c r="K13" s="25">
        <v>28864842</v>
      </c>
    </row>
    <row r="14" spans="1:11" ht="13.5">
      <c r="A14" s="22" t="s">
        <v>24</v>
      </c>
      <c r="B14" s="6">
        <v>563505</v>
      </c>
      <c r="C14" s="6">
        <v>4274680</v>
      </c>
      <c r="D14" s="23">
        <v>1830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31348188</v>
      </c>
      <c r="C15" s="6">
        <v>34849487</v>
      </c>
      <c r="D15" s="23">
        <v>36897986</v>
      </c>
      <c r="E15" s="24">
        <v>40315000</v>
      </c>
      <c r="F15" s="6">
        <v>28000000</v>
      </c>
      <c r="G15" s="25">
        <v>28000000</v>
      </c>
      <c r="H15" s="26">
        <v>0</v>
      </c>
      <c r="I15" s="24">
        <v>44465500</v>
      </c>
      <c r="J15" s="6">
        <v>47258164</v>
      </c>
      <c r="K15" s="25">
        <v>49939432</v>
      </c>
    </row>
    <row r="16" spans="1:11" ht="13.5">
      <c r="A16" s="33" t="s">
        <v>26</v>
      </c>
      <c r="B16" s="6">
        <v>6733579</v>
      </c>
      <c r="C16" s="6">
        <v>23662852</v>
      </c>
      <c r="D16" s="23">
        <v>32778392</v>
      </c>
      <c r="E16" s="24">
        <v>27144247</v>
      </c>
      <c r="F16" s="6">
        <v>31470088</v>
      </c>
      <c r="G16" s="25">
        <v>31470088</v>
      </c>
      <c r="H16" s="26">
        <v>0</v>
      </c>
      <c r="I16" s="24">
        <v>20332850</v>
      </c>
      <c r="J16" s="6">
        <v>19869950</v>
      </c>
      <c r="K16" s="25">
        <v>22835347</v>
      </c>
    </row>
    <row r="17" spans="1:11" ht="13.5">
      <c r="A17" s="22" t="s">
        <v>27</v>
      </c>
      <c r="B17" s="6">
        <v>35676574</v>
      </c>
      <c r="C17" s="6">
        <v>102527395</v>
      </c>
      <c r="D17" s="23">
        <v>76827124</v>
      </c>
      <c r="E17" s="24">
        <v>68777837</v>
      </c>
      <c r="F17" s="6">
        <v>89029849</v>
      </c>
      <c r="G17" s="25">
        <v>89029849</v>
      </c>
      <c r="H17" s="26">
        <v>0</v>
      </c>
      <c r="I17" s="24">
        <v>91700146</v>
      </c>
      <c r="J17" s="6">
        <v>103703912</v>
      </c>
      <c r="K17" s="25">
        <v>115843696</v>
      </c>
    </row>
    <row r="18" spans="1:11" ht="13.5">
      <c r="A18" s="34" t="s">
        <v>28</v>
      </c>
      <c r="B18" s="35">
        <f>SUM(B11:B17)</f>
        <v>149931495</v>
      </c>
      <c r="C18" s="36">
        <f aca="true" t="shared" si="1" ref="C18:K18">SUM(C11:C17)</f>
        <v>253692735</v>
      </c>
      <c r="D18" s="37">
        <f t="shared" si="1"/>
        <v>249488589</v>
      </c>
      <c r="E18" s="35">
        <f t="shared" si="1"/>
        <v>257880245</v>
      </c>
      <c r="F18" s="36">
        <f t="shared" si="1"/>
        <v>264249949</v>
      </c>
      <c r="G18" s="38">
        <f t="shared" si="1"/>
        <v>264249949</v>
      </c>
      <c r="H18" s="39">
        <f t="shared" si="1"/>
        <v>0</v>
      </c>
      <c r="I18" s="35">
        <f t="shared" si="1"/>
        <v>289979006</v>
      </c>
      <c r="J18" s="36">
        <f t="shared" si="1"/>
        <v>316606408</v>
      </c>
      <c r="K18" s="38">
        <f t="shared" si="1"/>
        <v>347079986</v>
      </c>
    </row>
    <row r="19" spans="1:11" ht="13.5">
      <c r="A19" s="34" t="s">
        <v>29</v>
      </c>
      <c r="B19" s="40">
        <f>+B10-B18</f>
        <v>11818975</v>
      </c>
      <c r="C19" s="41">
        <f aca="true" t="shared" si="2" ref="C19:K19">+C10-C18</f>
        <v>-65497134</v>
      </c>
      <c r="D19" s="42">
        <f t="shared" si="2"/>
        <v>-13714071</v>
      </c>
      <c r="E19" s="40">
        <f t="shared" si="2"/>
        <v>53070173</v>
      </c>
      <c r="F19" s="41">
        <f t="shared" si="2"/>
        <v>43633068</v>
      </c>
      <c r="G19" s="43">
        <f t="shared" si="2"/>
        <v>43633068</v>
      </c>
      <c r="H19" s="44">
        <f t="shared" si="2"/>
        <v>0</v>
      </c>
      <c r="I19" s="40">
        <f t="shared" si="2"/>
        <v>7753</v>
      </c>
      <c r="J19" s="41">
        <f t="shared" si="2"/>
        <v>-11663375</v>
      </c>
      <c r="K19" s="43">
        <f t="shared" si="2"/>
        <v>-17766407</v>
      </c>
    </row>
    <row r="20" spans="1:11" ht="13.5">
      <c r="A20" s="22" t="s">
        <v>30</v>
      </c>
      <c r="B20" s="24">
        <v>24994125</v>
      </c>
      <c r="C20" s="6">
        <v>32317460</v>
      </c>
      <c r="D20" s="23">
        <v>58679115</v>
      </c>
      <c r="E20" s="24">
        <v>64511000</v>
      </c>
      <c r="F20" s="6">
        <v>71469835</v>
      </c>
      <c r="G20" s="25">
        <v>71469835</v>
      </c>
      <c r="H20" s="26">
        <v>0</v>
      </c>
      <c r="I20" s="24">
        <v>75261800</v>
      </c>
      <c r="J20" s="6">
        <v>92009800</v>
      </c>
      <c r="K20" s="25">
        <v>89289900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36813100</v>
      </c>
      <c r="C22" s="52">
        <f aca="true" t="shared" si="3" ref="C22:K22">SUM(C19:C21)</f>
        <v>-33179674</v>
      </c>
      <c r="D22" s="53">
        <f t="shared" si="3"/>
        <v>44965044</v>
      </c>
      <c r="E22" s="51">
        <f t="shared" si="3"/>
        <v>117581173</v>
      </c>
      <c r="F22" s="52">
        <f t="shared" si="3"/>
        <v>115102903</v>
      </c>
      <c r="G22" s="54">
        <f t="shared" si="3"/>
        <v>115102903</v>
      </c>
      <c r="H22" s="55">
        <f t="shared" si="3"/>
        <v>0</v>
      </c>
      <c r="I22" s="51">
        <f t="shared" si="3"/>
        <v>75269553</v>
      </c>
      <c r="J22" s="52">
        <f t="shared" si="3"/>
        <v>80346425</v>
      </c>
      <c r="K22" s="54">
        <f t="shared" si="3"/>
        <v>71523493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36813100</v>
      </c>
      <c r="C24" s="41">
        <f aca="true" t="shared" si="4" ref="C24:K24">SUM(C22:C23)</f>
        <v>-33179674</v>
      </c>
      <c r="D24" s="42">
        <f t="shared" si="4"/>
        <v>44965044</v>
      </c>
      <c r="E24" s="40">
        <f t="shared" si="4"/>
        <v>117581173</v>
      </c>
      <c r="F24" s="41">
        <f t="shared" si="4"/>
        <v>115102903</v>
      </c>
      <c r="G24" s="43">
        <f t="shared" si="4"/>
        <v>115102903</v>
      </c>
      <c r="H24" s="44">
        <f t="shared" si="4"/>
        <v>0</v>
      </c>
      <c r="I24" s="40">
        <f t="shared" si="4"/>
        <v>75269553</v>
      </c>
      <c r="J24" s="41">
        <f t="shared" si="4"/>
        <v>80346425</v>
      </c>
      <c r="K24" s="43">
        <f t="shared" si="4"/>
        <v>71523493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36497514</v>
      </c>
      <c r="C27" s="7">
        <v>60734979</v>
      </c>
      <c r="D27" s="64">
        <v>90436757</v>
      </c>
      <c r="E27" s="65">
        <v>147577402</v>
      </c>
      <c r="F27" s="7">
        <v>126565813</v>
      </c>
      <c r="G27" s="66">
        <v>126565813</v>
      </c>
      <c r="H27" s="67">
        <v>0</v>
      </c>
      <c r="I27" s="65">
        <v>143606403</v>
      </c>
      <c r="J27" s="7">
        <v>100572000</v>
      </c>
      <c r="K27" s="66">
        <v>102855000</v>
      </c>
    </row>
    <row r="28" spans="1:11" ht="13.5">
      <c r="A28" s="68" t="s">
        <v>30</v>
      </c>
      <c r="B28" s="6">
        <v>25932352</v>
      </c>
      <c r="C28" s="6">
        <v>27616571</v>
      </c>
      <c r="D28" s="23">
        <v>58708116</v>
      </c>
      <c r="E28" s="24">
        <v>64510912</v>
      </c>
      <c r="F28" s="6">
        <v>60987457</v>
      </c>
      <c r="G28" s="25">
        <v>60987457</v>
      </c>
      <c r="H28" s="26">
        <v>0</v>
      </c>
      <c r="I28" s="24">
        <v>75261802</v>
      </c>
      <c r="J28" s="6">
        <v>92010000</v>
      </c>
      <c r="K28" s="25">
        <v>75725000</v>
      </c>
    </row>
    <row r="29" spans="1:11" ht="13.5">
      <c r="A29" s="22" t="s">
        <v>123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30000000</v>
      </c>
      <c r="F30" s="6">
        <v>11500000</v>
      </c>
      <c r="G30" s="25">
        <v>11500000</v>
      </c>
      <c r="H30" s="26">
        <v>0</v>
      </c>
      <c r="I30" s="24">
        <v>18157000</v>
      </c>
      <c r="J30" s="6">
        <v>0</v>
      </c>
      <c r="K30" s="25">
        <v>0</v>
      </c>
    </row>
    <row r="31" spans="1:11" ht="13.5">
      <c r="A31" s="22" t="s">
        <v>35</v>
      </c>
      <c r="B31" s="6">
        <v>10565162</v>
      </c>
      <c r="C31" s="6">
        <v>33118408</v>
      </c>
      <c r="D31" s="23">
        <v>31728641</v>
      </c>
      <c r="E31" s="24">
        <v>53066490</v>
      </c>
      <c r="F31" s="6">
        <v>54078356</v>
      </c>
      <c r="G31" s="25">
        <v>54078356</v>
      </c>
      <c r="H31" s="26">
        <v>0</v>
      </c>
      <c r="I31" s="24">
        <v>50187601</v>
      </c>
      <c r="J31" s="6">
        <v>8562000</v>
      </c>
      <c r="K31" s="25">
        <v>27130000</v>
      </c>
    </row>
    <row r="32" spans="1:11" ht="13.5">
      <c r="A32" s="34" t="s">
        <v>36</v>
      </c>
      <c r="B32" s="7">
        <f>SUM(B28:B31)</f>
        <v>36497514</v>
      </c>
      <c r="C32" s="7">
        <f aca="true" t="shared" si="5" ref="C32:K32">SUM(C28:C31)</f>
        <v>60734979</v>
      </c>
      <c r="D32" s="64">
        <f t="shared" si="5"/>
        <v>90436757</v>
      </c>
      <c r="E32" s="65">
        <f t="shared" si="5"/>
        <v>147577402</v>
      </c>
      <c r="F32" s="7">
        <f t="shared" si="5"/>
        <v>126565813</v>
      </c>
      <c r="G32" s="66">
        <f t="shared" si="5"/>
        <v>126565813</v>
      </c>
      <c r="H32" s="67">
        <f t="shared" si="5"/>
        <v>0</v>
      </c>
      <c r="I32" s="65">
        <f t="shared" si="5"/>
        <v>143606403</v>
      </c>
      <c r="J32" s="7">
        <f t="shared" si="5"/>
        <v>100572000</v>
      </c>
      <c r="K32" s="66">
        <f t="shared" si="5"/>
        <v>102855000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120412568</v>
      </c>
      <c r="C35" s="6">
        <v>105441536</v>
      </c>
      <c r="D35" s="23">
        <v>82365790</v>
      </c>
      <c r="E35" s="24">
        <v>115380330</v>
      </c>
      <c r="F35" s="6">
        <v>157843948</v>
      </c>
      <c r="G35" s="25">
        <v>157843948</v>
      </c>
      <c r="H35" s="26">
        <v>64168631</v>
      </c>
      <c r="I35" s="24">
        <v>37536320</v>
      </c>
      <c r="J35" s="6">
        <v>43425738</v>
      </c>
      <c r="K35" s="25">
        <v>57044713</v>
      </c>
    </row>
    <row r="36" spans="1:11" ht="13.5">
      <c r="A36" s="22" t="s">
        <v>39</v>
      </c>
      <c r="B36" s="6">
        <v>398622344</v>
      </c>
      <c r="C36" s="6">
        <v>438643320</v>
      </c>
      <c r="D36" s="23">
        <v>543089111</v>
      </c>
      <c r="E36" s="24">
        <v>569873957</v>
      </c>
      <c r="F36" s="6">
        <v>569874466</v>
      </c>
      <c r="G36" s="25">
        <v>569874466</v>
      </c>
      <c r="H36" s="26">
        <v>642558058</v>
      </c>
      <c r="I36" s="24">
        <v>842600116</v>
      </c>
      <c r="J36" s="6">
        <v>888867947</v>
      </c>
      <c r="K36" s="25">
        <v>948314247</v>
      </c>
    </row>
    <row r="37" spans="1:11" ht="13.5">
      <c r="A37" s="22" t="s">
        <v>40</v>
      </c>
      <c r="B37" s="6">
        <v>41181835</v>
      </c>
      <c r="C37" s="6">
        <v>30874186</v>
      </c>
      <c r="D37" s="23">
        <v>29262009</v>
      </c>
      <c r="E37" s="24">
        <v>22752000</v>
      </c>
      <c r="F37" s="6">
        <v>22751771</v>
      </c>
      <c r="G37" s="25">
        <v>22751771</v>
      </c>
      <c r="H37" s="26">
        <v>23649305</v>
      </c>
      <c r="I37" s="24">
        <v>28140115</v>
      </c>
      <c r="J37" s="6">
        <v>29912295</v>
      </c>
      <c r="K37" s="25">
        <v>32071420</v>
      </c>
    </row>
    <row r="38" spans="1:11" ht="13.5">
      <c r="A38" s="22" t="s">
        <v>41</v>
      </c>
      <c r="B38" s="6">
        <v>12582370</v>
      </c>
      <c r="C38" s="6">
        <v>17808817</v>
      </c>
      <c r="D38" s="23">
        <v>19762432</v>
      </c>
      <c r="E38" s="24">
        <v>49520000</v>
      </c>
      <c r="F38" s="6">
        <v>49520000</v>
      </c>
      <c r="G38" s="25">
        <v>49520000</v>
      </c>
      <c r="H38" s="26">
        <v>19762432</v>
      </c>
      <c r="I38" s="24">
        <v>20925519</v>
      </c>
      <c r="J38" s="6">
        <v>12342236</v>
      </c>
      <c r="K38" s="25">
        <v>12334000</v>
      </c>
    </row>
    <row r="39" spans="1:11" ht="13.5">
      <c r="A39" s="22" t="s">
        <v>42</v>
      </c>
      <c r="B39" s="6">
        <v>465270707</v>
      </c>
      <c r="C39" s="6">
        <v>495401853</v>
      </c>
      <c r="D39" s="23">
        <v>576430460</v>
      </c>
      <c r="E39" s="24">
        <v>612982287</v>
      </c>
      <c r="F39" s="6">
        <v>655446643</v>
      </c>
      <c r="G39" s="25">
        <v>655446643</v>
      </c>
      <c r="H39" s="26">
        <v>663314952</v>
      </c>
      <c r="I39" s="24">
        <v>831070802</v>
      </c>
      <c r="J39" s="6">
        <v>890039154</v>
      </c>
      <c r="K39" s="25">
        <v>960953540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66683977</v>
      </c>
      <c r="C42" s="6">
        <v>38066225</v>
      </c>
      <c r="D42" s="23">
        <v>62471229</v>
      </c>
      <c r="E42" s="24">
        <v>132124642</v>
      </c>
      <c r="F42" s="6">
        <v>132124611</v>
      </c>
      <c r="G42" s="25">
        <v>132124611</v>
      </c>
      <c r="H42" s="26">
        <v>84737177</v>
      </c>
      <c r="I42" s="24">
        <v>94926228</v>
      </c>
      <c r="J42" s="6">
        <v>111708085</v>
      </c>
      <c r="K42" s="25">
        <v>112139116</v>
      </c>
    </row>
    <row r="43" spans="1:11" ht="13.5">
      <c r="A43" s="22" t="s">
        <v>45</v>
      </c>
      <c r="B43" s="6">
        <v>-37286482</v>
      </c>
      <c r="C43" s="6">
        <v>-63331044</v>
      </c>
      <c r="D43" s="23">
        <v>-82140217</v>
      </c>
      <c r="E43" s="24">
        <v>-147227392</v>
      </c>
      <c r="F43" s="6">
        <v>-126215824</v>
      </c>
      <c r="G43" s="25">
        <v>-126215824</v>
      </c>
      <c r="H43" s="26">
        <v>-80767714</v>
      </c>
      <c r="I43" s="24">
        <v>-139782900</v>
      </c>
      <c r="J43" s="6">
        <v>-96557325</v>
      </c>
      <c r="K43" s="25">
        <v>-98639592</v>
      </c>
    </row>
    <row r="44" spans="1:11" ht="13.5">
      <c r="A44" s="22" t="s">
        <v>46</v>
      </c>
      <c r="B44" s="6">
        <v>-34234</v>
      </c>
      <c r="C44" s="6">
        <v>0</v>
      </c>
      <c r="D44" s="23">
        <v>0</v>
      </c>
      <c r="E44" s="24">
        <v>0</v>
      </c>
      <c r="F44" s="6">
        <v>1</v>
      </c>
      <c r="G44" s="25">
        <v>1</v>
      </c>
      <c r="H44" s="26">
        <v>0</v>
      </c>
      <c r="I44" s="24">
        <v>9031152</v>
      </c>
      <c r="J44" s="6">
        <v>-10037714</v>
      </c>
      <c r="K44" s="25">
        <v>-813576</v>
      </c>
    </row>
    <row r="45" spans="1:11" ht="13.5">
      <c r="A45" s="34" t="s">
        <v>47</v>
      </c>
      <c r="B45" s="7">
        <v>102500208</v>
      </c>
      <c r="C45" s="7">
        <v>77235389</v>
      </c>
      <c r="D45" s="64">
        <v>57566401</v>
      </c>
      <c r="E45" s="65">
        <v>87397250</v>
      </c>
      <c r="F45" s="7">
        <v>108408997</v>
      </c>
      <c r="G45" s="66">
        <v>108408997</v>
      </c>
      <c r="H45" s="67">
        <v>61535862</v>
      </c>
      <c r="I45" s="65">
        <v>21740878</v>
      </c>
      <c r="J45" s="7">
        <v>26853924</v>
      </c>
      <c r="K45" s="66">
        <v>39539872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108584948</v>
      </c>
      <c r="C48" s="6">
        <v>84223993</v>
      </c>
      <c r="D48" s="23">
        <v>57566397</v>
      </c>
      <c r="E48" s="24">
        <v>93719204</v>
      </c>
      <c r="F48" s="6">
        <v>136182822</v>
      </c>
      <c r="G48" s="25">
        <v>136182822</v>
      </c>
      <c r="H48" s="26">
        <v>30482738</v>
      </c>
      <c r="I48" s="24">
        <v>21740889</v>
      </c>
      <c r="J48" s="6">
        <v>26853935</v>
      </c>
      <c r="K48" s="25">
        <v>39539401</v>
      </c>
    </row>
    <row r="49" spans="1:11" ht="13.5">
      <c r="A49" s="22" t="s">
        <v>50</v>
      </c>
      <c r="B49" s="6">
        <f>+B75</f>
        <v>19843613.657960948</v>
      </c>
      <c r="C49" s="6">
        <f aca="true" t="shared" si="6" ref="C49:K49">+C75</f>
        <v>-5129382.153209843</v>
      </c>
      <c r="D49" s="23">
        <f t="shared" si="6"/>
        <v>17055433.08799717</v>
      </c>
      <c r="E49" s="24">
        <f t="shared" si="6"/>
        <v>-39580.65124254301</v>
      </c>
      <c r="F49" s="6">
        <f t="shared" si="6"/>
        <v>-337821.2831054814</v>
      </c>
      <c r="G49" s="25">
        <f t="shared" si="6"/>
        <v>-337821.2831054814</v>
      </c>
      <c r="H49" s="26">
        <f t="shared" si="6"/>
        <v>22516806</v>
      </c>
      <c r="I49" s="24">
        <f t="shared" si="6"/>
        <v>16367948.319039183</v>
      </c>
      <c r="J49" s="6">
        <f t="shared" si="6"/>
        <v>17567961.92079907</v>
      </c>
      <c r="K49" s="25">
        <f t="shared" si="6"/>
        <v>19025693.942210894</v>
      </c>
    </row>
    <row r="50" spans="1:11" ht="13.5">
      <c r="A50" s="34" t="s">
        <v>51</v>
      </c>
      <c r="B50" s="7">
        <f>+B48-B49</f>
        <v>88741334.34203905</v>
      </c>
      <c r="C50" s="7">
        <f aca="true" t="shared" si="7" ref="C50:K50">+C48-C49</f>
        <v>89353375.15320984</v>
      </c>
      <c r="D50" s="64">
        <f t="shared" si="7"/>
        <v>40510963.91200283</v>
      </c>
      <c r="E50" s="65">
        <f t="shared" si="7"/>
        <v>93758784.65124254</v>
      </c>
      <c r="F50" s="7">
        <f t="shared" si="7"/>
        <v>136520643.2831055</v>
      </c>
      <c r="G50" s="66">
        <f t="shared" si="7"/>
        <v>136520643.2831055</v>
      </c>
      <c r="H50" s="67">
        <f t="shared" si="7"/>
        <v>7965932</v>
      </c>
      <c r="I50" s="65">
        <f t="shared" si="7"/>
        <v>5372940.680960817</v>
      </c>
      <c r="J50" s="7">
        <f t="shared" si="7"/>
        <v>9285973.07920093</v>
      </c>
      <c r="K50" s="66">
        <f t="shared" si="7"/>
        <v>20513707.057789106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483826622</v>
      </c>
      <c r="C53" s="6">
        <v>502628978</v>
      </c>
      <c r="D53" s="23">
        <v>568135713</v>
      </c>
      <c r="E53" s="24">
        <v>676958996</v>
      </c>
      <c r="F53" s="6">
        <v>655947407</v>
      </c>
      <c r="G53" s="25">
        <v>655947407</v>
      </c>
      <c r="H53" s="26">
        <v>529381594</v>
      </c>
      <c r="I53" s="24">
        <v>965090018</v>
      </c>
      <c r="J53" s="6">
        <v>964950239</v>
      </c>
      <c r="K53" s="25">
        <v>1013304408</v>
      </c>
    </row>
    <row r="54" spans="1:11" ht="13.5">
      <c r="A54" s="22" t="s">
        <v>119</v>
      </c>
      <c r="B54" s="6">
        <v>15905290</v>
      </c>
      <c r="C54" s="6">
        <v>17083688</v>
      </c>
      <c r="D54" s="23">
        <v>19062015</v>
      </c>
      <c r="E54" s="24">
        <v>14065849</v>
      </c>
      <c r="F54" s="6">
        <v>14065850</v>
      </c>
      <c r="G54" s="25">
        <v>14065850</v>
      </c>
      <c r="H54" s="26">
        <v>0</v>
      </c>
      <c r="I54" s="24">
        <v>20879000</v>
      </c>
      <c r="J54" s="6">
        <v>24489709</v>
      </c>
      <c r="K54" s="25">
        <v>28864842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9450049</v>
      </c>
      <c r="C56" s="6">
        <v>10293019</v>
      </c>
      <c r="D56" s="23">
        <v>10751099</v>
      </c>
      <c r="E56" s="24">
        <v>0</v>
      </c>
      <c r="F56" s="6">
        <v>0</v>
      </c>
      <c r="G56" s="25">
        <v>0</v>
      </c>
      <c r="H56" s="26">
        <v>0</v>
      </c>
      <c r="I56" s="24">
        <v>10475500</v>
      </c>
      <c r="J56" s="6">
        <v>11286164</v>
      </c>
      <c r="K56" s="25">
        <v>11988972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566000</v>
      </c>
      <c r="C59" s="6">
        <v>1551000</v>
      </c>
      <c r="D59" s="23">
        <v>3456300</v>
      </c>
      <c r="E59" s="24">
        <v>4569466</v>
      </c>
      <c r="F59" s="6">
        <v>4154060</v>
      </c>
      <c r="G59" s="25">
        <v>4154060</v>
      </c>
      <c r="H59" s="26">
        <v>4154060</v>
      </c>
      <c r="I59" s="24">
        <v>4569466</v>
      </c>
      <c r="J59" s="6">
        <v>5026413</v>
      </c>
      <c r="K59" s="25">
        <v>5529054</v>
      </c>
    </row>
    <row r="60" spans="1:11" ht="13.5">
      <c r="A60" s="33" t="s">
        <v>58</v>
      </c>
      <c r="B60" s="6">
        <v>566000</v>
      </c>
      <c r="C60" s="6">
        <v>1551000</v>
      </c>
      <c r="D60" s="23">
        <v>9044662</v>
      </c>
      <c r="E60" s="24">
        <v>11218276</v>
      </c>
      <c r="F60" s="6">
        <v>9965956</v>
      </c>
      <c r="G60" s="25">
        <v>9965956</v>
      </c>
      <c r="H60" s="26">
        <v>4154060</v>
      </c>
      <c r="I60" s="24">
        <v>11218276</v>
      </c>
      <c r="J60" s="6">
        <v>12340103</v>
      </c>
      <c r="K60" s="25">
        <v>13574113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4400</v>
      </c>
      <c r="C65" s="92">
        <v>4400</v>
      </c>
      <c r="D65" s="93">
        <v>4500</v>
      </c>
      <c r="E65" s="91">
        <v>4600</v>
      </c>
      <c r="F65" s="92">
        <v>4550</v>
      </c>
      <c r="G65" s="93">
        <v>4550</v>
      </c>
      <c r="H65" s="94">
        <v>4557</v>
      </c>
      <c r="I65" s="91">
        <v>4600</v>
      </c>
      <c r="J65" s="92">
        <v>4650</v>
      </c>
      <c r="K65" s="93">
        <v>5000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1.1556599870840134</v>
      </c>
      <c r="C70" s="5">
        <f aca="true" t="shared" si="8" ref="C70:K70">IF(ISERROR(C71/C72),0,(C71/C72))</f>
        <v>1.2735123440847416</v>
      </c>
      <c r="D70" s="5">
        <f t="shared" si="8"/>
        <v>0.4589881369613009</v>
      </c>
      <c r="E70" s="5">
        <f t="shared" si="8"/>
        <v>1.0002749437916696</v>
      </c>
      <c r="F70" s="5">
        <f t="shared" si="8"/>
        <v>1.014399011312892</v>
      </c>
      <c r="G70" s="5">
        <f t="shared" si="8"/>
        <v>1.014399011312892</v>
      </c>
      <c r="H70" s="5">
        <f t="shared" si="8"/>
        <v>0</v>
      </c>
      <c r="I70" s="5">
        <f t="shared" si="8"/>
        <v>0.7176595201335643</v>
      </c>
      <c r="J70" s="5">
        <f t="shared" si="8"/>
        <v>0.7169394972657399</v>
      </c>
      <c r="K70" s="5">
        <f t="shared" si="8"/>
        <v>0.7171046841074845</v>
      </c>
    </row>
    <row r="71" spans="1:11" ht="12.75" hidden="1">
      <c r="A71" s="1" t="s">
        <v>125</v>
      </c>
      <c r="B71" s="1">
        <f>+B83</f>
        <v>67016896</v>
      </c>
      <c r="C71" s="1">
        <f aca="true" t="shared" si="9" ref="C71:K71">+C83</f>
        <v>86019525</v>
      </c>
      <c r="D71" s="1">
        <f t="shared" si="9"/>
        <v>41258848</v>
      </c>
      <c r="E71" s="1">
        <f t="shared" si="9"/>
        <v>140067121</v>
      </c>
      <c r="F71" s="1">
        <f t="shared" si="9"/>
        <v>148365408</v>
      </c>
      <c r="G71" s="1">
        <f t="shared" si="9"/>
        <v>148365408</v>
      </c>
      <c r="H71" s="1">
        <f t="shared" si="9"/>
        <v>91564761</v>
      </c>
      <c r="I71" s="1">
        <f t="shared" si="9"/>
        <v>71399988</v>
      </c>
      <c r="J71" s="1">
        <f t="shared" si="9"/>
        <v>71042365</v>
      </c>
      <c r="K71" s="1">
        <f t="shared" si="9"/>
        <v>74655238</v>
      </c>
    </row>
    <row r="72" spans="1:11" ht="12.75" hidden="1">
      <c r="A72" s="1" t="s">
        <v>126</v>
      </c>
      <c r="B72" s="1">
        <f>+B77</f>
        <v>57990150</v>
      </c>
      <c r="C72" s="1">
        <f aca="true" t="shared" si="10" ref="C72:K72">+C77</f>
        <v>67545105</v>
      </c>
      <c r="D72" s="1">
        <f t="shared" si="10"/>
        <v>89890881</v>
      </c>
      <c r="E72" s="1">
        <f t="shared" si="10"/>
        <v>140028621</v>
      </c>
      <c r="F72" s="1">
        <f t="shared" si="10"/>
        <v>146259417</v>
      </c>
      <c r="G72" s="1">
        <f t="shared" si="10"/>
        <v>146259417</v>
      </c>
      <c r="H72" s="1">
        <f t="shared" si="10"/>
        <v>0</v>
      </c>
      <c r="I72" s="1">
        <f t="shared" si="10"/>
        <v>99490059</v>
      </c>
      <c r="J72" s="1">
        <f t="shared" si="10"/>
        <v>99091158</v>
      </c>
      <c r="K72" s="1">
        <f t="shared" si="10"/>
        <v>104106471</v>
      </c>
    </row>
    <row r="73" spans="1:11" ht="12.75" hidden="1">
      <c r="A73" s="1" t="s">
        <v>127</v>
      </c>
      <c r="B73" s="1">
        <f>+B74</f>
        <v>8009335.666666667</v>
      </c>
      <c r="C73" s="1">
        <f aca="true" t="shared" si="11" ref="C73:K73">+(C78+C80+C81+C82)-(B78+B80+B81+B82)</f>
        <v>10347295</v>
      </c>
      <c r="D73" s="1">
        <f t="shared" si="11"/>
        <v>-3408494</v>
      </c>
      <c r="E73" s="1">
        <f t="shared" si="11"/>
        <v>-3136527</v>
      </c>
      <c r="F73" s="1">
        <f>+(F78+F80+F81+F82)-(D78+D80+D81+D82)</f>
        <v>-3136527</v>
      </c>
      <c r="G73" s="1">
        <f>+(G78+G80+G81+G82)-(D78+D80+D81+D82)</f>
        <v>-3136527</v>
      </c>
      <c r="H73" s="1">
        <f>+(H78+H80+H81+H82)-(D78+D80+D81+D82)</f>
        <v>8758048</v>
      </c>
      <c r="I73" s="1">
        <f>+(I78+I80+I81+I82)-(E78+E80+E81+E82)</f>
        <v>-5900793</v>
      </c>
      <c r="J73" s="1">
        <f t="shared" si="11"/>
        <v>730856</v>
      </c>
      <c r="K73" s="1">
        <f t="shared" si="11"/>
        <v>894529</v>
      </c>
    </row>
    <row r="74" spans="1:11" ht="12.75" hidden="1">
      <c r="A74" s="1" t="s">
        <v>128</v>
      </c>
      <c r="B74" s="1">
        <f>+TREND(C74:E74)</f>
        <v>8009335.666666667</v>
      </c>
      <c r="C74" s="1">
        <f>+C73</f>
        <v>10347295</v>
      </c>
      <c r="D74" s="1">
        <f aca="true" t="shared" si="12" ref="D74:K74">+D73</f>
        <v>-3408494</v>
      </c>
      <c r="E74" s="1">
        <f t="shared" si="12"/>
        <v>-3136527</v>
      </c>
      <c r="F74" s="1">
        <f t="shared" si="12"/>
        <v>-3136527</v>
      </c>
      <c r="G74" s="1">
        <f t="shared" si="12"/>
        <v>-3136527</v>
      </c>
      <c r="H74" s="1">
        <f t="shared" si="12"/>
        <v>8758048</v>
      </c>
      <c r="I74" s="1">
        <f t="shared" si="12"/>
        <v>-5900793</v>
      </c>
      <c r="J74" s="1">
        <f t="shared" si="12"/>
        <v>730856</v>
      </c>
      <c r="K74" s="1">
        <f t="shared" si="12"/>
        <v>894529</v>
      </c>
    </row>
    <row r="75" spans="1:11" ht="12.75" hidden="1">
      <c r="A75" s="1" t="s">
        <v>129</v>
      </c>
      <c r="B75" s="1">
        <f>+B84-(((B80+B81+B78)*B70)-B79)</f>
        <v>19843613.657960948</v>
      </c>
      <c r="C75" s="1">
        <f aca="true" t="shared" si="13" ref="C75:K75">+C84-(((C80+C81+C78)*C70)-C79)</f>
        <v>-5129382.153209843</v>
      </c>
      <c r="D75" s="1">
        <f t="shared" si="13"/>
        <v>17055433.08799717</v>
      </c>
      <c r="E75" s="1">
        <f t="shared" si="13"/>
        <v>-39580.65124254301</v>
      </c>
      <c r="F75" s="1">
        <f t="shared" si="13"/>
        <v>-337821.2831054814</v>
      </c>
      <c r="G75" s="1">
        <f t="shared" si="13"/>
        <v>-337821.2831054814</v>
      </c>
      <c r="H75" s="1">
        <f t="shared" si="13"/>
        <v>22516806</v>
      </c>
      <c r="I75" s="1">
        <f t="shared" si="13"/>
        <v>16367948.319039183</v>
      </c>
      <c r="J75" s="1">
        <f t="shared" si="13"/>
        <v>17567961.92079907</v>
      </c>
      <c r="K75" s="1">
        <f t="shared" si="13"/>
        <v>19025693.942210894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57990150</v>
      </c>
      <c r="C77" s="3">
        <v>67545105</v>
      </c>
      <c r="D77" s="3">
        <v>89890881</v>
      </c>
      <c r="E77" s="3">
        <v>140028621</v>
      </c>
      <c r="F77" s="3">
        <v>146259417</v>
      </c>
      <c r="G77" s="3">
        <v>146259417</v>
      </c>
      <c r="H77" s="3">
        <v>0</v>
      </c>
      <c r="I77" s="3">
        <v>99490059</v>
      </c>
      <c r="J77" s="3">
        <v>99091158</v>
      </c>
      <c r="K77" s="3">
        <v>104106471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39852134</v>
      </c>
      <c r="C79" s="3">
        <v>30096983</v>
      </c>
      <c r="D79" s="3">
        <v>28186952</v>
      </c>
      <c r="E79" s="3">
        <v>21082000</v>
      </c>
      <c r="F79" s="3">
        <v>21082000</v>
      </c>
      <c r="G79" s="3">
        <v>21082000</v>
      </c>
      <c r="H79" s="3">
        <v>22516806</v>
      </c>
      <c r="I79" s="3">
        <v>27287125</v>
      </c>
      <c r="J79" s="3">
        <v>29000163</v>
      </c>
      <c r="K79" s="3">
        <v>31102000</v>
      </c>
    </row>
    <row r="80" spans="1:11" ht="12.75" hidden="1">
      <c r="A80" s="2" t="s">
        <v>67</v>
      </c>
      <c r="B80" s="3">
        <v>2878762</v>
      </c>
      <c r="C80" s="3">
        <v>4876532</v>
      </c>
      <c r="D80" s="3">
        <v>2698724</v>
      </c>
      <c r="E80" s="3">
        <v>10971130</v>
      </c>
      <c r="F80" s="3">
        <v>10971130</v>
      </c>
      <c r="G80" s="3">
        <v>10971130</v>
      </c>
      <c r="H80" s="3">
        <v>1224188</v>
      </c>
      <c r="I80" s="3">
        <v>4702495</v>
      </c>
      <c r="J80" s="3">
        <v>4937620</v>
      </c>
      <c r="K80" s="3">
        <v>5184501</v>
      </c>
    </row>
    <row r="81" spans="1:11" ht="12.75" hidden="1">
      <c r="A81" s="2" t="s">
        <v>68</v>
      </c>
      <c r="B81" s="3">
        <v>14434739</v>
      </c>
      <c r="C81" s="3">
        <v>22784264</v>
      </c>
      <c r="D81" s="3">
        <v>21553578</v>
      </c>
      <c r="E81" s="3">
        <v>10144645</v>
      </c>
      <c r="F81" s="3">
        <v>10144645</v>
      </c>
      <c r="G81" s="3">
        <v>10144645</v>
      </c>
      <c r="H81" s="3">
        <v>31786162</v>
      </c>
      <c r="I81" s="3">
        <v>10512487</v>
      </c>
      <c r="J81" s="3">
        <v>11008218</v>
      </c>
      <c r="K81" s="3">
        <v>11655866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67016896</v>
      </c>
      <c r="C83" s="3">
        <v>86019525</v>
      </c>
      <c r="D83" s="3">
        <v>41258848</v>
      </c>
      <c r="E83" s="3">
        <v>140067121</v>
      </c>
      <c r="F83" s="3">
        <v>148365408</v>
      </c>
      <c r="G83" s="3">
        <v>148365408</v>
      </c>
      <c r="H83" s="3">
        <v>91564761</v>
      </c>
      <c r="I83" s="3">
        <v>71399988</v>
      </c>
      <c r="J83" s="3">
        <v>71042365</v>
      </c>
      <c r="K83" s="3">
        <v>74655238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113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9089000</v>
      </c>
      <c r="C5" s="6">
        <v>10756087</v>
      </c>
      <c r="D5" s="23">
        <v>8458165</v>
      </c>
      <c r="E5" s="24">
        <v>10000000</v>
      </c>
      <c r="F5" s="6">
        <v>10000000</v>
      </c>
      <c r="G5" s="25">
        <v>10000000</v>
      </c>
      <c r="H5" s="26">
        <v>0</v>
      </c>
      <c r="I5" s="24">
        <v>10430000</v>
      </c>
      <c r="J5" s="6">
        <v>11003650</v>
      </c>
      <c r="K5" s="25">
        <v>11608851</v>
      </c>
    </row>
    <row r="6" spans="1:11" ht="13.5">
      <c r="A6" s="22" t="s">
        <v>18</v>
      </c>
      <c r="B6" s="6">
        <v>2007000</v>
      </c>
      <c r="C6" s="6">
        <v>2116831</v>
      </c>
      <c r="D6" s="23">
        <v>1325645</v>
      </c>
      <c r="E6" s="24">
        <v>2500000</v>
      </c>
      <c r="F6" s="6">
        <v>2500000</v>
      </c>
      <c r="G6" s="25">
        <v>2500000</v>
      </c>
      <c r="H6" s="26">
        <v>0</v>
      </c>
      <c r="I6" s="24">
        <v>2000000</v>
      </c>
      <c r="J6" s="6">
        <v>2110000</v>
      </c>
      <c r="K6" s="25">
        <v>2226050</v>
      </c>
    </row>
    <row r="7" spans="1:11" ht="13.5">
      <c r="A7" s="22" t="s">
        <v>19</v>
      </c>
      <c r="B7" s="6">
        <v>2128000</v>
      </c>
      <c r="C7" s="6">
        <v>2250781</v>
      </c>
      <c r="D7" s="23">
        <v>3173126</v>
      </c>
      <c r="E7" s="24">
        <v>1900000</v>
      </c>
      <c r="F7" s="6">
        <v>2150000</v>
      </c>
      <c r="G7" s="25">
        <v>2150000</v>
      </c>
      <c r="H7" s="26">
        <v>0</v>
      </c>
      <c r="I7" s="24">
        <v>2242400</v>
      </c>
      <c r="J7" s="6">
        <v>2366292</v>
      </c>
      <c r="K7" s="25">
        <v>2495708</v>
      </c>
    </row>
    <row r="8" spans="1:11" ht="13.5">
      <c r="A8" s="22" t="s">
        <v>20</v>
      </c>
      <c r="B8" s="6">
        <v>92488000</v>
      </c>
      <c r="C8" s="6">
        <v>106199000</v>
      </c>
      <c r="D8" s="23">
        <v>156962021</v>
      </c>
      <c r="E8" s="24">
        <v>166306000</v>
      </c>
      <c r="F8" s="6">
        <v>143056000</v>
      </c>
      <c r="G8" s="25">
        <v>143056000</v>
      </c>
      <c r="H8" s="26">
        <v>0</v>
      </c>
      <c r="I8" s="24">
        <v>179115837</v>
      </c>
      <c r="J8" s="6">
        <v>177960163</v>
      </c>
      <c r="K8" s="25">
        <v>172038007</v>
      </c>
    </row>
    <row r="9" spans="1:11" ht="13.5">
      <c r="A9" s="22" t="s">
        <v>21</v>
      </c>
      <c r="B9" s="6">
        <v>7408387</v>
      </c>
      <c r="C9" s="6">
        <v>8322331</v>
      </c>
      <c r="D9" s="23">
        <v>16503073</v>
      </c>
      <c r="E9" s="24">
        <v>24689400</v>
      </c>
      <c r="F9" s="6">
        <v>52694651</v>
      </c>
      <c r="G9" s="25">
        <v>52694651</v>
      </c>
      <c r="H9" s="26">
        <v>0</v>
      </c>
      <c r="I9" s="24">
        <v>29605032</v>
      </c>
      <c r="J9" s="6">
        <v>30313289</v>
      </c>
      <c r="K9" s="25">
        <v>31980315</v>
      </c>
    </row>
    <row r="10" spans="1:11" ht="25.5">
      <c r="A10" s="27" t="s">
        <v>118</v>
      </c>
      <c r="B10" s="28">
        <f>SUM(B5:B9)</f>
        <v>113120387</v>
      </c>
      <c r="C10" s="29">
        <f aca="true" t="shared" si="0" ref="C10:K10">SUM(C5:C9)</f>
        <v>129645030</v>
      </c>
      <c r="D10" s="30">
        <f t="shared" si="0"/>
        <v>186422030</v>
      </c>
      <c r="E10" s="28">
        <f t="shared" si="0"/>
        <v>205395400</v>
      </c>
      <c r="F10" s="29">
        <f t="shared" si="0"/>
        <v>210400651</v>
      </c>
      <c r="G10" s="31">
        <f t="shared" si="0"/>
        <v>210400651</v>
      </c>
      <c r="H10" s="32">
        <f t="shared" si="0"/>
        <v>0</v>
      </c>
      <c r="I10" s="28">
        <f t="shared" si="0"/>
        <v>223393269</v>
      </c>
      <c r="J10" s="29">
        <f t="shared" si="0"/>
        <v>223753394</v>
      </c>
      <c r="K10" s="31">
        <f t="shared" si="0"/>
        <v>220348931</v>
      </c>
    </row>
    <row r="11" spans="1:11" ht="13.5">
      <c r="A11" s="22" t="s">
        <v>22</v>
      </c>
      <c r="B11" s="6">
        <v>33939533</v>
      </c>
      <c r="C11" s="6">
        <v>39573154</v>
      </c>
      <c r="D11" s="23">
        <v>45599224</v>
      </c>
      <c r="E11" s="24">
        <v>52740000</v>
      </c>
      <c r="F11" s="6">
        <v>50780022</v>
      </c>
      <c r="G11" s="25">
        <v>50780022</v>
      </c>
      <c r="H11" s="26">
        <v>0</v>
      </c>
      <c r="I11" s="24">
        <v>53544489</v>
      </c>
      <c r="J11" s="6">
        <v>56489437</v>
      </c>
      <c r="K11" s="25">
        <v>59596356</v>
      </c>
    </row>
    <row r="12" spans="1:11" ht="13.5">
      <c r="A12" s="22" t="s">
        <v>23</v>
      </c>
      <c r="B12" s="6">
        <v>13113000</v>
      </c>
      <c r="C12" s="6">
        <v>13219975</v>
      </c>
      <c r="D12" s="23">
        <v>13847864</v>
      </c>
      <c r="E12" s="24">
        <v>14658000</v>
      </c>
      <c r="F12" s="6">
        <v>16623409</v>
      </c>
      <c r="G12" s="25">
        <v>16623409</v>
      </c>
      <c r="H12" s="26">
        <v>0</v>
      </c>
      <c r="I12" s="24">
        <v>17410843</v>
      </c>
      <c r="J12" s="6">
        <v>18368440</v>
      </c>
      <c r="K12" s="25">
        <v>19378704</v>
      </c>
    </row>
    <row r="13" spans="1:11" ht="13.5">
      <c r="A13" s="22" t="s">
        <v>119</v>
      </c>
      <c r="B13" s="6">
        <v>29180815</v>
      </c>
      <c r="C13" s="6">
        <v>32018334</v>
      </c>
      <c r="D13" s="23">
        <v>30206134</v>
      </c>
      <c r="E13" s="24">
        <v>40356000</v>
      </c>
      <c r="F13" s="6">
        <v>43496000</v>
      </c>
      <c r="G13" s="25">
        <v>43496000</v>
      </c>
      <c r="H13" s="26">
        <v>0</v>
      </c>
      <c r="I13" s="24">
        <v>45705000</v>
      </c>
      <c r="J13" s="6">
        <v>48218775</v>
      </c>
      <c r="K13" s="25">
        <v>50870808</v>
      </c>
    </row>
    <row r="14" spans="1:11" ht="13.5">
      <c r="A14" s="22" t="s">
        <v>24</v>
      </c>
      <c r="B14" s="6">
        <v>664000</v>
      </c>
      <c r="C14" s="6">
        <v>972497</v>
      </c>
      <c r="D14" s="23">
        <v>1914921</v>
      </c>
      <c r="E14" s="24">
        <v>21000</v>
      </c>
      <c r="F14" s="6">
        <v>0</v>
      </c>
      <c r="G14" s="25">
        <v>0</v>
      </c>
      <c r="H14" s="26">
        <v>0</v>
      </c>
      <c r="I14" s="24">
        <v>2000000</v>
      </c>
      <c r="J14" s="6">
        <v>2110000</v>
      </c>
      <c r="K14" s="25">
        <v>2226000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4559000</v>
      </c>
      <c r="G16" s="25">
        <v>4559000</v>
      </c>
      <c r="H16" s="26">
        <v>0</v>
      </c>
      <c r="I16" s="24">
        <v>4416765</v>
      </c>
      <c r="J16" s="6">
        <v>4659687</v>
      </c>
      <c r="K16" s="25">
        <v>4915970</v>
      </c>
    </row>
    <row r="17" spans="1:11" ht="13.5">
      <c r="A17" s="22" t="s">
        <v>27</v>
      </c>
      <c r="B17" s="6">
        <v>56179000</v>
      </c>
      <c r="C17" s="6">
        <v>87152529</v>
      </c>
      <c r="D17" s="23">
        <v>75215475</v>
      </c>
      <c r="E17" s="24">
        <v>78044400</v>
      </c>
      <c r="F17" s="6">
        <v>114740220</v>
      </c>
      <c r="G17" s="25">
        <v>114740220</v>
      </c>
      <c r="H17" s="26">
        <v>0</v>
      </c>
      <c r="I17" s="24">
        <v>136641245</v>
      </c>
      <c r="J17" s="6">
        <v>144156261</v>
      </c>
      <c r="K17" s="25">
        <v>152058505</v>
      </c>
    </row>
    <row r="18" spans="1:11" ht="13.5">
      <c r="A18" s="34" t="s">
        <v>28</v>
      </c>
      <c r="B18" s="35">
        <f>SUM(B11:B17)</f>
        <v>133076348</v>
      </c>
      <c r="C18" s="36">
        <f aca="true" t="shared" si="1" ref="C18:K18">SUM(C11:C17)</f>
        <v>172936489</v>
      </c>
      <c r="D18" s="37">
        <f t="shared" si="1"/>
        <v>166783618</v>
      </c>
      <c r="E18" s="35">
        <f t="shared" si="1"/>
        <v>185819400</v>
      </c>
      <c r="F18" s="36">
        <f t="shared" si="1"/>
        <v>230198651</v>
      </c>
      <c r="G18" s="38">
        <f t="shared" si="1"/>
        <v>230198651</v>
      </c>
      <c r="H18" s="39">
        <f t="shared" si="1"/>
        <v>0</v>
      </c>
      <c r="I18" s="35">
        <f t="shared" si="1"/>
        <v>259718342</v>
      </c>
      <c r="J18" s="36">
        <f t="shared" si="1"/>
        <v>274002600</v>
      </c>
      <c r="K18" s="38">
        <f t="shared" si="1"/>
        <v>289046343</v>
      </c>
    </row>
    <row r="19" spans="1:11" ht="13.5">
      <c r="A19" s="34" t="s">
        <v>29</v>
      </c>
      <c r="B19" s="40">
        <f>+B10-B18</f>
        <v>-19955961</v>
      </c>
      <c r="C19" s="41">
        <f aca="true" t="shared" si="2" ref="C19:K19">+C10-C18</f>
        <v>-43291459</v>
      </c>
      <c r="D19" s="42">
        <f t="shared" si="2"/>
        <v>19638412</v>
      </c>
      <c r="E19" s="40">
        <f t="shared" si="2"/>
        <v>19576000</v>
      </c>
      <c r="F19" s="41">
        <f t="shared" si="2"/>
        <v>-19798000</v>
      </c>
      <c r="G19" s="43">
        <f t="shared" si="2"/>
        <v>-19798000</v>
      </c>
      <c r="H19" s="44">
        <f t="shared" si="2"/>
        <v>0</v>
      </c>
      <c r="I19" s="40">
        <f t="shared" si="2"/>
        <v>-36325073</v>
      </c>
      <c r="J19" s="41">
        <f t="shared" si="2"/>
        <v>-50249206</v>
      </c>
      <c r="K19" s="43">
        <f t="shared" si="2"/>
        <v>-68697412</v>
      </c>
    </row>
    <row r="20" spans="1:11" ht="13.5">
      <c r="A20" s="22" t="s">
        <v>30</v>
      </c>
      <c r="B20" s="24">
        <v>22550000</v>
      </c>
      <c r="C20" s="6">
        <v>57682403</v>
      </c>
      <c r="D20" s="23">
        <v>60066000</v>
      </c>
      <c r="E20" s="24">
        <v>43298000</v>
      </c>
      <c r="F20" s="6">
        <v>78294000</v>
      </c>
      <c r="G20" s="25">
        <v>78294000</v>
      </c>
      <c r="H20" s="26">
        <v>0</v>
      </c>
      <c r="I20" s="24">
        <v>78277000</v>
      </c>
      <c r="J20" s="6">
        <v>76584000</v>
      </c>
      <c r="K20" s="25">
        <v>79163000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2594039</v>
      </c>
      <c r="C22" s="52">
        <f aca="true" t="shared" si="3" ref="C22:K22">SUM(C19:C21)</f>
        <v>14390944</v>
      </c>
      <c r="D22" s="53">
        <f t="shared" si="3"/>
        <v>79704412</v>
      </c>
      <c r="E22" s="51">
        <f t="shared" si="3"/>
        <v>62874000</v>
      </c>
      <c r="F22" s="52">
        <f t="shared" si="3"/>
        <v>58496000</v>
      </c>
      <c r="G22" s="54">
        <f t="shared" si="3"/>
        <v>58496000</v>
      </c>
      <c r="H22" s="55">
        <f t="shared" si="3"/>
        <v>0</v>
      </c>
      <c r="I22" s="51">
        <f t="shared" si="3"/>
        <v>41951927</v>
      </c>
      <c r="J22" s="52">
        <f t="shared" si="3"/>
        <v>26334794</v>
      </c>
      <c r="K22" s="54">
        <f t="shared" si="3"/>
        <v>10465588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2594039</v>
      </c>
      <c r="C24" s="41">
        <f aca="true" t="shared" si="4" ref="C24:K24">SUM(C22:C23)</f>
        <v>14390944</v>
      </c>
      <c r="D24" s="42">
        <f t="shared" si="4"/>
        <v>79704412</v>
      </c>
      <c r="E24" s="40">
        <f t="shared" si="4"/>
        <v>62874000</v>
      </c>
      <c r="F24" s="41">
        <f t="shared" si="4"/>
        <v>58496000</v>
      </c>
      <c r="G24" s="43">
        <f t="shared" si="4"/>
        <v>58496000</v>
      </c>
      <c r="H24" s="44">
        <f t="shared" si="4"/>
        <v>0</v>
      </c>
      <c r="I24" s="40">
        <f t="shared" si="4"/>
        <v>41951927</v>
      </c>
      <c r="J24" s="41">
        <f t="shared" si="4"/>
        <v>26334794</v>
      </c>
      <c r="K24" s="43">
        <f t="shared" si="4"/>
        <v>10465588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72563455</v>
      </c>
      <c r="C27" s="7">
        <v>63825000</v>
      </c>
      <c r="D27" s="64">
        <v>79704000</v>
      </c>
      <c r="E27" s="65">
        <v>80423152</v>
      </c>
      <c r="F27" s="7">
        <v>102560303</v>
      </c>
      <c r="G27" s="66">
        <v>102560303</v>
      </c>
      <c r="H27" s="67">
        <v>0</v>
      </c>
      <c r="I27" s="65">
        <v>85903890</v>
      </c>
      <c r="J27" s="7">
        <v>90626707</v>
      </c>
      <c r="K27" s="66">
        <v>95611892</v>
      </c>
    </row>
    <row r="28" spans="1:11" ht="13.5">
      <c r="A28" s="68" t="s">
        <v>30</v>
      </c>
      <c r="B28" s="6">
        <v>51275455</v>
      </c>
      <c r="C28" s="6">
        <v>50156904</v>
      </c>
      <c r="D28" s="23">
        <v>60372936</v>
      </c>
      <c r="E28" s="24">
        <v>80423152</v>
      </c>
      <c r="F28" s="6">
        <v>68294000</v>
      </c>
      <c r="G28" s="25">
        <v>68294000</v>
      </c>
      <c r="H28" s="26">
        <v>0</v>
      </c>
      <c r="I28" s="24">
        <v>52864000</v>
      </c>
      <c r="J28" s="6">
        <v>56207520</v>
      </c>
      <c r="K28" s="25">
        <v>59298633</v>
      </c>
    </row>
    <row r="29" spans="1:11" ht="13.5">
      <c r="A29" s="22" t="s">
        <v>123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21288000</v>
      </c>
      <c r="C31" s="6">
        <v>13668096</v>
      </c>
      <c r="D31" s="23">
        <v>19331064</v>
      </c>
      <c r="E31" s="24">
        <v>0</v>
      </c>
      <c r="F31" s="6">
        <v>34266303</v>
      </c>
      <c r="G31" s="25">
        <v>34266303</v>
      </c>
      <c r="H31" s="26">
        <v>0</v>
      </c>
      <c r="I31" s="24">
        <v>33039890</v>
      </c>
      <c r="J31" s="6">
        <v>34419187</v>
      </c>
      <c r="K31" s="25">
        <v>36313259</v>
      </c>
    </row>
    <row r="32" spans="1:11" ht="13.5">
      <c r="A32" s="34" t="s">
        <v>36</v>
      </c>
      <c r="B32" s="7">
        <f>SUM(B28:B31)</f>
        <v>72563455</v>
      </c>
      <c r="C32" s="7">
        <f aca="true" t="shared" si="5" ref="C32:K32">SUM(C28:C31)</f>
        <v>63825000</v>
      </c>
      <c r="D32" s="64">
        <f t="shared" si="5"/>
        <v>79704000</v>
      </c>
      <c r="E32" s="65">
        <f t="shared" si="5"/>
        <v>80423152</v>
      </c>
      <c r="F32" s="7">
        <f t="shared" si="5"/>
        <v>102560303</v>
      </c>
      <c r="G32" s="66">
        <f t="shared" si="5"/>
        <v>102560303</v>
      </c>
      <c r="H32" s="67">
        <f t="shared" si="5"/>
        <v>0</v>
      </c>
      <c r="I32" s="65">
        <f t="shared" si="5"/>
        <v>85903890</v>
      </c>
      <c r="J32" s="7">
        <f t="shared" si="5"/>
        <v>90626707</v>
      </c>
      <c r="K32" s="66">
        <f t="shared" si="5"/>
        <v>95611892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36680242</v>
      </c>
      <c r="C35" s="6">
        <v>54695965</v>
      </c>
      <c r="D35" s="23">
        <v>64469207</v>
      </c>
      <c r="E35" s="24">
        <v>68403000</v>
      </c>
      <c r="F35" s="6">
        <v>69187000</v>
      </c>
      <c r="G35" s="25">
        <v>69187000</v>
      </c>
      <c r="H35" s="26">
        <v>51595227</v>
      </c>
      <c r="I35" s="24">
        <v>66639043</v>
      </c>
      <c r="J35" s="6">
        <v>66639043</v>
      </c>
      <c r="K35" s="25">
        <v>66639043</v>
      </c>
    </row>
    <row r="36" spans="1:11" ht="13.5">
      <c r="A36" s="22" t="s">
        <v>39</v>
      </c>
      <c r="B36" s="6">
        <v>228356200</v>
      </c>
      <c r="C36" s="6">
        <v>243850944</v>
      </c>
      <c r="D36" s="23">
        <v>410359282</v>
      </c>
      <c r="E36" s="24">
        <v>352067300</v>
      </c>
      <c r="F36" s="6">
        <v>263246000</v>
      </c>
      <c r="G36" s="25">
        <v>263246000</v>
      </c>
      <c r="H36" s="26">
        <v>516022865</v>
      </c>
      <c r="I36" s="24">
        <v>263245949</v>
      </c>
      <c r="J36" s="6">
        <v>263245949</v>
      </c>
      <c r="K36" s="25">
        <v>263245949</v>
      </c>
    </row>
    <row r="37" spans="1:11" ht="13.5">
      <c r="A37" s="22" t="s">
        <v>40</v>
      </c>
      <c r="B37" s="6">
        <v>13020121</v>
      </c>
      <c r="C37" s="6">
        <v>37864201</v>
      </c>
      <c r="D37" s="23">
        <v>34742452</v>
      </c>
      <c r="E37" s="24">
        <v>45899000</v>
      </c>
      <c r="F37" s="6">
        <v>33055000</v>
      </c>
      <c r="G37" s="25">
        <v>33055000</v>
      </c>
      <c r="H37" s="26">
        <v>10492996</v>
      </c>
      <c r="I37" s="24">
        <v>33055384</v>
      </c>
      <c r="J37" s="6">
        <v>33055384</v>
      </c>
      <c r="K37" s="25">
        <v>33055384</v>
      </c>
    </row>
    <row r="38" spans="1:11" ht="13.5">
      <c r="A38" s="22" t="s">
        <v>41</v>
      </c>
      <c r="B38" s="6">
        <v>7063329</v>
      </c>
      <c r="C38" s="6">
        <v>10577572</v>
      </c>
      <c r="D38" s="23">
        <v>39996441</v>
      </c>
      <c r="E38" s="24">
        <v>625000</v>
      </c>
      <c r="F38" s="6">
        <v>28164000</v>
      </c>
      <c r="G38" s="25">
        <v>28164000</v>
      </c>
      <c r="H38" s="26">
        <v>36635193</v>
      </c>
      <c r="I38" s="24">
        <v>11413191</v>
      </c>
      <c r="J38" s="6">
        <v>11413191</v>
      </c>
      <c r="K38" s="25">
        <v>11413191</v>
      </c>
    </row>
    <row r="39" spans="1:11" ht="13.5">
      <c r="A39" s="22" t="s">
        <v>42</v>
      </c>
      <c r="B39" s="6">
        <v>244952992</v>
      </c>
      <c r="C39" s="6">
        <v>250105136</v>
      </c>
      <c r="D39" s="23">
        <v>400089596</v>
      </c>
      <c r="E39" s="24">
        <v>373946300</v>
      </c>
      <c r="F39" s="6">
        <v>271214000</v>
      </c>
      <c r="G39" s="25">
        <v>271214000</v>
      </c>
      <c r="H39" s="26">
        <v>520489903</v>
      </c>
      <c r="I39" s="24">
        <v>285416418</v>
      </c>
      <c r="J39" s="6">
        <v>285416418</v>
      </c>
      <c r="K39" s="25">
        <v>285416418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48525480</v>
      </c>
      <c r="C42" s="6">
        <v>62446383</v>
      </c>
      <c r="D42" s="23">
        <v>73881350</v>
      </c>
      <c r="E42" s="24">
        <v>80173996</v>
      </c>
      <c r="F42" s="6">
        <v>97318330</v>
      </c>
      <c r="G42" s="25">
        <v>97318330</v>
      </c>
      <c r="H42" s="26">
        <v>226905186</v>
      </c>
      <c r="I42" s="24">
        <v>113206815</v>
      </c>
      <c r="J42" s="6">
        <v>101510000</v>
      </c>
      <c r="K42" s="25">
        <v>89775000</v>
      </c>
    </row>
    <row r="43" spans="1:11" ht="13.5">
      <c r="A43" s="22" t="s">
        <v>45</v>
      </c>
      <c r="B43" s="6">
        <v>-43298869</v>
      </c>
      <c r="C43" s="6">
        <v>-47239042</v>
      </c>
      <c r="D43" s="23">
        <v>-130503609</v>
      </c>
      <c r="E43" s="24">
        <v>-80173000</v>
      </c>
      <c r="F43" s="6">
        <v>-95096000</v>
      </c>
      <c r="G43" s="25">
        <v>-95096000</v>
      </c>
      <c r="H43" s="26">
        <v>-117633373</v>
      </c>
      <c r="I43" s="24">
        <v>-83702000</v>
      </c>
      <c r="J43" s="6">
        <v>-89466230</v>
      </c>
      <c r="K43" s="25">
        <v>-94387728</v>
      </c>
    </row>
    <row r="44" spans="1:11" ht="13.5">
      <c r="A44" s="22" t="s">
        <v>46</v>
      </c>
      <c r="B44" s="6">
        <v>-291413</v>
      </c>
      <c r="C44" s="6">
        <v>-318749</v>
      </c>
      <c r="D44" s="23">
        <v>49651350</v>
      </c>
      <c r="E44" s="24">
        <v>0</v>
      </c>
      <c r="F44" s="6">
        <v>0</v>
      </c>
      <c r="G44" s="25">
        <v>0</v>
      </c>
      <c r="H44" s="26">
        <v>-32788439</v>
      </c>
      <c r="I44" s="24">
        <v>-25000000</v>
      </c>
      <c r="J44" s="6">
        <v>-25000000</v>
      </c>
      <c r="K44" s="25">
        <v>0</v>
      </c>
    </row>
    <row r="45" spans="1:11" ht="13.5">
      <c r="A45" s="34" t="s">
        <v>47</v>
      </c>
      <c r="B45" s="7">
        <v>34559735</v>
      </c>
      <c r="C45" s="7">
        <v>49447450</v>
      </c>
      <c r="D45" s="64">
        <v>42476542</v>
      </c>
      <c r="E45" s="65">
        <v>49512996</v>
      </c>
      <c r="F45" s="7">
        <v>45272330</v>
      </c>
      <c r="G45" s="66">
        <v>45272330</v>
      </c>
      <c r="H45" s="67">
        <v>119036398</v>
      </c>
      <c r="I45" s="65">
        <v>46980815</v>
      </c>
      <c r="J45" s="7">
        <v>34024585</v>
      </c>
      <c r="K45" s="66">
        <v>29411857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34559735</v>
      </c>
      <c r="C48" s="6">
        <v>49511899</v>
      </c>
      <c r="D48" s="23">
        <v>42476321</v>
      </c>
      <c r="E48" s="24">
        <v>66314000</v>
      </c>
      <c r="F48" s="6">
        <v>294641000</v>
      </c>
      <c r="G48" s="25">
        <v>294641000</v>
      </c>
      <c r="H48" s="26">
        <v>25064979</v>
      </c>
      <c r="I48" s="24">
        <v>63706261</v>
      </c>
      <c r="J48" s="6">
        <v>63706261</v>
      </c>
      <c r="K48" s="25">
        <v>63706261</v>
      </c>
    </row>
    <row r="49" spans="1:11" ht="13.5">
      <c r="A49" s="22" t="s">
        <v>50</v>
      </c>
      <c r="B49" s="6">
        <f>+B75</f>
        <v>9885029.23583013</v>
      </c>
      <c r="C49" s="6">
        <f aca="true" t="shared" si="6" ref="C49:K49">+C75</f>
        <v>34991166.589144744</v>
      </c>
      <c r="D49" s="23">
        <f t="shared" si="6"/>
        <v>6842946.931914523</v>
      </c>
      <c r="E49" s="24">
        <f t="shared" si="6"/>
        <v>44024399.820809156</v>
      </c>
      <c r="F49" s="6">
        <f t="shared" si="6"/>
        <v>14522881.962351289</v>
      </c>
      <c r="G49" s="25">
        <f t="shared" si="6"/>
        <v>14522881.962351289</v>
      </c>
      <c r="H49" s="26">
        <f t="shared" si="6"/>
        <v>-7234735</v>
      </c>
      <c r="I49" s="24">
        <f t="shared" si="6"/>
        <v>15029976.051481236</v>
      </c>
      <c r="J49" s="6">
        <f t="shared" si="6"/>
        <v>15036072.17200912</v>
      </c>
      <c r="K49" s="25">
        <f t="shared" si="6"/>
        <v>15036148.332121845</v>
      </c>
    </row>
    <row r="50" spans="1:11" ht="13.5">
      <c r="A50" s="34" t="s">
        <v>51</v>
      </c>
      <c r="B50" s="7">
        <f>+B48-B49</f>
        <v>24674705.76416987</v>
      </c>
      <c r="C50" s="7">
        <f aca="true" t="shared" si="7" ref="C50:K50">+C48-C49</f>
        <v>14520732.410855256</v>
      </c>
      <c r="D50" s="64">
        <f t="shared" si="7"/>
        <v>35633374.06808548</v>
      </c>
      <c r="E50" s="65">
        <f t="shared" si="7"/>
        <v>22289600.179190844</v>
      </c>
      <c r="F50" s="7">
        <f t="shared" si="7"/>
        <v>280118118.03764874</v>
      </c>
      <c r="G50" s="66">
        <f t="shared" si="7"/>
        <v>280118118.03764874</v>
      </c>
      <c r="H50" s="67">
        <f t="shared" si="7"/>
        <v>32299714</v>
      </c>
      <c r="I50" s="65">
        <f t="shared" si="7"/>
        <v>48676284.94851877</v>
      </c>
      <c r="J50" s="7">
        <f t="shared" si="7"/>
        <v>48670188.82799088</v>
      </c>
      <c r="K50" s="66">
        <f t="shared" si="7"/>
        <v>48670112.66787815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228338935</v>
      </c>
      <c r="C53" s="6">
        <v>243833644</v>
      </c>
      <c r="D53" s="23">
        <v>396606879</v>
      </c>
      <c r="E53" s="24">
        <v>396826677</v>
      </c>
      <c r="F53" s="6">
        <v>418963828</v>
      </c>
      <c r="G53" s="25">
        <v>418963828</v>
      </c>
      <c r="H53" s="26">
        <v>316403525</v>
      </c>
      <c r="I53" s="24">
        <v>349131862</v>
      </c>
      <c r="J53" s="6">
        <v>353854678</v>
      </c>
      <c r="K53" s="25">
        <v>358839864</v>
      </c>
    </row>
    <row r="54" spans="1:11" ht="13.5">
      <c r="A54" s="22" t="s">
        <v>119</v>
      </c>
      <c r="B54" s="6">
        <v>29180815</v>
      </c>
      <c r="C54" s="6">
        <v>32018334</v>
      </c>
      <c r="D54" s="23">
        <v>30206134</v>
      </c>
      <c r="E54" s="24">
        <v>40356000</v>
      </c>
      <c r="F54" s="6">
        <v>43496000</v>
      </c>
      <c r="G54" s="25">
        <v>43496000</v>
      </c>
      <c r="H54" s="26">
        <v>0</v>
      </c>
      <c r="I54" s="24">
        <v>45705000</v>
      </c>
      <c r="J54" s="6">
        <v>48218775</v>
      </c>
      <c r="K54" s="25">
        <v>50870808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5430692</v>
      </c>
      <c r="C56" s="6">
        <v>2366018</v>
      </c>
      <c r="D56" s="23">
        <v>2323295</v>
      </c>
      <c r="E56" s="24">
        <v>0</v>
      </c>
      <c r="F56" s="6">
        <v>3376622</v>
      </c>
      <c r="G56" s="25">
        <v>3376622</v>
      </c>
      <c r="H56" s="26">
        <v>0</v>
      </c>
      <c r="I56" s="24">
        <v>4007484</v>
      </c>
      <c r="J56" s="6">
        <v>4227618</v>
      </c>
      <c r="K56" s="25">
        <v>4460262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4155000</v>
      </c>
      <c r="F59" s="6">
        <v>3131800</v>
      </c>
      <c r="G59" s="25">
        <v>3131800</v>
      </c>
      <c r="H59" s="26">
        <v>3131800</v>
      </c>
      <c r="I59" s="24">
        <v>4155000</v>
      </c>
      <c r="J59" s="6">
        <v>4244000</v>
      </c>
      <c r="K59" s="25">
        <v>19560000</v>
      </c>
    </row>
    <row r="60" spans="1:11" ht="13.5">
      <c r="A60" s="33" t="s">
        <v>58</v>
      </c>
      <c r="B60" s="6">
        <v>15000</v>
      </c>
      <c r="C60" s="6">
        <v>15000</v>
      </c>
      <c r="D60" s="23">
        <v>15000</v>
      </c>
      <c r="E60" s="24">
        <v>4170000</v>
      </c>
      <c r="F60" s="6">
        <v>3147000</v>
      </c>
      <c r="G60" s="25">
        <v>3147000</v>
      </c>
      <c r="H60" s="26">
        <v>3147000</v>
      </c>
      <c r="I60" s="24">
        <v>4170000</v>
      </c>
      <c r="J60" s="6">
        <v>4259000</v>
      </c>
      <c r="K60" s="25">
        <v>1971000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12000</v>
      </c>
      <c r="C62" s="92">
        <v>12000</v>
      </c>
      <c r="D62" s="93">
        <v>12000</v>
      </c>
      <c r="E62" s="91">
        <v>12000</v>
      </c>
      <c r="F62" s="92">
        <v>12000</v>
      </c>
      <c r="G62" s="93">
        <v>12000</v>
      </c>
      <c r="H62" s="94">
        <v>12000</v>
      </c>
      <c r="I62" s="91">
        <v>12000</v>
      </c>
      <c r="J62" s="92">
        <v>12000</v>
      </c>
      <c r="K62" s="93">
        <v>12000</v>
      </c>
    </row>
    <row r="63" spans="1:11" ht="13.5">
      <c r="A63" s="90" t="s">
        <v>61</v>
      </c>
      <c r="B63" s="91">
        <v>28000</v>
      </c>
      <c r="C63" s="92">
        <v>28000</v>
      </c>
      <c r="D63" s="93">
        <v>28000</v>
      </c>
      <c r="E63" s="91">
        <v>28000</v>
      </c>
      <c r="F63" s="92">
        <v>28000</v>
      </c>
      <c r="G63" s="93">
        <v>28000</v>
      </c>
      <c r="H63" s="94">
        <v>28000</v>
      </c>
      <c r="I63" s="91">
        <v>28000</v>
      </c>
      <c r="J63" s="92">
        <v>28000</v>
      </c>
      <c r="K63" s="93">
        <v>28000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183955</v>
      </c>
      <c r="C65" s="92">
        <v>183955</v>
      </c>
      <c r="D65" s="93">
        <v>183955</v>
      </c>
      <c r="E65" s="91">
        <v>177823</v>
      </c>
      <c r="F65" s="92">
        <v>182422</v>
      </c>
      <c r="G65" s="93">
        <v>182422</v>
      </c>
      <c r="H65" s="94">
        <v>182422</v>
      </c>
      <c r="I65" s="91">
        <v>177823</v>
      </c>
      <c r="J65" s="92">
        <v>170924</v>
      </c>
      <c r="K65" s="93">
        <v>166786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1.7755625193096103</v>
      </c>
      <c r="C70" s="5">
        <f aca="true" t="shared" si="8" ref="C70:K70">IF(ISERROR(C71/C72),0,(C71/C72))</f>
        <v>0.5517522563024799</v>
      </c>
      <c r="D70" s="5">
        <f t="shared" si="8"/>
        <v>0.4732546807442191</v>
      </c>
      <c r="E70" s="5">
        <f t="shared" si="8"/>
        <v>0.9872704587866435</v>
      </c>
      <c r="F70" s="5">
        <f t="shared" si="8"/>
        <v>0.5280956138422928</v>
      </c>
      <c r="G70" s="5">
        <f t="shared" si="8"/>
        <v>0.5280956138422928</v>
      </c>
      <c r="H70" s="5">
        <f t="shared" si="8"/>
        <v>0</v>
      </c>
      <c r="I70" s="5">
        <f t="shared" si="8"/>
        <v>0.8825402896961214</v>
      </c>
      <c r="J70" s="5">
        <f t="shared" si="8"/>
        <v>0.8799653076995675</v>
      </c>
      <c r="K70" s="5">
        <f t="shared" si="8"/>
        <v>0.8799331379092518</v>
      </c>
    </row>
    <row r="71" spans="1:11" ht="12.75" hidden="1">
      <c r="A71" s="1" t="s">
        <v>125</v>
      </c>
      <c r="B71" s="1">
        <f>+B83</f>
        <v>32855696</v>
      </c>
      <c r="C71" s="1">
        <f aca="true" t="shared" si="9" ref="C71:K71">+C83</f>
        <v>11671994</v>
      </c>
      <c r="D71" s="1">
        <f t="shared" si="9"/>
        <v>12252390</v>
      </c>
      <c r="E71" s="1">
        <f t="shared" si="9"/>
        <v>36715996</v>
      </c>
      <c r="F71" s="1">
        <f t="shared" si="9"/>
        <v>32978000</v>
      </c>
      <c r="G71" s="1">
        <f t="shared" si="9"/>
        <v>32978000</v>
      </c>
      <c r="H71" s="1">
        <f t="shared" si="9"/>
        <v>1415056</v>
      </c>
      <c r="I71" s="1">
        <f t="shared" si="9"/>
        <v>36126815</v>
      </c>
      <c r="J71" s="1">
        <f t="shared" si="9"/>
        <v>37193000</v>
      </c>
      <c r="K71" s="1">
        <f t="shared" si="9"/>
        <v>39237000</v>
      </c>
    </row>
    <row r="72" spans="1:11" ht="12.75" hidden="1">
      <c r="A72" s="1" t="s">
        <v>126</v>
      </c>
      <c r="B72" s="1">
        <f>+B77</f>
        <v>18504387</v>
      </c>
      <c r="C72" s="1">
        <f aca="true" t="shared" si="10" ref="C72:K72">+C77</f>
        <v>21154411</v>
      </c>
      <c r="D72" s="1">
        <f t="shared" si="10"/>
        <v>25889633</v>
      </c>
      <c r="E72" s="1">
        <f t="shared" si="10"/>
        <v>37189400</v>
      </c>
      <c r="F72" s="1">
        <f t="shared" si="10"/>
        <v>62447025</v>
      </c>
      <c r="G72" s="1">
        <f t="shared" si="10"/>
        <v>62447025</v>
      </c>
      <c r="H72" s="1">
        <f t="shared" si="10"/>
        <v>0</v>
      </c>
      <c r="I72" s="1">
        <f t="shared" si="10"/>
        <v>40935032</v>
      </c>
      <c r="J72" s="1">
        <f t="shared" si="10"/>
        <v>42266439</v>
      </c>
      <c r="K72" s="1">
        <f t="shared" si="10"/>
        <v>44590888</v>
      </c>
    </row>
    <row r="73" spans="1:11" ht="12.75" hidden="1">
      <c r="A73" s="1" t="s">
        <v>127</v>
      </c>
      <c r="B73" s="1">
        <f>+B74</f>
        <v>11480597.999999998</v>
      </c>
      <c r="C73" s="1">
        <f aca="true" t="shared" si="11" ref="C73:K73">+(C78+C80+C81+C82)-(B78+B80+B81+B82)</f>
        <v>2955199</v>
      </c>
      <c r="D73" s="1">
        <f t="shared" si="11"/>
        <v>17065048</v>
      </c>
      <c r="E73" s="1">
        <f t="shared" si="11"/>
        <v>-19977497</v>
      </c>
      <c r="F73" s="1">
        <f>+(F78+F80+F81+F82)-(D78+D80+D81+D82)</f>
        <v>-16585497</v>
      </c>
      <c r="G73" s="1">
        <f>+(G78+G80+G81+G82)-(D78+D80+D81+D82)</f>
        <v>-16585497</v>
      </c>
      <c r="H73" s="1">
        <f>+(H78+H80+H81+H82)-(D78+D80+D81+D82)</f>
        <v>5135732</v>
      </c>
      <c r="I73" s="1">
        <f>+(I78+I80+I81+I82)-(E78+E80+E81+E82)</f>
        <v>843558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128</v>
      </c>
      <c r="B74" s="1">
        <f>+TREND(C74:E74)</f>
        <v>11480597.999999998</v>
      </c>
      <c r="C74" s="1">
        <f>+C73</f>
        <v>2955199</v>
      </c>
      <c r="D74" s="1">
        <f aca="true" t="shared" si="12" ref="D74:K74">+D73</f>
        <v>17065048</v>
      </c>
      <c r="E74" s="1">
        <f t="shared" si="12"/>
        <v>-19977497</v>
      </c>
      <c r="F74" s="1">
        <f t="shared" si="12"/>
        <v>-16585497</v>
      </c>
      <c r="G74" s="1">
        <f t="shared" si="12"/>
        <v>-16585497</v>
      </c>
      <c r="H74" s="1">
        <f t="shared" si="12"/>
        <v>5135732</v>
      </c>
      <c r="I74" s="1">
        <f t="shared" si="12"/>
        <v>843558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129</v>
      </c>
      <c r="B75" s="1">
        <f>+B84-(((B80+B81+B78)*B70)-B79)</f>
        <v>9885029.23583013</v>
      </c>
      <c r="C75" s="1">
        <f aca="true" t="shared" si="13" ref="C75:K75">+C84-(((C80+C81+C78)*C70)-C79)</f>
        <v>34991166.589144744</v>
      </c>
      <c r="D75" s="1">
        <f t="shared" si="13"/>
        <v>6842946.931914523</v>
      </c>
      <c r="E75" s="1">
        <f t="shared" si="13"/>
        <v>44024399.820809156</v>
      </c>
      <c r="F75" s="1">
        <f t="shared" si="13"/>
        <v>14522881.962351289</v>
      </c>
      <c r="G75" s="1">
        <f t="shared" si="13"/>
        <v>14522881.962351289</v>
      </c>
      <c r="H75" s="1">
        <f t="shared" si="13"/>
        <v>-7234735</v>
      </c>
      <c r="I75" s="1">
        <f t="shared" si="13"/>
        <v>15029976.051481236</v>
      </c>
      <c r="J75" s="1">
        <f t="shared" si="13"/>
        <v>15036072.17200912</v>
      </c>
      <c r="K75" s="1">
        <f t="shared" si="13"/>
        <v>15036148.332121845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18504387</v>
      </c>
      <c r="C77" s="3">
        <v>21154411</v>
      </c>
      <c r="D77" s="3">
        <v>25889633</v>
      </c>
      <c r="E77" s="3">
        <v>37189400</v>
      </c>
      <c r="F77" s="3">
        <v>62447025</v>
      </c>
      <c r="G77" s="3">
        <v>62447025</v>
      </c>
      <c r="H77" s="3">
        <v>0</v>
      </c>
      <c r="I77" s="3">
        <v>40935032</v>
      </c>
      <c r="J77" s="3">
        <v>42266439</v>
      </c>
      <c r="K77" s="3">
        <v>44590888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12567265</v>
      </c>
      <c r="C79" s="3">
        <v>37442566</v>
      </c>
      <c r="D79" s="3">
        <v>17014721</v>
      </c>
      <c r="E79" s="3">
        <v>45529000</v>
      </c>
      <c r="F79" s="3">
        <v>17119000</v>
      </c>
      <c r="G79" s="3">
        <v>17119000</v>
      </c>
      <c r="H79" s="3">
        <v>-7234735</v>
      </c>
      <c r="I79" s="3">
        <v>17119339</v>
      </c>
      <c r="J79" s="3">
        <v>17119339</v>
      </c>
      <c r="K79" s="3">
        <v>17119339</v>
      </c>
    </row>
    <row r="80" spans="1:11" ht="12.75" hidden="1">
      <c r="A80" s="2" t="s">
        <v>67</v>
      </c>
      <c r="B80" s="3">
        <v>104968</v>
      </c>
      <c r="C80" s="3">
        <v>82206</v>
      </c>
      <c r="D80" s="3">
        <v>4263219</v>
      </c>
      <c r="E80" s="3">
        <v>87000</v>
      </c>
      <c r="F80" s="3">
        <v>3479000</v>
      </c>
      <c r="G80" s="3">
        <v>3479000</v>
      </c>
      <c r="H80" s="3">
        <v>8703093</v>
      </c>
      <c r="I80" s="3">
        <v>930759</v>
      </c>
      <c r="J80" s="3">
        <v>930759</v>
      </c>
      <c r="K80" s="3">
        <v>930759</v>
      </c>
    </row>
    <row r="81" spans="1:11" ht="12.75" hidden="1">
      <c r="A81" s="2" t="s">
        <v>68</v>
      </c>
      <c r="B81" s="3">
        <v>1405672</v>
      </c>
      <c r="C81" s="3">
        <v>4360729</v>
      </c>
      <c r="D81" s="3">
        <v>17230016</v>
      </c>
      <c r="E81" s="3">
        <v>1437000</v>
      </c>
      <c r="F81" s="3">
        <v>1437000</v>
      </c>
      <c r="G81" s="3">
        <v>1437000</v>
      </c>
      <c r="H81" s="3">
        <v>18047136</v>
      </c>
      <c r="I81" s="3">
        <v>1436683</v>
      </c>
      <c r="J81" s="3">
        <v>1436683</v>
      </c>
      <c r="K81" s="3">
        <v>1436683</v>
      </c>
    </row>
    <row r="82" spans="1:11" ht="12.75" hidden="1">
      <c r="A82" s="2" t="s">
        <v>69</v>
      </c>
      <c r="B82" s="3">
        <v>83610</v>
      </c>
      <c r="C82" s="3">
        <v>106514</v>
      </c>
      <c r="D82" s="3">
        <v>121262</v>
      </c>
      <c r="E82" s="3">
        <v>113000</v>
      </c>
      <c r="F82" s="3">
        <v>113000</v>
      </c>
      <c r="G82" s="3">
        <v>113000</v>
      </c>
      <c r="H82" s="3">
        <v>0</v>
      </c>
      <c r="I82" s="3">
        <v>113116</v>
      </c>
      <c r="J82" s="3">
        <v>113116</v>
      </c>
      <c r="K82" s="3">
        <v>113116</v>
      </c>
    </row>
    <row r="83" spans="1:11" ht="12.75" hidden="1">
      <c r="A83" s="2" t="s">
        <v>70</v>
      </c>
      <c r="B83" s="3">
        <v>32855696</v>
      </c>
      <c r="C83" s="3">
        <v>11671994</v>
      </c>
      <c r="D83" s="3">
        <v>12252390</v>
      </c>
      <c r="E83" s="3">
        <v>36715996</v>
      </c>
      <c r="F83" s="3">
        <v>32978000</v>
      </c>
      <c r="G83" s="3">
        <v>32978000</v>
      </c>
      <c r="H83" s="3">
        <v>1415056</v>
      </c>
      <c r="I83" s="3">
        <v>36126815</v>
      </c>
      <c r="J83" s="3">
        <v>37193000</v>
      </c>
      <c r="K83" s="3">
        <v>39237000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114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6276026</v>
      </c>
      <c r="C5" s="6">
        <v>7199305</v>
      </c>
      <c r="D5" s="23">
        <v>9974852</v>
      </c>
      <c r="E5" s="24">
        <v>15000000</v>
      </c>
      <c r="F5" s="6">
        <v>15000000</v>
      </c>
      <c r="G5" s="25">
        <v>15000000</v>
      </c>
      <c r="H5" s="26">
        <v>0</v>
      </c>
      <c r="I5" s="24">
        <v>23320000</v>
      </c>
      <c r="J5" s="6">
        <v>24719200</v>
      </c>
      <c r="K5" s="25">
        <v>26202352</v>
      </c>
    </row>
    <row r="6" spans="1:11" ht="13.5">
      <c r="A6" s="22" t="s">
        <v>18</v>
      </c>
      <c r="B6" s="6">
        <v>13674738</v>
      </c>
      <c r="C6" s="6">
        <v>16184850</v>
      </c>
      <c r="D6" s="23">
        <v>18686809</v>
      </c>
      <c r="E6" s="24">
        <v>34538776</v>
      </c>
      <c r="F6" s="6">
        <v>21923133</v>
      </c>
      <c r="G6" s="25">
        <v>21923133</v>
      </c>
      <c r="H6" s="26">
        <v>0</v>
      </c>
      <c r="I6" s="24">
        <v>27701982</v>
      </c>
      <c r="J6" s="6">
        <v>31079950</v>
      </c>
      <c r="K6" s="25">
        <v>34878335</v>
      </c>
    </row>
    <row r="7" spans="1:11" ht="13.5">
      <c r="A7" s="22" t="s">
        <v>19</v>
      </c>
      <c r="B7" s="6">
        <v>3389009</v>
      </c>
      <c r="C7" s="6">
        <v>4827020</v>
      </c>
      <c r="D7" s="23">
        <v>5718084</v>
      </c>
      <c r="E7" s="24">
        <v>5026268</v>
      </c>
      <c r="F7" s="6">
        <v>7026268</v>
      </c>
      <c r="G7" s="25">
        <v>7026268</v>
      </c>
      <c r="H7" s="26">
        <v>0</v>
      </c>
      <c r="I7" s="24">
        <v>6703552</v>
      </c>
      <c r="J7" s="6">
        <v>7105765</v>
      </c>
      <c r="K7" s="25">
        <v>7532111</v>
      </c>
    </row>
    <row r="8" spans="1:11" ht="13.5">
      <c r="A8" s="22" t="s">
        <v>20</v>
      </c>
      <c r="B8" s="6">
        <v>102646949</v>
      </c>
      <c r="C8" s="6">
        <v>109146945</v>
      </c>
      <c r="D8" s="23">
        <v>131849307</v>
      </c>
      <c r="E8" s="24">
        <v>151396600</v>
      </c>
      <c r="F8" s="6">
        <v>154686800</v>
      </c>
      <c r="G8" s="25">
        <v>154686800</v>
      </c>
      <c r="H8" s="26">
        <v>0</v>
      </c>
      <c r="I8" s="24">
        <v>187613150</v>
      </c>
      <c r="J8" s="6">
        <v>185747300</v>
      </c>
      <c r="K8" s="25">
        <v>179500450</v>
      </c>
    </row>
    <row r="9" spans="1:11" ht="13.5">
      <c r="A9" s="22" t="s">
        <v>21</v>
      </c>
      <c r="B9" s="6">
        <v>5035167</v>
      </c>
      <c r="C9" s="6">
        <v>4020164</v>
      </c>
      <c r="D9" s="23">
        <v>6068050</v>
      </c>
      <c r="E9" s="24">
        <v>101535534</v>
      </c>
      <c r="F9" s="6">
        <v>139079307</v>
      </c>
      <c r="G9" s="25">
        <v>139079307</v>
      </c>
      <c r="H9" s="26">
        <v>0</v>
      </c>
      <c r="I9" s="24">
        <v>7039346</v>
      </c>
      <c r="J9" s="6">
        <v>7461705</v>
      </c>
      <c r="K9" s="25">
        <v>7909408</v>
      </c>
    </row>
    <row r="10" spans="1:11" ht="25.5">
      <c r="A10" s="27" t="s">
        <v>118</v>
      </c>
      <c r="B10" s="28">
        <f>SUM(B5:B9)</f>
        <v>131021889</v>
      </c>
      <c r="C10" s="29">
        <f aca="true" t="shared" si="0" ref="C10:K10">SUM(C5:C9)</f>
        <v>141378284</v>
      </c>
      <c r="D10" s="30">
        <f t="shared" si="0"/>
        <v>172297102</v>
      </c>
      <c r="E10" s="28">
        <f t="shared" si="0"/>
        <v>307497178</v>
      </c>
      <c r="F10" s="29">
        <f t="shared" si="0"/>
        <v>337715508</v>
      </c>
      <c r="G10" s="31">
        <f t="shared" si="0"/>
        <v>337715508</v>
      </c>
      <c r="H10" s="32">
        <f t="shared" si="0"/>
        <v>0</v>
      </c>
      <c r="I10" s="28">
        <f t="shared" si="0"/>
        <v>252378030</v>
      </c>
      <c r="J10" s="29">
        <f t="shared" si="0"/>
        <v>256113920</v>
      </c>
      <c r="K10" s="31">
        <f t="shared" si="0"/>
        <v>256022656</v>
      </c>
    </row>
    <row r="11" spans="1:11" ht="13.5">
      <c r="A11" s="22" t="s">
        <v>22</v>
      </c>
      <c r="B11" s="6">
        <v>33114466</v>
      </c>
      <c r="C11" s="6">
        <v>44883275</v>
      </c>
      <c r="D11" s="23">
        <v>51289943</v>
      </c>
      <c r="E11" s="24">
        <v>73042316</v>
      </c>
      <c r="F11" s="6">
        <v>66277579</v>
      </c>
      <c r="G11" s="25">
        <v>66277579</v>
      </c>
      <c r="H11" s="26">
        <v>0</v>
      </c>
      <c r="I11" s="24">
        <v>79768377</v>
      </c>
      <c r="J11" s="6">
        <v>82921427</v>
      </c>
      <c r="K11" s="25">
        <v>87316263</v>
      </c>
    </row>
    <row r="12" spans="1:11" ht="13.5">
      <c r="A12" s="22" t="s">
        <v>23</v>
      </c>
      <c r="B12" s="6">
        <v>14075069</v>
      </c>
      <c r="C12" s="6">
        <v>16198965</v>
      </c>
      <c r="D12" s="23">
        <v>16338321</v>
      </c>
      <c r="E12" s="24">
        <v>18466288</v>
      </c>
      <c r="F12" s="6">
        <v>18466288</v>
      </c>
      <c r="G12" s="25">
        <v>18466288</v>
      </c>
      <c r="H12" s="26">
        <v>0</v>
      </c>
      <c r="I12" s="24">
        <v>19537333</v>
      </c>
      <c r="J12" s="6">
        <v>20611886</v>
      </c>
      <c r="K12" s="25">
        <v>21704316</v>
      </c>
    </row>
    <row r="13" spans="1:11" ht="13.5">
      <c r="A13" s="22" t="s">
        <v>119</v>
      </c>
      <c r="B13" s="6">
        <v>17721418</v>
      </c>
      <c r="C13" s="6">
        <v>30067523</v>
      </c>
      <c r="D13" s="23">
        <v>19047263</v>
      </c>
      <c r="E13" s="24">
        <v>30067523</v>
      </c>
      <c r="F13" s="6">
        <v>30067523</v>
      </c>
      <c r="G13" s="25">
        <v>30067523</v>
      </c>
      <c r="H13" s="26">
        <v>0</v>
      </c>
      <c r="I13" s="24">
        <v>20500000</v>
      </c>
      <c r="J13" s="6">
        <v>22550000</v>
      </c>
      <c r="K13" s="25">
        <v>24805000</v>
      </c>
    </row>
    <row r="14" spans="1:11" ht="13.5">
      <c r="A14" s="22" t="s">
        <v>24</v>
      </c>
      <c r="B14" s="6">
        <v>0</v>
      </c>
      <c r="C14" s="6">
        <v>148120</v>
      </c>
      <c r="D14" s="23">
        <v>430605</v>
      </c>
      <c r="E14" s="24">
        <v>1350000</v>
      </c>
      <c r="F14" s="6">
        <v>1350000</v>
      </c>
      <c r="G14" s="25">
        <v>1350000</v>
      </c>
      <c r="H14" s="26">
        <v>0</v>
      </c>
      <c r="I14" s="24">
        <v>1428300</v>
      </c>
      <c r="J14" s="6">
        <v>1506857</v>
      </c>
      <c r="K14" s="25">
        <v>1586720</v>
      </c>
    </row>
    <row r="15" spans="1:11" ht="13.5">
      <c r="A15" s="22" t="s">
        <v>25</v>
      </c>
      <c r="B15" s="6">
        <v>13499898</v>
      </c>
      <c r="C15" s="6">
        <v>16250966</v>
      </c>
      <c r="D15" s="23">
        <v>20811676</v>
      </c>
      <c r="E15" s="24">
        <v>22152300</v>
      </c>
      <c r="F15" s="6">
        <v>20470688</v>
      </c>
      <c r="G15" s="25">
        <v>20470688</v>
      </c>
      <c r="H15" s="26">
        <v>0</v>
      </c>
      <c r="I15" s="24">
        <v>22120626</v>
      </c>
      <c r="J15" s="6">
        <v>23903548</v>
      </c>
      <c r="K15" s="25">
        <v>25830174</v>
      </c>
    </row>
    <row r="16" spans="1:11" ht="13.5">
      <c r="A16" s="33" t="s">
        <v>26</v>
      </c>
      <c r="B16" s="6">
        <v>695285</v>
      </c>
      <c r="C16" s="6">
        <v>614106</v>
      </c>
      <c r="D16" s="23">
        <v>788132</v>
      </c>
      <c r="E16" s="24">
        <v>3500000</v>
      </c>
      <c r="F16" s="6">
        <v>3500000</v>
      </c>
      <c r="G16" s="25">
        <v>3500000</v>
      </c>
      <c r="H16" s="26">
        <v>0</v>
      </c>
      <c r="I16" s="24">
        <v>3696000</v>
      </c>
      <c r="J16" s="6">
        <v>3899280</v>
      </c>
      <c r="K16" s="25">
        <v>4105942</v>
      </c>
    </row>
    <row r="17" spans="1:11" ht="13.5">
      <c r="A17" s="22" t="s">
        <v>27</v>
      </c>
      <c r="B17" s="6">
        <v>45965321</v>
      </c>
      <c r="C17" s="6">
        <v>76495091</v>
      </c>
      <c r="D17" s="23">
        <v>80589795</v>
      </c>
      <c r="E17" s="24">
        <v>259954206</v>
      </c>
      <c r="F17" s="6">
        <v>298934782</v>
      </c>
      <c r="G17" s="25">
        <v>298934782</v>
      </c>
      <c r="H17" s="26">
        <v>0</v>
      </c>
      <c r="I17" s="24">
        <v>197271244</v>
      </c>
      <c r="J17" s="6">
        <v>196627623</v>
      </c>
      <c r="K17" s="25">
        <v>196623793</v>
      </c>
    </row>
    <row r="18" spans="1:11" ht="13.5">
      <c r="A18" s="34" t="s">
        <v>28</v>
      </c>
      <c r="B18" s="35">
        <f>SUM(B11:B17)</f>
        <v>125071457</v>
      </c>
      <c r="C18" s="36">
        <f aca="true" t="shared" si="1" ref="C18:K18">SUM(C11:C17)</f>
        <v>184658046</v>
      </c>
      <c r="D18" s="37">
        <f t="shared" si="1"/>
        <v>189295735</v>
      </c>
      <c r="E18" s="35">
        <f t="shared" si="1"/>
        <v>408532633</v>
      </c>
      <c r="F18" s="36">
        <f t="shared" si="1"/>
        <v>439066860</v>
      </c>
      <c r="G18" s="38">
        <f t="shared" si="1"/>
        <v>439066860</v>
      </c>
      <c r="H18" s="39">
        <f t="shared" si="1"/>
        <v>0</v>
      </c>
      <c r="I18" s="35">
        <f t="shared" si="1"/>
        <v>344321880</v>
      </c>
      <c r="J18" s="36">
        <f t="shared" si="1"/>
        <v>352020621</v>
      </c>
      <c r="K18" s="38">
        <f t="shared" si="1"/>
        <v>361972208</v>
      </c>
    </row>
    <row r="19" spans="1:11" ht="13.5">
      <c r="A19" s="34" t="s">
        <v>29</v>
      </c>
      <c r="B19" s="40">
        <f>+B10-B18</f>
        <v>5950432</v>
      </c>
      <c r="C19" s="41">
        <f aca="true" t="shared" si="2" ref="C19:K19">+C10-C18</f>
        <v>-43279762</v>
      </c>
      <c r="D19" s="42">
        <f t="shared" si="2"/>
        <v>-16998633</v>
      </c>
      <c r="E19" s="40">
        <f t="shared" si="2"/>
        <v>-101035455</v>
      </c>
      <c r="F19" s="41">
        <f t="shared" si="2"/>
        <v>-101351352</v>
      </c>
      <c r="G19" s="43">
        <f t="shared" si="2"/>
        <v>-101351352</v>
      </c>
      <c r="H19" s="44">
        <f t="shared" si="2"/>
        <v>0</v>
      </c>
      <c r="I19" s="40">
        <f t="shared" si="2"/>
        <v>-91943850</v>
      </c>
      <c r="J19" s="41">
        <f t="shared" si="2"/>
        <v>-95906701</v>
      </c>
      <c r="K19" s="43">
        <f t="shared" si="2"/>
        <v>-105949552</v>
      </c>
    </row>
    <row r="20" spans="1:11" ht="13.5">
      <c r="A20" s="22" t="s">
        <v>30</v>
      </c>
      <c r="B20" s="24">
        <v>41400012</v>
      </c>
      <c r="C20" s="6">
        <v>59743694</v>
      </c>
      <c r="D20" s="23">
        <v>62052378</v>
      </c>
      <c r="E20" s="24">
        <v>67142400</v>
      </c>
      <c r="F20" s="6">
        <v>67247868</v>
      </c>
      <c r="G20" s="25">
        <v>67247868</v>
      </c>
      <c r="H20" s="26">
        <v>0</v>
      </c>
      <c r="I20" s="24">
        <v>69443850</v>
      </c>
      <c r="J20" s="6">
        <v>71156700</v>
      </c>
      <c r="K20" s="25">
        <v>78724550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47350444</v>
      </c>
      <c r="C22" s="52">
        <f aca="true" t="shared" si="3" ref="C22:K22">SUM(C19:C21)</f>
        <v>16463932</v>
      </c>
      <c r="D22" s="53">
        <f t="shared" si="3"/>
        <v>45053745</v>
      </c>
      <c r="E22" s="51">
        <f t="shared" si="3"/>
        <v>-33893055</v>
      </c>
      <c r="F22" s="52">
        <f t="shared" si="3"/>
        <v>-34103484</v>
      </c>
      <c r="G22" s="54">
        <f t="shared" si="3"/>
        <v>-34103484</v>
      </c>
      <c r="H22" s="55">
        <f t="shared" si="3"/>
        <v>0</v>
      </c>
      <c r="I22" s="51">
        <f t="shared" si="3"/>
        <v>-22500000</v>
      </c>
      <c r="J22" s="52">
        <f t="shared" si="3"/>
        <v>-24750001</v>
      </c>
      <c r="K22" s="54">
        <f t="shared" si="3"/>
        <v>-27225002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47350444</v>
      </c>
      <c r="C24" s="41">
        <f aca="true" t="shared" si="4" ref="C24:K24">SUM(C22:C23)</f>
        <v>16463932</v>
      </c>
      <c r="D24" s="42">
        <f t="shared" si="4"/>
        <v>45053745</v>
      </c>
      <c r="E24" s="40">
        <f t="shared" si="4"/>
        <v>-33893055</v>
      </c>
      <c r="F24" s="41">
        <f t="shared" si="4"/>
        <v>-34103484</v>
      </c>
      <c r="G24" s="43">
        <f t="shared" si="4"/>
        <v>-34103484</v>
      </c>
      <c r="H24" s="44">
        <f t="shared" si="4"/>
        <v>0</v>
      </c>
      <c r="I24" s="40">
        <f t="shared" si="4"/>
        <v>-22500000</v>
      </c>
      <c r="J24" s="41">
        <f t="shared" si="4"/>
        <v>-24750001</v>
      </c>
      <c r="K24" s="43">
        <f t="shared" si="4"/>
        <v>-27225002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45381637</v>
      </c>
      <c r="C27" s="7">
        <v>36263642</v>
      </c>
      <c r="D27" s="64">
        <v>34649571</v>
      </c>
      <c r="E27" s="65">
        <v>171421285</v>
      </c>
      <c r="F27" s="7">
        <v>187341855</v>
      </c>
      <c r="G27" s="66">
        <v>187341855</v>
      </c>
      <c r="H27" s="67">
        <v>0</v>
      </c>
      <c r="I27" s="65">
        <v>93606219</v>
      </c>
      <c r="J27" s="7">
        <v>88584664</v>
      </c>
      <c r="K27" s="66">
        <v>85380843</v>
      </c>
    </row>
    <row r="28" spans="1:11" ht="13.5">
      <c r="A28" s="68" t="s">
        <v>30</v>
      </c>
      <c r="B28" s="6">
        <v>45381637</v>
      </c>
      <c r="C28" s="6">
        <v>33481828</v>
      </c>
      <c r="D28" s="23">
        <v>31103512</v>
      </c>
      <c r="E28" s="24">
        <v>67142400</v>
      </c>
      <c r="F28" s="6">
        <v>67247868</v>
      </c>
      <c r="G28" s="25">
        <v>67247868</v>
      </c>
      <c r="H28" s="26">
        <v>0</v>
      </c>
      <c r="I28" s="24">
        <v>69522330</v>
      </c>
      <c r="J28" s="6">
        <v>71156700</v>
      </c>
      <c r="K28" s="25">
        <v>78724550</v>
      </c>
    </row>
    <row r="29" spans="1:11" ht="13.5">
      <c r="A29" s="22" t="s">
        <v>123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45000000</v>
      </c>
      <c r="F30" s="6">
        <v>45000000</v>
      </c>
      <c r="G30" s="25">
        <v>45000000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2781814</v>
      </c>
      <c r="D31" s="23">
        <v>3546059</v>
      </c>
      <c r="E31" s="24">
        <v>59278885</v>
      </c>
      <c r="F31" s="6">
        <v>75093987</v>
      </c>
      <c r="G31" s="25">
        <v>75093987</v>
      </c>
      <c r="H31" s="26">
        <v>0</v>
      </c>
      <c r="I31" s="24">
        <v>24083889</v>
      </c>
      <c r="J31" s="6">
        <v>17427964</v>
      </c>
      <c r="K31" s="25">
        <v>6656293</v>
      </c>
    </row>
    <row r="32" spans="1:11" ht="13.5">
      <c r="A32" s="34" t="s">
        <v>36</v>
      </c>
      <c r="B32" s="7">
        <f>SUM(B28:B31)</f>
        <v>45381637</v>
      </c>
      <c r="C32" s="7">
        <f aca="true" t="shared" si="5" ref="C32:K32">SUM(C28:C31)</f>
        <v>36263642</v>
      </c>
      <c r="D32" s="64">
        <f t="shared" si="5"/>
        <v>34649571</v>
      </c>
      <c r="E32" s="65">
        <f t="shared" si="5"/>
        <v>171421285</v>
      </c>
      <c r="F32" s="7">
        <f t="shared" si="5"/>
        <v>187341855</v>
      </c>
      <c r="G32" s="66">
        <f t="shared" si="5"/>
        <v>187341855</v>
      </c>
      <c r="H32" s="67">
        <f t="shared" si="5"/>
        <v>0</v>
      </c>
      <c r="I32" s="65">
        <f t="shared" si="5"/>
        <v>93606219</v>
      </c>
      <c r="J32" s="7">
        <f t="shared" si="5"/>
        <v>88584664</v>
      </c>
      <c r="K32" s="66">
        <f t="shared" si="5"/>
        <v>85380843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90513153</v>
      </c>
      <c r="C35" s="6">
        <v>138049173</v>
      </c>
      <c r="D35" s="23">
        <v>147899123</v>
      </c>
      <c r="E35" s="24">
        <v>71506801</v>
      </c>
      <c r="F35" s="6">
        <v>34536901</v>
      </c>
      <c r="G35" s="25">
        <v>34536901</v>
      </c>
      <c r="H35" s="26">
        <v>113104397</v>
      </c>
      <c r="I35" s="24">
        <v>42139777</v>
      </c>
      <c r="J35" s="6">
        <v>37739777</v>
      </c>
      <c r="K35" s="25">
        <v>32899776</v>
      </c>
    </row>
    <row r="36" spans="1:11" ht="13.5">
      <c r="A36" s="22" t="s">
        <v>39</v>
      </c>
      <c r="B36" s="6">
        <v>267403884</v>
      </c>
      <c r="C36" s="6">
        <v>270432889</v>
      </c>
      <c r="D36" s="23">
        <v>293535114</v>
      </c>
      <c r="E36" s="24">
        <v>451784962</v>
      </c>
      <c r="F36" s="6">
        <v>467705532</v>
      </c>
      <c r="G36" s="25">
        <v>467705532</v>
      </c>
      <c r="H36" s="26">
        <v>401074414</v>
      </c>
      <c r="I36" s="24">
        <v>447959280</v>
      </c>
      <c r="J36" s="6">
        <v>514836862</v>
      </c>
      <c r="K36" s="25">
        <v>576158050</v>
      </c>
    </row>
    <row r="37" spans="1:11" ht="13.5">
      <c r="A37" s="22" t="s">
        <v>40</v>
      </c>
      <c r="B37" s="6">
        <v>15330473</v>
      </c>
      <c r="C37" s="6">
        <v>39797658</v>
      </c>
      <c r="D37" s="23">
        <v>33047707</v>
      </c>
      <c r="E37" s="24">
        <v>6409894</v>
      </c>
      <c r="F37" s="6">
        <v>6409894</v>
      </c>
      <c r="G37" s="25">
        <v>6409894</v>
      </c>
      <c r="H37" s="26">
        <v>30585111</v>
      </c>
      <c r="I37" s="24">
        <v>13910098</v>
      </c>
      <c r="J37" s="6">
        <v>13929283</v>
      </c>
      <c r="K37" s="25">
        <v>13949307</v>
      </c>
    </row>
    <row r="38" spans="1:11" ht="13.5">
      <c r="A38" s="22" t="s">
        <v>41</v>
      </c>
      <c r="B38" s="6">
        <v>0</v>
      </c>
      <c r="C38" s="6">
        <v>1562421</v>
      </c>
      <c r="D38" s="23">
        <v>5591594</v>
      </c>
      <c r="E38" s="24">
        <v>57552289</v>
      </c>
      <c r="F38" s="6">
        <v>57552289</v>
      </c>
      <c r="G38" s="25">
        <v>57552289</v>
      </c>
      <c r="H38" s="26">
        <v>21190324</v>
      </c>
      <c r="I38" s="24">
        <v>5591594</v>
      </c>
      <c r="J38" s="6">
        <v>5591594</v>
      </c>
      <c r="K38" s="25">
        <v>5591594</v>
      </c>
    </row>
    <row r="39" spans="1:11" ht="13.5">
      <c r="A39" s="22" t="s">
        <v>42</v>
      </c>
      <c r="B39" s="6">
        <v>342586564</v>
      </c>
      <c r="C39" s="6">
        <v>367121983</v>
      </c>
      <c r="D39" s="23">
        <v>402794936</v>
      </c>
      <c r="E39" s="24">
        <v>459329581</v>
      </c>
      <c r="F39" s="6">
        <v>438280251</v>
      </c>
      <c r="G39" s="25">
        <v>438280251</v>
      </c>
      <c r="H39" s="26">
        <v>462403377</v>
      </c>
      <c r="I39" s="24">
        <v>470597365</v>
      </c>
      <c r="J39" s="6">
        <v>533055762</v>
      </c>
      <c r="K39" s="25">
        <v>589516925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74351477</v>
      </c>
      <c r="C42" s="6">
        <v>111851974</v>
      </c>
      <c r="D42" s="23">
        <v>43283290</v>
      </c>
      <c r="E42" s="24">
        <v>71031508</v>
      </c>
      <c r="F42" s="6">
        <v>37520302</v>
      </c>
      <c r="G42" s="25">
        <v>37520302</v>
      </c>
      <c r="H42" s="26">
        <v>50832115</v>
      </c>
      <c r="I42" s="24">
        <v>91606243</v>
      </c>
      <c r="J42" s="6">
        <v>86384664</v>
      </c>
      <c r="K42" s="25">
        <v>82960842</v>
      </c>
    </row>
    <row r="43" spans="1:11" ht="13.5">
      <c r="A43" s="22" t="s">
        <v>45</v>
      </c>
      <c r="B43" s="6">
        <v>-44381637</v>
      </c>
      <c r="C43" s="6">
        <v>-71365675</v>
      </c>
      <c r="D43" s="23">
        <v>-34649571</v>
      </c>
      <c r="E43" s="24">
        <v>-171421284</v>
      </c>
      <c r="F43" s="6">
        <v>-187341856</v>
      </c>
      <c r="G43" s="25">
        <v>-187341856</v>
      </c>
      <c r="H43" s="26">
        <v>-98682785</v>
      </c>
      <c r="I43" s="24">
        <v>-68606220</v>
      </c>
      <c r="J43" s="6">
        <v>-68584664</v>
      </c>
      <c r="K43" s="25">
        <v>-85380843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45000000</v>
      </c>
      <c r="F44" s="6">
        <v>45000000</v>
      </c>
      <c r="G44" s="25">
        <v>45000000</v>
      </c>
      <c r="H44" s="26">
        <v>8638035</v>
      </c>
      <c r="I44" s="24">
        <v>-25000000</v>
      </c>
      <c r="J44" s="6">
        <v>-20000000</v>
      </c>
      <c r="K44" s="25">
        <v>0</v>
      </c>
    </row>
    <row r="45" spans="1:11" ht="13.5">
      <c r="A45" s="34" t="s">
        <v>47</v>
      </c>
      <c r="B45" s="7">
        <v>75269185</v>
      </c>
      <c r="C45" s="7">
        <v>117518723</v>
      </c>
      <c r="D45" s="64">
        <v>126152442</v>
      </c>
      <c r="E45" s="65">
        <v>63423805</v>
      </c>
      <c r="F45" s="7">
        <v>20214479</v>
      </c>
      <c r="G45" s="66">
        <v>20214479</v>
      </c>
      <c r="H45" s="67">
        <v>85823399</v>
      </c>
      <c r="I45" s="65">
        <v>25553365</v>
      </c>
      <c r="J45" s="7">
        <v>23353365</v>
      </c>
      <c r="K45" s="66">
        <v>20933364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77032424</v>
      </c>
      <c r="C48" s="6">
        <v>117518723</v>
      </c>
      <c r="D48" s="23">
        <v>126152442</v>
      </c>
      <c r="E48" s="24">
        <v>57184383</v>
      </c>
      <c r="F48" s="6">
        <v>20214483</v>
      </c>
      <c r="G48" s="25">
        <v>20214483</v>
      </c>
      <c r="H48" s="26">
        <v>85823398</v>
      </c>
      <c r="I48" s="24">
        <v>25553343</v>
      </c>
      <c r="J48" s="6">
        <v>23353343</v>
      </c>
      <c r="K48" s="25">
        <v>20933342</v>
      </c>
    </row>
    <row r="49" spans="1:11" ht="13.5">
      <c r="A49" s="22" t="s">
        <v>50</v>
      </c>
      <c r="B49" s="6">
        <f>+B75</f>
        <v>-1033810.8493658304</v>
      </c>
      <c r="C49" s="6">
        <f aca="true" t="shared" si="6" ref="C49:K49">+C75</f>
        <v>27654871.620711647</v>
      </c>
      <c r="D49" s="23">
        <f t="shared" si="6"/>
        <v>15634160.752799958</v>
      </c>
      <c r="E49" s="24">
        <f t="shared" si="6"/>
        <v>-3890334.040004247</v>
      </c>
      <c r="F49" s="6">
        <f t="shared" si="6"/>
        <v>-2460627.471888458</v>
      </c>
      <c r="G49" s="25">
        <f t="shared" si="6"/>
        <v>-2460627.471888458</v>
      </c>
      <c r="H49" s="26">
        <f t="shared" si="6"/>
        <v>24471999</v>
      </c>
      <c r="I49" s="24">
        <f t="shared" si="6"/>
        <v>-509922.9779119063</v>
      </c>
      <c r="J49" s="6">
        <f t="shared" si="6"/>
        <v>1571109.3451231886</v>
      </c>
      <c r="K49" s="25">
        <f t="shared" si="6"/>
        <v>3860984.739159832</v>
      </c>
    </row>
    <row r="50" spans="1:11" ht="13.5">
      <c r="A50" s="34" t="s">
        <v>51</v>
      </c>
      <c r="B50" s="7">
        <f>+B48-B49</f>
        <v>78066234.84936583</v>
      </c>
      <c r="C50" s="7">
        <f aca="true" t="shared" si="7" ref="C50:K50">+C48-C49</f>
        <v>89863851.37928835</v>
      </c>
      <c r="D50" s="64">
        <f t="shared" si="7"/>
        <v>110518281.24720004</v>
      </c>
      <c r="E50" s="65">
        <f t="shared" si="7"/>
        <v>61074717.040004246</v>
      </c>
      <c r="F50" s="7">
        <f t="shared" si="7"/>
        <v>22675110.471888456</v>
      </c>
      <c r="G50" s="66">
        <f t="shared" si="7"/>
        <v>22675110.471888456</v>
      </c>
      <c r="H50" s="67">
        <f t="shared" si="7"/>
        <v>61351399</v>
      </c>
      <c r="I50" s="65">
        <f t="shared" si="7"/>
        <v>26063265.977911904</v>
      </c>
      <c r="J50" s="7">
        <f t="shared" si="7"/>
        <v>21782233.654876813</v>
      </c>
      <c r="K50" s="66">
        <f t="shared" si="7"/>
        <v>17072357.26084017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45381637</v>
      </c>
      <c r="C53" s="6">
        <v>271620506</v>
      </c>
      <c r="D53" s="23">
        <v>293535114</v>
      </c>
      <c r="E53" s="24">
        <v>500831393</v>
      </c>
      <c r="F53" s="6">
        <v>516751963</v>
      </c>
      <c r="G53" s="25">
        <v>516751963</v>
      </c>
      <c r="H53" s="26">
        <v>329410108</v>
      </c>
      <c r="I53" s="24">
        <v>93606219</v>
      </c>
      <c r="J53" s="6">
        <v>88584664</v>
      </c>
      <c r="K53" s="25">
        <v>85380843</v>
      </c>
    </row>
    <row r="54" spans="1:11" ht="13.5">
      <c r="A54" s="22" t="s">
        <v>119</v>
      </c>
      <c r="B54" s="6">
        <v>17721418</v>
      </c>
      <c r="C54" s="6">
        <v>30067523</v>
      </c>
      <c r="D54" s="23">
        <v>19047263</v>
      </c>
      <c r="E54" s="24">
        <v>30067523</v>
      </c>
      <c r="F54" s="6">
        <v>30067523</v>
      </c>
      <c r="G54" s="25">
        <v>30067523</v>
      </c>
      <c r="H54" s="26">
        <v>0</v>
      </c>
      <c r="I54" s="24">
        <v>20500000</v>
      </c>
      <c r="J54" s="6">
        <v>22550000</v>
      </c>
      <c r="K54" s="25">
        <v>24805000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5580924</v>
      </c>
      <c r="D56" s="23">
        <v>1072261</v>
      </c>
      <c r="E56" s="24">
        <v>20299140</v>
      </c>
      <c r="F56" s="6">
        <v>29740140</v>
      </c>
      <c r="G56" s="25">
        <v>29740140</v>
      </c>
      <c r="H56" s="26">
        <v>0</v>
      </c>
      <c r="I56" s="24">
        <v>23509200</v>
      </c>
      <c r="J56" s="6">
        <v>24802206</v>
      </c>
      <c r="K56" s="25">
        <v>26116724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2500000</v>
      </c>
      <c r="F59" s="6">
        <v>279631</v>
      </c>
      <c r="G59" s="25">
        <v>279631</v>
      </c>
      <c r="H59" s="26">
        <v>279631</v>
      </c>
      <c r="I59" s="24">
        <v>279631</v>
      </c>
      <c r="J59" s="6">
        <v>279631</v>
      </c>
      <c r="K59" s="25">
        <v>279631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3000</v>
      </c>
      <c r="E64" s="91">
        <v>6000</v>
      </c>
      <c r="F64" s="92">
        <v>6000</v>
      </c>
      <c r="G64" s="93">
        <v>6000</v>
      </c>
      <c r="H64" s="94">
        <v>6000</v>
      </c>
      <c r="I64" s="91">
        <v>6000</v>
      </c>
      <c r="J64" s="92">
        <v>6000</v>
      </c>
      <c r="K64" s="93">
        <v>6000</v>
      </c>
    </row>
    <row r="65" spans="1:11" ht="13.5">
      <c r="A65" s="90" t="s">
        <v>63</v>
      </c>
      <c r="B65" s="91">
        <v>0</v>
      </c>
      <c r="C65" s="92">
        <v>0</v>
      </c>
      <c r="D65" s="93">
        <v>47990</v>
      </c>
      <c r="E65" s="91">
        <v>47890</v>
      </c>
      <c r="F65" s="92">
        <v>47890</v>
      </c>
      <c r="G65" s="93">
        <v>47890</v>
      </c>
      <c r="H65" s="94">
        <v>47815</v>
      </c>
      <c r="I65" s="91">
        <v>47890</v>
      </c>
      <c r="J65" s="92">
        <v>47890</v>
      </c>
      <c r="K65" s="93">
        <v>47890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0.9914207719536247</v>
      </c>
      <c r="C70" s="5">
        <f aca="true" t="shared" si="8" ref="C70:K70">IF(ISERROR(C71/C72),0,(C71/C72))</f>
        <v>0.6275339664525142</v>
      </c>
      <c r="D70" s="5">
        <f t="shared" si="8"/>
        <v>0.8773366700344843</v>
      </c>
      <c r="E70" s="5">
        <f t="shared" si="8"/>
        <v>0.338028060495527</v>
      </c>
      <c r="F70" s="5">
        <f t="shared" si="8"/>
        <v>0.22347249844945333</v>
      </c>
      <c r="G70" s="5">
        <f t="shared" si="8"/>
        <v>0.22347249844945333</v>
      </c>
      <c r="H70" s="5">
        <f t="shared" si="8"/>
        <v>0</v>
      </c>
      <c r="I70" s="5">
        <f t="shared" si="8"/>
        <v>0.9469064848120594</v>
      </c>
      <c r="J70" s="5">
        <f t="shared" si="8"/>
        <v>0.9470815245857805</v>
      </c>
      <c r="K70" s="5">
        <f t="shared" si="8"/>
        <v>0.9472891434632754</v>
      </c>
    </row>
    <row r="71" spans="1:11" ht="12.75" hidden="1">
      <c r="A71" s="1" t="s">
        <v>125</v>
      </c>
      <c r="B71" s="1">
        <f>+B83</f>
        <v>24771571</v>
      </c>
      <c r="C71" s="1">
        <f aca="true" t="shared" si="9" ref="C71:K71">+C83</f>
        <v>17197141</v>
      </c>
      <c r="D71" s="1">
        <f t="shared" si="9"/>
        <v>30469649</v>
      </c>
      <c r="E71" s="1">
        <f t="shared" si="9"/>
        <v>51067356</v>
      </c>
      <c r="F71" s="1">
        <f t="shared" si="9"/>
        <v>39331705</v>
      </c>
      <c r="G71" s="1">
        <f t="shared" si="9"/>
        <v>39331705</v>
      </c>
      <c r="H71" s="1">
        <f t="shared" si="9"/>
        <v>32474150</v>
      </c>
      <c r="I71" s="1">
        <f t="shared" si="9"/>
        <v>54978648</v>
      </c>
      <c r="J71" s="1">
        <f t="shared" si="9"/>
        <v>59913187</v>
      </c>
      <c r="K71" s="1">
        <f t="shared" si="9"/>
        <v>65353568</v>
      </c>
    </row>
    <row r="72" spans="1:11" ht="12.75" hidden="1">
      <c r="A72" s="1" t="s">
        <v>126</v>
      </c>
      <c r="B72" s="1">
        <f>+B77</f>
        <v>24985931</v>
      </c>
      <c r="C72" s="1">
        <f aca="true" t="shared" si="10" ref="C72:K72">+C77</f>
        <v>27404319</v>
      </c>
      <c r="D72" s="1">
        <f t="shared" si="10"/>
        <v>34729711</v>
      </c>
      <c r="E72" s="1">
        <f t="shared" si="10"/>
        <v>151074310</v>
      </c>
      <c r="F72" s="1">
        <f t="shared" si="10"/>
        <v>176002440</v>
      </c>
      <c r="G72" s="1">
        <f t="shared" si="10"/>
        <v>176002440</v>
      </c>
      <c r="H72" s="1">
        <f t="shared" si="10"/>
        <v>0</v>
      </c>
      <c r="I72" s="1">
        <f t="shared" si="10"/>
        <v>58061328</v>
      </c>
      <c r="J72" s="1">
        <f t="shared" si="10"/>
        <v>63260855</v>
      </c>
      <c r="K72" s="1">
        <f t="shared" si="10"/>
        <v>68990095</v>
      </c>
    </row>
    <row r="73" spans="1:11" ht="12.75" hidden="1">
      <c r="A73" s="1" t="s">
        <v>127</v>
      </c>
      <c r="B73" s="1">
        <f>+B74</f>
        <v>7033686.666666665</v>
      </c>
      <c r="C73" s="1">
        <f aca="true" t="shared" si="11" ref="C73:K73">+(C78+C80+C81+C82)-(B78+B80+B81+B82)</f>
        <v>6794408</v>
      </c>
      <c r="D73" s="1">
        <f t="shared" si="11"/>
        <v>674016</v>
      </c>
      <c r="E73" s="1">
        <f t="shared" si="11"/>
        <v>-6882048</v>
      </c>
      <c r="F73" s="1">
        <f>+(F78+F80+F81+F82)-(D78+D80+D81+D82)</f>
        <v>-6882048</v>
      </c>
      <c r="G73" s="1">
        <f>+(G78+G80+G81+G82)-(D78+D80+D81+D82)</f>
        <v>-6882048</v>
      </c>
      <c r="H73" s="1">
        <f>+(H78+H80+H81+H82)-(D78+D80+D81+D82)</f>
        <v>5800484</v>
      </c>
      <c r="I73" s="1">
        <f>+(I78+I80+I81+I82)-(E78+E80+E81+E82)</f>
        <v>2192290</v>
      </c>
      <c r="J73" s="1">
        <f t="shared" si="11"/>
        <v>-2200000</v>
      </c>
      <c r="K73" s="1">
        <f t="shared" si="11"/>
        <v>-2420000</v>
      </c>
    </row>
    <row r="74" spans="1:11" ht="12.75" hidden="1">
      <c r="A74" s="1" t="s">
        <v>128</v>
      </c>
      <c r="B74" s="1">
        <f>+TREND(C74:E74)</f>
        <v>7033686.666666665</v>
      </c>
      <c r="C74" s="1">
        <f>+C73</f>
        <v>6794408</v>
      </c>
      <c r="D74" s="1">
        <f aca="true" t="shared" si="12" ref="D74:K74">+D73</f>
        <v>674016</v>
      </c>
      <c r="E74" s="1">
        <f t="shared" si="12"/>
        <v>-6882048</v>
      </c>
      <c r="F74" s="1">
        <f t="shared" si="12"/>
        <v>-6882048</v>
      </c>
      <c r="G74" s="1">
        <f t="shared" si="12"/>
        <v>-6882048</v>
      </c>
      <c r="H74" s="1">
        <f t="shared" si="12"/>
        <v>5800484</v>
      </c>
      <c r="I74" s="1">
        <f t="shared" si="12"/>
        <v>2192290</v>
      </c>
      <c r="J74" s="1">
        <f t="shared" si="12"/>
        <v>-2200000</v>
      </c>
      <c r="K74" s="1">
        <f t="shared" si="12"/>
        <v>-2420000</v>
      </c>
    </row>
    <row r="75" spans="1:11" ht="12.75" hidden="1">
      <c r="A75" s="1" t="s">
        <v>129</v>
      </c>
      <c r="B75" s="1">
        <f>+B84-(((B80+B81+B78)*B70)-B79)</f>
        <v>-1033810.8493658304</v>
      </c>
      <c r="C75" s="1">
        <f aca="true" t="shared" si="13" ref="C75:K75">+C84-(((C80+C81+C78)*C70)-C79)</f>
        <v>27654871.620711647</v>
      </c>
      <c r="D75" s="1">
        <f t="shared" si="13"/>
        <v>15634160.752799958</v>
      </c>
      <c r="E75" s="1">
        <f t="shared" si="13"/>
        <v>-3890334.040004247</v>
      </c>
      <c r="F75" s="1">
        <f t="shared" si="13"/>
        <v>-2460627.471888458</v>
      </c>
      <c r="G75" s="1">
        <f t="shared" si="13"/>
        <v>-2460627.471888458</v>
      </c>
      <c r="H75" s="1">
        <f t="shared" si="13"/>
        <v>24471999</v>
      </c>
      <c r="I75" s="1">
        <f t="shared" si="13"/>
        <v>-509922.9779119063</v>
      </c>
      <c r="J75" s="1">
        <f t="shared" si="13"/>
        <v>1571109.3451231886</v>
      </c>
      <c r="K75" s="1">
        <f t="shared" si="13"/>
        <v>3860984.739159832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24985931</v>
      </c>
      <c r="C77" s="3">
        <v>27404319</v>
      </c>
      <c r="D77" s="3">
        <v>34729711</v>
      </c>
      <c r="E77" s="3">
        <v>151074310</v>
      </c>
      <c r="F77" s="3">
        <v>176002440</v>
      </c>
      <c r="G77" s="3">
        <v>176002440</v>
      </c>
      <c r="H77" s="3">
        <v>0</v>
      </c>
      <c r="I77" s="3">
        <v>58061328</v>
      </c>
      <c r="J77" s="3">
        <v>63260855</v>
      </c>
      <c r="K77" s="3">
        <v>68990095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10498577</v>
      </c>
      <c r="C79" s="3">
        <v>39197230</v>
      </c>
      <c r="D79" s="3">
        <v>32424651</v>
      </c>
      <c r="E79" s="3">
        <v>328413</v>
      </c>
      <c r="F79" s="3">
        <v>328413</v>
      </c>
      <c r="G79" s="3">
        <v>328413</v>
      </c>
      <c r="H79" s="3">
        <v>24471999</v>
      </c>
      <c r="I79" s="3">
        <v>13268661</v>
      </c>
      <c r="J79" s="3">
        <v>13268661</v>
      </c>
      <c r="K79" s="3">
        <v>13268661</v>
      </c>
    </row>
    <row r="80" spans="1:11" ht="12.75" hidden="1">
      <c r="A80" s="2" t="s">
        <v>67</v>
      </c>
      <c r="B80" s="3">
        <v>8861196</v>
      </c>
      <c r="C80" s="3">
        <v>13457250</v>
      </c>
      <c r="D80" s="3">
        <v>13343965</v>
      </c>
      <c r="E80" s="3">
        <v>9598618</v>
      </c>
      <c r="F80" s="3">
        <v>9598618</v>
      </c>
      <c r="G80" s="3">
        <v>9598618</v>
      </c>
      <c r="H80" s="3">
        <v>22281150</v>
      </c>
      <c r="I80" s="3">
        <v>10571997</v>
      </c>
      <c r="J80" s="3">
        <v>8371997</v>
      </c>
      <c r="K80" s="3">
        <v>5951997</v>
      </c>
    </row>
    <row r="81" spans="1:11" ht="12.75" hidden="1">
      <c r="A81" s="2" t="s">
        <v>68</v>
      </c>
      <c r="B81" s="3">
        <v>2770987</v>
      </c>
      <c r="C81" s="3">
        <v>4935951</v>
      </c>
      <c r="D81" s="3">
        <v>5794059</v>
      </c>
      <c r="E81" s="3">
        <v>2881846</v>
      </c>
      <c r="F81" s="3">
        <v>2881846</v>
      </c>
      <c r="G81" s="3">
        <v>2881846</v>
      </c>
      <c r="H81" s="3">
        <v>2881846</v>
      </c>
      <c r="I81" s="3">
        <v>3979159</v>
      </c>
      <c r="J81" s="3">
        <v>3979159</v>
      </c>
      <c r="K81" s="3">
        <v>3979159</v>
      </c>
    </row>
    <row r="82" spans="1:11" ht="12.75" hidden="1">
      <c r="A82" s="2" t="s">
        <v>69</v>
      </c>
      <c r="B82" s="3">
        <v>1757114</v>
      </c>
      <c r="C82" s="3">
        <v>1790504</v>
      </c>
      <c r="D82" s="3">
        <v>1719697</v>
      </c>
      <c r="E82" s="3">
        <v>1495209</v>
      </c>
      <c r="F82" s="3">
        <v>1495209</v>
      </c>
      <c r="G82" s="3">
        <v>1495209</v>
      </c>
      <c r="H82" s="3">
        <v>1495209</v>
      </c>
      <c r="I82" s="3">
        <v>1616807</v>
      </c>
      <c r="J82" s="3">
        <v>1616807</v>
      </c>
      <c r="K82" s="3">
        <v>1616807</v>
      </c>
    </row>
    <row r="83" spans="1:11" ht="12.75" hidden="1">
      <c r="A83" s="2" t="s">
        <v>70</v>
      </c>
      <c r="B83" s="3">
        <v>24771571</v>
      </c>
      <c r="C83" s="3">
        <v>17197141</v>
      </c>
      <c r="D83" s="3">
        <v>30469649</v>
      </c>
      <c r="E83" s="3">
        <v>51067356</v>
      </c>
      <c r="F83" s="3">
        <v>39331705</v>
      </c>
      <c r="G83" s="3">
        <v>39331705</v>
      </c>
      <c r="H83" s="3">
        <v>32474150</v>
      </c>
      <c r="I83" s="3">
        <v>54978648</v>
      </c>
      <c r="J83" s="3">
        <v>59913187</v>
      </c>
      <c r="K83" s="3">
        <v>65353568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115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1566121</v>
      </c>
      <c r="C5" s="6">
        <v>2235561</v>
      </c>
      <c r="D5" s="23">
        <v>2891359</v>
      </c>
      <c r="E5" s="24">
        <v>1000000</v>
      </c>
      <c r="F5" s="6">
        <v>2688431</v>
      </c>
      <c r="G5" s="25">
        <v>2688431</v>
      </c>
      <c r="H5" s="26">
        <v>0</v>
      </c>
      <c r="I5" s="24">
        <v>2844360</v>
      </c>
      <c r="J5" s="6">
        <v>3009332</v>
      </c>
      <c r="K5" s="25">
        <v>3183874</v>
      </c>
    </row>
    <row r="6" spans="1:11" ht="13.5">
      <c r="A6" s="22" t="s">
        <v>18</v>
      </c>
      <c r="B6" s="6">
        <v>178952</v>
      </c>
      <c r="C6" s="6">
        <v>159788</v>
      </c>
      <c r="D6" s="23">
        <v>169893</v>
      </c>
      <c r="E6" s="24">
        <v>50000</v>
      </c>
      <c r="F6" s="6">
        <v>100000</v>
      </c>
      <c r="G6" s="25">
        <v>100000</v>
      </c>
      <c r="H6" s="26">
        <v>0</v>
      </c>
      <c r="I6" s="24">
        <v>279947</v>
      </c>
      <c r="J6" s="6">
        <v>295344</v>
      </c>
      <c r="K6" s="25">
        <v>310997</v>
      </c>
    </row>
    <row r="7" spans="1:11" ht="13.5">
      <c r="A7" s="22" t="s">
        <v>19</v>
      </c>
      <c r="B7" s="6">
        <v>673922</v>
      </c>
      <c r="C7" s="6">
        <v>1558987</v>
      </c>
      <c r="D7" s="23">
        <v>1754380</v>
      </c>
      <c r="E7" s="24">
        <v>1300000</v>
      </c>
      <c r="F7" s="6">
        <v>3165000</v>
      </c>
      <c r="G7" s="25">
        <v>3165000</v>
      </c>
      <c r="H7" s="26">
        <v>0</v>
      </c>
      <c r="I7" s="24">
        <v>2277987</v>
      </c>
      <c r="J7" s="6">
        <v>2410110</v>
      </c>
      <c r="K7" s="25">
        <v>2549897</v>
      </c>
    </row>
    <row r="8" spans="1:11" ht="13.5">
      <c r="A8" s="22" t="s">
        <v>20</v>
      </c>
      <c r="B8" s="6">
        <v>57193274</v>
      </c>
      <c r="C8" s="6">
        <v>67714811</v>
      </c>
      <c r="D8" s="23">
        <v>74367030</v>
      </c>
      <c r="E8" s="24">
        <v>85992000</v>
      </c>
      <c r="F8" s="6">
        <v>87531883</v>
      </c>
      <c r="G8" s="25">
        <v>87531883</v>
      </c>
      <c r="H8" s="26">
        <v>0</v>
      </c>
      <c r="I8" s="24">
        <v>103352000</v>
      </c>
      <c r="J8" s="6">
        <v>100456999</v>
      </c>
      <c r="K8" s="25">
        <v>96544000</v>
      </c>
    </row>
    <row r="9" spans="1:11" ht="13.5">
      <c r="A9" s="22" t="s">
        <v>21</v>
      </c>
      <c r="B9" s="6">
        <v>2095440</v>
      </c>
      <c r="C9" s="6">
        <v>2244168</v>
      </c>
      <c r="D9" s="23">
        <v>3413254</v>
      </c>
      <c r="E9" s="24">
        <v>2272139</v>
      </c>
      <c r="F9" s="6">
        <v>11905448</v>
      </c>
      <c r="G9" s="25">
        <v>11905448</v>
      </c>
      <c r="H9" s="26">
        <v>0</v>
      </c>
      <c r="I9" s="24">
        <v>8910929</v>
      </c>
      <c r="J9" s="6">
        <v>3267736</v>
      </c>
      <c r="K9" s="25">
        <v>3463079</v>
      </c>
    </row>
    <row r="10" spans="1:11" ht="25.5">
      <c r="A10" s="27" t="s">
        <v>118</v>
      </c>
      <c r="B10" s="28">
        <f>SUM(B5:B9)</f>
        <v>61707709</v>
      </c>
      <c r="C10" s="29">
        <f aca="true" t="shared" si="0" ref="C10:K10">SUM(C5:C9)</f>
        <v>73913315</v>
      </c>
      <c r="D10" s="30">
        <f t="shared" si="0"/>
        <v>82595916</v>
      </c>
      <c r="E10" s="28">
        <f t="shared" si="0"/>
        <v>90614139</v>
      </c>
      <c r="F10" s="29">
        <f t="shared" si="0"/>
        <v>105390762</v>
      </c>
      <c r="G10" s="31">
        <f t="shared" si="0"/>
        <v>105390762</v>
      </c>
      <c r="H10" s="32">
        <f t="shared" si="0"/>
        <v>0</v>
      </c>
      <c r="I10" s="28">
        <f t="shared" si="0"/>
        <v>117665223</v>
      </c>
      <c r="J10" s="29">
        <f t="shared" si="0"/>
        <v>109439521</v>
      </c>
      <c r="K10" s="31">
        <f t="shared" si="0"/>
        <v>106051847</v>
      </c>
    </row>
    <row r="11" spans="1:11" ht="13.5">
      <c r="A11" s="22" t="s">
        <v>22</v>
      </c>
      <c r="B11" s="6">
        <v>24100113</v>
      </c>
      <c r="C11" s="6">
        <v>28441950</v>
      </c>
      <c r="D11" s="23">
        <v>33435607</v>
      </c>
      <c r="E11" s="24">
        <v>47699126</v>
      </c>
      <c r="F11" s="6">
        <v>39150729</v>
      </c>
      <c r="G11" s="25">
        <v>39150729</v>
      </c>
      <c r="H11" s="26">
        <v>0</v>
      </c>
      <c r="I11" s="24">
        <v>45887861</v>
      </c>
      <c r="J11" s="6">
        <v>48710915</v>
      </c>
      <c r="K11" s="25">
        <v>51230160</v>
      </c>
    </row>
    <row r="12" spans="1:11" ht="13.5">
      <c r="A12" s="22" t="s">
        <v>23</v>
      </c>
      <c r="B12" s="6">
        <v>9801980</v>
      </c>
      <c r="C12" s="6">
        <v>8113795</v>
      </c>
      <c r="D12" s="23">
        <v>9026935</v>
      </c>
      <c r="E12" s="24">
        <v>0</v>
      </c>
      <c r="F12" s="6">
        <v>9747910</v>
      </c>
      <c r="G12" s="25">
        <v>9747910</v>
      </c>
      <c r="H12" s="26">
        <v>0</v>
      </c>
      <c r="I12" s="24">
        <v>11291884</v>
      </c>
      <c r="J12" s="6">
        <v>11754805</v>
      </c>
      <c r="K12" s="25">
        <v>12377809</v>
      </c>
    </row>
    <row r="13" spans="1:11" ht="13.5">
      <c r="A13" s="22" t="s">
        <v>119</v>
      </c>
      <c r="B13" s="6">
        <v>6149456</v>
      </c>
      <c r="C13" s="6">
        <v>6091143</v>
      </c>
      <c r="D13" s="23">
        <v>9127790</v>
      </c>
      <c r="E13" s="24">
        <v>5450000</v>
      </c>
      <c r="F13" s="6">
        <v>3567520</v>
      </c>
      <c r="G13" s="25">
        <v>3567520</v>
      </c>
      <c r="H13" s="26">
        <v>0</v>
      </c>
      <c r="I13" s="24">
        <v>2824000</v>
      </c>
      <c r="J13" s="6">
        <v>2987792</v>
      </c>
      <c r="K13" s="25">
        <v>3161084</v>
      </c>
    </row>
    <row r="14" spans="1:11" ht="13.5">
      <c r="A14" s="22" t="s">
        <v>24</v>
      </c>
      <c r="B14" s="6">
        <v>544126</v>
      </c>
      <c r="C14" s="6">
        <v>96674</v>
      </c>
      <c r="D14" s="23">
        <v>11689</v>
      </c>
      <c r="E14" s="24">
        <v>0</v>
      </c>
      <c r="F14" s="6">
        <v>0</v>
      </c>
      <c r="G14" s="25">
        <v>0</v>
      </c>
      <c r="H14" s="26">
        <v>0</v>
      </c>
      <c r="I14" s="24">
        <v>100000</v>
      </c>
      <c r="J14" s="6">
        <v>105800</v>
      </c>
      <c r="K14" s="25">
        <v>111936</v>
      </c>
    </row>
    <row r="15" spans="1:11" ht="13.5">
      <c r="A15" s="22" t="s">
        <v>25</v>
      </c>
      <c r="B15" s="6">
        <v>2647928</v>
      </c>
      <c r="C15" s="6">
        <v>2083289</v>
      </c>
      <c r="D15" s="23">
        <v>791503</v>
      </c>
      <c r="E15" s="24">
        <v>500000</v>
      </c>
      <c r="F15" s="6">
        <v>2132283</v>
      </c>
      <c r="G15" s="25">
        <v>2132283</v>
      </c>
      <c r="H15" s="26">
        <v>0</v>
      </c>
      <c r="I15" s="24">
        <v>3600000</v>
      </c>
      <c r="J15" s="6">
        <v>3801000</v>
      </c>
      <c r="K15" s="25">
        <v>4007743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58287207</v>
      </c>
      <c r="F16" s="6">
        <v>109642604</v>
      </c>
      <c r="G16" s="25">
        <v>109642604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22433592</v>
      </c>
      <c r="C17" s="6">
        <v>34763134</v>
      </c>
      <c r="D17" s="23">
        <v>60073799</v>
      </c>
      <c r="E17" s="24">
        <v>37149389</v>
      </c>
      <c r="F17" s="6">
        <v>45158423</v>
      </c>
      <c r="G17" s="25">
        <v>45158423</v>
      </c>
      <c r="H17" s="26">
        <v>0</v>
      </c>
      <c r="I17" s="24">
        <v>45670327</v>
      </c>
      <c r="J17" s="6">
        <v>45736617</v>
      </c>
      <c r="K17" s="25">
        <v>48252889</v>
      </c>
    </row>
    <row r="18" spans="1:11" ht="13.5">
      <c r="A18" s="34" t="s">
        <v>28</v>
      </c>
      <c r="B18" s="35">
        <f>SUM(B11:B17)</f>
        <v>65677195</v>
      </c>
      <c r="C18" s="36">
        <f aca="true" t="shared" si="1" ref="C18:K18">SUM(C11:C17)</f>
        <v>79589985</v>
      </c>
      <c r="D18" s="37">
        <f t="shared" si="1"/>
        <v>112467323</v>
      </c>
      <c r="E18" s="35">
        <f t="shared" si="1"/>
        <v>149085722</v>
      </c>
      <c r="F18" s="36">
        <f t="shared" si="1"/>
        <v>209399469</v>
      </c>
      <c r="G18" s="38">
        <f t="shared" si="1"/>
        <v>209399469</v>
      </c>
      <c r="H18" s="39">
        <f t="shared" si="1"/>
        <v>0</v>
      </c>
      <c r="I18" s="35">
        <f t="shared" si="1"/>
        <v>109374072</v>
      </c>
      <c r="J18" s="36">
        <f t="shared" si="1"/>
        <v>113096929</v>
      </c>
      <c r="K18" s="38">
        <f t="shared" si="1"/>
        <v>119141621</v>
      </c>
    </row>
    <row r="19" spans="1:11" ht="13.5">
      <c r="A19" s="34" t="s">
        <v>29</v>
      </c>
      <c r="B19" s="40">
        <f>+B10-B18</f>
        <v>-3969486</v>
      </c>
      <c r="C19" s="41">
        <f aca="true" t="shared" si="2" ref="C19:K19">+C10-C18</f>
        <v>-5676670</v>
      </c>
      <c r="D19" s="42">
        <f t="shared" si="2"/>
        <v>-29871407</v>
      </c>
      <c r="E19" s="40">
        <f t="shared" si="2"/>
        <v>-58471583</v>
      </c>
      <c r="F19" s="41">
        <f t="shared" si="2"/>
        <v>-104008707</v>
      </c>
      <c r="G19" s="43">
        <f t="shared" si="2"/>
        <v>-104008707</v>
      </c>
      <c r="H19" s="44">
        <f t="shared" si="2"/>
        <v>0</v>
      </c>
      <c r="I19" s="40">
        <f t="shared" si="2"/>
        <v>8291151</v>
      </c>
      <c r="J19" s="41">
        <f t="shared" si="2"/>
        <v>-3657408</v>
      </c>
      <c r="K19" s="43">
        <f t="shared" si="2"/>
        <v>-13089774</v>
      </c>
    </row>
    <row r="20" spans="1:11" ht="13.5">
      <c r="A20" s="22" t="s">
        <v>30</v>
      </c>
      <c r="B20" s="24">
        <v>29331002</v>
      </c>
      <c r="C20" s="6">
        <v>34200545</v>
      </c>
      <c r="D20" s="23">
        <v>44271000</v>
      </c>
      <c r="E20" s="24">
        <v>55577000</v>
      </c>
      <c r="F20" s="6">
        <v>100177000</v>
      </c>
      <c r="G20" s="25">
        <v>100177000</v>
      </c>
      <c r="H20" s="26">
        <v>0</v>
      </c>
      <c r="I20" s="24">
        <v>103245000</v>
      </c>
      <c r="J20" s="6">
        <v>62338091</v>
      </c>
      <c r="K20" s="25">
        <v>58702000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2200000</v>
      </c>
      <c r="G21" s="48">
        <v>2200000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25361516</v>
      </c>
      <c r="C22" s="52">
        <f aca="true" t="shared" si="3" ref="C22:K22">SUM(C19:C21)</f>
        <v>28523875</v>
      </c>
      <c r="D22" s="53">
        <f t="shared" si="3"/>
        <v>14399593</v>
      </c>
      <c r="E22" s="51">
        <f t="shared" si="3"/>
        <v>-2894583</v>
      </c>
      <c r="F22" s="52">
        <f t="shared" si="3"/>
        <v>-1631707</v>
      </c>
      <c r="G22" s="54">
        <f t="shared" si="3"/>
        <v>-1631707</v>
      </c>
      <c r="H22" s="55">
        <f t="shared" si="3"/>
        <v>0</v>
      </c>
      <c r="I22" s="51">
        <f t="shared" si="3"/>
        <v>111536151</v>
      </c>
      <c r="J22" s="52">
        <f t="shared" si="3"/>
        <v>58680683</v>
      </c>
      <c r="K22" s="54">
        <f t="shared" si="3"/>
        <v>45612226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25361516</v>
      </c>
      <c r="C24" s="41">
        <f aca="true" t="shared" si="4" ref="C24:K24">SUM(C22:C23)</f>
        <v>28523875</v>
      </c>
      <c r="D24" s="42">
        <f t="shared" si="4"/>
        <v>14399593</v>
      </c>
      <c r="E24" s="40">
        <f t="shared" si="4"/>
        <v>-2894583</v>
      </c>
      <c r="F24" s="41">
        <f t="shared" si="4"/>
        <v>-1631707</v>
      </c>
      <c r="G24" s="43">
        <f t="shared" si="4"/>
        <v>-1631707</v>
      </c>
      <c r="H24" s="44">
        <f t="shared" si="4"/>
        <v>0</v>
      </c>
      <c r="I24" s="40">
        <f t="shared" si="4"/>
        <v>111536151</v>
      </c>
      <c r="J24" s="41">
        <f t="shared" si="4"/>
        <v>58680683</v>
      </c>
      <c r="K24" s="43">
        <f t="shared" si="4"/>
        <v>45612226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26646123</v>
      </c>
      <c r="C27" s="7">
        <v>30164993</v>
      </c>
      <c r="D27" s="64">
        <v>26304359</v>
      </c>
      <c r="E27" s="65">
        <v>61410000</v>
      </c>
      <c r="F27" s="7">
        <v>61498150</v>
      </c>
      <c r="G27" s="66">
        <v>61498150</v>
      </c>
      <c r="H27" s="67">
        <v>0</v>
      </c>
      <c r="I27" s="65">
        <v>111536150</v>
      </c>
      <c r="J27" s="7">
        <v>62115900</v>
      </c>
      <c r="K27" s="66">
        <v>58498200</v>
      </c>
    </row>
    <row r="28" spans="1:11" ht="13.5">
      <c r="A28" s="68" t="s">
        <v>30</v>
      </c>
      <c r="B28" s="6">
        <v>26646123</v>
      </c>
      <c r="C28" s="6">
        <v>30164993</v>
      </c>
      <c r="D28" s="23">
        <v>26304359</v>
      </c>
      <c r="E28" s="24">
        <v>55660000</v>
      </c>
      <c r="F28" s="6">
        <v>57298150</v>
      </c>
      <c r="G28" s="25">
        <v>57298150</v>
      </c>
      <c r="H28" s="26">
        <v>0</v>
      </c>
      <c r="I28" s="24">
        <v>102136150</v>
      </c>
      <c r="J28" s="6">
        <v>62115900</v>
      </c>
      <c r="K28" s="25">
        <v>58498200</v>
      </c>
    </row>
    <row r="29" spans="1:11" ht="13.5">
      <c r="A29" s="22" t="s">
        <v>123</v>
      </c>
      <c r="B29" s="6">
        <v>0</v>
      </c>
      <c r="C29" s="6">
        <v>0</v>
      </c>
      <c r="D29" s="23">
        <v>0</v>
      </c>
      <c r="E29" s="24">
        <v>5750000</v>
      </c>
      <c r="F29" s="6">
        <v>4200000</v>
      </c>
      <c r="G29" s="25">
        <v>4200000</v>
      </c>
      <c r="H29" s="26">
        <v>0</v>
      </c>
      <c r="I29" s="24">
        <v>9400000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26646123</v>
      </c>
      <c r="C32" s="7">
        <f aca="true" t="shared" si="5" ref="C32:K32">SUM(C28:C31)</f>
        <v>30164993</v>
      </c>
      <c r="D32" s="64">
        <f t="shared" si="5"/>
        <v>26304359</v>
      </c>
      <c r="E32" s="65">
        <f t="shared" si="5"/>
        <v>61410000</v>
      </c>
      <c r="F32" s="7">
        <f t="shared" si="5"/>
        <v>61498150</v>
      </c>
      <c r="G32" s="66">
        <f t="shared" si="5"/>
        <v>61498150</v>
      </c>
      <c r="H32" s="67">
        <f t="shared" si="5"/>
        <v>0</v>
      </c>
      <c r="I32" s="65">
        <f t="shared" si="5"/>
        <v>111536150</v>
      </c>
      <c r="J32" s="7">
        <f t="shared" si="5"/>
        <v>62115900</v>
      </c>
      <c r="K32" s="66">
        <f t="shared" si="5"/>
        <v>58498200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32084027</v>
      </c>
      <c r="C35" s="6">
        <v>28525888</v>
      </c>
      <c r="D35" s="23">
        <v>30206072</v>
      </c>
      <c r="E35" s="24">
        <v>43960289</v>
      </c>
      <c r="F35" s="6">
        <v>30206072</v>
      </c>
      <c r="G35" s="25">
        <v>30206072</v>
      </c>
      <c r="H35" s="26">
        <v>30830133</v>
      </c>
      <c r="I35" s="24">
        <v>38038653</v>
      </c>
      <c r="J35" s="6">
        <v>34238218</v>
      </c>
      <c r="K35" s="25">
        <v>35713289</v>
      </c>
    </row>
    <row r="36" spans="1:11" ht="13.5">
      <c r="A36" s="22" t="s">
        <v>39</v>
      </c>
      <c r="B36" s="6">
        <v>133621309</v>
      </c>
      <c r="C36" s="6">
        <v>152346615</v>
      </c>
      <c r="D36" s="23">
        <v>156425599</v>
      </c>
      <c r="E36" s="24">
        <v>253571000</v>
      </c>
      <c r="F36" s="6">
        <v>156425599</v>
      </c>
      <c r="G36" s="25">
        <v>156425599</v>
      </c>
      <c r="H36" s="26">
        <v>169395233</v>
      </c>
      <c r="I36" s="24">
        <v>223201446</v>
      </c>
      <c r="J36" s="6">
        <v>285317643</v>
      </c>
      <c r="K36" s="25">
        <v>343816093</v>
      </c>
    </row>
    <row r="37" spans="1:11" ht="13.5">
      <c r="A37" s="22" t="s">
        <v>40</v>
      </c>
      <c r="B37" s="6">
        <v>17887029</v>
      </c>
      <c r="C37" s="6">
        <v>8786862</v>
      </c>
      <c r="D37" s="23">
        <v>7939736</v>
      </c>
      <c r="E37" s="24">
        <v>3450000</v>
      </c>
      <c r="F37" s="6">
        <v>7939736</v>
      </c>
      <c r="G37" s="25">
        <v>7939736</v>
      </c>
      <c r="H37" s="26">
        <v>81043582</v>
      </c>
      <c r="I37" s="24">
        <v>6165163</v>
      </c>
      <c r="J37" s="6">
        <v>6165163</v>
      </c>
      <c r="K37" s="25">
        <v>6165163</v>
      </c>
    </row>
    <row r="38" spans="1:11" ht="13.5">
      <c r="A38" s="22" t="s">
        <v>41</v>
      </c>
      <c r="B38" s="6">
        <v>3181000</v>
      </c>
      <c r="C38" s="6">
        <v>3357227</v>
      </c>
      <c r="D38" s="23">
        <v>5873147</v>
      </c>
      <c r="E38" s="24">
        <v>0</v>
      </c>
      <c r="F38" s="6">
        <v>5873147</v>
      </c>
      <c r="G38" s="25">
        <v>5873147</v>
      </c>
      <c r="H38" s="26">
        <v>0</v>
      </c>
      <c r="I38" s="24">
        <v>1922936</v>
      </c>
      <c r="J38" s="6">
        <v>2028698</v>
      </c>
      <c r="K38" s="25">
        <v>2136219</v>
      </c>
    </row>
    <row r="39" spans="1:11" ht="13.5">
      <c r="A39" s="22" t="s">
        <v>42</v>
      </c>
      <c r="B39" s="6">
        <v>144637307</v>
      </c>
      <c r="C39" s="6">
        <v>168728414</v>
      </c>
      <c r="D39" s="23">
        <v>172818788</v>
      </c>
      <c r="E39" s="24">
        <v>294081289</v>
      </c>
      <c r="F39" s="6">
        <v>172818788</v>
      </c>
      <c r="G39" s="25">
        <v>172818788</v>
      </c>
      <c r="H39" s="26">
        <v>119181784</v>
      </c>
      <c r="I39" s="24">
        <v>253152000</v>
      </c>
      <c r="J39" s="6">
        <v>311362000</v>
      </c>
      <c r="K39" s="25">
        <v>371228000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36698637</v>
      </c>
      <c r="C42" s="6">
        <v>28332906</v>
      </c>
      <c r="D42" s="23">
        <v>26260474</v>
      </c>
      <c r="E42" s="24">
        <v>63394457</v>
      </c>
      <c r="F42" s="6">
        <v>6000141</v>
      </c>
      <c r="G42" s="25">
        <v>6000141</v>
      </c>
      <c r="H42" s="26">
        <v>89611097</v>
      </c>
      <c r="I42" s="24">
        <v>111536161</v>
      </c>
      <c r="J42" s="6">
        <v>58529900</v>
      </c>
      <c r="K42" s="25">
        <v>45434462</v>
      </c>
    </row>
    <row r="43" spans="1:11" ht="13.5">
      <c r="A43" s="22" t="s">
        <v>45</v>
      </c>
      <c r="B43" s="6">
        <v>-26716803</v>
      </c>
      <c r="C43" s="6">
        <v>-30164244</v>
      </c>
      <c r="D43" s="23">
        <v>-25075573</v>
      </c>
      <c r="E43" s="24">
        <v>-60859668</v>
      </c>
      <c r="F43" s="6">
        <v>-109642608</v>
      </c>
      <c r="G43" s="25">
        <v>-109642608</v>
      </c>
      <c r="H43" s="26">
        <v>-86565681</v>
      </c>
      <c r="I43" s="24">
        <v>0</v>
      </c>
      <c r="J43" s="6">
        <v>0</v>
      </c>
      <c r="K43" s="25">
        <v>0</v>
      </c>
    </row>
    <row r="44" spans="1:11" ht="13.5">
      <c r="A44" s="22" t="s">
        <v>46</v>
      </c>
      <c r="B44" s="6">
        <v>-167839</v>
      </c>
      <c r="C44" s="6">
        <v>0</v>
      </c>
      <c r="D44" s="23">
        <v>158173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9739182</v>
      </c>
      <c r="C45" s="7">
        <v>7975880</v>
      </c>
      <c r="D45" s="64">
        <v>9318954</v>
      </c>
      <c r="E45" s="65">
        <v>26521789</v>
      </c>
      <c r="F45" s="7">
        <v>-93787790</v>
      </c>
      <c r="G45" s="66">
        <v>-93787790</v>
      </c>
      <c r="H45" s="67">
        <v>3045416</v>
      </c>
      <c r="I45" s="65">
        <v>120855115</v>
      </c>
      <c r="J45" s="7">
        <v>179385015</v>
      </c>
      <c r="K45" s="66">
        <v>224819477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9807219</v>
      </c>
      <c r="C48" s="6">
        <v>7975880</v>
      </c>
      <c r="D48" s="23">
        <v>9318954</v>
      </c>
      <c r="E48" s="24">
        <v>26522000</v>
      </c>
      <c r="F48" s="6">
        <v>9318954</v>
      </c>
      <c r="G48" s="25">
        <v>9318954</v>
      </c>
      <c r="H48" s="26">
        <v>9275</v>
      </c>
      <c r="I48" s="24">
        <v>9318954</v>
      </c>
      <c r="J48" s="6">
        <v>5860000</v>
      </c>
      <c r="K48" s="25">
        <v>7756000</v>
      </c>
    </row>
    <row r="49" spans="1:11" ht="13.5">
      <c r="A49" s="22" t="s">
        <v>50</v>
      </c>
      <c r="B49" s="6">
        <f>+B75</f>
        <v>14142878.521285567</v>
      </c>
      <c r="C49" s="6">
        <f aca="true" t="shared" si="6" ref="C49:K49">+C75</f>
        <v>5513411.42400168</v>
      </c>
      <c r="D49" s="23">
        <f t="shared" si="6"/>
        <v>5890528.09747678</v>
      </c>
      <c r="E49" s="24">
        <f t="shared" si="6"/>
        <v>-1014890.6904018767</v>
      </c>
      <c r="F49" s="6">
        <f t="shared" si="6"/>
        <v>7259006.735054985</v>
      </c>
      <c r="G49" s="25">
        <f t="shared" si="6"/>
        <v>7259006.735054985</v>
      </c>
      <c r="H49" s="26">
        <f t="shared" si="6"/>
        <v>20169658</v>
      </c>
      <c r="I49" s="24">
        <f t="shared" si="6"/>
        <v>2789563.8525357544</v>
      </c>
      <c r="J49" s="6">
        <f t="shared" si="6"/>
        <v>-2673803.796022527</v>
      </c>
      <c r="K49" s="25">
        <f t="shared" si="6"/>
        <v>-2219208.439416064</v>
      </c>
    </row>
    <row r="50" spans="1:11" ht="13.5">
      <c r="A50" s="34" t="s">
        <v>51</v>
      </c>
      <c r="B50" s="7">
        <f>+B48-B49</f>
        <v>-4335659.521285567</v>
      </c>
      <c r="C50" s="7">
        <f aca="true" t="shared" si="7" ref="C50:K50">+C48-C49</f>
        <v>2462468.5759983202</v>
      </c>
      <c r="D50" s="64">
        <f t="shared" si="7"/>
        <v>3428425.9025232196</v>
      </c>
      <c r="E50" s="65">
        <f t="shared" si="7"/>
        <v>27536890.69040188</v>
      </c>
      <c r="F50" s="7">
        <f t="shared" si="7"/>
        <v>2059947.2649450153</v>
      </c>
      <c r="G50" s="66">
        <f t="shared" si="7"/>
        <v>2059947.2649450153</v>
      </c>
      <c r="H50" s="67">
        <f t="shared" si="7"/>
        <v>-20160383</v>
      </c>
      <c r="I50" s="65">
        <f t="shared" si="7"/>
        <v>6529390.147464246</v>
      </c>
      <c r="J50" s="7">
        <f t="shared" si="7"/>
        <v>8533803.796022527</v>
      </c>
      <c r="K50" s="66">
        <f t="shared" si="7"/>
        <v>9975208.439416064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124595385</v>
      </c>
      <c r="C53" s="6">
        <v>30164993</v>
      </c>
      <c r="D53" s="23">
        <v>85111809</v>
      </c>
      <c r="E53" s="24">
        <v>125189457</v>
      </c>
      <c r="F53" s="6">
        <v>125277607</v>
      </c>
      <c r="G53" s="25">
        <v>125277607</v>
      </c>
      <c r="H53" s="26">
        <v>63779457</v>
      </c>
      <c r="I53" s="24">
        <v>223201580</v>
      </c>
      <c r="J53" s="6">
        <v>284153680</v>
      </c>
      <c r="K53" s="25">
        <v>343815680</v>
      </c>
    </row>
    <row r="54" spans="1:11" ht="13.5">
      <c r="A54" s="22" t="s">
        <v>119</v>
      </c>
      <c r="B54" s="6">
        <v>6149456</v>
      </c>
      <c r="C54" s="6">
        <v>6091143</v>
      </c>
      <c r="D54" s="23">
        <v>9127790</v>
      </c>
      <c r="E54" s="24">
        <v>5450000</v>
      </c>
      <c r="F54" s="6">
        <v>3567520</v>
      </c>
      <c r="G54" s="25">
        <v>3567520</v>
      </c>
      <c r="H54" s="26">
        <v>0</v>
      </c>
      <c r="I54" s="24">
        <v>2824000</v>
      </c>
      <c r="J54" s="6">
        <v>2987792</v>
      </c>
      <c r="K54" s="25">
        <v>3161084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550000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3450000</v>
      </c>
      <c r="F56" s="6">
        <v>0</v>
      </c>
      <c r="G56" s="25">
        <v>0</v>
      </c>
      <c r="H56" s="26">
        <v>0</v>
      </c>
      <c r="I56" s="24">
        <v>3600000</v>
      </c>
      <c r="J56" s="6">
        <v>3801000</v>
      </c>
      <c r="K56" s="25">
        <v>4007744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120000</v>
      </c>
      <c r="C59" s="6">
        <v>132000</v>
      </c>
      <c r="D59" s="23">
        <v>168000</v>
      </c>
      <c r="E59" s="24">
        <v>180000</v>
      </c>
      <c r="F59" s="6">
        <v>230000</v>
      </c>
      <c r="G59" s="25">
        <v>230000</v>
      </c>
      <c r="H59" s="26">
        <v>252000</v>
      </c>
      <c r="I59" s="24">
        <v>266616</v>
      </c>
      <c r="J59" s="6">
        <v>281280</v>
      </c>
      <c r="K59" s="25">
        <v>296188</v>
      </c>
    </row>
    <row r="60" spans="1:11" ht="13.5">
      <c r="A60" s="33" t="s">
        <v>58</v>
      </c>
      <c r="B60" s="6">
        <v>11165000</v>
      </c>
      <c r="C60" s="6">
        <v>11177000</v>
      </c>
      <c r="D60" s="23">
        <v>12813000</v>
      </c>
      <c r="E60" s="24">
        <v>6000000</v>
      </c>
      <c r="F60" s="6">
        <v>14875000</v>
      </c>
      <c r="G60" s="25">
        <v>14875000</v>
      </c>
      <c r="H60" s="26">
        <v>14982291</v>
      </c>
      <c r="I60" s="24">
        <v>15311616</v>
      </c>
      <c r="J60" s="6">
        <v>16193280</v>
      </c>
      <c r="K60" s="25">
        <v>17427874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5581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0.37687569342949756</v>
      </c>
      <c r="C70" s="5">
        <f aca="true" t="shared" si="8" ref="C70:K70">IF(ISERROR(C71/C72),0,(C71/C72))</f>
        <v>0.7915073918254852</v>
      </c>
      <c r="D70" s="5">
        <f t="shared" si="8"/>
        <v>1.2716321523217369</v>
      </c>
      <c r="E70" s="5">
        <f t="shared" si="8"/>
        <v>0.9909696734543618</v>
      </c>
      <c r="F70" s="5">
        <f t="shared" si="8"/>
        <v>0.3409032427720413</v>
      </c>
      <c r="G70" s="5">
        <f t="shared" si="8"/>
        <v>0.3409032427720413</v>
      </c>
      <c r="H70" s="5">
        <f t="shared" si="8"/>
        <v>0</v>
      </c>
      <c r="I70" s="5">
        <f t="shared" si="8"/>
        <v>0.9986812888421963</v>
      </c>
      <c r="J70" s="5">
        <f t="shared" si="8"/>
        <v>1.000501794470584</v>
      </c>
      <c r="K70" s="5">
        <f t="shared" si="8"/>
        <v>0.9974468054527554</v>
      </c>
    </row>
    <row r="71" spans="1:11" ht="12.75" hidden="1">
      <c r="A71" s="1" t="s">
        <v>125</v>
      </c>
      <c r="B71" s="1">
        <f>+B83</f>
        <v>1447396</v>
      </c>
      <c r="C71" s="1">
        <f aca="true" t="shared" si="9" ref="C71:K71">+C83</f>
        <v>3672212</v>
      </c>
      <c r="D71" s="1">
        <f t="shared" si="9"/>
        <v>8233190</v>
      </c>
      <c r="E71" s="1">
        <f t="shared" si="9"/>
        <v>3292139</v>
      </c>
      <c r="F71" s="1">
        <f t="shared" si="9"/>
        <v>5009191</v>
      </c>
      <c r="G71" s="1">
        <f t="shared" si="9"/>
        <v>5009191</v>
      </c>
      <c r="H71" s="1">
        <f t="shared" si="9"/>
        <v>9800663</v>
      </c>
      <c r="I71" s="1">
        <f t="shared" si="9"/>
        <v>12019365</v>
      </c>
      <c r="J71" s="1">
        <f t="shared" si="9"/>
        <v>6575710</v>
      </c>
      <c r="K71" s="1">
        <f t="shared" si="9"/>
        <v>6940185</v>
      </c>
    </row>
    <row r="72" spans="1:11" ht="12.75" hidden="1">
      <c r="A72" s="1" t="s">
        <v>126</v>
      </c>
      <c r="B72" s="1">
        <f>+B77</f>
        <v>3840513</v>
      </c>
      <c r="C72" s="1">
        <f aca="true" t="shared" si="10" ref="C72:K72">+C77</f>
        <v>4639517</v>
      </c>
      <c r="D72" s="1">
        <f t="shared" si="10"/>
        <v>6474506</v>
      </c>
      <c r="E72" s="1">
        <f t="shared" si="10"/>
        <v>3322139</v>
      </c>
      <c r="F72" s="1">
        <f t="shared" si="10"/>
        <v>14693879</v>
      </c>
      <c r="G72" s="1">
        <f t="shared" si="10"/>
        <v>14693879</v>
      </c>
      <c r="H72" s="1">
        <f t="shared" si="10"/>
        <v>0</v>
      </c>
      <c r="I72" s="1">
        <f t="shared" si="10"/>
        <v>12035236</v>
      </c>
      <c r="J72" s="1">
        <f t="shared" si="10"/>
        <v>6572412</v>
      </c>
      <c r="K72" s="1">
        <f t="shared" si="10"/>
        <v>6957950</v>
      </c>
    </row>
    <row r="73" spans="1:11" ht="12.75" hidden="1">
      <c r="A73" s="1" t="s">
        <v>127</v>
      </c>
      <c r="B73" s="1">
        <f>+B74</f>
        <v>-2209199.6666666665</v>
      </c>
      <c r="C73" s="1">
        <f aca="true" t="shared" si="11" ref="C73:K73">+(C78+C80+C81+C82)-(B78+B80+B81+B82)</f>
        <v>-1674123</v>
      </c>
      <c r="D73" s="1">
        <f t="shared" si="11"/>
        <v>-2665387</v>
      </c>
      <c r="E73" s="1">
        <f t="shared" si="11"/>
        <v>-446191</v>
      </c>
      <c r="F73" s="1">
        <f>+(F78+F80+F81+F82)-(D78+D80+D81+D82)</f>
        <v>0</v>
      </c>
      <c r="G73" s="1">
        <f>+(G78+G80+G81+G82)-(D78+D80+D81+D82)</f>
        <v>0</v>
      </c>
      <c r="H73" s="1">
        <f>+(H78+H80+H81+H82)-(D78+D80+D81+D82)</f>
        <v>9933740</v>
      </c>
      <c r="I73" s="1">
        <f>+(I78+I80+I81+I82)-(E78+E80+E81+E82)</f>
        <v>8278772</v>
      </c>
      <c r="J73" s="1">
        <f t="shared" si="11"/>
        <v>-341481</v>
      </c>
      <c r="K73" s="1">
        <f t="shared" si="11"/>
        <v>-420929</v>
      </c>
    </row>
    <row r="74" spans="1:11" ht="12.75" hidden="1">
      <c r="A74" s="1" t="s">
        <v>128</v>
      </c>
      <c r="B74" s="1">
        <f>+TREND(C74:E74)</f>
        <v>-2209199.6666666665</v>
      </c>
      <c r="C74" s="1">
        <f>+C73</f>
        <v>-1674123</v>
      </c>
      <c r="D74" s="1">
        <f aca="true" t="shared" si="12" ref="D74:K74">+D73</f>
        <v>-2665387</v>
      </c>
      <c r="E74" s="1">
        <f t="shared" si="12"/>
        <v>-446191</v>
      </c>
      <c r="F74" s="1">
        <f t="shared" si="12"/>
        <v>0</v>
      </c>
      <c r="G74" s="1">
        <f t="shared" si="12"/>
        <v>0</v>
      </c>
      <c r="H74" s="1">
        <f t="shared" si="12"/>
        <v>9933740</v>
      </c>
      <c r="I74" s="1">
        <f t="shared" si="12"/>
        <v>8278772</v>
      </c>
      <c r="J74" s="1">
        <f t="shared" si="12"/>
        <v>-341481</v>
      </c>
      <c r="K74" s="1">
        <f t="shared" si="12"/>
        <v>-420929</v>
      </c>
    </row>
    <row r="75" spans="1:11" ht="12.75" hidden="1">
      <c r="A75" s="1" t="s">
        <v>129</v>
      </c>
      <c r="B75" s="1">
        <f>+B84-(((B80+B81+B78)*B70)-B79)</f>
        <v>14142878.521285567</v>
      </c>
      <c r="C75" s="1">
        <f aca="true" t="shared" si="13" ref="C75:K75">+C84-(((C80+C81+C78)*C70)-C79)</f>
        <v>5513411.42400168</v>
      </c>
      <c r="D75" s="1">
        <f t="shared" si="13"/>
        <v>5890528.09747678</v>
      </c>
      <c r="E75" s="1">
        <f t="shared" si="13"/>
        <v>-1014890.6904018767</v>
      </c>
      <c r="F75" s="1">
        <f t="shared" si="13"/>
        <v>7259006.735054985</v>
      </c>
      <c r="G75" s="1">
        <f t="shared" si="13"/>
        <v>7259006.735054985</v>
      </c>
      <c r="H75" s="1">
        <f t="shared" si="13"/>
        <v>20169658</v>
      </c>
      <c r="I75" s="1">
        <f t="shared" si="13"/>
        <v>2789563.8525357544</v>
      </c>
      <c r="J75" s="1">
        <f t="shared" si="13"/>
        <v>-2673803.796022527</v>
      </c>
      <c r="K75" s="1">
        <f t="shared" si="13"/>
        <v>-2219208.439416064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3840513</v>
      </c>
      <c r="C77" s="3">
        <v>4639517</v>
      </c>
      <c r="D77" s="3">
        <v>6474506</v>
      </c>
      <c r="E77" s="3">
        <v>3322139</v>
      </c>
      <c r="F77" s="3">
        <v>14693879</v>
      </c>
      <c r="G77" s="3">
        <v>14693879</v>
      </c>
      <c r="H77" s="3">
        <v>0</v>
      </c>
      <c r="I77" s="3">
        <v>12035236</v>
      </c>
      <c r="J77" s="3">
        <v>6572412</v>
      </c>
      <c r="K77" s="3">
        <v>6957950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16332466</v>
      </c>
      <c r="C79" s="3">
        <v>8786862</v>
      </c>
      <c r="D79" s="3">
        <v>7760247</v>
      </c>
      <c r="E79" s="3">
        <v>0</v>
      </c>
      <c r="F79" s="3">
        <v>7760247</v>
      </c>
      <c r="G79" s="3">
        <v>7760247</v>
      </c>
      <c r="H79" s="3">
        <v>20169658</v>
      </c>
      <c r="I79" s="3">
        <v>6165163</v>
      </c>
      <c r="J79" s="3">
        <v>6165163</v>
      </c>
      <c r="K79" s="3">
        <v>6165163</v>
      </c>
    </row>
    <row r="80" spans="1:11" ht="12.75" hidden="1">
      <c r="A80" s="2" t="s">
        <v>67</v>
      </c>
      <c r="B80" s="3">
        <v>5528849</v>
      </c>
      <c r="C80" s="3">
        <v>0</v>
      </c>
      <c r="D80" s="3">
        <v>0</v>
      </c>
      <c r="E80" s="3">
        <v>0</v>
      </c>
      <c r="F80" s="3">
        <v>287532</v>
      </c>
      <c r="G80" s="3">
        <v>287532</v>
      </c>
      <c r="H80" s="3">
        <v>8483360</v>
      </c>
      <c r="I80" s="3">
        <v>1408121</v>
      </c>
      <c r="J80" s="3">
        <v>1437216</v>
      </c>
      <c r="K80" s="3">
        <v>1466795</v>
      </c>
    </row>
    <row r="81" spans="1:11" ht="12.75" hidden="1">
      <c r="A81" s="2" t="s">
        <v>68</v>
      </c>
      <c r="B81" s="3">
        <v>280991</v>
      </c>
      <c r="C81" s="3">
        <v>4135717</v>
      </c>
      <c r="D81" s="3">
        <v>1470330</v>
      </c>
      <c r="E81" s="3">
        <v>1024139</v>
      </c>
      <c r="F81" s="3">
        <v>1182798</v>
      </c>
      <c r="G81" s="3">
        <v>1182798</v>
      </c>
      <c r="H81" s="3">
        <v>2920710</v>
      </c>
      <c r="I81" s="3">
        <v>7894790</v>
      </c>
      <c r="J81" s="3">
        <v>7524214</v>
      </c>
      <c r="K81" s="3">
        <v>7073706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1447396</v>
      </c>
      <c r="C83" s="3">
        <v>3672212</v>
      </c>
      <c r="D83" s="3">
        <v>8233190</v>
      </c>
      <c r="E83" s="3">
        <v>3292139</v>
      </c>
      <c r="F83" s="3">
        <v>5009191</v>
      </c>
      <c r="G83" s="3">
        <v>5009191</v>
      </c>
      <c r="H83" s="3">
        <v>9800663</v>
      </c>
      <c r="I83" s="3">
        <v>12019365</v>
      </c>
      <c r="J83" s="3">
        <v>6575710</v>
      </c>
      <c r="K83" s="3">
        <v>6940185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5915044</v>
      </c>
      <c r="J84" s="3">
        <v>126960</v>
      </c>
      <c r="K84" s="3">
        <v>134324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116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15286268</v>
      </c>
      <c r="C6" s="6">
        <v>13720324</v>
      </c>
      <c r="D6" s="23">
        <v>16722505</v>
      </c>
      <c r="E6" s="24">
        <v>21226068</v>
      </c>
      <c r="F6" s="6">
        <v>21226068</v>
      </c>
      <c r="G6" s="25">
        <v>21226068</v>
      </c>
      <c r="H6" s="26">
        <v>0</v>
      </c>
      <c r="I6" s="24">
        <v>34159000</v>
      </c>
      <c r="J6" s="6">
        <v>36174381</v>
      </c>
      <c r="K6" s="25">
        <v>45141769</v>
      </c>
    </row>
    <row r="7" spans="1:11" ht="13.5">
      <c r="A7" s="22" t="s">
        <v>19</v>
      </c>
      <c r="B7" s="6">
        <v>11527517</v>
      </c>
      <c r="C7" s="6">
        <v>12029844</v>
      </c>
      <c r="D7" s="23">
        <v>16487429</v>
      </c>
      <c r="E7" s="24">
        <v>14675712</v>
      </c>
      <c r="F7" s="6">
        <v>14675712</v>
      </c>
      <c r="G7" s="25">
        <v>14675712</v>
      </c>
      <c r="H7" s="26">
        <v>0</v>
      </c>
      <c r="I7" s="24">
        <v>25000000</v>
      </c>
      <c r="J7" s="6">
        <v>26475000</v>
      </c>
      <c r="K7" s="25">
        <v>27957600</v>
      </c>
    </row>
    <row r="8" spans="1:11" ht="13.5">
      <c r="A8" s="22" t="s">
        <v>20</v>
      </c>
      <c r="B8" s="6">
        <v>780273597</v>
      </c>
      <c r="C8" s="6">
        <v>351552264</v>
      </c>
      <c r="D8" s="23">
        <v>492969297</v>
      </c>
      <c r="E8" s="24">
        <v>374626400</v>
      </c>
      <c r="F8" s="6">
        <v>374626400</v>
      </c>
      <c r="G8" s="25">
        <v>374626400</v>
      </c>
      <c r="H8" s="26">
        <v>0</v>
      </c>
      <c r="I8" s="24">
        <v>409733000</v>
      </c>
      <c r="J8" s="6">
        <v>408701472</v>
      </c>
      <c r="K8" s="25">
        <v>430130946</v>
      </c>
    </row>
    <row r="9" spans="1:11" ht="13.5">
      <c r="A9" s="22" t="s">
        <v>21</v>
      </c>
      <c r="B9" s="6">
        <v>2243086</v>
      </c>
      <c r="C9" s="6">
        <v>1725082</v>
      </c>
      <c r="D9" s="23">
        <v>2185021</v>
      </c>
      <c r="E9" s="24">
        <v>325701420</v>
      </c>
      <c r="F9" s="6">
        <v>325701420</v>
      </c>
      <c r="G9" s="25">
        <v>325701420</v>
      </c>
      <c r="H9" s="26">
        <v>0</v>
      </c>
      <c r="I9" s="24">
        <v>148472144</v>
      </c>
      <c r="J9" s="6">
        <v>70855188</v>
      </c>
      <c r="K9" s="25">
        <v>28538943</v>
      </c>
    </row>
    <row r="10" spans="1:11" ht="25.5">
      <c r="A10" s="27" t="s">
        <v>118</v>
      </c>
      <c r="B10" s="28">
        <f>SUM(B5:B9)</f>
        <v>809330468</v>
      </c>
      <c r="C10" s="29">
        <f aca="true" t="shared" si="0" ref="C10:K10">SUM(C5:C9)</f>
        <v>379027514</v>
      </c>
      <c r="D10" s="30">
        <f t="shared" si="0"/>
        <v>528364252</v>
      </c>
      <c r="E10" s="28">
        <f t="shared" si="0"/>
        <v>736229600</v>
      </c>
      <c r="F10" s="29">
        <f t="shared" si="0"/>
        <v>736229600</v>
      </c>
      <c r="G10" s="31">
        <f t="shared" si="0"/>
        <v>736229600</v>
      </c>
      <c r="H10" s="32">
        <f t="shared" si="0"/>
        <v>0</v>
      </c>
      <c r="I10" s="28">
        <f t="shared" si="0"/>
        <v>617364144</v>
      </c>
      <c r="J10" s="29">
        <f t="shared" si="0"/>
        <v>542206041</v>
      </c>
      <c r="K10" s="31">
        <f t="shared" si="0"/>
        <v>531769258</v>
      </c>
    </row>
    <row r="11" spans="1:11" ht="13.5">
      <c r="A11" s="22" t="s">
        <v>22</v>
      </c>
      <c r="B11" s="6">
        <v>92457648</v>
      </c>
      <c r="C11" s="6">
        <v>123089243</v>
      </c>
      <c r="D11" s="23">
        <v>139512194</v>
      </c>
      <c r="E11" s="24">
        <v>167666248</v>
      </c>
      <c r="F11" s="6">
        <v>167666248</v>
      </c>
      <c r="G11" s="25">
        <v>167666248</v>
      </c>
      <c r="H11" s="26">
        <v>0</v>
      </c>
      <c r="I11" s="24">
        <v>195321762</v>
      </c>
      <c r="J11" s="6">
        <v>205395324</v>
      </c>
      <c r="K11" s="25">
        <v>217012207</v>
      </c>
    </row>
    <row r="12" spans="1:11" ht="13.5">
      <c r="A12" s="22" t="s">
        <v>23</v>
      </c>
      <c r="B12" s="6">
        <v>6258391</v>
      </c>
      <c r="C12" s="6">
        <v>6983375</v>
      </c>
      <c r="D12" s="23">
        <v>7593441</v>
      </c>
      <c r="E12" s="24">
        <v>8329248</v>
      </c>
      <c r="F12" s="6">
        <v>8329248</v>
      </c>
      <c r="G12" s="25">
        <v>8329248</v>
      </c>
      <c r="H12" s="26">
        <v>0</v>
      </c>
      <c r="I12" s="24">
        <v>9000637</v>
      </c>
      <c r="J12" s="6">
        <v>9531675</v>
      </c>
      <c r="K12" s="25">
        <v>10065448</v>
      </c>
    </row>
    <row r="13" spans="1:11" ht="13.5">
      <c r="A13" s="22" t="s">
        <v>119</v>
      </c>
      <c r="B13" s="6">
        <v>31183208</v>
      </c>
      <c r="C13" s="6">
        <v>49326315</v>
      </c>
      <c r="D13" s="23">
        <v>51744530</v>
      </c>
      <c r="E13" s="24">
        <v>50000000</v>
      </c>
      <c r="F13" s="6">
        <v>50000000</v>
      </c>
      <c r="G13" s="25">
        <v>50000000</v>
      </c>
      <c r="H13" s="26">
        <v>0</v>
      </c>
      <c r="I13" s="24">
        <v>52500000</v>
      </c>
      <c r="J13" s="6">
        <v>54251700</v>
      </c>
      <c r="K13" s="25">
        <v>57289795</v>
      </c>
    </row>
    <row r="14" spans="1:11" ht="13.5">
      <c r="A14" s="22" t="s">
        <v>24</v>
      </c>
      <c r="B14" s="6">
        <v>2333330</v>
      </c>
      <c r="C14" s="6">
        <v>2836722</v>
      </c>
      <c r="D14" s="23">
        <v>2174501</v>
      </c>
      <c r="E14" s="24">
        <v>2100000</v>
      </c>
      <c r="F14" s="6">
        <v>2100000</v>
      </c>
      <c r="G14" s="25">
        <v>2100000</v>
      </c>
      <c r="H14" s="26">
        <v>0</v>
      </c>
      <c r="I14" s="24">
        <v>1140000</v>
      </c>
      <c r="J14" s="6">
        <v>1207260</v>
      </c>
      <c r="K14" s="25">
        <v>1274867</v>
      </c>
    </row>
    <row r="15" spans="1:11" ht="13.5">
      <c r="A15" s="22" t="s">
        <v>25</v>
      </c>
      <c r="B15" s="6">
        <v>17506647</v>
      </c>
      <c r="C15" s="6">
        <v>16762221</v>
      </c>
      <c r="D15" s="23">
        <v>52430147</v>
      </c>
      <c r="E15" s="24">
        <v>41100000</v>
      </c>
      <c r="F15" s="6">
        <v>41100000</v>
      </c>
      <c r="G15" s="25">
        <v>41100000</v>
      </c>
      <c r="H15" s="26">
        <v>0</v>
      </c>
      <c r="I15" s="24">
        <v>44681984</v>
      </c>
      <c r="J15" s="6">
        <v>46961083</v>
      </c>
      <c r="K15" s="25">
        <v>49590904</v>
      </c>
    </row>
    <row r="16" spans="1:11" ht="13.5">
      <c r="A16" s="33" t="s">
        <v>26</v>
      </c>
      <c r="B16" s="6">
        <v>277420542</v>
      </c>
      <c r="C16" s="6">
        <v>268106609</v>
      </c>
      <c r="D16" s="23">
        <v>148303096</v>
      </c>
      <c r="E16" s="24">
        <v>20000000</v>
      </c>
      <c r="F16" s="6">
        <v>20000000</v>
      </c>
      <c r="G16" s="25">
        <v>20000000</v>
      </c>
      <c r="H16" s="26">
        <v>0</v>
      </c>
      <c r="I16" s="24">
        <v>15000000</v>
      </c>
      <c r="J16" s="6">
        <v>15885000</v>
      </c>
      <c r="K16" s="25">
        <v>16774560</v>
      </c>
    </row>
    <row r="17" spans="1:11" ht="13.5">
      <c r="A17" s="22" t="s">
        <v>27</v>
      </c>
      <c r="B17" s="6">
        <v>130909533</v>
      </c>
      <c r="C17" s="6">
        <v>132224832</v>
      </c>
      <c r="D17" s="23">
        <v>104964167</v>
      </c>
      <c r="E17" s="24">
        <v>186601268</v>
      </c>
      <c r="F17" s="6">
        <v>186601268</v>
      </c>
      <c r="G17" s="25">
        <v>186601268</v>
      </c>
      <c r="H17" s="26">
        <v>0</v>
      </c>
      <c r="I17" s="24">
        <v>177187664</v>
      </c>
      <c r="J17" s="6">
        <v>186865858</v>
      </c>
      <c r="K17" s="25">
        <v>199983014</v>
      </c>
    </row>
    <row r="18" spans="1:11" ht="13.5">
      <c r="A18" s="34" t="s">
        <v>28</v>
      </c>
      <c r="B18" s="35">
        <f>SUM(B11:B17)</f>
        <v>558069299</v>
      </c>
      <c r="C18" s="36">
        <f aca="true" t="shared" si="1" ref="C18:K18">SUM(C11:C17)</f>
        <v>599329317</v>
      </c>
      <c r="D18" s="37">
        <f t="shared" si="1"/>
        <v>506722076</v>
      </c>
      <c r="E18" s="35">
        <f t="shared" si="1"/>
        <v>475796764</v>
      </c>
      <c r="F18" s="36">
        <f t="shared" si="1"/>
        <v>475796764</v>
      </c>
      <c r="G18" s="38">
        <f t="shared" si="1"/>
        <v>475796764</v>
      </c>
      <c r="H18" s="39">
        <f t="shared" si="1"/>
        <v>0</v>
      </c>
      <c r="I18" s="35">
        <f t="shared" si="1"/>
        <v>494832047</v>
      </c>
      <c r="J18" s="36">
        <f t="shared" si="1"/>
        <v>520097900</v>
      </c>
      <c r="K18" s="38">
        <f t="shared" si="1"/>
        <v>551990795</v>
      </c>
    </row>
    <row r="19" spans="1:11" ht="13.5">
      <c r="A19" s="34" t="s">
        <v>29</v>
      </c>
      <c r="B19" s="40">
        <f>+B10-B18</f>
        <v>251261169</v>
      </c>
      <c r="C19" s="41">
        <f aca="true" t="shared" si="2" ref="C19:K19">+C10-C18</f>
        <v>-220301803</v>
      </c>
      <c r="D19" s="42">
        <f t="shared" si="2"/>
        <v>21642176</v>
      </c>
      <c r="E19" s="40">
        <f t="shared" si="2"/>
        <v>260432836</v>
      </c>
      <c r="F19" s="41">
        <f t="shared" si="2"/>
        <v>260432836</v>
      </c>
      <c r="G19" s="43">
        <f t="shared" si="2"/>
        <v>260432836</v>
      </c>
      <c r="H19" s="44">
        <f t="shared" si="2"/>
        <v>0</v>
      </c>
      <c r="I19" s="40">
        <f t="shared" si="2"/>
        <v>122532097</v>
      </c>
      <c r="J19" s="41">
        <f t="shared" si="2"/>
        <v>22108141</v>
      </c>
      <c r="K19" s="43">
        <f t="shared" si="2"/>
        <v>-20221537</v>
      </c>
    </row>
    <row r="20" spans="1:11" ht="13.5">
      <c r="A20" s="22" t="s">
        <v>30</v>
      </c>
      <c r="B20" s="24">
        <v>335223357</v>
      </c>
      <c r="C20" s="6">
        <v>392872521</v>
      </c>
      <c r="D20" s="23">
        <v>244041495</v>
      </c>
      <c r="E20" s="24">
        <v>523481596</v>
      </c>
      <c r="F20" s="6">
        <v>523481596</v>
      </c>
      <c r="G20" s="25">
        <v>523481596</v>
      </c>
      <c r="H20" s="26">
        <v>0</v>
      </c>
      <c r="I20" s="24">
        <v>600869000</v>
      </c>
      <c r="J20" s="6">
        <v>737437203</v>
      </c>
      <c r="K20" s="25">
        <v>820191000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586484526</v>
      </c>
      <c r="C22" s="52">
        <f aca="true" t="shared" si="3" ref="C22:K22">SUM(C19:C21)</f>
        <v>172570718</v>
      </c>
      <c r="D22" s="53">
        <f t="shared" si="3"/>
        <v>265683671</v>
      </c>
      <c r="E22" s="51">
        <f t="shared" si="3"/>
        <v>783914432</v>
      </c>
      <c r="F22" s="52">
        <f t="shared" si="3"/>
        <v>783914432</v>
      </c>
      <c r="G22" s="54">
        <f t="shared" si="3"/>
        <v>783914432</v>
      </c>
      <c r="H22" s="55">
        <f t="shared" si="3"/>
        <v>0</v>
      </c>
      <c r="I22" s="51">
        <f t="shared" si="3"/>
        <v>723401097</v>
      </c>
      <c r="J22" s="52">
        <f t="shared" si="3"/>
        <v>759545344</v>
      </c>
      <c r="K22" s="54">
        <f t="shared" si="3"/>
        <v>799969463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586484526</v>
      </c>
      <c r="C24" s="41">
        <f aca="true" t="shared" si="4" ref="C24:K24">SUM(C22:C23)</f>
        <v>172570718</v>
      </c>
      <c r="D24" s="42">
        <f t="shared" si="4"/>
        <v>265683671</v>
      </c>
      <c r="E24" s="40">
        <f t="shared" si="4"/>
        <v>783914432</v>
      </c>
      <c r="F24" s="41">
        <f t="shared" si="4"/>
        <v>783914432</v>
      </c>
      <c r="G24" s="43">
        <f t="shared" si="4"/>
        <v>783914432</v>
      </c>
      <c r="H24" s="44">
        <f t="shared" si="4"/>
        <v>0</v>
      </c>
      <c r="I24" s="40">
        <f t="shared" si="4"/>
        <v>723401097</v>
      </c>
      <c r="J24" s="41">
        <f t="shared" si="4"/>
        <v>759545344</v>
      </c>
      <c r="K24" s="43">
        <f t="shared" si="4"/>
        <v>799969463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801111147</v>
      </c>
      <c r="C27" s="7">
        <v>198519839</v>
      </c>
      <c r="D27" s="64">
        <v>304502078</v>
      </c>
      <c r="E27" s="65">
        <v>0</v>
      </c>
      <c r="F27" s="7">
        <v>0</v>
      </c>
      <c r="G27" s="66">
        <v>0</v>
      </c>
      <c r="H27" s="67">
        <v>0</v>
      </c>
      <c r="I27" s="65">
        <v>723401033</v>
      </c>
      <c r="J27" s="7">
        <v>759545343</v>
      </c>
      <c r="K27" s="66">
        <v>798849898</v>
      </c>
    </row>
    <row r="28" spans="1:11" ht="13.5">
      <c r="A28" s="68" t="s">
        <v>30</v>
      </c>
      <c r="B28" s="6">
        <v>335223357</v>
      </c>
      <c r="C28" s="6">
        <v>198519839</v>
      </c>
      <c r="D28" s="23">
        <v>241913284</v>
      </c>
      <c r="E28" s="24">
        <v>0</v>
      </c>
      <c r="F28" s="6">
        <v>0</v>
      </c>
      <c r="G28" s="25">
        <v>0</v>
      </c>
      <c r="H28" s="26">
        <v>0</v>
      </c>
      <c r="I28" s="24">
        <v>611077551</v>
      </c>
      <c r="J28" s="6">
        <v>640594777</v>
      </c>
      <c r="K28" s="25">
        <v>673237780</v>
      </c>
    </row>
    <row r="29" spans="1:11" ht="13.5">
      <c r="A29" s="22" t="s">
        <v>123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78917482</v>
      </c>
      <c r="J30" s="6">
        <v>83573612</v>
      </c>
      <c r="K30" s="25">
        <v>88254055</v>
      </c>
    </row>
    <row r="31" spans="1:11" ht="13.5">
      <c r="A31" s="22" t="s">
        <v>35</v>
      </c>
      <c r="B31" s="6">
        <v>465887790</v>
      </c>
      <c r="C31" s="6">
        <v>0</v>
      </c>
      <c r="D31" s="23">
        <v>62588794</v>
      </c>
      <c r="E31" s="24">
        <v>0</v>
      </c>
      <c r="F31" s="6">
        <v>0</v>
      </c>
      <c r="G31" s="25">
        <v>0</v>
      </c>
      <c r="H31" s="26">
        <v>0</v>
      </c>
      <c r="I31" s="24">
        <v>33406000</v>
      </c>
      <c r="J31" s="6">
        <v>35376954</v>
      </c>
      <c r="K31" s="25">
        <v>37358063</v>
      </c>
    </row>
    <row r="32" spans="1:11" ht="13.5">
      <c r="A32" s="34" t="s">
        <v>36</v>
      </c>
      <c r="B32" s="7">
        <f>SUM(B28:B31)</f>
        <v>801111147</v>
      </c>
      <c r="C32" s="7">
        <f aca="true" t="shared" si="5" ref="C32:K32">SUM(C28:C31)</f>
        <v>198519839</v>
      </c>
      <c r="D32" s="64">
        <f t="shared" si="5"/>
        <v>304502078</v>
      </c>
      <c r="E32" s="65">
        <f t="shared" si="5"/>
        <v>0</v>
      </c>
      <c r="F32" s="7">
        <f t="shared" si="5"/>
        <v>0</v>
      </c>
      <c r="G32" s="66">
        <f t="shared" si="5"/>
        <v>0</v>
      </c>
      <c r="H32" s="67">
        <f t="shared" si="5"/>
        <v>0</v>
      </c>
      <c r="I32" s="65">
        <f t="shared" si="5"/>
        <v>723401033</v>
      </c>
      <c r="J32" s="7">
        <f t="shared" si="5"/>
        <v>759545343</v>
      </c>
      <c r="K32" s="66">
        <f t="shared" si="5"/>
        <v>798849898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175529468</v>
      </c>
      <c r="C35" s="6">
        <v>269058574</v>
      </c>
      <c r="D35" s="23">
        <v>263767424</v>
      </c>
      <c r="E35" s="24">
        <v>567639320</v>
      </c>
      <c r="F35" s="6">
        <v>567639320</v>
      </c>
      <c r="G35" s="25">
        <v>567639320</v>
      </c>
      <c r="H35" s="26">
        <v>15192842</v>
      </c>
      <c r="I35" s="24">
        <v>536256883</v>
      </c>
      <c r="J35" s="6">
        <v>510082887</v>
      </c>
      <c r="K35" s="25">
        <v>540687860</v>
      </c>
    </row>
    <row r="36" spans="1:11" ht="13.5">
      <c r="A36" s="22" t="s">
        <v>39</v>
      </c>
      <c r="B36" s="6">
        <v>1539726725</v>
      </c>
      <c r="C36" s="6">
        <v>1687870955</v>
      </c>
      <c r="D36" s="23">
        <v>1918605479</v>
      </c>
      <c r="E36" s="24">
        <v>2950510362</v>
      </c>
      <c r="F36" s="6">
        <v>2950510362</v>
      </c>
      <c r="G36" s="25">
        <v>2950510362</v>
      </c>
      <c r="H36" s="26">
        <v>86438665</v>
      </c>
      <c r="I36" s="24">
        <v>2953541471</v>
      </c>
      <c r="J36" s="6">
        <v>3541096067</v>
      </c>
      <c r="K36" s="25">
        <v>3753561831</v>
      </c>
    </row>
    <row r="37" spans="1:11" ht="13.5">
      <c r="A37" s="22" t="s">
        <v>40</v>
      </c>
      <c r="B37" s="6">
        <v>108815860</v>
      </c>
      <c r="C37" s="6">
        <v>145336716</v>
      </c>
      <c r="D37" s="23">
        <v>129463886</v>
      </c>
      <c r="E37" s="24">
        <v>124034607</v>
      </c>
      <c r="F37" s="6">
        <v>124034607</v>
      </c>
      <c r="G37" s="25">
        <v>124034607</v>
      </c>
      <c r="H37" s="26">
        <v>116510011</v>
      </c>
      <c r="I37" s="24">
        <v>14277176</v>
      </c>
      <c r="J37" s="6">
        <v>13127746</v>
      </c>
      <c r="K37" s="25">
        <v>13873763</v>
      </c>
    </row>
    <row r="38" spans="1:11" ht="13.5">
      <c r="A38" s="22" t="s">
        <v>41</v>
      </c>
      <c r="B38" s="6">
        <v>31201055</v>
      </c>
      <c r="C38" s="6">
        <v>31059891</v>
      </c>
      <c r="D38" s="23">
        <v>33870235</v>
      </c>
      <c r="E38" s="24">
        <v>252142409</v>
      </c>
      <c r="F38" s="6">
        <v>252142409</v>
      </c>
      <c r="G38" s="25">
        <v>252142409</v>
      </c>
      <c r="H38" s="26">
        <v>0</v>
      </c>
      <c r="I38" s="24">
        <v>331059891</v>
      </c>
      <c r="J38" s="6">
        <v>331059891</v>
      </c>
      <c r="K38" s="25">
        <v>350923484</v>
      </c>
    </row>
    <row r="39" spans="1:11" ht="13.5">
      <c r="A39" s="22" t="s">
        <v>42</v>
      </c>
      <c r="B39" s="6">
        <v>1575239278</v>
      </c>
      <c r="C39" s="6">
        <v>1780532922</v>
      </c>
      <c r="D39" s="23">
        <v>2019038782</v>
      </c>
      <c r="E39" s="24">
        <v>3141972666</v>
      </c>
      <c r="F39" s="6">
        <v>3141972666</v>
      </c>
      <c r="G39" s="25">
        <v>3141972666</v>
      </c>
      <c r="H39" s="26">
        <v>-14878505</v>
      </c>
      <c r="I39" s="24">
        <v>3144461288</v>
      </c>
      <c r="J39" s="6">
        <v>3706991318</v>
      </c>
      <c r="K39" s="25">
        <v>3929452444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511094314</v>
      </c>
      <c r="C42" s="6">
        <v>177094664</v>
      </c>
      <c r="D42" s="23">
        <v>236548969</v>
      </c>
      <c r="E42" s="24">
        <v>832918088</v>
      </c>
      <c r="F42" s="6">
        <v>832918088</v>
      </c>
      <c r="G42" s="25">
        <v>832918088</v>
      </c>
      <c r="H42" s="26">
        <v>611193855</v>
      </c>
      <c r="I42" s="24">
        <v>184428072</v>
      </c>
      <c r="J42" s="6">
        <v>135770261</v>
      </c>
      <c r="K42" s="25">
        <v>96116341</v>
      </c>
    </row>
    <row r="43" spans="1:11" ht="13.5">
      <c r="A43" s="22" t="s">
        <v>45</v>
      </c>
      <c r="B43" s="6">
        <v>-408170674</v>
      </c>
      <c r="C43" s="6">
        <v>-80402101</v>
      </c>
      <c r="D43" s="23">
        <v>-305052948</v>
      </c>
      <c r="E43" s="24">
        <v>-782917740</v>
      </c>
      <c r="F43" s="6">
        <v>-782917740</v>
      </c>
      <c r="G43" s="25">
        <v>-782917740</v>
      </c>
      <c r="H43" s="26">
        <v>-393852541</v>
      </c>
      <c r="I43" s="24">
        <v>-600869004</v>
      </c>
      <c r="J43" s="6">
        <v>-833092000</v>
      </c>
      <c r="K43" s="25">
        <v>-909247000</v>
      </c>
    </row>
    <row r="44" spans="1:11" ht="13.5">
      <c r="A44" s="22" t="s">
        <v>46</v>
      </c>
      <c r="B44" s="6">
        <v>1248692</v>
      </c>
      <c r="C44" s="6">
        <v>0</v>
      </c>
      <c r="D44" s="23">
        <v>-211835</v>
      </c>
      <c r="E44" s="24">
        <v>274116376</v>
      </c>
      <c r="F44" s="6">
        <v>274116376</v>
      </c>
      <c r="G44" s="25">
        <v>274116376</v>
      </c>
      <c r="H44" s="26">
        <v>-244957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129422617</v>
      </c>
      <c r="C45" s="7">
        <v>226115180</v>
      </c>
      <c r="D45" s="64">
        <v>134208323</v>
      </c>
      <c r="E45" s="65">
        <v>598233100</v>
      </c>
      <c r="F45" s="7">
        <v>598233100</v>
      </c>
      <c r="G45" s="66">
        <v>598233100</v>
      </c>
      <c r="H45" s="67">
        <v>247855337</v>
      </c>
      <c r="I45" s="65">
        <v>-416440931</v>
      </c>
      <c r="J45" s="7">
        <v>-1113762670</v>
      </c>
      <c r="K45" s="66">
        <v>-1926893329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136588445</v>
      </c>
      <c r="C48" s="6">
        <v>252877309</v>
      </c>
      <c r="D48" s="23">
        <v>235941330</v>
      </c>
      <c r="E48" s="24">
        <v>527593936</v>
      </c>
      <c r="F48" s="6">
        <v>527593936</v>
      </c>
      <c r="G48" s="25">
        <v>527593936</v>
      </c>
      <c r="H48" s="26">
        <v>12148128</v>
      </c>
      <c r="I48" s="24">
        <v>512469797</v>
      </c>
      <c r="J48" s="6">
        <v>483956647</v>
      </c>
      <c r="K48" s="25">
        <v>512994046</v>
      </c>
    </row>
    <row r="49" spans="1:11" ht="13.5">
      <c r="A49" s="22" t="s">
        <v>50</v>
      </c>
      <c r="B49" s="6">
        <f>+B75</f>
        <v>119766355.47292319</v>
      </c>
      <c r="C49" s="6">
        <f aca="true" t="shared" si="6" ref="C49:K49">+C75</f>
        <v>-7139271.288045615</v>
      </c>
      <c r="D49" s="23">
        <f t="shared" si="6"/>
        <v>117048459.91511568</v>
      </c>
      <c r="E49" s="24">
        <f t="shared" si="6"/>
        <v>86982896</v>
      </c>
      <c r="F49" s="6">
        <f t="shared" si="6"/>
        <v>86982896</v>
      </c>
      <c r="G49" s="25">
        <f t="shared" si="6"/>
        <v>86982896</v>
      </c>
      <c r="H49" s="26">
        <f t="shared" si="6"/>
        <v>116510011</v>
      </c>
      <c r="I49" s="24">
        <f t="shared" si="6"/>
        <v>-24115294.561893344</v>
      </c>
      <c r="J49" s="6">
        <f t="shared" si="6"/>
        <v>-25018469.55717226</v>
      </c>
      <c r="K49" s="25">
        <f t="shared" si="6"/>
        <v>-23716412.502587736</v>
      </c>
    </row>
    <row r="50" spans="1:11" ht="13.5">
      <c r="A50" s="34" t="s">
        <v>51</v>
      </c>
      <c r="B50" s="7">
        <f>+B48-B49</f>
        <v>16822089.52707681</v>
      </c>
      <c r="C50" s="7">
        <f aca="true" t="shared" si="7" ref="C50:K50">+C48-C49</f>
        <v>260016580.28804561</v>
      </c>
      <c r="D50" s="64">
        <f t="shared" si="7"/>
        <v>118892870.08488432</v>
      </c>
      <c r="E50" s="65">
        <f t="shared" si="7"/>
        <v>440611040</v>
      </c>
      <c r="F50" s="7">
        <f t="shared" si="7"/>
        <v>440611040</v>
      </c>
      <c r="G50" s="66">
        <f t="shared" si="7"/>
        <v>440611040</v>
      </c>
      <c r="H50" s="67">
        <f t="shared" si="7"/>
        <v>-104361883</v>
      </c>
      <c r="I50" s="65">
        <f t="shared" si="7"/>
        <v>536585091.56189334</v>
      </c>
      <c r="J50" s="7">
        <f t="shared" si="7"/>
        <v>508975116.55717224</v>
      </c>
      <c r="K50" s="66">
        <f t="shared" si="7"/>
        <v>536710458.50258774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1520541618</v>
      </c>
      <c r="C53" s="6">
        <v>1667159081</v>
      </c>
      <c r="D53" s="23">
        <v>1105266684</v>
      </c>
      <c r="E53" s="24">
        <v>783914112</v>
      </c>
      <c r="F53" s="6">
        <v>783914112</v>
      </c>
      <c r="G53" s="25">
        <v>783914112</v>
      </c>
      <c r="H53" s="26">
        <v>783914112</v>
      </c>
      <c r="I53" s="24">
        <v>723401033</v>
      </c>
      <c r="J53" s="6">
        <v>759545343</v>
      </c>
      <c r="K53" s="25">
        <v>798849898</v>
      </c>
    </row>
    <row r="54" spans="1:11" ht="13.5">
      <c r="A54" s="22" t="s">
        <v>119</v>
      </c>
      <c r="B54" s="6">
        <v>31183208</v>
      </c>
      <c r="C54" s="6">
        <v>49326315</v>
      </c>
      <c r="D54" s="23">
        <v>51744530</v>
      </c>
      <c r="E54" s="24">
        <v>50000000</v>
      </c>
      <c r="F54" s="6">
        <v>50000000</v>
      </c>
      <c r="G54" s="25">
        <v>50000000</v>
      </c>
      <c r="H54" s="26">
        <v>0</v>
      </c>
      <c r="I54" s="24">
        <v>52500000</v>
      </c>
      <c r="J54" s="6">
        <v>54251700</v>
      </c>
      <c r="K54" s="25">
        <v>57289795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14763887</v>
      </c>
      <c r="C56" s="6">
        <v>15242406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121909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-0.37704390019164424</v>
      </c>
      <c r="C70" s="5">
        <f aca="true" t="shared" si="8" ref="C70:K70">IF(ISERROR(C71/C72),0,(C71/C72))</f>
        <v>4.647908665742623</v>
      </c>
      <c r="D70" s="5">
        <f t="shared" si="8"/>
        <v>0.3755333441278538</v>
      </c>
      <c r="E70" s="5">
        <f t="shared" si="8"/>
        <v>1</v>
      </c>
      <c r="F70" s="5">
        <f t="shared" si="8"/>
        <v>1</v>
      </c>
      <c r="G70" s="5">
        <f t="shared" si="8"/>
        <v>1</v>
      </c>
      <c r="H70" s="5">
        <f t="shared" si="8"/>
        <v>0</v>
      </c>
      <c r="I70" s="5">
        <f t="shared" si="8"/>
        <v>0.9342718457701825</v>
      </c>
      <c r="J70" s="5">
        <f t="shared" si="8"/>
        <v>0.8812664563752471</v>
      </c>
      <c r="K70" s="5">
        <f t="shared" si="8"/>
        <v>0.8175354087240634</v>
      </c>
    </row>
    <row r="71" spans="1:11" ht="12.75" hidden="1">
      <c r="A71" s="1" t="s">
        <v>125</v>
      </c>
      <c r="B71" s="1">
        <f>+B83</f>
        <v>-6609336</v>
      </c>
      <c r="C71" s="1">
        <f aca="true" t="shared" si="9" ref="C71:K71">+C83</f>
        <v>71264543</v>
      </c>
      <c r="D71" s="1">
        <f t="shared" si="9"/>
        <v>6865080</v>
      </c>
      <c r="E71" s="1">
        <f t="shared" si="9"/>
        <v>345931116</v>
      </c>
      <c r="F71" s="1">
        <f t="shared" si="9"/>
        <v>345931116</v>
      </c>
      <c r="G71" s="1">
        <f t="shared" si="9"/>
        <v>345931116</v>
      </c>
      <c r="H71" s="1">
        <f t="shared" si="9"/>
        <v>45706846</v>
      </c>
      <c r="I71" s="1">
        <f t="shared" si="9"/>
        <v>170627136</v>
      </c>
      <c r="J71" s="1">
        <f t="shared" si="9"/>
        <v>94321569</v>
      </c>
      <c r="K71" s="1">
        <f t="shared" si="9"/>
        <v>60236591</v>
      </c>
    </row>
    <row r="72" spans="1:11" ht="12.75" hidden="1">
      <c r="A72" s="1" t="s">
        <v>126</v>
      </c>
      <c r="B72" s="1">
        <f>+B77</f>
        <v>17529354</v>
      </c>
      <c r="C72" s="1">
        <f aca="true" t="shared" si="10" ref="C72:K72">+C77</f>
        <v>15332604</v>
      </c>
      <c r="D72" s="1">
        <f t="shared" si="10"/>
        <v>18280880</v>
      </c>
      <c r="E72" s="1">
        <f t="shared" si="10"/>
        <v>345931116</v>
      </c>
      <c r="F72" s="1">
        <f t="shared" si="10"/>
        <v>345931116</v>
      </c>
      <c r="G72" s="1">
        <f t="shared" si="10"/>
        <v>345931116</v>
      </c>
      <c r="H72" s="1">
        <f t="shared" si="10"/>
        <v>0</v>
      </c>
      <c r="I72" s="1">
        <f t="shared" si="10"/>
        <v>182631144</v>
      </c>
      <c r="J72" s="1">
        <f t="shared" si="10"/>
        <v>107029569</v>
      </c>
      <c r="K72" s="1">
        <f t="shared" si="10"/>
        <v>73680712</v>
      </c>
    </row>
    <row r="73" spans="1:11" ht="12.75" hidden="1">
      <c r="A73" s="1" t="s">
        <v>127</v>
      </c>
      <c r="B73" s="1">
        <f>+B74</f>
        <v>-7495628.833333332</v>
      </c>
      <c r="C73" s="1">
        <f aca="true" t="shared" si="11" ref="C73:K73">+(C78+C80+C81+C82)-(B78+B80+B81+B82)</f>
        <v>-2217791</v>
      </c>
      <c r="D73" s="1">
        <f t="shared" si="11"/>
        <v>-10295533</v>
      </c>
      <c r="E73" s="1">
        <f t="shared" si="11"/>
        <v>13293752</v>
      </c>
      <c r="F73" s="1">
        <f>+(F78+F80+F81+F82)-(D78+D80+D81+D82)</f>
        <v>13293752</v>
      </c>
      <c r="G73" s="1">
        <f>+(G78+G80+G81+G82)-(D78+D80+D81+D82)</f>
        <v>13293752</v>
      </c>
      <c r="H73" s="1">
        <f>+(H78+H80+H81+H82)-(D78+D80+D81+D82)</f>
        <v>-20085260</v>
      </c>
      <c r="I73" s="1">
        <f>+(I78+I80+I81+I82)-(E78+E80+E81+E82)</f>
        <v>3930713</v>
      </c>
      <c r="J73" s="1">
        <f t="shared" si="11"/>
        <v>2090594</v>
      </c>
      <c r="K73" s="1">
        <f t="shared" si="11"/>
        <v>2489677</v>
      </c>
    </row>
    <row r="74" spans="1:11" ht="12.75" hidden="1">
      <c r="A74" s="1" t="s">
        <v>128</v>
      </c>
      <c r="B74" s="1">
        <f>+TREND(C74:E74)</f>
        <v>-7495628.833333332</v>
      </c>
      <c r="C74" s="1">
        <f>+C73</f>
        <v>-2217791</v>
      </c>
      <c r="D74" s="1">
        <f aca="true" t="shared" si="12" ref="D74:K74">+D73</f>
        <v>-10295533</v>
      </c>
      <c r="E74" s="1">
        <f t="shared" si="12"/>
        <v>13293752</v>
      </c>
      <c r="F74" s="1">
        <f t="shared" si="12"/>
        <v>13293752</v>
      </c>
      <c r="G74" s="1">
        <f t="shared" si="12"/>
        <v>13293752</v>
      </c>
      <c r="H74" s="1">
        <f t="shared" si="12"/>
        <v>-20085260</v>
      </c>
      <c r="I74" s="1">
        <f t="shared" si="12"/>
        <v>3930713</v>
      </c>
      <c r="J74" s="1">
        <f t="shared" si="12"/>
        <v>2090594</v>
      </c>
      <c r="K74" s="1">
        <f t="shared" si="12"/>
        <v>2489677</v>
      </c>
    </row>
    <row r="75" spans="1:11" ht="12.75" hidden="1">
      <c r="A75" s="1" t="s">
        <v>129</v>
      </c>
      <c r="B75" s="1">
        <f>+B84-(((B80+B81+B78)*B70)-B79)</f>
        <v>119766355.47292319</v>
      </c>
      <c r="C75" s="1">
        <f aca="true" t="shared" si="13" ref="C75:K75">+C84-(((C80+C81+C78)*C70)-C79)</f>
        <v>-7139271.288045615</v>
      </c>
      <c r="D75" s="1">
        <f t="shared" si="13"/>
        <v>117048459.91511568</v>
      </c>
      <c r="E75" s="1">
        <f t="shared" si="13"/>
        <v>86982896</v>
      </c>
      <c r="F75" s="1">
        <f t="shared" si="13"/>
        <v>86982896</v>
      </c>
      <c r="G75" s="1">
        <f t="shared" si="13"/>
        <v>86982896</v>
      </c>
      <c r="H75" s="1">
        <f t="shared" si="13"/>
        <v>116510011</v>
      </c>
      <c r="I75" s="1">
        <f t="shared" si="13"/>
        <v>-24115294.561893344</v>
      </c>
      <c r="J75" s="1">
        <f t="shared" si="13"/>
        <v>-25018469.55717226</v>
      </c>
      <c r="K75" s="1">
        <f t="shared" si="13"/>
        <v>-23716412.502587736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17529354</v>
      </c>
      <c r="C77" s="3">
        <v>15332604</v>
      </c>
      <c r="D77" s="3">
        <v>18280880</v>
      </c>
      <c r="E77" s="3">
        <v>345931116</v>
      </c>
      <c r="F77" s="3">
        <v>345931116</v>
      </c>
      <c r="G77" s="3">
        <v>345931116</v>
      </c>
      <c r="H77" s="3">
        <v>0</v>
      </c>
      <c r="I77" s="3">
        <v>182631144</v>
      </c>
      <c r="J77" s="3">
        <v>107029569</v>
      </c>
      <c r="K77" s="3">
        <v>73680712</v>
      </c>
    </row>
    <row r="78" spans="1:11" ht="12.75" hidden="1">
      <c r="A78" s="2" t="s">
        <v>65</v>
      </c>
      <c r="B78" s="3">
        <v>576354</v>
      </c>
      <c r="C78" s="3">
        <v>162387</v>
      </c>
      <c r="D78" s="3">
        <v>162387</v>
      </c>
      <c r="E78" s="3">
        <v>162387</v>
      </c>
      <c r="F78" s="3">
        <v>162387</v>
      </c>
      <c r="G78" s="3">
        <v>162387</v>
      </c>
      <c r="H78" s="3">
        <v>0</v>
      </c>
      <c r="I78" s="3">
        <v>162387</v>
      </c>
      <c r="J78" s="3">
        <v>162387</v>
      </c>
      <c r="K78" s="3">
        <v>172130</v>
      </c>
    </row>
    <row r="79" spans="1:11" ht="12.75" hidden="1">
      <c r="A79" s="2" t="s">
        <v>66</v>
      </c>
      <c r="B79" s="3">
        <v>106758218</v>
      </c>
      <c r="C79" s="3">
        <v>143801967</v>
      </c>
      <c r="D79" s="3">
        <v>125377622</v>
      </c>
      <c r="E79" s="3">
        <v>122456202</v>
      </c>
      <c r="F79" s="3">
        <v>122456202</v>
      </c>
      <c r="G79" s="3">
        <v>122456202</v>
      </c>
      <c r="H79" s="3">
        <v>116510011</v>
      </c>
      <c r="I79" s="3">
        <v>12698771</v>
      </c>
      <c r="J79" s="3">
        <v>11549341</v>
      </c>
      <c r="K79" s="3">
        <v>12242302</v>
      </c>
    </row>
    <row r="80" spans="1:11" ht="12.75" hidden="1">
      <c r="A80" s="2" t="s">
        <v>67</v>
      </c>
      <c r="B80" s="3">
        <v>10803865</v>
      </c>
      <c r="C80" s="3">
        <v>16990585</v>
      </c>
      <c r="D80" s="3">
        <v>0</v>
      </c>
      <c r="E80" s="3">
        <v>18263921</v>
      </c>
      <c r="F80" s="3">
        <v>18263921</v>
      </c>
      <c r="G80" s="3">
        <v>18263921</v>
      </c>
      <c r="H80" s="3">
        <v>1346715</v>
      </c>
      <c r="I80" s="3">
        <v>21342284</v>
      </c>
      <c r="J80" s="3">
        <v>22537911</v>
      </c>
      <c r="K80" s="3">
        <v>23890186</v>
      </c>
    </row>
    <row r="81" spans="1:11" ht="12.75" hidden="1">
      <c r="A81" s="2" t="s">
        <v>68</v>
      </c>
      <c r="B81" s="3">
        <v>23120107</v>
      </c>
      <c r="C81" s="3">
        <v>15322115</v>
      </c>
      <c r="D81" s="3">
        <v>22017167</v>
      </c>
      <c r="E81" s="3">
        <v>17046998</v>
      </c>
      <c r="F81" s="3">
        <v>17046998</v>
      </c>
      <c r="G81" s="3">
        <v>17046998</v>
      </c>
      <c r="H81" s="3">
        <v>747579</v>
      </c>
      <c r="I81" s="3">
        <v>17899348</v>
      </c>
      <c r="J81" s="3">
        <v>18794315</v>
      </c>
      <c r="K81" s="3">
        <v>19921974</v>
      </c>
    </row>
    <row r="82" spans="1:11" ht="12.75" hidden="1">
      <c r="A82" s="2" t="s">
        <v>69</v>
      </c>
      <c r="B82" s="3">
        <v>192552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-6609336</v>
      </c>
      <c r="C83" s="3">
        <v>71264543</v>
      </c>
      <c r="D83" s="3">
        <v>6865080</v>
      </c>
      <c r="E83" s="3">
        <v>345931116</v>
      </c>
      <c r="F83" s="3">
        <v>345931116</v>
      </c>
      <c r="G83" s="3">
        <v>345931116</v>
      </c>
      <c r="H83" s="3">
        <v>45706846</v>
      </c>
      <c r="I83" s="3">
        <v>170627136</v>
      </c>
      <c r="J83" s="3">
        <v>94321569</v>
      </c>
      <c r="K83" s="3">
        <v>60236591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7556602</v>
      </c>
      <c r="C5" s="6">
        <v>8001704</v>
      </c>
      <c r="D5" s="23">
        <v>8496011</v>
      </c>
      <c r="E5" s="24">
        <v>9080300</v>
      </c>
      <c r="F5" s="6">
        <v>9077800</v>
      </c>
      <c r="G5" s="25">
        <v>9077800</v>
      </c>
      <c r="H5" s="26">
        <v>0</v>
      </c>
      <c r="I5" s="24">
        <v>9988000</v>
      </c>
      <c r="J5" s="6">
        <v>10192690</v>
      </c>
      <c r="K5" s="25">
        <v>10763480</v>
      </c>
    </row>
    <row r="6" spans="1:11" ht="13.5">
      <c r="A6" s="22" t="s">
        <v>18</v>
      </c>
      <c r="B6" s="6">
        <v>68634107</v>
      </c>
      <c r="C6" s="6">
        <v>79163628</v>
      </c>
      <c r="D6" s="23">
        <v>81147516</v>
      </c>
      <c r="E6" s="24">
        <v>106447160</v>
      </c>
      <c r="F6" s="6">
        <v>103188680</v>
      </c>
      <c r="G6" s="25">
        <v>103188680</v>
      </c>
      <c r="H6" s="26">
        <v>0</v>
      </c>
      <c r="I6" s="24">
        <v>111599950</v>
      </c>
      <c r="J6" s="6">
        <v>118184380</v>
      </c>
      <c r="K6" s="25">
        <v>124802750</v>
      </c>
    </row>
    <row r="7" spans="1:11" ht="13.5">
      <c r="A7" s="22" t="s">
        <v>19</v>
      </c>
      <c r="B7" s="6">
        <v>1429518</v>
      </c>
      <c r="C7" s="6">
        <v>1628930</v>
      </c>
      <c r="D7" s="23">
        <v>1704576</v>
      </c>
      <c r="E7" s="24">
        <v>1478400</v>
      </c>
      <c r="F7" s="6">
        <v>1200000</v>
      </c>
      <c r="G7" s="25">
        <v>1200000</v>
      </c>
      <c r="H7" s="26">
        <v>0</v>
      </c>
      <c r="I7" s="24">
        <v>1200750</v>
      </c>
      <c r="J7" s="6">
        <v>1271500</v>
      </c>
      <c r="K7" s="25">
        <v>1342620</v>
      </c>
    </row>
    <row r="8" spans="1:11" ht="13.5">
      <c r="A8" s="22" t="s">
        <v>20</v>
      </c>
      <c r="B8" s="6">
        <v>46400728</v>
      </c>
      <c r="C8" s="6">
        <v>54200064</v>
      </c>
      <c r="D8" s="23">
        <v>55448013</v>
      </c>
      <c r="E8" s="24">
        <v>50061200</v>
      </c>
      <c r="F8" s="6">
        <v>51118150</v>
      </c>
      <c r="G8" s="25">
        <v>51118150</v>
      </c>
      <c r="H8" s="26">
        <v>0</v>
      </c>
      <c r="I8" s="24">
        <v>51890000</v>
      </c>
      <c r="J8" s="6">
        <v>50501420</v>
      </c>
      <c r="K8" s="25">
        <v>50077690</v>
      </c>
    </row>
    <row r="9" spans="1:11" ht="13.5">
      <c r="A9" s="22" t="s">
        <v>21</v>
      </c>
      <c r="B9" s="6">
        <v>7313864</v>
      </c>
      <c r="C9" s="6">
        <v>12697848</v>
      </c>
      <c r="D9" s="23">
        <v>10332911</v>
      </c>
      <c r="E9" s="24">
        <v>6502560</v>
      </c>
      <c r="F9" s="6">
        <v>7238940</v>
      </c>
      <c r="G9" s="25">
        <v>7238940</v>
      </c>
      <c r="H9" s="26">
        <v>0</v>
      </c>
      <c r="I9" s="24">
        <v>7189630</v>
      </c>
      <c r="J9" s="6">
        <v>7084370</v>
      </c>
      <c r="K9" s="25">
        <v>7481250</v>
      </c>
    </row>
    <row r="10" spans="1:11" ht="25.5">
      <c r="A10" s="27" t="s">
        <v>118</v>
      </c>
      <c r="B10" s="28">
        <f>SUM(B5:B9)</f>
        <v>131334819</v>
      </c>
      <c r="C10" s="29">
        <f aca="true" t="shared" si="0" ref="C10:K10">SUM(C5:C9)</f>
        <v>155692174</v>
      </c>
      <c r="D10" s="30">
        <f t="shared" si="0"/>
        <v>157129027</v>
      </c>
      <c r="E10" s="28">
        <f t="shared" si="0"/>
        <v>173569620</v>
      </c>
      <c r="F10" s="29">
        <f t="shared" si="0"/>
        <v>171823570</v>
      </c>
      <c r="G10" s="31">
        <f t="shared" si="0"/>
        <v>171823570</v>
      </c>
      <c r="H10" s="32">
        <f t="shared" si="0"/>
        <v>0</v>
      </c>
      <c r="I10" s="28">
        <f t="shared" si="0"/>
        <v>181868330</v>
      </c>
      <c r="J10" s="29">
        <f t="shared" si="0"/>
        <v>187234360</v>
      </c>
      <c r="K10" s="31">
        <f t="shared" si="0"/>
        <v>194467790</v>
      </c>
    </row>
    <row r="11" spans="1:11" ht="13.5">
      <c r="A11" s="22" t="s">
        <v>22</v>
      </c>
      <c r="B11" s="6">
        <v>49211620</v>
      </c>
      <c r="C11" s="6">
        <v>51469361</v>
      </c>
      <c r="D11" s="23">
        <v>56783376</v>
      </c>
      <c r="E11" s="24">
        <v>63161937</v>
      </c>
      <c r="F11" s="6">
        <v>58573110</v>
      </c>
      <c r="G11" s="25">
        <v>58573110</v>
      </c>
      <c r="H11" s="26">
        <v>0</v>
      </c>
      <c r="I11" s="24">
        <v>69727220</v>
      </c>
      <c r="J11" s="6">
        <v>71533900</v>
      </c>
      <c r="K11" s="25">
        <v>75540940</v>
      </c>
    </row>
    <row r="12" spans="1:11" ht="13.5">
      <c r="A12" s="22" t="s">
        <v>23</v>
      </c>
      <c r="B12" s="6">
        <v>2451987</v>
      </c>
      <c r="C12" s="6">
        <v>2739347</v>
      </c>
      <c r="D12" s="23">
        <v>3046510</v>
      </c>
      <c r="E12" s="24">
        <v>3215120</v>
      </c>
      <c r="F12" s="6">
        <v>3104840</v>
      </c>
      <c r="G12" s="25">
        <v>3104840</v>
      </c>
      <c r="H12" s="26">
        <v>0</v>
      </c>
      <c r="I12" s="24">
        <v>4139530</v>
      </c>
      <c r="J12" s="6">
        <v>4383800</v>
      </c>
      <c r="K12" s="25">
        <v>4629340</v>
      </c>
    </row>
    <row r="13" spans="1:11" ht="13.5">
      <c r="A13" s="22" t="s">
        <v>119</v>
      </c>
      <c r="B13" s="6">
        <v>14466279</v>
      </c>
      <c r="C13" s="6">
        <v>36537028</v>
      </c>
      <c r="D13" s="23">
        <v>35423626</v>
      </c>
      <c r="E13" s="24">
        <v>21624000</v>
      </c>
      <c r="F13" s="6">
        <v>36774200</v>
      </c>
      <c r="G13" s="25">
        <v>36774200</v>
      </c>
      <c r="H13" s="26">
        <v>0</v>
      </c>
      <c r="I13" s="24">
        <v>36801800</v>
      </c>
      <c r="J13" s="6">
        <v>38973160</v>
      </c>
      <c r="K13" s="25">
        <v>41155740</v>
      </c>
    </row>
    <row r="14" spans="1:11" ht="13.5">
      <c r="A14" s="22" t="s">
        <v>24</v>
      </c>
      <c r="B14" s="6">
        <v>1979587</v>
      </c>
      <c r="C14" s="6">
        <v>2546463</v>
      </c>
      <c r="D14" s="23">
        <v>2821472</v>
      </c>
      <c r="E14" s="24">
        <v>1281400</v>
      </c>
      <c r="F14" s="6">
        <v>3409690</v>
      </c>
      <c r="G14" s="25">
        <v>3409690</v>
      </c>
      <c r="H14" s="26">
        <v>0</v>
      </c>
      <c r="I14" s="24">
        <v>4121040</v>
      </c>
      <c r="J14" s="6">
        <v>4043720</v>
      </c>
      <c r="K14" s="25">
        <v>4156540</v>
      </c>
    </row>
    <row r="15" spans="1:11" ht="13.5">
      <c r="A15" s="22" t="s">
        <v>25</v>
      </c>
      <c r="B15" s="6">
        <v>41377313</v>
      </c>
      <c r="C15" s="6">
        <v>49117347</v>
      </c>
      <c r="D15" s="23">
        <v>53650958</v>
      </c>
      <c r="E15" s="24">
        <v>59919900</v>
      </c>
      <c r="F15" s="6">
        <v>55651140</v>
      </c>
      <c r="G15" s="25">
        <v>55651140</v>
      </c>
      <c r="H15" s="26">
        <v>0</v>
      </c>
      <c r="I15" s="24">
        <v>59932210</v>
      </c>
      <c r="J15" s="6">
        <v>64475430</v>
      </c>
      <c r="K15" s="25">
        <v>68086070</v>
      </c>
    </row>
    <row r="16" spans="1:11" ht="13.5">
      <c r="A16" s="33" t="s">
        <v>26</v>
      </c>
      <c r="B16" s="6">
        <v>300000</v>
      </c>
      <c r="C16" s="6">
        <v>311809</v>
      </c>
      <c r="D16" s="23">
        <v>330000</v>
      </c>
      <c r="E16" s="24">
        <v>349830</v>
      </c>
      <c r="F16" s="6">
        <v>0</v>
      </c>
      <c r="G16" s="25">
        <v>0</v>
      </c>
      <c r="H16" s="26">
        <v>0</v>
      </c>
      <c r="I16" s="24">
        <v>1090000</v>
      </c>
      <c r="J16" s="6">
        <v>391830</v>
      </c>
      <c r="K16" s="25">
        <v>413780</v>
      </c>
    </row>
    <row r="17" spans="1:11" ht="13.5">
      <c r="A17" s="22" t="s">
        <v>27</v>
      </c>
      <c r="B17" s="6">
        <v>37765007</v>
      </c>
      <c r="C17" s="6">
        <v>39299353</v>
      </c>
      <c r="D17" s="23">
        <v>34014123</v>
      </c>
      <c r="E17" s="24">
        <v>49916955</v>
      </c>
      <c r="F17" s="6">
        <v>57936720</v>
      </c>
      <c r="G17" s="25">
        <v>57936720</v>
      </c>
      <c r="H17" s="26">
        <v>0</v>
      </c>
      <c r="I17" s="24">
        <v>46524980</v>
      </c>
      <c r="J17" s="6">
        <v>49267640</v>
      </c>
      <c r="K17" s="25">
        <v>52034650</v>
      </c>
    </row>
    <row r="18" spans="1:11" ht="13.5">
      <c r="A18" s="34" t="s">
        <v>28</v>
      </c>
      <c r="B18" s="35">
        <f>SUM(B11:B17)</f>
        <v>147551793</v>
      </c>
      <c r="C18" s="36">
        <f aca="true" t="shared" si="1" ref="C18:K18">SUM(C11:C17)</f>
        <v>182020708</v>
      </c>
      <c r="D18" s="37">
        <f t="shared" si="1"/>
        <v>186070065</v>
      </c>
      <c r="E18" s="35">
        <f t="shared" si="1"/>
        <v>199469142</v>
      </c>
      <c r="F18" s="36">
        <f t="shared" si="1"/>
        <v>215449700</v>
      </c>
      <c r="G18" s="38">
        <f t="shared" si="1"/>
        <v>215449700</v>
      </c>
      <c r="H18" s="39">
        <f t="shared" si="1"/>
        <v>0</v>
      </c>
      <c r="I18" s="35">
        <f t="shared" si="1"/>
        <v>222336780</v>
      </c>
      <c r="J18" s="36">
        <f t="shared" si="1"/>
        <v>233069480</v>
      </c>
      <c r="K18" s="38">
        <f t="shared" si="1"/>
        <v>246017060</v>
      </c>
    </row>
    <row r="19" spans="1:11" ht="13.5">
      <c r="A19" s="34" t="s">
        <v>29</v>
      </c>
      <c r="B19" s="40">
        <f>+B10-B18</f>
        <v>-16216974</v>
      </c>
      <c r="C19" s="41">
        <f aca="true" t="shared" si="2" ref="C19:K19">+C10-C18</f>
        <v>-26328534</v>
      </c>
      <c r="D19" s="42">
        <f t="shared" si="2"/>
        <v>-28941038</v>
      </c>
      <c r="E19" s="40">
        <f t="shared" si="2"/>
        <v>-25899522</v>
      </c>
      <c r="F19" s="41">
        <f t="shared" si="2"/>
        <v>-43626130</v>
      </c>
      <c r="G19" s="43">
        <f t="shared" si="2"/>
        <v>-43626130</v>
      </c>
      <c r="H19" s="44">
        <f t="shared" si="2"/>
        <v>0</v>
      </c>
      <c r="I19" s="40">
        <f t="shared" si="2"/>
        <v>-40468450</v>
      </c>
      <c r="J19" s="41">
        <f t="shared" si="2"/>
        <v>-45835120</v>
      </c>
      <c r="K19" s="43">
        <f t="shared" si="2"/>
        <v>-51549270</v>
      </c>
    </row>
    <row r="20" spans="1:11" ht="13.5">
      <c r="A20" s="22" t="s">
        <v>30</v>
      </c>
      <c r="B20" s="24">
        <v>15142910</v>
      </c>
      <c r="C20" s="6">
        <v>24136280</v>
      </c>
      <c r="D20" s="23">
        <v>35604338</v>
      </c>
      <c r="E20" s="24">
        <v>18146450</v>
      </c>
      <c r="F20" s="6">
        <v>20384320</v>
      </c>
      <c r="G20" s="25">
        <v>20384320</v>
      </c>
      <c r="H20" s="26">
        <v>0</v>
      </c>
      <c r="I20" s="24">
        <v>16162900</v>
      </c>
      <c r="J20" s="6">
        <v>13650550</v>
      </c>
      <c r="K20" s="25">
        <v>14202500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-1074064</v>
      </c>
      <c r="C22" s="52">
        <f aca="true" t="shared" si="3" ref="C22:K22">SUM(C19:C21)</f>
        <v>-2192254</v>
      </c>
      <c r="D22" s="53">
        <f t="shared" si="3"/>
        <v>6663300</v>
      </c>
      <c r="E22" s="51">
        <f t="shared" si="3"/>
        <v>-7753072</v>
      </c>
      <c r="F22" s="52">
        <f t="shared" si="3"/>
        <v>-23241810</v>
      </c>
      <c r="G22" s="54">
        <f t="shared" si="3"/>
        <v>-23241810</v>
      </c>
      <c r="H22" s="55">
        <f t="shared" si="3"/>
        <v>0</v>
      </c>
      <c r="I22" s="51">
        <f t="shared" si="3"/>
        <v>-24305550</v>
      </c>
      <c r="J22" s="52">
        <f t="shared" si="3"/>
        <v>-32184570</v>
      </c>
      <c r="K22" s="54">
        <f t="shared" si="3"/>
        <v>-37346770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-1074064</v>
      </c>
      <c r="C24" s="41">
        <f aca="true" t="shared" si="4" ref="C24:K24">SUM(C22:C23)</f>
        <v>-2192254</v>
      </c>
      <c r="D24" s="42">
        <f t="shared" si="4"/>
        <v>6663300</v>
      </c>
      <c r="E24" s="40">
        <f t="shared" si="4"/>
        <v>-7753072</v>
      </c>
      <c r="F24" s="41">
        <f t="shared" si="4"/>
        <v>-23241810</v>
      </c>
      <c r="G24" s="43">
        <f t="shared" si="4"/>
        <v>-23241810</v>
      </c>
      <c r="H24" s="44">
        <f t="shared" si="4"/>
        <v>0</v>
      </c>
      <c r="I24" s="40">
        <f t="shared" si="4"/>
        <v>-24305550</v>
      </c>
      <c r="J24" s="41">
        <f t="shared" si="4"/>
        <v>-32184570</v>
      </c>
      <c r="K24" s="43">
        <f t="shared" si="4"/>
        <v>-37346770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19864297</v>
      </c>
      <c r="C27" s="7">
        <v>26879060</v>
      </c>
      <c r="D27" s="64">
        <v>39988809</v>
      </c>
      <c r="E27" s="65">
        <v>39411450</v>
      </c>
      <c r="F27" s="7">
        <v>44685810</v>
      </c>
      <c r="G27" s="66">
        <v>44685810</v>
      </c>
      <c r="H27" s="67">
        <v>0</v>
      </c>
      <c r="I27" s="65">
        <v>25342900</v>
      </c>
      <c r="J27" s="7">
        <v>26046550</v>
      </c>
      <c r="K27" s="66">
        <v>19082500</v>
      </c>
    </row>
    <row r="28" spans="1:11" ht="13.5">
      <c r="A28" s="68" t="s">
        <v>30</v>
      </c>
      <c r="B28" s="6">
        <v>15142910</v>
      </c>
      <c r="C28" s="6">
        <v>24136280</v>
      </c>
      <c r="D28" s="23">
        <v>35604338</v>
      </c>
      <c r="E28" s="24">
        <v>18146450</v>
      </c>
      <c r="F28" s="6">
        <v>20384320</v>
      </c>
      <c r="G28" s="25">
        <v>20384320</v>
      </c>
      <c r="H28" s="26">
        <v>0</v>
      </c>
      <c r="I28" s="24">
        <v>16162900</v>
      </c>
      <c r="J28" s="6">
        <v>13650550</v>
      </c>
      <c r="K28" s="25">
        <v>14202500</v>
      </c>
    </row>
    <row r="29" spans="1:11" ht="13.5">
      <c r="A29" s="22" t="s">
        <v>123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2499998</v>
      </c>
      <c r="C30" s="6">
        <v>0</v>
      </c>
      <c r="D30" s="23">
        <v>876142</v>
      </c>
      <c r="E30" s="24">
        <v>17000000</v>
      </c>
      <c r="F30" s="6">
        <v>16956490</v>
      </c>
      <c r="G30" s="25">
        <v>16956490</v>
      </c>
      <c r="H30" s="26">
        <v>0</v>
      </c>
      <c r="I30" s="24">
        <v>3300000</v>
      </c>
      <c r="J30" s="6">
        <v>5300000</v>
      </c>
      <c r="K30" s="25">
        <v>0</v>
      </c>
    </row>
    <row r="31" spans="1:11" ht="13.5">
      <c r="A31" s="22" t="s">
        <v>35</v>
      </c>
      <c r="B31" s="6">
        <v>2221388</v>
      </c>
      <c r="C31" s="6">
        <v>2742780</v>
      </c>
      <c r="D31" s="23">
        <v>3508329</v>
      </c>
      <c r="E31" s="24">
        <v>4265000</v>
      </c>
      <c r="F31" s="6">
        <v>7345000</v>
      </c>
      <c r="G31" s="25">
        <v>7345000</v>
      </c>
      <c r="H31" s="26">
        <v>0</v>
      </c>
      <c r="I31" s="24">
        <v>5880000</v>
      </c>
      <c r="J31" s="6">
        <v>7096000</v>
      </c>
      <c r="K31" s="25">
        <v>4880000</v>
      </c>
    </row>
    <row r="32" spans="1:11" ht="13.5">
      <c r="A32" s="34" t="s">
        <v>36</v>
      </c>
      <c r="B32" s="7">
        <f>SUM(B28:B31)</f>
        <v>19864296</v>
      </c>
      <c r="C32" s="7">
        <f aca="true" t="shared" si="5" ref="C32:K32">SUM(C28:C31)</f>
        <v>26879060</v>
      </c>
      <c r="D32" s="64">
        <f t="shared" si="5"/>
        <v>39988809</v>
      </c>
      <c r="E32" s="65">
        <f t="shared" si="5"/>
        <v>39411450</v>
      </c>
      <c r="F32" s="7">
        <f t="shared" si="5"/>
        <v>44685810</v>
      </c>
      <c r="G32" s="66">
        <f t="shared" si="5"/>
        <v>44685810</v>
      </c>
      <c r="H32" s="67">
        <f t="shared" si="5"/>
        <v>0</v>
      </c>
      <c r="I32" s="65">
        <f t="shared" si="5"/>
        <v>25342900</v>
      </c>
      <c r="J32" s="7">
        <f t="shared" si="5"/>
        <v>26046550</v>
      </c>
      <c r="K32" s="66">
        <f t="shared" si="5"/>
        <v>19082500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34947279</v>
      </c>
      <c r="C35" s="6">
        <v>45540586</v>
      </c>
      <c r="D35" s="23">
        <v>52854591</v>
      </c>
      <c r="E35" s="24">
        <v>29602680</v>
      </c>
      <c r="F35" s="6">
        <v>31757238</v>
      </c>
      <c r="G35" s="25">
        <v>31757238</v>
      </c>
      <c r="H35" s="26">
        <v>42415899</v>
      </c>
      <c r="I35" s="24">
        <v>28002200</v>
      </c>
      <c r="J35" s="6">
        <v>30502100</v>
      </c>
      <c r="K35" s="25">
        <v>31502000</v>
      </c>
    </row>
    <row r="36" spans="1:11" ht="13.5">
      <c r="A36" s="22" t="s">
        <v>39</v>
      </c>
      <c r="B36" s="6">
        <v>370295593</v>
      </c>
      <c r="C36" s="6">
        <v>703493600</v>
      </c>
      <c r="D36" s="23">
        <v>708622252</v>
      </c>
      <c r="E36" s="24">
        <v>416154492</v>
      </c>
      <c r="F36" s="6">
        <v>716438348</v>
      </c>
      <c r="G36" s="25">
        <v>716438348</v>
      </c>
      <c r="H36" s="26">
        <v>704813585</v>
      </c>
      <c r="I36" s="24">
        <v>693776436</v>
      </c>
      <c r="J36" s="6">
        <v>680848668</v>
      </c>
      <c r="K36" s="25">
        <v>658774340</v>
      </c>
    </row>
    <row r="37" spans="1:11" ht="13.5">
      <c r="A37" s="22" t="s">
        <v>40</v>
      </c>
      <c r="B37" s="6">
        <v>39493778</v>
      </c>
      <c r="C37" s="6">
        <v>53867794</v>
      </c>
      <c r="D37" s="23">
        <v>57398380</v>
      </c>
      <c r="E37" s="24">
        <v>31800000</v>
      </c>
      <c r="F37" s="6">
        <v>21623935</v>
      </c>
      <c r="G37" s="25">
        <v>21623935</v>
      </c>
      <c r="H37" s="26">
        <v>34827939</v>
      </c>
      <c r="I37" s="24">
        <v>44090209</v>
      </c>
      <c r="J37" s="6">
        <v>60474966</v>
      </c>
      <c r="K37" s="25">
        <v>73782020</v>
      </c>
    </row>
    <row r="38" spans="1:11" ht="13.5">
      <c r="A38" s="22" t="s">
        <v>41</v>
      </c>
      <c r="B38" s="6">
        <v>17944023</v>
      </c>
      <c r="C38" s="6">
        <v>15102953</v>
      </c>
      <c r="D38" s="23">
        <v>17610536</v>
      </c>
      <c r="E38" s="24">
        <v>40373489</v>
      </c>
      <c r="F38" s="6">
        <v>59650000</v>
      </c>
      <c r="G38" s="25">
        <v>59650000</v>
      </c>
      <c r="H38" s="26">
        <v>30480984</v>
      </c>
      <c r="I38" s="24">
        <v>27428172</v>
      </c>
      <c r="J38" s="6">
        <v>23699008</v>
      </c>
      <c r="K38" s="25">
        <v>23016987</v>
      </c>
    </row>
    <row r="39" spans="1:11" ht="13.5">
      <c r="A39" s="22" t="s">
        <v>42</v>
      </c>
      <c r="B39" s="6">
        <v>347805071</v>
      </c>
      <c r="C39" s="6">
        <v>680063439</v>
      </c>
      <c r="D39" s="23">
        <v>686467927</v>
      </c>
      <c r="E39" s="24">
        <v>373583683</v>
      </c>
      <c r="F39" s="6">
        <v>666921651</v>
      </c>
      <c r="G39" s="25">
        <v>666921651</v>
      </c>
      <c r="H39" s="26">
        <v>681920561</v>
      </c>
      <c r="I39" s="24">
        <v>650260255</v>
      </c>
      <c r="J39" s="6">
        <v>627176794</v>
      </c>
      <c r="K39" s="25">
        <v>593477333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13803296</v>
      </c>
      <c r="C42" s="6">
        <v>31208299</v>
      </c>
      <c r="D42" s="23">
        <v>27516350</v>
      </c>
      <c r="E42" s="24">
        <v>17087358</v>
      </c>
      <c r="F42" s="6">
        <v>10939638</v>
      </c>
      <c r="G42" s="25">
        <v>10939638</v>
      </c>
      <c r="H42" s="26">
        <v>17682736</v>
      </c>
      <c r="I42" s="24">
        <v>22099760</v>
      </c>
      <c r="J42" s="6">
        <v>17331160</v>
      </c>
      <c r="K42" s="25">
        <v>12042600</v>
      </c>
    </row>
    <row r="43" spans="1:11" ht="13.5">
      <c r="A43" s="22" t="s">
        <v>45</v>
      </c>
      <c r="B43" s="6">
        <v>-18611186</v>
      </c>
      <c r="C43" s="6">
        <v>-23384208</v>
      </c>
      <c r="D43" s="23">
        <v>-34520332</v>
      </c>
      <c r="E43" s="24">
        <v>-39308450</v>
      </c>
      <c r="F43" s="6">
        <v>-40685810</v>
      </c>
      <c r="G43" s="25">
        <v>-40685810</v>
      </c>
      <c r="H43" s="26">
        <v>-37319666</v>
      </c>
      <c r="I43" s="24">
        <v>-21242900</v>
      </c>
      <c r="J43" s="6">
        <v>-21940550</v>
      </c>
      <c r="K43" s="25">
        <v>-14970500</v>
      </c>
    </row>
    <row r="44" spans="1:11" ht="13.5">
      <c r="A44" s="22" t="s">
        <v>46</v>
      </c>
      <c r="B44" s="6">
        <v>1437501</v>
      </c>
      <c r="C44" s="6">
        <v>-1469167</v>
      </c>
      <c r="D44" s="23">
        <v>-1012072</v>
      </c>
      <c r="E44" s="24">
        <v>16250000</v>
      </c>
      <c r="F44" s="6">
        <v>16250000</v>
      </c>
      <c r="G44" s="25">
        <v>16250000</v>
      </c>
      <c r="H44" s="26">
        <v>12270107</v>
      </c>
      <c r="I44" s="24">
        <v>-1200000</v>
      </c>
      <c r="J44" s="6">
        <v>50000</v>
      </c>
      <c r="K44" s="25">
        <v>-5500000</v>
      </c>
    </row>
    <row r="45" spans="1:11" ht="13.5">
      <c r="A45" s="34" t="s">
        <v>47</v>
      </c>
      <c r="B45" s="7">
        <v>20283756</v>
      </c>
      <c r="C45" s="7">
        <v>26638680</v>
      </c>
      <c r="D45" s="64">
        <v>18623126</v>
      </c>
      <c r="E45" s="65">
        <v>10528728</v>
      </c>
      <c r="F45" s="7">
        <v>4955027</v>
      </c>
      <c r="G45" s="66">
        <v>4955027</v>
      </c>
      <c r="H45" s="67">
        <v>11084376</v>
      </c>
      <c r="I45" s="65">
        <v>12351320</v>
      </c>
      <c r="J45" s="7">
        <v>7791930</v>
      </c>
      <c r="K45" s="66">
        <v>-635970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20284256</v>
      </c>
      <c r="C48" s="6">
        <v>26639180</v>
      </c>
      <c r="D48" s="23">
        <v>18623120</v>
      </c>
      <c r="E48" s="24">
        <v>11000000</v>
      </c>
      <c r="F48" s="6">
        <v>11000000</v>
      </c>
      <c r="G48" s="25">
        <v>11000000</v>
      </c>
      <c r="H48" s="26">
        <v>11108982</v>
      </c>
      <c r="I48" s="24">
        <v>8000000</v>
      </c>
      <c r="J48" s="6">
        <v>9500000</v>
      </c>
      <c r="K48" s="25">
        <v>11000000</v>
      </c>
    </row>
    <row r="49" spans="1:11" ht="13.5">
      <c r="A49" s="22" t="s">
        <v>50</v>
      </c>
      <c r="B49" s="6">
        <f>+B75</f>
        <v>6332997.4647131115</v>
      </c>
      <c r="C49" s="6">
        <f aca="true" t="shared" si="6" ref="C49:K49">+C75</f>
        <v>12346983.170232471</v>
      </c>
      <c r="D49" s="23">
        <f t="shared" si="6"/>
        <v>-539485.7737014517</v>
      </c>
      <c r="E49" s="24">
        <f t="shared" si="6"/>
        <v>-23778189.426328316</v>
      </c>
      <c r="F49" s="6">
        <f t="shared" si="6"/>
        <v>-339449.2905535139</v>
      </c>
      <c r="G49" s="25">
        <f t="shared" si="6"/>
        <v>-339449.2905535139</v>
      </c>
      <c r="H49" s="26">
        <f t="shared" si="6"/>
        <v>5449820</v>
      </c>
      <c r="I49" s="24">
        <f t="shared" si="6"/>
        <v>-5093941.459732145</v>
      </c>
      <c r="J49" s="6">
        <f t="shared" si="6"/>
        <v>1972617.902082175</v>
      </c>
      <c r="K49" s="25">
        <f t="shared" si="6"/>
        <v>8423982.79673285</v>
      </c>
    </row>
    <row r="50" spans="1:11" ht="13.5">
      <c r="A50" s="34" t="s">
        <v>51</v>
      </c>
      <c r="B50" s="7">
        <f>+B48-B49</f>
        <v>13951258.535286888</v>
      </c>
      <c r="C50" s="7">
        <f aca="true" t="shared" si="7" ref="C50:K50">+C48-C49</f>
        <v>14292196.829767529</v>
      </c>
      <c r="D50" s="64">
        <f t="shared" si="7"/>
        <v>19162605.77370145</v>
      </c>
      <c r="E50" s="65">
        <f t="shared" si="7"/>
        <v>34778189.42632832</v>
      </c>
      <c r="F50" s="7">
        <f t="shared" si="7"/>
        <v>11339449.290553514</v>
      </c>
      <c r="G50" s="66">
        <f t="shared" si="7"/>
        <v>11339449.290553514</v>
      </c>
      <c r="H50" s="67">
        <f t="shared" si="7"/>
        <v>5659162</v>
      </c>
      <c r="I50" s="65">
        <f t="shared" si="7"/>
        <v>13093941.459732145</v>
      </c>
      <c r="J50" s="7">
        <f t="shared" si="7"/>
        <v>7527382.097917825</v>
      </c>
      <c r="K50" s="66">
        <f t="shared" si="7"/>
        <v>2576017.2032671496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370274435</v>
      </c>
      <c r="C53" s="6">
        <v>703475107</v>
      </c>
      <c r="D53" s="23">
        <v>708606559</v>
      </c>
      <c r="E53" s="24">
        <v>416139492</v>
      </c>
      <c r="F53" s="6">
        <v>421413852</v>
      </c>
      <c r="G53" s="25">
        <v>421413852</v>
      </c>
      <c r="H53" s="26">
        <v>376728042</v>
      </c>
      <c r="I53" s="24">
        <v>693762436</v>
      </c>
      <c r="J53" s="6">
        <v>680835668</v>
      </c>
      <c r="K53" s="25">
        <v>658762340</v>
      </c>
    </row>
    <row r="54" spans="1:11" ht="13.5">
      <c r="A54" s="22" t="s">
        <v>119</v>
      </c>
      <c r="B54" s="6">
        <v>14466279</v>
      </c>
      <c r="C54" s="6">
        <v>36537028</v>
      </c>
      <c r="D54" s="23">
        <v>35423626</v>
      </c>
      <c r="E54" s="24">
        <v>21624000</v>
      </c>
      <c r="F54" s="6">
        <v>36774200</v>
      </c>
      <c r="G54" s="25">
        <v>36774200</v>
      </c>
      <c r="H54" s="26">
        <v>0</v>
      </c>
      <c r="I54" s="24">
        <v>36801800</v>
      </c>
      <c r="J54" s="6">
        <v>38973160</v>
      </c>
      <c r="K54" s="25">
        <v>41155740</v>
      </c>
    </row>
    <row r="55" spans="1:11" ht="13.5">
      <c r="A55" s="22" t="s">
        <v>54</v>
      </c>
      <c r="B55" s="6">
        <v>481337</v>
      </c>
      <c r="C55" s="6">
        <v>0</v>
      </c>
      <c r="D55" s="23">
        <v>798798</v>
      </c>
      <c r="E55" s="24">
        <v>400000</v>
      </c>
      <c r="F55" s="6">
        <v>7633440</v>
      </c>
      <c r="G55" s="25">
        <v>7633440</v>
      </c>
      <c r="H55" s="26">
        <v>0</v>
      </c>
      <c r="I55" s="24">
        <v>1290000</v>
      </c>
      <c r="J55" s="6">
        <v>1490000</v>
      </c>
      <c r="K55" s="25">
        <v>1080000</v>
      </c>
    </row>
    <row r="56" spans="1:11" ht="13.5">
      <c r="A56" s="22" t="s">
        <v>55</v>
      </c>
      <c r="B56" s="6">
        <v>3041598</v>
      </c>
      <c r="C56" s="6">
        <v>3146657</v>
      </c>
      <c r="D56" s="23">
        <v>2874575</v>
      </c>
      <c r="E56" s="24">
        <v>3727450</v>
      </c>
      <c r="F56" s="6">
        <v>0</v>
      </c>
      <c r="G56" s="25">
        <v>0</v>
      </c>
      <c r="H56" s="26">
        <v>0</v>
      </c>
      <c r="I56" s="24">
        <v>4225530</v>
      </c>
      <c r="J56" s="6">
        <v>4369190</v>
      </c>
      <c r="K56" s="25">
        <v>4614130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473820</v>
      </c>
      <c r="C59" s="6">
        <v>5902000</v>
      </c>
      <c r="D59" s="23">
        <v>13816008</v>
      </c>
      <c r="E59" s="24">
        <v>12841910</v>
      </c>
      <c r="F59" s="6">
        <v>14266000</v>
      </c>
      <c r="G59" s="25">
        <v>14266000</v>
      </c>
      <c r="H59" s="26">
        <v>19740520</v>
      </c>
      <c r="I59" s="24">
        <v>20727546</v>
      </c>
      <c r="J59" s="6">
        <v>21855409</v>
      </c>
      <c r="K59" s="25">
        <v>23044239</v>
      </c>
    </row>
    <row r="60" spans="1:11" ht="13.5">
      <c r="A60" s="33" t="s">
        <v>58</v>
      </c>
      <c r="B60" s="6">
        <v>9783678</v>
      </c>
      <c r="C60" s="6">
        <v>13214887</v>
      </c>
      <c r="D60" s="23">
        <v>10070822</v>
      </c>
      <c r="E60" s="24">
        <v>12287620</v>
      </c>
      <c r="F60" s="6">
        <v>12287620</v>
      </c>
      <c r="G60" s="25">
        <v>12287620</v>
      </c>
      <c r="H60" s="26">
        <v>12287620</v>
      </c>
      <c r="I60" s="24">
        <v>12341860</v>
      </c>
      <c r="J60" s="6">
        <v>13063809</v>
      </c>
      <c r="K60" s="25">
        <v>13791048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369</v>
      </c>
      <c r="C63" s="92">
        <v>369</v>
      </c>
      <c r="D63" s="93">
        <v>369</v>
      </c>
      <c r="E63" s="91">
        <v>369</v>
      </c>
      <c r="F63" s="92">
        <v>369</v>
      </c>
      <c r="G63" s="93">
        <v>369</v>
      </c>
      <c r="H63" s="94">
        <v>358</v>
      </c>
      <c r="I63" s="91">
        <v>358</v>
      </c>
      <c r="J63" s="92">
        <v>358</v>
      </c>
      <c r="K63" s="93">
        <v>358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1.03235587993518</v>
      </c>
      <c r="C70" s="5">
        <f aca="true" t="shared" si="8" ref="C70:K70">IF(ISERROR(C71/C72),0,(C71/C72))</f>
        <v>0.8063768047442511</v>
      </c>
      <c r="D70" s="5">
        <f t="shared" si="8"/>
        <v>0.8586038390181469</v>
      </c>
      <c r="E70" s="5">
        <f t="shared" si="8"/>
        <v>0.9493986796688789</v>
      </c>
      <c r="F70" s="5">
        <f t="shared" si="8"/>
        <v>0.8835415163596764</v>
      </c>
      <c r="G70" s="5">
        <f t="shared" si="8"/>
        <v>0.8835415163596764</v>
      </c>
      <c r="H70" s="5">
        <f t="shared" si="8"/>
        <v>0</v>
      </c>
      <c r="I70" s="5">
        <f t="shared" si="8"/>
        <v>0.899018694631963</v>
      </c>
      <c r="J70" s="5">
        <f t="shared" si="8"/>
        <v>0.900783595558778</v>
      </c>
      <c r="K70" s="5">
        <f t="shared" si="8"/>
        <v>0.900779889466336</v>
      </c>
    </row>
    <row r="71" spans="1:11" ht="12.75" hidden="1">
      <c r="A71" s="1" t="s">
        <v>125</v>
      </c>
      <c r="B71" s="1">
        <f>+B83</f>
        <v>85157807</v>
      </c>
      <c r="C71" s="1">
        <f aca="true" t="shared" si="9" ref="C71:K71">+C83</f>
        <v>80527352</v>
      </c>
      <c r="D71" s="1">
        <f t="shared" si="9"/>
        <v>82745267</v>
      </c>
      <c r="E71" s="1">
        <f t="shared" si="9"/>
        <v>115760200</v>
      </c>
      <c r="F71" s="1">
        <f t="shared" si="9"/>
        <v>105588000</v>
      </c>
      <c r="G71" s="1">
        <f t="shared" si="9"/>
        <v>105588000</v>
      </c>
      <c r="H71" s="1">
        <f t="shared" si="9"/>
        <v>118317566</v>
      </c>
      <c r="I71" s="1">
        <f t="shared" si="9"/>
        <v>115683550</v>
      </c>
      <c r="J71" s="1">
        <f t="shared" si="9"/>
        <v>121926050</v>
      </c>
      <c r="K71" s="1">
        <f t="shared" si="9"/>
        <v>128753550</v>
      </c>
    </row>
    <row r="72" spans="1:11" ht="12.75" hidden="1">
      <c r="A72" s="1" t="s">
        <v>126</v>
      </c>
      <c r="B72" s="1">
        <f>+B77</f>
        <v>82488809</v>
      </c>
      <c r="C72" s="1">
        <f aca="true" t="shared" si="10" ref="C72:K72">+C77</f>
        <v>99863180</v>
      </c>
      <c r="D72" s="1">
        <f t="shared" si="10"/>
        <v>96371881</v>
      </c>
      <c r="E72" s="1">
        <f t="shared" si="10"/>
        <v>121930020</v>
      </c>
      <c r="F72" s="1">
        <f t="shared" si="10"/>
        <v>119505420</v>
      </c>
      <c r="G72" s="1">
        <f t="shared" si="10"/>
        <v>119505420</v>
      </c>
      <c r="H72" s="1">
        <f t="shared" si="10"/>
        <v>0</v>
      </c>
      <c r="I72" s="1">
        <f t="shared" si="10"/>
        <v>128677580</v>
      </c>
      <c r="J72" s="1">
        <f t="shared" si="10"/>
        <v>135355540</v>
      </c>
      <c r="K72" s="1">
        <f t="shared" si="10"/>
        <v>142935640</v>
      </c>
    </row>
    <row r="73" spans="1:11" ht="12.75" hidden="1">
      <c r="A73" s="1" t="s">
        <v>127</v>
      </c>
      <c r="B73" s="1">
        <f>+B74</f>
        <v>11680754.999999998</v>
      </c>
      <c r="C73" s="1">
        <f aca="true" t="shared" si="11" ref="C73:K73">+(C78+C80+C81+C82)-(B78+B80+B81+B82)</f>
        <v>4375723</v>
      </c>
      <c r="D73" s="1">
        <f t="shared" si="11"/>
        <v>15938908</v>
      </c>
      <c r="E73" s="1">
        <f t="shared" si="11"/>
        <v>-16328099</v>
      </c>
      <c r="F73" s="1">
        <f>+(F78+F80+F81+F82)-(D78+D80+D81+D82)</f>
        <v>-13573541</v>
      </c>
      <c r="G73" s="1">
        <f>+(G78+G80+G81+G82)-(D78+D80+D81+D82)</f>
        <v>-13573541</v>
      </c>
      <c r="H73" s="1">
        <f>+(H78+H80+H81+H82)-(D78+D80+D81+D82)</f>
        <v>-3116452</v>
      </c>
      <c r="I73" s="1">
        <f>+(I78+I80+I81+I82)-(E78+E80+E81+E82)</f>
        <v>1998520</v>
      </c>
      <c r="J73" s="1">
        <f t="shared" si="11"/>
        <v>998900</v>
      </c>
      <c r="K73" s="1">
        <f t="shared" si="11"/>
        <v>-501100</v>
      </c>
    </row>
    <row r="74" spans="1:11" ht="12.75" hidden="1">
      <c r="A74" s="1" t="s">
        <v>128</v>
      </c>
      <c r="B74" s="1">
        <f>+TREND(C74:E74)</f>
        <v>11680754.999999998</v>
      </c>
      <c r="C74" s="1">
        <f>+C73</f>
        <v>4375723</v>
      </c>
      <c r="D74" s="1">
        <f aca="true" t="shared" si="12" ref="D74:K74">+D73</f>
        <v>15938908</v>
      </c>
      <c r="E74" s="1">
        <f t="shared" si="12"/>
        <v>-16328099</v>
      </c>
      <c r="F74" s="1">
        <f t="shared" si="12"/>
        <v>-13573541</v>
      </c>
      <c r="G74" s="1">
        <f t="shared" si="12"/>
        <v>-13573541</v>
      </c>
      <c r="H74" s="1">
        <f t="shared" si="12"/>
        <v>-3116452</v>
      </c>
      <c r="I74" s="1">
        <f t="shared" si="12"/>
        <v>1998520</v>
      </c>
      <c r="J74" s="1">
        <f t="shared" si="12"/>
        <v>998900</v>
      </c>
      <c r="K74" s="1">
        <f t="shared" si="12"/>
        <v>-501100</v>
      </c>
    </row>
    <row r="75" spans="1:11" ht="12.75" hidden="1">
      <c r="A75" s="1" t="s">
        <v>129</v>
      </c>
      <c r="B75" s="1">
        <f>+B84-(((B80+B81+B78)*B70)-B79)</f>
        <v>6332997.4647131115</v>
      </c>
      <c r="C75" s="1">
        <f aca="true" t="shared" si="13" ref="C75:K75">+C84-(((C80+C81+C78)*C70)-C79)</f>
        <v>12346983.170232471</v>
      </c>
      <c r="D75" s="1">
        <f t="shared" si="13"/>
        <v>-539485.7737014517</v>
      </c>
      <c r="E75" s="1">
        <f t="shared" si="13"/>
        <v>-23778189.426328316</v>
      </c>
      <c r="F75" s="1">
        <f t="shared" si="13"/>
        <v>-339449.2905535139</v>
      </c>
      <c r="G75" s="1">
        <f t="shared" si="13"/>
        <v>-339449.2905535139</v>
      </c>
      <c r="H75" s="1">
        <f t="shared" si="13"/>
        <v>5449820</v>
      </c>
      <c r="I75" s="1">
        <f t="shared" si="13"/>
        <v>-5093941.459732145</v>
      </c>
      <c r="J75" s="1">
        <f t="shared" si="13"/>
        <v>1972617.902082175</v>
      </c>
      <c r="K75" s="1">
        <f t="shared" si="13"/>
        <v>8423982.79673285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82488809</v>
      </c>
      <c r="C77" s="3">
        <v>99863180</v>
      </c>
      <c r="D77" s="3">
        <v>96371881</v>
      </c>
      <c r="E77" s="3">
        <v>121930020</v>
      </c>
      <c r="F77" s="3">
        <v>119505420</v>
      </c>
      <c r="G77" s="3">
        <v>119505420</v>
      </c>
      <c r="H77" s="3">
        <v>0</v>
      </c>
      <c r="I77" s="3">
        <v>128677580</v>
      </c>
      <c r="J77" s="3">
        <v>135355540</v>
      </c>
      <c r="K77" s="3">
        <v>142935640</v>
      </c>
    </row>
    <row r="78" spans="1:11" ht="12.75" hidden="1">
      <c r="A78" s="2" t="s">
        <v>65</v>
      </c>
      <c r="B78" s="3">
        <v>21158</v>
      </c>
      <c r="C78" s="3">
        <v>18493</v>
      </c>
      <c r="D78" s="3">
        <v>15693</v>
      </c>
      <c r="E78" s="3">
        <v>15000</v>
      </c>
      <c r="F78" s="3">
        <v>15000</v>
      </c>
      <c r="G78" s="3">
        <v>15000</v>
      </c>
      <c r="H78" s="3">
        <v>18560</v>
      </c>
      <c r="I78" s="3">
        <v>14000</v>
      </c>
      <c r="J78" s="3">
        <v>13000</v>
      </c>
      <c r="K78" s="3">
        <v>12000</v>
      </c>
    </row>
    <row r="79" spans="1:11" ht="12.75" hidden="1">
      <c r="A79" s="2" t="s">
        <v>66</v>
      </c>
      <c r="B79" s="3">
        <v>19781194</v>
      </c>
      <c r="C79" s="3">
        <v>26381332</v>
      </c>
      <c r="D79" s="3">
        <v>28088924</v>
      </c>
      <c r="E79" s="3">
        <v>14000000</v>
      </c>
      <c r="F79" s="3">
        <v>17127935</v>
      </c>
      <c r="G79" s="3">
        <v>17127935</v>
      </c>
      <c r="H79" s="3">
        <v>5449820</v>
      </c>
      <c r="I79" s="3">
        <v>12000000</v>
      </c>
      <c r="J79" s="3">
        <v>20000000</v>
      </c>
      <c r="K79" s="3">
        <v>26000000</v>
      </c>
    </row>
    <row r="80" spans="1:11" ht="12.75" hidden="1">
      <c r="A80" s="2" t="s">
        <v>67</v>
      </c>
      <c r="B80" s="3">
        <v>10203662</v>
      </c>
      <c r="C80" s="3">
        <v>15767914</v>
      </c>
      <c r="D80" s="3">
        <v>23303972</v>
      </c>
      <c r="E80" s="3">
        <v>15000180</v>
      </c>
      <c r="F80" s="3">
        <v>17754738</v>
      </c>
      <c r="G80" s="3">
        <v>17754738</v>
      </c>
      <c r="H80" s="3">
        <v>22855670</v>
      </c>
      <c r="I80" s="3">
        <v>17000000</v>
      </c>
      <c r="J80" s="3">
        <v>18500000</v>
      </c>
      <c r="K80" s="3">
        <v>18000000</v>
      </c>
    </row>
    <row r="81" spans="1:11" ht="12.75" hidden="1">
      <c r="A81" s="2" t="s">
        <v>68</v>
      </c>
      <c r="B81" s="3">
        <v>2801886</v>
      </c>
      <c r="C81" s="3">
        <v>1617800</v>
      </c>
      <c r="D81" s="3">
        <v>10023314</v>
      </c>
      <c r="E81" s="3">
        <v>2000000</v>
      </c>
      <c r="F81" s="3">
        <v>2000000</v>
      </c>
      <c r="G81" s="3">
        <v>2000000</v>
      </c>
      <c r="H81" s="3">
        <v>7355097</v>
      </c>
      <c r="I81" s="3">
        <v>2000000</v>
      </c>
      <c r="J81" s="3">
        <v>1500000</v>
      </c>
      <c r="K81" s="3">
        <v>1500000</v>
      </c>
    </row>
    <row r="82" spans="1:11" ht="12.75" hidden="1">
      <c r="A82" s="2" t="s">
        <v>69</v>
      </c>
      <c r="B82" s="3">
        <v>4442</v>
      </c>
      <c r="C82" s="3">
        <v>2664</v>
      </c>
      <c r="D82" s="3">
        <v>2800</v>
      </c>
      <c r="E82" s="3">
        <v>2500</v>
      </c>
      <c r="F82" s="3">
        <v>2500</v>
      </c>
      <c r="G82" s="3">
        <v>2500</v>
      </c>
      <c r="H82" s="3">
        <v>0</v>
      </c>
      <c r="I82" s="3">
        <v>2200</v>
      </c>
      <c r="J82" s="3">
        <v>2100</v>
      </c>
      <c r="K82" s="3">
        <v>2000</v>
      </c>
    </row>
    <row r="83" spans="1:11" ht="12.75" hidden="1">
      <c r="A83" s="2" t="s">
        <v>70</v>
      </c>
      <c r="B83" s="3">
        <v>85157807</v>
      </c>
      <c r="C83" s="3">
        <v>80527352</v>
      </c>
      <c r="D83" s="3">
        <v>82745267</v>
      </c>
      <c r="E83" s="3">
        <v>115760200</v>
      </c>
      <c r="F83" s="3">
        <v>105588000</v>
      </c>
      <c r="G83" s="3">
        <v>105588000</v>
      </c>
      <c r="H83" s="3">
        <v>118317566</v>
      </c>
      <c r="I83" s="3">
        <v>115683550</v>
      </c>
      <c r="J83" s="3">
        <v>121926050</v>
      </c>
      <c r="K83" s="3">
        <v>128753550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-21624000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1290443</v>
      </c>
      <c r="C5" s="6">
        <v>1581683</v>
      </c>
      <c r="D5" s="23">
        <v>1825177</v>
      </c>
      <c r="E5" s="24">
        <v>1873546</v>
      </c>
      <c r="F5" s="6">
        <v>1929552</v>
      </c>
      <c r="G5" s="25">
        <v>1929552</v>
      </c>
      <c r="H5" s="26">
        <v>0</v>
      </c>
      <c r="I5" s="24">
        <v>2045325</v>
      </c>
      <c r="J5" s="6">
        <v>2168579</v>
      </c>
      <c r="K5" s="25">
        <v>2300955</v>
      </c>
    </row>
    <row r="6" spans="1:11" ht="13.5">
      <c r="A6" s="22" t="s">
        <v>18</v>
      </c>
      <c r="B6" s="6">
        <v>6071759</v>
      </c>
      <c r="C6" s="6">
        <v>10073540</v>
      </c>
      <c r="D6" s="23">
        <v>10629386</v>
      </c>
      <c r="E6" s="24">
        <v>14269052</v>
      </c>
      <c r="F6" s="6">
        <v>13456775</v>
      </c>
      <c r="G6" s="25">
        <v>13456775</v>
      </c>
      <c r="H6" s="26">
        <v>0</v>
      </c>
      <c r="I6" s="24">
        <v>16489125</v>
      </c>
      <c r="J6" s="6">
        <v>17983123</v>
      </c>
      <c r="K6" s="25">
        <v>19692466</v>
      </c>
    </row>
    <row r="7" spans="1:11" ht="13.5">
      <c r="A7" s="22" t="s">
        <v>19</v>
      </c>
      <c r="B7" s="6">
        <v>139939</v>
      </c>
      <c r="C7" s="6">
        <v>116524</v>
      </c>
      <c r="D7" s="23">
        <v>61173</v>
      </c>
      <c r="E7" s="24">
        <v>45616</v>
      </c>
      <c r="F7" s="6">
        <v>45616</v>
      </c>
      <c r="G7" s="25">
        <v>45616</v>
      </c>
      <c r="H7" s="26">
        <v>0</v>
      </c>
      <c r="I7" s="24">
        <v>48353</v>
      </c>
      <c r="J7" s="6">
        <v>51254</v>
      </c>
      <c r="K7" s="25">
        <v>54329</v>
      </c>
    </row>
    <row r="8" spans="1:11" ht="13.5">
      <c r="A8" s="22" t="s">
        <v>20</v>
      </c>
      <c r="B8" s="6">
        <v>13753000</v>
      </c>
      <c r="C8" s="6">
        <v>18094267</v>
      </c>
      <c r="D8" s="23">
        <v>23877507</v>
      </c>
      <c r="E8" s="24">
        <v>24524400</v>
      </c>
      <c r="F8" s="6">
        <v>25979145</v>
      </c>
      <c r="G8" s="25">
        <v>25979145</v>
      </c>
      <c r="H8" s="26">
        <v>0</v>
      </c>
      <c r="I8" s="24">
        <v>26344251</v>
      </c>
      <c r="J8" s="6">
        <v>28128314</v>
      </c>
      <c r="K8" s="25">
        <v>28692388</v>
      </c>
    </row>
    <row r="9" spans="1:11" ht="13.5">
      <c r="A9" s="22" t="s">
        <v>21</v>
      </c>
      <c r="B9" s="6">
        <v>3475151</v>
      </c>
      <c r="C9" s="6">
        <v>1342764</v>
      </c>
      <c r="D9" s="23">
        <v>1913811</v>
      </c>
      <c r="E9" s="24">
        <v>3075509</v>
      </c>
      <c r="F9" s="6">
        <v>6431156</v>
      </c>
      <c r="G9" s="25">
        <v>6431156</v>
      </c>
      <c r="H9" s="26">
        <v>0</v>
      </c>
      <c r="I9" s="24">
        <v>3764114</v>
      </c>
      <c r="J9" s="6">
        <v>3733922</v>
      </c>
      <c r="K9" s="25">
        <v>5196014</v>
      </c>
    </row>
    <row r="10" spans="1:11" ht="25.5">
      <c r="A10" s="27" t="s">
        <v>118</v>
      </c>
      <c r="B10" s="28">
        <f>SUM(B5:B9)</f>
        <v>24730292</v>
      </c>
      <c r="C10" s="29">
        <f aca="true" t="shared" si="0" ref="C10:K10">SUM(C5:C9)</f>
        <v>31208778</v>
      </c>
      <c r="D10" s="30">
        <f t="shared" si="0"/>
        <v>38307054</v>
      </c>
      <c r="E10" s="28">
        <f t="shared" si="0"/>
        <v>43788123</v>
      </c>
      <c r="F10" s="29">
        <f t="shared" si="0"/>
        <v>47842244</v>
      </c>
      <c r="G10" s="31">
        <f t="shared" si="0"/>
        <v>47842244</v>
      </c>
      <c r="H10" s="32">
        <f t="shared" si="0"/>
        <v>0</v>
      </c>
      <c r="I10" s="28">
        <f t="shared" si="0"/>
        <v>48691168</v>
      </c>
      <c r="J10" s="29">
        <f t="shared" si="0"/>
        <v>52065192</v>
      </c>
      <c r="K10" s="31">
        <f t="shared" si="0"/>
        <v>55936152</v>
      </c>
    </row>
    <row r="11" spans="1:11" ht="13.5">
      <c r="A11" s="22" t="s">
        <v>22</v>
      </c>
      <c r="B11" s="6">
        <v>12967519</v>
      </c>
      <c r="C11" s="6">
        <v>17737358</v>
      </c>
      <c r="D11" s="23">
        <v>17842909</v>
      </c>
      <c r="E11" s="24">
        <v>21082291</v>
      </c>
      <c r="F11" s="6">
        <v>21914486</v>
      </c>
      <c r="G11" s="25">
        <v>21914486</v>
      </c>
      <c r="H11" s="26">
        <v>0</v>
      </c>
      <c r="I11" s="24">
        <v>22294794</v>
      </c>
      <c r="J11" s="6">
        <v>23628921</v>
      </c>
      <c r="K11" s="25">
        <v>25046654</v>
      </c>
    </row>
    <row r="12" spans="1:11" ht="13.5">
      <c r="A12" s="22" t="s">
        <v>23</v>
      </c>
      <c r="B12" s="6">
        <v>1399945</v>
      </c>
      <c r="C12" s="6">
        <v>1478997</v>
      </c>
      <c r="D12" s="23">
        <v>1593348</v>
      </c>
      <c r="E12" s="24">
        <v>2030720</v>
      </c>
      <c r="F12" s="6">
        <v>2030720</v>
      </c>
      <c r="G12" s="25">
        <v>2030720</v>
      </c>
      <c r="H12" s="26">
        <v>0</v>
      </c>
      <c r="I12" s="24">
        <v>1994079</v>
      </c>
      <c r="J12" s="6">
        <v>2113724</v>
      </c>
      <c r="K12" s="25">
        <v>2240548</v>
      </c>
    </row>
    <row r="13" spans="1:11" ht="13.5">
      <c r="A13" s="22" t="s">
        <v>119</v>
      </c>
      <c r="B13" s="6">
        <v>888349</v>
      </c>
      <c r="C13" s="6">
        <v>2710718</v>
      </c>
      <c r="D13" s="23">
        <v>2815430</v>
      </c>
      <c r="E13" s="24">
        <v>1217716</v>
      </c>
      <c r="F13" s="6">
        <v>1217716</v>
      </c>
      <c r="G13" s="25">
        <v>1217716</v>
      </c>
      <c r="H13" s="26">
        <v>0</v>
      </c>
      <c r="I13" s="24">
        <v>4203279</v>
      </c>
      <c r="J13" s="6">
        <v>4225873</v>
      </c>
      <c r="K13" s="25">
        <v>4462522</v>
      </c>
    </row>
    <row r="14" spans="1:11" ht="13.5">
      <c r="A14" s="22" t="s">
        <v>24</v>
      </c>
      <c r="B14" s="6">
        <v>98120</v>
      </c>
      <c r="C14" s="6">
        <v>141103</v>
      </c>
      <c r="D14" s="23">
        <v>616474</v>
      </c>
      <c r="E14" s="24">
        <v>93720</v>
      </c>
      <c r="F14" s="6">
        <v>93720</v>
      </c>
      <c r="G14" s="25">
        <v>93720</v>
      </c>
      <c r="H14" s="26">
        <v>0</v>
      </c>
      <c r="I14" s="24">
        <v>98219</v>
      </c>
      <c r="J14" s="6">
        <v>104013</v>
      </c>
      <c r="K14" s="25">
        <v>109838</v>
      </c>
    </row>
    <row r="15" spans="1:11" ht="13.5">
      <c r="A15" s="22" t="s">
        <v>25</v>
      </c>
      <c r="B15" s="6">
        <v>4962174</v>
      </c>
      <c r="C15" s="6">
        <v>5613492</v>
      </c>
      <c r="D15" s="23">
        <v>5879737</v>
      </c>
      <c r="E15" s="24">
        <v>6409268</v>
      </c>
      <c r="F15" s="6">
        <v>5632841</v>
      </c>
      <c r="G15" s="25">
        <v>5632841</v>
      </c>
      <c r="H15" s="26">
        <v>0</v>
      </c>
      <c r="I15" s="24">
        <v>6320048</v>
      </c>
      <c r="J15" s="6">
        <v>7091093</v>
      </c>
      <c r="K15" s="25">
        <v>7956207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5813131</v>
      </c>
      <c r="G16" s="25">
        <v>5813131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13270672</v>
      </c>
      <c r="C17" s="6">
        <v>17799819</v>
      </c>
      <c r="D17" s="23">
        <v>24333828</v>
      </c>
      <c r="E17" s="24">
        <v>13428442</v>
      </c>
      <c r="F17" s="6">
        <v>11139629</v>
      </c>
      <c r="G17" s="25">
        <v>11139629</v>
      </c>
      <c r="H17" s="26">
        <v>0</v>
      </c>
      <c r="I17" s="24">
        <v>18454451</v>
      </c>
      <c r="J17" s="6">
        <v>18329711</v>
      </c>
      <c r="K17" s="25">
        <v>18200349</v>
      </c>
    </row>
    <row r="18" spans="1:11" ht="13.5">
      <c r="A18" s="34" t="s">
        <v>28</v>
      </c>
      <c r="B18" s="35">
        <f>SUM(B11:B17)</f>
        <v>33586779</v>
      </c>
      <c r="C18" s="36">
        <f aca="true" t="shared" si="1" ref="C18:K18">SUM(C11:C17)</f>
        <v>45481487</v>
      </c>
      <c r="D18" s="37">
        <f t="shared" si="1"/>
        <v>53081726</v>
      </c>
      <c r="E18" s="35">
        <f t="shared" si="1"/>
        <v>44262157</v>
      </c>
      <c r="F18" s="36">
        <f t="shared" si="1"/>
        <v>47842243</v>
      </c>
      <c r="G18" s="38">
        <f t="shared" si="1"/>
        <v>47842243</v>
      </c>
      <c r="H18" s="39">
        <f t="shared" si="1"/>
        <v>0</v>
      </c>
      <c r="I18" s="35">
        <f t="shared" si="1"/>
        <v>53364870</v>
      </c>
      <c r="J18" s="36">
        <f t="shared" si="1"/>
        <v>55493335</v>
      </c>
      <c r="K18" s="38">
        <f t="shared" si="1"/>
        <v>58016118</v>
      </c>
    </row>
    <row r="19" spans="1:11" ht="13.5">
      <c r="A19" s="34" t="s">
        <v>29</v>
      </c>
      <c r="B19" s="40">
        <f>+B10-B18</f>
        <v>-8856487</v>
      </c>
      <c r="C19" s="41">
        <f aca="true" t="shared" si="2" ref="C19:K19">+C10-C18</f>
        <v>-14272709</v>
      </c>
      <c r="D19" s="42">
        <f t="shared" si="2"/>
        <v>-14774672</v>
      </c>
      <c r="E19" s="40">
        <f t="shared" si="2"/>
        <v>-474034</v>
      </c>
      <c r="F19" s="41">
        <f t="shared" si="2"/>
        <v>1</v>
      </c>
      <c r="G19" s="43">
        <f t="shared" si="2"/>
        <v>1</v>
      </c>
      <c r="H19" s="44">
        <f t="shared" si="2"/>
        <v>0</v>
      </c>
      <c r="I19" s="40">
        <f t="shared" si="2"/>
        <v>-4673702</v>
      </c>
      <c r="J19" s="41">
        <f t="shared" si="2"/>
        <v>-3428143</v>
      </c>
      <c r="K19" s="43">
        <f t="shared" si="2"/>
        <v>-2079966</v>
      </c>
    </row>
    <row r="20" spans="1:11" ht="13.5">
      <c r="A20" s="22" t="s">
        <v>30</v>
      </c>
      <c r="B20" s="24">
        <v>12215417</v>
      </c>
      <c r="C20" s="6">
        <v>12390941</v>
      </c>
      <c r="D20" s="23">
        <v>13167185</v>
      </c>
      <c r="E20" s="24">
        <v>7284600</v>
      </c>
      <c r="F20" s="6">
        <v>18699670</v>
      </c>
      <c r="G20" s="25">
        <v>18699670</v>
      </c>
      <c r="H20" s="26">
        <v>0</v>
      </c>
      <c r="I20" s="24">
        <v>16072749</v>
      </c>
      <c r="J20" s="6">
        <v>7395686</v>
      </c>
      <c r="K20" s="25">
        <v>7511612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3358930</v>
      </c>
      <c r="C22" s="52">
        <f aca="true" t="shared" si="3" ref="C22:K22">SUM(C19:C21)</f>
        <v>-1881768</v>
      </c>
      <c r="D22" s="53">
        <f t="shared" si="3"/>
        <v>-1607487</v>
      </c>
      <c r="E22" s="51">
        <f t="shared" si="3"/>
        <v>6810566</v>
      </c>
      <c r="F22" s="52">
        <f t="shared" si="3"/>
        <v>18699671</v>
      </c>
      <c r="G22" s="54">
        <f t="shared" si="3"/>
        <v>18699671</v>
      </c>
      <c r="H22" s="55">
        <f t="shared" si="3"/>
        <v>0</v>
      </c>
      <c r="I22" s="51">
        <f t="shared" si="3"/>
        <v>11399047</v>
      </c>
      <c r="J22" s="52">
        <f t="shared" si="3"/>
        <v>3967543</v>
      </c>
      <c r="K22" s="54">
        <f t="shared" si="3"/>
        <v>5431646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3358930</v>
      </c>
      <c r="C24" s="41">
        <f aca="true" t="shared" si="4" ref="C24:K24">SUM(C22:C23)</f>
        <v>-1881768</v>
      </c>
      <c r="D24" s="42">
        <f t="shared" si="4"/>
        <v>-1607487</v>
      </c>
      <c r="E24" s="40">
        <f t="shared" si="4"/>
        <v>6810566</v>
      </c>
      <c r="F24" s="41">
        <f t="shared" si="4"/>
        <v>18699671</v>
      </c>
      <c r="G24" s="43">
        <f t="shared" si="4"/>
        <v>18699671</v>
      </c>
      <c r="H24" s="44">
        <f t="shared" si="4"/>
        <v>0</v>
      </c>
      <c r="I24" s="40">
        <f t="shared" si="4"/>
        <v>11399047</v>
      </c>
      <c r="J24" s="41">
        <f t="shared" si="4"/>
        <v>3967543</v>
      </c>
      <c r="K24" s="43">
        <f t="shared" si="4"/>
        <v>5431646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254363</v>
      </c>
      <c r="C27" s="7">
        <v>9925187</v>
      </c>
      <c r="D27" s="64">
        <v>5043398</v>
      </c>
      <c r="E27" s="65">
        <v>8213262</v>
      </c>
      <c r="F27" s="7">
        <v>19254000</v>
      </c>
      <c r="G27" s="66">
        <v>19254000</v>
      </c>
      <c r="H27" s="67">
        <v>0</v>
      </c>
      <c r="I27" s="65">
        <v>16072749</v>
      </c>
      <c r="J27" s="7">
        <v>7395686</v>
      </c>
      <c r="K27" s="66">
        <v>7511612</v>
      </c>
    </row>
    <row r="28" spans="1:11" ht="13.5">
      <c r="A28" s="68" t="s">
        <v>30</v>
      </c>
      <c r="B28" s="6">
        <v>0</v>
      </c>
      <c r="C28" s="6">
        <v>9633215</v>
      </c>
      <c r="D28" s="23">
        <v>5043398</v>
      </c>
      <c r="E28" s="24">
        <v>8213262</v>
      </c>
      <c r="F28" s="6">
        <v>19254000</v>
      </c>
      <c r="G28" s="25">
        <v>19254000</v>
      </c>
      <c r="H28" s="26">
        <v>0</v>
      </c>
      <c r="I28" s="24">
        <v>16072749</v>
      </c>
      <c r="J28" s="6">
        <v>7395686</v>
      </c>
      <c r="K28" s="25">
        <v>7511612</v>
      </c>
    </row>
    <row r="29" spans="1:11" ht="13.5">
      <c r="A29" s="22" t="s">
        <v>123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254363</v>
      </c>
      <c r="C31" s="6">
        <v>291972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254363</v>
      </c>
      <c r="C32" s="7">
        <f aca="true" t="shared" si="5" ref="C32:K32">SUM(C28:C31)</f>
        <v>9925187</v>
      </c>
      <c r="D32" s="64">
        <f t="shared" si="5"/>
        <v>5043398</v>
      </c>
      <c r="E32" s="65">
        <f t="shared" si="5"/>
        <v>8213262</v>
      </c>
      <c r="F32" s="7">
        <f t="shared" si="5"/>
        <v>19254000</v>
      </c>
      <c r="G32" s="66">
        <f t="shared" si="5"/>
        <v>19254000</v>
      </c>
      <c r="H32" s="67">
        <f t="shared" si="5"/>
        <v>0</v>
      </c>
      <c r="I32" s="65">
        <f t="shared" si="5"/>
        <v>16072749</v>
      </c>
      <c r="J32" s="7">
        <f t="shared" si="5"/>
        <v>7395686</v>
      </c>
      <c r="K32" s="66">
        <f t="shared" si="5"/>
        <v>7511612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3773200</v>
      </c>
      <c r="C35" s="6">
        <v>5477144</v>
      </c>
      <c r="D35" s="23">
        <v>3853552</v>
      </c>
      <c r="E35" s="24">
        <v>7603000</v>
      </c>
      <c r="F35" s="6">
        <v>13688000</v>
      </c>
      <c r="G35" s="25">
        <v>13688000</v>
      </c>
      <c r="H35" s="26">
        <v>4042594</v>
      </c>
      <c r="I35" s="24">
        <v>6614528</v>
      </c>
      <c r="J35" s="6">
        <v>7004786</v>
      </c>
      <c r="K35" s="25">
        <v>7397054</v>
      </c>
    </row>
    <row r="36" spans="1:11" ht="13.5">
      <c r="A36" s="22" t="s">
        <v>39</v>
      </c>
      <c r="B36" s="6">
        <v>91001383</v>
      </c>
      <c r="C36" s="6">
        <v>138070036</v>
      </c>
      <c r="D36" s="23">
        <v>141907456</v>
      </c>
      <c r="E36" s="24">
        <v>115801000</v>
      </c>
      <c r="F36" s="6">
        <v>135055000</v>
      </c>
      <c r="G36" s="25">
        <v>135055000</v>
      </c>
      <c r="H36" s="26">
        <v>141907456</v>
      </c>
      <c r="I36" s="24">
        <v>148719013</v>
      </c>
      <c r="J36" s="6">
        <v>157493435</v>
      </c>
      <c r="K36" s="25">
        <v>166313067</v>
      </c>
    </row>
    <row r="37" spans="1:11" ht="13.5">
      <c r="A37" s="22" t="s">
        <v>40</v>
      </c>
      <c r="B37" s="6">
        <v>25418591</v>
      </c>
      <c r="C37" s="6">
        <v>25871933</v>
      </c>
      <c r="D37" s="23">
        <v>26125993</v>
      </c>
      <c r="E37" s="24">
        <v>24860000</v>
      </c>
      <c r="F37" s="6">
        <v>29173000</v>
      </c>
      <c r="G37" s="25">
        <v>29173000</v>
      </c>
      <c r="H37" s="26">
        <v>52186069</v>
      </c>
      <c r="I37" s="24">
        <v>36370520</v>
      </c>
      <c r="J37" s="6">
        <v>38516381</v>
      </c>
      <c r="K37" s="25">
        <v>40673298</v>
      </c>
    </row>
    <row r="38" spans="1:11" ht="13.5">
      <c r="A38" s="22" t="s">
        <v>41</v>
      </c>
      <c r="B38" s="6">
        <v>9931745</v>
      </c>
      <c r="C38" s="6">
        <v>8205592</v>
      </c>
      <c r="D38" s="23">
        <v>11772840</v>
      </c>
      <c r="E38" s="24">
        <v>1465000</v>
      </c>
      <c r="F38" s="6">
        <v>12958000</v>
      </c>
      <c r="G38" s="25">
        <v>12958000</v>
      </c>
      <c r="H38" s="26">
        <v>13259012</v>
      </c>
      <c r="I38" s="24">
        <v>13895444</v>
      </c>
      <c r="J38" s="6">
        <v>14715276</v>
      </c>
      <c r="K38" s="25">
        <v>15539330</v>
      </c>
    </row>
    <row r="39" spans="1:11" ht="13.5">
      <c r="A39" s="22" t="s">
        <v>42</v>
      </c>
      <c r="B39" s="6">
        <v>59424247</v>
      </c>
      <c r="C39" s="6">
        <v>109469655</v>
      </c>
      <c r="D39" s="23">
        <v>107862175</v>
      </c>
      <c r="E39" s="24">
        <v>97079000</v>
      </c>
      <c r="F39" s="6">
        <v>106612000</v>
      </c>
      <c r="G39" s="25">
        <v>106612000</v>
      </c>
      <c r="H39" s="26">
        <v>80504968</v>
      </c>
      <c r="I39" s="24">
        <v>105067577</v>
      </c>
      <c r="J39" s="6">
        <v>111266564</v>
      </c>
      <c r="K39" s="25">
        <v>117497492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5789394</v>
      </c>
      <c r="C42" s="6">
        <v>10835509</v>
      </c>
      <c r="D42" s="23">
        <v>2116363</v>
      </c>
      <c r="E42" s="24">
        <v>8673496</v>
      </c>
      <c r="F42" s="6">
        <v>22097931</v>
      </c>
      <c r="G42" s="25">
        <v>22097931</v>
      </c>
      <c r="H42" s="26">
        <v>6349199</v>
      </c>
      <c r="I42" s="24">
        <v>11399049</v>
      </c>
      <c r="J42" s="6">
        <v>3967541</v>
      </c>
      <c r="K42" s="25">
        <v>5431644</v>
      </c>
    </row>
    <row r="43" spans="1:11" ht="13.5">
      <c r="A43" s="22" t="s">
        <v>45</v>
      </c>
      <c r="B43" s="6">
        <v>-6452680</v>
      </c>
      <c r="C43" s="6">
        <v>-10562824</v>
      </c>
      <c r="D43" s="23">
        <v>-6652849</v>
      </c>
      <c r="E43" s="24">
        <v>-8213262</v>
      </c>
      <c r="F43" s="6">
        <v>-19254290</v>
      </c>
      <c r="G43" s="25">
        <v>-19254290</v>
      </c>
      <c r="H43" s="26">
        <v>-9281379</v>
      </c>
      <c r="I43" s="24">
        <v>-16072752</v>
      </c>
      <c r="J43" s="6">
        <v>-7395686</v>
      </c>
      <c r="K43" s="25">
        <v>-7511612</v>
      </c>
    </row>
    <row r="44" spans="1:11" ht="13.5">
      <c r="A44" s="22" t="s">
        <v>46</v>
      </c>
      <c r="B44" s="6">
        <v>-336380</v>
      </c>
      <c r="C44" s="6">
        <v>-200590</v>
      </c>
      <c r="D44" s="23">
        <v>5083351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35478334</v>
      </c>
      <c r="C45" s="7">
        <v>-856031</v>
      </c>
      <c r="D45" s="64">
        <v>-309165</v>
      </c>
      <c r="E45" s="65">
        <v>501322</v>
      </c>
      <c r="F45" s="7">
        <v>2884729</v>
      </c>
      <c r="G45" s="66">
        <v>2884729</v>
      </c>
      <c r="H45" s="67">
        <v>-1831173</v>
      </c>
      <c r="I45" s="65">
        <v>-4673702</v>
      </c>
      <c r="J45" s="7">
        <v>-8101847</v>
      </c>
      <c r="K45" s="66">
        <v>-10181815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-939571</v>
      </c>
      <c r="C48" s="6">
        <v>-856029</v>
      </c>
      <c r="D48" s="23">
        <v>-309165</v>
      </c>
      <c r="E48" s="24">
        <v>-919000</v>
      </c>
      <c r="F48" s="6">
        <v>-919000</v>
      </c>
      <c r="G48" s="25">
        <v>-919000</v>
      </c>
      <c r="H48" s="26">
        <v>1249221</v>
      </c>
      <c r="I48" s="24">
        <v>-1384109</v>
      </c>
      <c r="J48" s="6">
        <v>-1465772</v>
      </c>
      <c r="K48" s="25">
        <v>-1547854</v>
      </c>
    </row>
    <row r="49" spans="1:11" ht="13.5">
      <c r="A49" s="22" t="s">
        <v>50</v>
      </c>
      <c r="B49" s="6">
        <f>+B75</f>
        <v>10588675.796884442</v>
      </c>
      <c r="C49" s="6">
        <f aca="true" t="shared" si="6" ref="C49:K49">+C75</f>
        <v>21374135.783297967</v>
      </c>
      <c r="D49" s="23">
        <f t="shared" si="6"/>
        <v>21382155.482511383</v>
      </c>
      <c r="E49" s="24">
        <f t="shared" si="6"/>
        <v>4990745.260862581</v>
      </c>
      <c r="F49" s="6">
        <f t="shared" si="6"/>
        <v>3580929.6244209297</v>
      </c>
      <c r="G49" s="25">
        <f t="shared" si="6"/>
        <v>3580929.6244209297</v>
      </c>
      <c r="H49" s="26">
        <f t="shared" si="6"/>
        <v>51904824</v>
      </c>
      <c r="I49" s="24">
        <f t="shared" si="6"/>
        <v>27531371.012968726</v>
      </c>
      <c r="J49" s="6">
        <f t="shared" si="6"/>
        <v>29153513.075554106</v>
      </c>
      <c r="K49" s="25">
        <f t="shared" si="6"/>
        <v>30770844.70812196</v>
      </c>
    </row>
    <row r="50" spans="1:11" ht="13.5">
      <c r="A50" s="34" t="s">
        <v>51</v>
      </c>
      <c r="B50" s="7">
        <f>+B48-B49</f>
        <v>-11528246.796884442</v>
      </c>
      <c r="C50" s="7">
        <f aca="true" t="shared" si="7" ref="C50:K50">+C48-C49</f>
        <v>-22230164.783297967</v>
      </c>
      <c r="D50" s="64">
        <f t="shared" si="7"/>
        <v>-21691320.482511383</v>
      </c>
      <c r="E50" s="65">
        <f t="shared" si="7"/>
        <v>-5909745.260862581</v>
      </c>
      <c r="F50" s="7">
        <f t="shared" si="7"/>
        <v>-4499929.62442093</v>
      </c>
      <c r="G50" s="66">
        <f t="shared" si="7"/>
        <v>-4499929.62442093</v>
      </c>
      <c r="H50" s="67">
        <f t="shared" si="7"/>
        <v>-50655603</v>
      </c>
      <c r="I50" s="65">
        <f t="shared" si="7"/>
        <v>-28915480.012968726</v>
      </c>
      <c r="J50" s="7">
        <f t="shared" si="7"/>
        <v>-30619285.075554106</v>
      </c>
      <c r="K50" s="66">
        <f t="shared" si="7"/>
        <v>-32318698.70812196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26600602</v>
      </c>
      <c r="C53" s="6">
        <v>43791754</v>
      </c>
      <c r="D53" s="23">
        <v>43720798</v>
      </c>
      <c r="E53" s="24">
        <v>115801000</v>
      </c>
      <c r="F53" s="6">
        <v>126841738</v>
      </c>
      <c r="G53" s="25">
        <v>126841738</v>
      </c>
      <c r="H53" s="26">
        <v>107587738</v>
      </c>
      <c r="I53" s="24">
        <v>45819396</v>
      </c>
      <c r="J53" s="6">
        <v>48522739</v>
      </c>
      <c r="K53" s="25">
        <v>51240013</v>
      </c>
    </row>
    <row r="54" spans="1:11" ht="13.5">
      <c r="A54" s="22" t="s">
        <v>119</v>
      </c>
      <c r="B54" s="6">
        <v>888349</v>
      </c>
      <c r="C54" s="6">
        <v>2710718</v>
      </c>
      <c r="D54" s="23">
        <v>2815430</v>
      </c>
      <c r="E54" s="24">
        <v>1217716</v>
      </c>
      <c r="F54" s="6">
        <v>1217716</v>
      </c>
      <c r="G54" s="25">
        <v>1217716</v>
      </c>
      <c r="H54" s="26">
        <v>0</v>
      </c>
      <c r="I54" s="24">
        <v>4203279</v>
      </c>
      <c r="J54" s="6">
        <v>4225873</v>
      </c>
      <c r="K54" s="25">
        <v>4462522</v>
      </c>
    </row>
    <row r="55" spans="1:11" ht="13.5">
      <c r="A55" s="22" t="s">
        <v>54</v>
      </c>
      <c r="B55" s="6">
        <v>0</v>
      </c>
      <c r="C55" s="6">
        <v>9925187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1037473</v>
      </c>
      <c r="C56" s="6">
        <v>1597547</v>
      </c>
      <c r="D56" s="23">
        <v>1932029</v>
      </c>
      <c r="E56" s="24">
        <v>1118222</v>
      </c>
      <c r="F56" s="6">
        <v>0</v>
      </c>
      <c r="G56" s="25">
        <v>0</v>
      </c>
      <c r="H56" s="26">
        <v>0</v>
      </c>
      <c r="I56" s="24">
        <v>537478</v>
      </c>
      <c r="J56" s="6">
        <v>569190</v>
      </c>
      <c r="K56" s="25">
        <v>601064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1838260</v>
      </c>
      <c r="F59" s="6">
        <v>1838260</v>
      </c>
      <c r="G59" s="25">
        <v>1838260</v>
      </c>
      <c r="H59" s="26">
        <v>1838260</v>
      </c>
      <c r="I59" s="24">
        <v>1838260</v>
      </c>
      <c r="J59" s="6">
        <v>1838260</v>
      </c>
      <c r="K59" s="25">
        <v>1838260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2643727</v>
      </c>
      <c r="G60" s="25">
        <v>2643727</v>
      </c>
      <c r="H60" s="26">
        <v>2643727</v>
      </c>
      <c r="I60" s="24">
        <v>2643727</v>
      </c>
      <c r="J60" s="6">
        <v>2643727</v>
      </c>
      <c r="K60" s="25">
        <v>2643727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0.9949358482647931</v>
      </c>
      <c r="C70" s="5">
        <f aca="true" t="shared" si="8" ref="C70:K70">IF(ISERROR(C71/C72),0,(C71/C72))</f>
        <v>0.5079490920057109</v>
      </c>
      <c r="D70" s="5">
        <f t="shared" si="8"/>
        <v>0.4643272091887363</v>
      </c>
      <c r="E70" s="5">
        <f t="shared" si="8"/>
        <v>0.9667003623197644</v>
      </c>
      <c r="F70" s="5">
        <f t="shared" si="8"/>
        <v>0.8515258611637282</v>
      </c>
      <c r="G70" s="5">
        <f t="shared" si="8"/>
        <v>0.8515258611637282</v>
      </c>
      <c r="H70" s="5">
        <f t="shared" si="8"/>
        <v>0</v>
      </c>
      <c r="I70" s="5">
        <f t="shared" si="8"/>
        <v>0.9695795657514089</v>
      </c>
      <c r="J70" s="5">
        <f t="shared" si="8"/>
        <v>0.9698959089366893</v>
      </c>
      <c r="K70" s="5">
        <f t="shared" si="8"/>
        <v>0.9719671262017765</v>
      </c>
    </row>
    <row r="71" spans="1:11" ht="12.75" hidden="1">
      <c r="A71" s="1" t="s">
        <v>125</v>
      </c>
      <c r="B71" s="1">
        <f>+B83</f>
        <v>10782471</v>
      </c>
      <c r="C71" s="1">
        <f aca="true" t="shared" si="9" ref="C71:K71">+C83</f>
        <v>6599268</v>
      </c>
      <c r="D71" s="1">
        <f t="shared" si="9"/>
        <v>6671627</v>
      </c>
      <c r="E71" s="1">
        <f t="shared" si="9"/>
        <v>18578151</v>
      </c>
      <c r="F71" s="1">
        <f t="shared" si="9"/>
        <v>18578151</v>
      </c>
      <c r="G71" s="1">
        <f t="shared" si="9"/>
        <v>18578151</v>
      </c>
      <c r="H71" s="1">
        <f t="shared" si="9"/>
        <v>10842323</v>
      </c>
      <c r="I71" s="1">
        <f t="shared" si="9"/>
        <v>21620232</v>
      </c>
      <c r="J71" s="1">
        <f t="shared" si="9"/>
        <v>23166569</v>
      </c>
      <c r="K71" s="1">
        <f t="shared" si="9"/>
        <v>26427237</v>
      </c>
    </row>
    <row r="72" spans="1:11" ht="12.75" hidden="1">
      <c r="A72" s="1" t="s">
        <v>126</v>
      </c>
      <c r="B72" s="1">
        <f>+B77</f>
        <v>10837353</v>
      </c>
      <c r="C72" s="1">
        <f aca="true" t="shared" si="10" ref="C72:K72">+C77</f>
        <v>12991987</v>
      </c>
      <c r="D72" s="1">
        <f t="shared" si="10"/>
        <v>14368374</v>
      </c>
      <c r="E72" s="1">
        <f t="shared" si="10"/>
        <v>19218107</v>
      </c>
      <c r="F72" s="1">
        <f t="shared" si="10"/>
        <v>21817483</v>
      </c>
      <c r="G72" s="1">
        <f t="shared" si="10"/>
        <v>21817483</v>
      </c>
      <c r="H72" s="1">
        <f t="shared" si="10"/>
        <v>0</v>
      </c>
      <c r="I72" s="1">
        <f t="shared" si="10"/>
        <v>22298564</v>
      </c>
      <c r="J72" s="1">
        <f t="shared" si="10"/>
        <v>23885624</v>
      </c>
      <c r="K72" s="1">
        <f t="shared" si="10"/>
        <v>27189435</v>
      </c>
    </row>
    <row r="73" spans="1:11" ht="12.75" hidden="1">
      <c r="A73" s="1" t="s">
        <v>127</v>
      </c>
      <c r="B73" s="1">
        <f>+B74</f>
        <v>484684.33333333326</v>
      </c>
      <c r="C73" s="1">
        <f aca="true" t="shared" si="11" ref="C73:K73">+(C78+C80+C81+C82)-(B78+B80+B81+B82)</f>
        <v>1966702</v>
      </c>
      <c r="D73" s="1">
        <f t="shared" si="11"/>
        <v>-1597950</v>
      </c>
      <c r="E73" s="1">
        <f t="shared" si="11"/>
        <v>3729504</v>
      </c>
      <c r="F73" s="1">
        <f>+(F78+F80+F81+F82)-(D78+D80+D81+D82)</f>
        <v>9814504</v>
      </c>
      <c r="G73" s="1">
        <f>+(G78+G80+G81+G82)-(D78+D80+D81+D82)</f>
        <v>9814504</v>
      </c>
      <c r="H73" s="1">
        <f>+(H78+H80+H81+H82)-(D78+D80+D81+D82)</f>
        <v>-429819</v>
      </c>
      <c r="I73" s="1">
        <f>+(I78+I80+I81+I82)-(E78+E80+E81+E82)</f>
        <v>-969331</v>
      </c>
      <c r="J73" s="1">
        <f t="shared" si="11"/>
        <v>388850</v>
      </c>
      <c r="K73" s="1">
        <f t="shared" si="11"/>
        <v>390853</v>
      </c>
    </row>
    <row r="74" spans="1:11" ht="12.75" hidden="1">
      <c r="A74" s="1" t="s">
        <v>128</v>
      </c>
      <c r="B74" s="1">
        <f>+TREND(C74:E74)</f>
        <v>484684.33333333326</v>
      </c>
      <c r="C74" s="1">
        <f>+C73</f>
        <v>1966702</v>
      </c>
      <c r="D74" s="1">
        <f aca="true" t="shared" si="12" ref="D74:K74">+D73</f>
        <v>-1597950</v>
      </c>
      <c r="E74" s="1">
        <f t="shared" si="12"/>
        <v>3729504</v>
      </c>
      <c r="F74" s="1">
        <f t="shared" si="12"/>
        <v>9814504</v>
      </c>
      <c r="G74" s="1">
        <f t="shared" si="12"/>
        <v>9814504</v>
      </c>
      <c r="H74" s="1">
        <f t="shared" si="12"/>
        <v>-429819</v>
      </c>
      <c r="I74" s="1">
        <f t="shared" si="12"/>
        <v>-969331</v>
      </c>
      <c r="J74" s="1">
        <f t="shared" si="12"/>
        <v>388850</v>
      </c>
      <c r="K74" s="1">
        <f t="shared" si="12"/>
        <v>390853</v>
      </c>
    </row>
    <row r="75" spans="1:11" ht="12.75" hidden="1">
      <c r="A75" s="1" t="s">
        <v>129</v>
      </c>
      <c r="B75" s="1">
        <f>+B84-(((B80+B81+B78)*B70)-B79)</f>
        <v>10588675.796884442</v>
      </c>
      <c r="C75" s="1">
        <f aca="true" t="shared" si="13" ref="C75:K75">+C84-(((C80+C81+C78)*C70)-C79)</f>
        <v>21374135.783297967</v>
      </c>
      <c r="D75" s="1">
        <f t="shared" si="13"/>
        <v>21382155.482511383</v>
      </c>
      <c r="E75" s="1">
        <f t="shared" si="13"/>
        <v>4990745.260862581</v>
      </c>
      <c r="F75" s="1">
        <f t="shared" si="13"/>
        <v>3580929.6244209297</v>
      </c>
      <c r="G75" s="1">
        <f t="shared" si="13"/>
        <v>3580929.6244209297</v>
      </c>
      <c r="H75" s="1">
        <f t="shared" si="13"/>
        <v>51904824</v>
      </c>
      <c r="I75" s="1">
        <f t="shared" si="13"/>
        <v>27531371.012968726</v>
      </c>
      <c r="J75" s="1">
        <f t="shared" si="13"/>
        <v>29153513.075554106</v>
      </c>
      <c r="K75" s="1">
        <f t="shared" si="13"/>
        <v>30770844.70812196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10837353</v>
      </c>
      <c r="C77" s="3">
        <v>12991987</v>
      </c>
      <c r="D77" s="3">
        <v>14368374</v>
      </c>
      <c r="E77" s="3">
        <v>19218107</v>
      </c>
      <c r="F77" s="3">
        <v>21817483</v>
      </c>
      <c r="G77" s="3">
        <v>21817483</v>
      </c>
      <c r="H77" s="3">
        <v>0</v>
      </c>
      <c r="I77" s="3">
        <v>22298564</v>
      </c>
      <c r="J77" s="3">
        <v>23885624</v>
      </c>
      <c r="K77" s="3">
        <v>27189435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14032889</v>
      </c>
      <c r="C79" s="3">
        <v>24131510</v>
      </c>
      <c r="D79" s="3">
        <v>23160759</v>
      </c>
      <c r="E79" s="3">
        <v>12299000</v>
      </c>
      <c r="F79" s="3">
        <v>15200000</v>
      </c>
      <c r="G79" s="3">
        <v>15200000</v>
      </c>
      <c r="H79" s="3">
        <v>51904824</v>
      </c>
      <c r="I79" s="3">
        <v>33921549</v>
      </c>
      <c r="J79" s="3">
        <v>35922920</v>
      </c>
      <c r="K79" s="3">
        <v>37934604</v>
      </c>
    </row>
    <row r="80" spans="1:11" ht="12.75" hidden="1">
      <c r="A80" s="2" t="s">
        <v>67</v>
      </c>
      <c r="B80" s="3">
        <v>1491774</v>
      </c>
      <c r="C80" s="3">
        <v>5382344</v>
      </c>
      <c r="D80" s="3">
        <v>3163276</v>
      </c>
      <c r="E80" s="3">
        <v>4162000</v>
      </c>
      <c r="F80" s="3">
        <v>10247000</v>
      </c>
      <c r="G80" s="3">
        <v>10247000</v>
      </c>
      <c r="H80" s="3">
        <v>1940098</v>
      </c>
      <c r="I80" s="3">
        <v>4584535</v>
      </c>
      <c r="J80" s="3">
        <v>4855023</v>
      </c>
      <c r="K80" s="3">
        <v>5126904</v>
      </c>
    </row>
    <row r="81" spans="1:11" ht="12.75" hidden="1">
      <c r="A81" s="2" t="s">
        <v>68</v>
      </c>
      <c r="B81" s="3">
        <v>1969970</v>
      </c>
      <c r="C81" s="3">
        <v>46102</v>
      </c>
      <c r="D81" s="3">
        <v>667220</v>
      </c>
      <c r="E81" s="3">
        <v>3398000</v>
      </c>
      <c r="F81" s="3">
        <v>3398000</v>
      </c>
      <c r="G81" s="3">
        <v>3398000</v>
      </c>
      <c r="H81" s="3">
        <v>1460579</v>
      </c>
      <c r="I81" s="3">
        <v>2006134</v>
      </c>
      <c r="J81" s="3">
        <v>2124496</v>
      </c>
      <c r="K81" s="3">
        <v>2243468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10782471</v>
      </c>
      <c r="C83" s="3">
        <v>6599268</v>
      </c>
      <c r="D83" s="3">
        <v>6671627</v>
      </c>
      <c r="E83" s="3">
        <v>18578151</v>
      </c>
      <c r="F83" s="3">
        <v>18578151</v>
      </c>
      <c r="G83" s="3">
        <v>18578151</v>
      </c>
      <c r="H83" s="3">
        <v>10842323</v>
      </c>
      <c r="I83" s="3">
        <v>21620232</v>
      </c>
      <c r="J83" s="3">
        <v>23166569</v>
      </c>
      <c r="K83" s="3">
        <v>26427237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38133329</v>
      </c>
      <c r="C5" s="6">
        <v>38084464</v>
      </c>
      <c r="D5" s="23">
        <v>46135174</v>
      </c>
      <c r="E5" s="24">
        <v>45925379</v>
      </c>
      <c r="F5" s="6">
        <v>45925379</v>
      </c>
      <c r="G5" s="25">
        <v>45925379</v>
      </c>
      <c r="H5" s="26">
        <v>0</v>
      </c>
      <c r="I5" s="24">
        <v>52694527</v>
      </c>
      <c r="J5" s="6">
        <v>55815605</v>
      </c>
      <c r="K5" s="25">
        <v>58949798</v>
      </c>
    </row>
    <row r="6" spans="1:11" ht="13.5">
      <c r="A6" s="22" t="s">
        <v>18</v>
      </c>
      <c r="B6" s="6">
        <v>162026814</v>
      </c>
      <c r="C6" s="6">
        <v>166252776</v>
      </c>
      <c r="D6" s="23">
        <v>161564120</v>
      </c>
      <c r="E6" s="24">
        <v>230204403</v>
      </c>
      <c r="F6" s="6">
        <v>230204403</v>
      </c>
      <c r="G6" s="25">
        <v>230204403</v>
      </c>
      <c r="H6" s="26">
        <v>0</v>
      </c>
      <c r="I6" s="24">
        <v>260555613</v>
      </c>
      <c r="J6" s="6">
        <v>275928413</v>
      </c>
      <c r="K6" s="25">
        <v>291379613</v>
      </c>
    </row>
    <row r="7" spans="1:11" ht="13.5">
      <c r="A7" s="22" t="s">
        <v>19</v>
      </c>
      <c r="B7" s="6">
        <v>3971235</v>
      </c>
      <c r="C7" s="6">
        <v>9710615</v>
      </c>
      <c r="D7" s="23">
        <v>10835646</v>
      </c>
      <c r="E7" s="24">
        <v>100000</v>
      </c>
      <c r="F7" s="6">
        <v>100000</v>
      </c>
      <c r="G7" s="25">
        <v>100000</v>
      </c>
      <c r="H7" s="26">
        <v>0</v>
      </c>
      <c r="I7" s="24">
        <v>500000</v>
      </c>
      <c r="J7" s="6">
        <v>529500</v>
      </c>
      <c r="K7" s="25">
        <v>559152</v>
      </c>
    </row>
    <row r="8" spans="1:11" ht="13.5">
      <c r="A8" s="22" t="s">
        <v>20</v>
      </c>
      <c r="B8" s="6">
        <v>58871000</v>
      </c>
      <c r="C8" s="6">
        <v>74354089</v>
      </c>
      <c r="D8" s="23">
        <v>61794308</v>
      </c>
      <c r="E8" s="24">
        <v>78153000</v>
      </c>
      <c r="F8" s="6">
        <v>78153000</v>
      </c>
      <c r="G8" s="25">
        <v>78153000</v>
      </c>
      <c r="H8" s="26">
        <v>0</v>
      </c>
      <c r="I8" s="24">
        <v>84920190</v>
      </c>
      <c r="J8" s="6">
        <v>86032921</v>
      </c>
      <c r="K8" s="25">
        <v>87870431</v>
      </c>
    </row>
    <row r="9" spans="1:11" ht="13.5">
      <c r="A9" s="22" t="s">
        <v>21</v>
      </c>
      <c r="B9" s="6">
        <v>16875014</v>
      </c>
      <c r="C9" s="6">
        <v>8513584</v>
      </c>
      <c r="D9" s="23">
        <v>7366691</v>
      </c>
      <c r="E9" s="24">
        <v>27627298</v>
      </c>
      <c r="F9" s="6">
        <v>27627298</v>
      </c>
      <c r="G9" s="25">
        <v>27627298</v>
      </c>
      <c r="H9" s="26">
        <v>0</v>
      </c>
      <c r="I9" s="24">
        <v>28966710</v>
      </c>
      <c r="J9" s="6">
        <v>30661486</v>
      </c>
      <c r="K9" s="25">
        <v>32373565</v>
      </c>
    </row>
    <row r="10" spans="1:11" ht="25.5">
      <c r="A10" s="27" t="s">
        <v>118</v>
      </c>
      <c r="B10" s="28">
        <f>SUM(B5:B9)</f>
        <v>279877392</v>
      </c>
      <c r="C10" s="29">
        <f aca="true" t="shared" si="0" ref="C10:K10">SUM(C5:C9)</f>
        <v>296915528</v>
      </c>
      <c r="D10" s="30">
        <f t="shared" si="0"/>
        <v>287695939</v>
      </c>
      <c r="E10" s="28">
        <f t="shared" si="0"/>
        <v>382010080</v>
      </c>
      <c r="F10" s="29">
        <f t="shared" si="0"/>
        <v>382010080</v>
      </c>
      <c r="G10" s="31">
        <f t="shared" si="0"/>
        <v>382010080</v>
      </c>
      <c r="H10" s="32">
        <f t="shared" si="0"/>
        <v>0</v>
      </c>
      <c r="I10" s="28">
        <f t="shared" si="0"/>
        <v>427637040</v>
      </c>
      <c r="J10" s="29">
        <f t="shared" si="0"/>
        <v>448967925</v>
      </c>
      <c r="K10" s="31">
        <f t="shared" si="0"/>
        <v>471132559</v>
      </c>
    </row>
    <row r="11" spans="1:11" ht="13.5">
      <c r="A11" s="22" t="s">
        <v>22</v>
      </c>
      <c r="B11" s="6">
        <v>111439294</v>
      </c>
      <c r="C11" s="6">
        <v>113293993</v>
      </c>
      <c r="D11" s="23">
        <v>124835865</v>
      </c>
      <c r="E11" s="24">
        <v>135188460</v>
      </c>
      <c r="F11" s="6">
        <v>135188460</v>
      </c>
      <c r="G11" s="25">
        <v>135188460</v>
      </c>
      <c r="H11" s="26">
        <v>0</v>
      </c>
      <c r="I11" s="24">
        <v>126773006</v>
      </c>
      <c r="J11" s="6">
        <v>131911840</v>
      </c>
      <c r="K11" s="25">
        <v>139290915</v>
      </c>
    </row>
    <row r="12" spans="1:11" ht="13.5">
      <c r="A12" s="22" t="s">
        <v>23</v>
      </c>
      <c r="B12" s="6">
        <v>7703708</v>
      </c>
      <c r="C12" s="6">
        <v>7782498</v>
      </c>
      <c r="D12" s="23">
        <v>8336735</v>
      </c>
      <c r="E12" s="24">
        <v>9313000</v>
      </c>
      <c r="F12" s="6">
        <v>9313000</v>
      </c>
      <c r="G12" s="25">
        <v>9313000</v>
      </c>
      <c r="H12" s="26">
        <v>0</v>
      </c>
      <c r="I12" s="24">
        <v>9723000</v>
      </c>
      <c r="J12" s="6">
        <v>10295000</v>
      </c>
      <c r="K12" s="25">
        <v>10871000</v>
      </c>
    </row>
    <row r="13" spans="1:11" ht="13.5">
      <c r="A13" s="22" t="s">
        <v>119</v>
      </c>
      <c r="B13" s="6">
        <v>45661115</v>
      </c>
      <c r="C13" s="6">
        <v>46624609</v>
      </c>
      <c r="D13" s="23">
        <v>36729303</v>
      </c>
      <c r="E13" s="24">
        <v>27081252</v>
      </c>
      <c r="F13" s="6">
        <v>27081252</v>
      </c>
      <c r="G13" s="25">
        <v>27081252</v>
      </c>
      <c r="H13" s="26">
        <v>0</v>
      </c>
      <c r="I13" s="24">
        <v>31501786</v>
      </c>
      <c r="J13" s="6">
        <v>33244486</v>
      </c>
      <c r="K13" s="25">
        <v>34915033</v>
      </c>
    </row>
    <row r="14" spans="1:11" ht="13.5">
      <c r="A14" s="22" t="s">
        <v>24</v>
      </c>
      <c r="B14" s="6">
        <v>342644</v>
      </c>
      <c r="C14" s="6">
        <v>214867</v>
      </c>
      <c r="D14" s="23">
        <v>6337044</v>
      </c>
      <c r="E14" s="24">
        <v>0</v>
      </c>
      <c r="F14" s="6">
        <v>0</v>
      </c>
      <c r="G14" s="25">
        <v>0</v>
      </c>
      <c r="H14" s="26">
        <v>0</v>
      </c>
      <c r="I14" s="24">
        <v>478000</v>
      </c>
      <c r="J14" s="6">
        <v>504000</v>
      </c>
      <c r="K14" s="25">
        <v>532000</v>
      </c>
    </row>
    <row r="15" spans="1:11" ht="13.5">
      <c r="A15" s="22" t="s">
        <v>25</v>
      </c>
      <c r="B15" s="6">
        <v>74280343</v>
      </c>
      <c r="C15" s="6">
        <v>69228826</v>
      </c>
      <c r="D15" s="23">
        <v>67096416</v>
      </c>
      <c r="E15" s="24">
        <v>79623733</v>
      </c>
      <c r="F15" s="6">
        <v>79623733</v>
      </c>
      <c r="G15" s="25">
        <v>79623733</v>
      </c>
      <c r="H15" s="26">
        <v>0</v>
      </c>
      <c r="I15" s="24">
        <v>89173632</v>
      </c>
      <c r="J15" s="6">
        <v>94433725</v>
      </c>
      <c r="K15" s="25">
        <v>99722339</v>
      </c>
    </row>
    <row r="16" spans="1:11" ht="13.5">
      <c r="A16" s="33" t="s">
        <v>26</v>
      </c>
      <c r="B16" s="6">
        <v>21218190</v>
      </c>
      <c r="C16" s="6">
        <v>17187417</v>
      </c>
      <c r="D16" s="23">
        <v>22093276</v>
      </c>
      <c r="E16" s="24">
        <v>41862522</v>
      </c>
      <c r="F16" s="6">
        <v>41862522</v>
      </c>
      <c r="G16" s="25">
        <v>41862522</v>
      </c>
      <c r="H16" s="26">
        <v>0</v>
      </c>
      <c r="I16" s="24">
        <v>48996770</v>
      </c>
      <c r="J16" s="6">
        <v>49579771</v>
      </c>
      <c r="K16" s="25">
        <v>50490922</v>
      </c>
    </row>
    <row r="17" spans="1:11" ht="13.5">
      <c r="A17" s="22" t="s">
        <v>27</v>
      </c>
      <c r="B17" s="6">
        <v>87605514</v>
      </c>
      <c r="C17" s="6">
        <v>93724312</v>
      </c>
      <c r="D17" s="23">
        <v>80604185</v>
      </c>
      <c r="E17" s="24">
        <v>88941445</v>
      </c>
      <c r="F17" s="6">
        <v>88941445</v>
      </c>
      <c r="G17" s="25">
        <v>88941445</v>
      </c>
      <c r="H17" s="26">
        <v>0</v>
      </c>
      <c r="I17" s="24">
        <v>120991337</v>
      </c>
      <c r="J17" s="6">
        <v>124356081</v>
      </c>
      <c r="K17" s="25">
        <v>131469096</v>
      </c>
    </row>
    <row r="18" spans="1:11" ht="13.5">
      <c r="A18" s="34" t="s">
        <v>28</v>
      </c>
      <c r="B18" s="35">
        <f>SUM(B11:B17)</f>
        <v>348250808</v>
      </c>
      <c r="C18" s="36">
        <f aca="true" t="shared" si="1" ref="C18:K18">SUM(C11:C17)</f>
        <v>348056522</v>
      </c>
      <c r="D18" s="37">
        <f t="shared" si="1"/>
        <v>346032824</v>
      </c>
      <c r="E18" s="35">
        <f t="shared" si="1"/>
        <v>382010412</v>
      </c>
      <c r="F18" s="36">
        <f t="shared" si="1"/>
        <v>382010412</v>
      </c>
      <c r="G18" s="38">
        <f t="shared" si="1"/>
        <v>382010412</v>
      </c>
      <c r="H18" s="39">
        <f t="shared" si="1"/>
        <v>0</v>
      </c>
      <c r="I18" s="35">
        <f t="shared" si="1"/>
        <v>427637531</v>
      </c>
      <c r="J18" s="36">
        <f t="shared" si="1"/>
        <v>444324903</v>
      </c>
      <c r="K18" s="38">
        <f t="shared" si="1"/>
        <v>467291305</v>
      </c>
    </row>
    <row r="19" spans="1:11" ht="13.5">
      <c r="A19" s="34" t="s">
        <v>29</v>
      </c>
      <c r="B19" s="40">
        <f>+B10-B18</f>
        <v>-68373416</v>
      </c>
      <c r="C19" s="41">
        <f aca="true" t="shared" si="2" ref="C19:K19">+C10-C18</f>
        <v>-51140994</v>
      </c>
      <c r="D19" s="42">
        <f t="shared" si="2"/>
        <v>-58336885</v>
      </c>
      <c r="E19" s="40">
        <f t="shared" si="2"/>
        <v>-332</v>
      </c>
      <c r="F19" s="41">
        <f t="shared" si="2"/>
        <v>-332</v>
      </c>
      <c r="G19" s="43">
        <f t="shared" si="2"/>
        <v>-332</v>
      </c>
      <c r="H19" s="44">
        <f t="shared" si="2"/>
        <v>0</v>
      </c>
      <c r="I19" s="40">
        <f t="shared" si="2"/>
        <v>-491</v>
      </c>
      <c r="J19" s="41">
        <f t="shared" si="2"/>
        <v>4643022</v>
      </c>
      <c r="K19" s="43">
        <f t="shared" si="2"/>
        <v>3841254</v>
      </c>
    </row>
    <row r="20" spans="1:11" ht="13.5">
      <c r="A20" s="22" t="s">
        <v>30</v>
      </c>
      <c r="B20" s="24">
        <v>34257658</v>
      </c>
      <c r="C20" s="6">
        <v>59398055</v>
      </c>
      <c r="D20" s="23">
        <v>32635630</v>
      </c>
      <c r="E20" s="24">
        <v>65296000</v>
      </c>
      <c r="F20" s="6">
        <v>65296000</v>
      </c>
      <c r="G20" s="25">
        <v>65296000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-34115758</v>
      </c>
      <c r="C22" s="52">
        <f aca="true" t="shared" si="3" ref="C22:K22">SUM(C19:C21)</f>
        <v>8257061</v>
      </c>
      <c r="D22" s="53">
        <f t="shared" si="3"/>
        <v>-25701255</v>
      </c>
      <c r="E22" s="51">
        <f t="shared" si="3"/>
        <v>65295668</v>
      </c>
      <c r="F22" s="52">
        <f t="shared" si="3"/>
        <v>65295668</v>
      </c>
      <c r="G22" s="54">
        <f t="shared" si="3"/>
        <v>65295668</v>
      </c>
      <c r="H22" s="55">
        <f t="shared" si="3"/>
        <v>0</v>
      </c>
      <c r="I22" s="51">
        <f t="shared" si="3"/>
        <v>-491</v>
      </c>
      <c r="J22" s="52">
        <f t="shared" si="3"/>
        <v>4643022</v>
      </c>
      <c r="K22" s="54">
        <f t="shared" si="3"/>
        <v>3841254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-34115758</v>
      </c>
      <c r="C24" s="41">
        <f aca="true" t="shared" si="4" ref="C24:K24">SUM(C22:C23)</f>
        <v>8257061</v>
      </c>
      <c r="D24" s="42">
        <f t="shared" si="4"/>
        <v>-25701255</v>
      </c>
      <c r="E24" s="40">
        <f t="shared" si="4"/>
        <v>65295668</v>
      </c>
      <c r="F24" s="41">
        <f t="shared" si="4"/>
        <v>65295668</v>
      </c>
      <c r="G24" s="43">
        <f t="shared" si="4"/>
        <v>65295668</v>
      </c>
      <c r="H24" s="44">
        <f t="shared" si="4"/>
        <v>0</v>
      </c>
      <c r="I24" s="40">
        <f t="shared" si="4"/>
        <v>-491</v>
      </c>
      <c r="J24" s="41">
        <f t="shared" si="4"/>
        <v>4643022</v>
      </c>
      <c r="K24" s="43">
        <f t="shared" si="4"/>
        <v>3841254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57617165</v>
      </c>
      <c r="C27" s="7">
        <v>94186425</v>
      </c>
      <c r="D27" s="64">
        <v>0</v>
      </c>
      <c r="E27" s="65">
        <v>63678981</v>
      </c>
      <c r="F27" s="7">
        <v>63678981</v>
      </c>
      <c r="G27" s="66">
        <v>63678981</v>
      </c>
      <c r="H27" s="67">
        <v>0</v>
      </c>
      <c r="I27" s="65">
        <v>191855298</v>
      </c>
      <c r="J27" s="7">
        <v>65694000</v>
      </c>
      <c r="K27" s="66">
        <v>74929000</v>
      </c>
    </row>
    <row r="28" spans="1:11" ht="13.5">
      <c r="A28" s="68" t="s">
        <v>30</v>
      </c>
      <c r="B28" s="6">
        <v>57295838</v>
      </c>
      <c r="C28" s="6">
        <v>34198910</v>
      </c>
      <c r="D28" s="23">
        <v>0</v>
      </c>
      <c r="E28" s="24">
        <v>63678981</v>
      </c>
      <c r="F28" s="6">
        <v>63678981</v>
      </c>
      <c r="G28" s="25">
        <v>63678981</v>
      </c>
      <c r="H28" s="26">
        <v>0</v>
      </c>
      <c r="I28" s="24">
        <v>179776298</v>
      </c>
      <c r="J28" s="6">
        <v>65694000</v>
      </c>
      <c r="K28" s="25">
        <v>74929000</v>
      </c>
    </row>
    <row r="29" spans="1:11" ht="13.5">
      <c r="A29" s="22" t="s">
        <v>123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16848656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321327</v>
      </c>
      <c r="C31" s="6">
        <v>43138859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12079000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57617165</v>
      </c>
      <c r="C32" s="7">
        <f aca="true" t="shared" si="5" ref="C32:K32">SUM(C28:C31)</f>
        <v>94186425</v>
      </c>
      <c r="D32" s="64">
        <f t="shared" si="5"/>
        <v>0</v>
      </c>
      <c r="E32" s="65">
        <f t="shared" si="5"/>
        <v>63678981</v>
      </c>
      <c r="F32" s="7">
        <f t="shared" si="5"/>
        <v>63678981</v>
      </c>
      <c r="G32" s="66">
        <f t="shared" si="5"/>
        <v>63678981</v>
      </c>
      <c r="H32" s="67">
        <f t="shared" si="5"/>
        <v>0</v>
      </c>
      <c r="I32" s="65">
        <f t="shared" si="5"/>
        <v>191855298</v>
      </c>
      <c r="J32" s="7">
        <f t="shared" si="5"/>
        <v>65694000</v>
      </c>
      <c r="K32" s="66">
        <f t="shared" si="5"/>
        <v>74929000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200355734</v>
      </c>
      <c r="C35" s="6">
        <v>185448630</v>
      </c>
      <c r="D35" s="23">
        <v>167154942</v>
      </c>
      <c r="E35" s="24">
        <v>178735532</v>
      </c>
      <c r="F35" s="6">
        <v>178735532</v>
      </c>
      <c r="G35" s="25">
        <v>178735532</v>
      </c>
      <c r="H35" s="26">
        <v>219960744</v>
      </c>
      <c r="I35" s="24">
        <v>187314837</v>
      </c>
      <c r="J35" s="6">
        <v>197804708</v>
      </c>
      <c r="K35" s="25">
        <v>208485910</v>
      </c>
    </row>
    <row r="36" spans="1:11" ht="13.5">
      <c r="A36" s="22" t="s">
        <v>39</v>
      </c>
      <c r="B36" s="6">
        <v>1452248845</v>
      </c>
      <c r="C36" s="6">
        <v>1498743627</v>
      </c>
      <c r="D36" s="23">
        <v>1041469491</v>
      </c>
      <c r="E36" s="24">
        <v>268800266</v>
      </c>
      <c r="F36" s="6">
        <v>268800266</v>
      </c>
      <c r="G36" s="25">
        <v>268800266</v>
      </c>
      <c r="H36" s="26">
        <v>1087155929</v>
      </c>
      <c r="I36" s="24">
        <v>944650396</v>
      </c>
      <c r="J36" s="6">
        <v>997550579</v>
      </c>
      <c r="K36" s="25">
        <v>1051418562</v>
      </c>
    </row>
    <row r="37" spans="1:11" ht="13.5">
      <c r="A37" s="22" t="s">
        <v>40</v>
      </c>
      <c r="B37" s="6">
        <v>146641089</v>
      </c>
      <c r="C37" s="6">
        <v>153800373</v>
      </c>
      <c r="D37" s="23">
        <v>168227583</v>
      </c>
      <c r="E37" s="24">
        <v>5277248</v>
      </c>
      <c r="F37" s="6">
        <v>5277248</v>
      </c>
      <c r="G37" s="25">
        <v>5277248</v>
      </c>
      <c r="H37" s="26">
        <v>172984490</v>
      </c>
      <c r="I37" s="24">
        <v>123422840</v>
      </c>
      <c r="J37" s="6">
        <v>130342020</v>
      </c>
      <c r="K37" s="25">
        <v>137380488</v>
      </c>
    </row>
    <row r="38" spans="1:11" ht="13.5">
      <c r="A38" s="22" t="s">
        <v>41</v>
      </c>
      <c r="B38" s="6">
        <v>52440757</v>
      </c>
      <c r="C38" s="6">
        <v>70356769</v>
      </c>
      <c r="D38" s="23">
        <v>89829935</v>
      </c>
      <c r="E38" s="24">
        <v>2107309</v>
      </c>
      <c r="F38" s="6">
        <v>2107309</v>
      </c>
      <c r="G38" s="25">
        <v>2107309</v>
      </c>
      <c r="H38" s="26">
        <v>114815528</v>
      </c>
      <c r="I38" s="24">
        <v>55246035</v>
      </c>
      <c r="J38" s="6">
        <v>58346249</v>
      </c>
      <c r="K38" s="25">
        <v>61501490</v>
      </c>
    </row>
    <row r="39" spans="1:11" ht="13.5">
      <c r="A39" s="22" t="s">
        <v>42</v>
      </c>
      <c r="B39" s="6">
        <v>1453522733</v>
      </c>
      <c r="C39" s="6">
        <v>1460035115</v>
      </c>
      <c r="D39" s="23">
        <v>950566915</v>
      </c>
      <c r="E39" s="24">
        <v>440151241</v>
      </c>
      <c r="F39" s="6">
        <v>440151241</v>
      </c>
      <c r="G39" s="25">
        <v>440151241</v>
      </c>
      <c r="H39" s="26">
        <v>1019316655</v>
      </c>
      <c r="I39" s="24">
        <v>953296358</v>
      </c>
      <c r="J39" s="6">
        <v>1006667018</v>
      </c>
      <c r="K39" s="25">
        <v>1061022494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27112790</v>
      </c>
      <c r="C42" s="6">
        <v>27831145</v>
      </c>
      <c r="D42" s="23">
        <v>-9677299</v>
      </c>
      <c r="E42" s="24">
        <v>66931496</v>
      </c>
      <c r="F42" s="6">
        <v>66931496</v>
      </c>
      <c r="G42" s="25">
        <v>66931496</v>
      </c>
      <c r="H42" s="26">
        <v>65609707</v>
      </c>
      <c r="I42" s="24">
        <v>246082269</v>
      </c>
      <c r="J42" s="6">
        <v>165898342</v>
      </c>
      <c r="K42" s="25">
        <v>142161680</v>
      </c>
    </row>
    <row r="43" spans="1:11" ht="13.5">
      <c r="A43" s="22" t="s">
        <v>45</v>
      </c>
      <c r="B43" s="6">
        <v>-56545757</v>
      </c>
      <c r="C43" s="6">
        <v>-93501202</v>
      </c>
      <c r="D43" s="23">
        <v>-54116473</v>
      </c>
      <c r="E43" s="24">
        <v>5139706</v>
      </c>
      <c r="F43" s="6">
        <v>5139706</v>
      </c>
      <c r="G43" s="25">
        <v>5139706</v>
      </c>
      <c r="H43" s="26">
        <v>32631695</v>
      </c>
      <c r="I43" s="24">
        <v>-191857002</v>
      </c>
      <c r="J43" s="6">
        <v>-65694000</v>
      </c>
      <c r="K43" s="25">
        <v>-74929000</v>
      </c>
    </row>
    <row r="44" spans="1:11" ht="13.5">
      <c r="A44" s="22" t="s">
        <v>46</v>
      </c>
      <c r="B44" s="6">
        <v>-1245264</v>
      </c>
      <c r="C44" s="6">
        <v>22505462</v>
      </c>
      <c r="D44" s="23">
        <v>30365361</v>
      </c>
      <c r="E44" s="24">
        <v>4412000</v>
      </c>
      <c r="F44" s="6">
        <v>4412000</v>
      </c>
      <c r="G44" s="25">
        <v>4412000</v>
      </c>
      <c r="H44" s="26">
        <v>59437</v>
      </c>
      <c r="I44" s="24">
        <v>-2500000</v>
      </c>
      <c r="J44" s="6">
        <v>-2647500</v>
      </c>
      <c r="K44" s="25">
        <v>-2795760</v>
      </c>
    </row>
    <row r="45" spans="1:11" ht="13.5">
      <c r="A45" s="34" t="s">
        <v>47</v>
      </c>
      <c r="B45" s="7">
        <v>52997287</v>
      </c>
      <c r="C45" s="7">
        <v>9832693</v>
      </c>
      <c r="D45" s="64">
        <v>-23595718</v>
      </c>
      <c r="E45" s="65">
        <v>86315895</v>
      </c>
      <c r="F45" s="7">
        <v>86315895</v>
      </c>
      <c r="G45" s="66">
        <v>86315895</v>
      </c>
      <c r="H45" s="67">
        <v>98300839</v>
      </c>
      <c r="I45" s="65">
        <v>61557958</v>
      </c>
      <c r="J45" s="7">
        <v>159114800</v>
      </c>
      <c r="K45" s="66">
        <v>223551720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54037104</v>
      </c>
      <c r="C48" s="6">
        <v>10318135</v>
      </c>
      <c r="D48" s="23">
        <v>-13270310</v>
      </c>
      <c r="E48" s="24">
        <v>10434055</v>
      </c>
      <c r="F48" s="6">
        <v>10434055</v>
      </c>
      <c r="G48" s="25">
        <v>10434055</v>
      </c>
      <c r="H48" s="26">
        <v>37040942</v>
      </c>
      <c r="I48" s="24">
        <v>11571763</v>
      </c>
      <c r="J48" s="6">
        <v>12219781</v>
      </c>
      <c r="K48" s="25">
        <v>12879650</v>
      </c>
    </row>
    <row r="49" spans="1:11" ht="13.5">
      <c r="A49" s="22" t="s">
        <v>50</v>
      </c>
      <c r="B49" s="6">
        <f>+B75</f>
        <v>23526628.25993839</v>
      </c>
      <c r="C49" s="6">
        <f aca="true" t="shared" si="6" ref="C49:K49">+C75</f>
        <v>12878400.907103613</v>
      </c>
      <c r="D49" s="23">
        <f t="shared" si="6"/>
        <v>-19699558.187601954</v>
      </c>
      <c r="E49" s="24">
        <f t="shared" si="6"/>
        <v>-98086691.49903172</v>
      </c>
      <c r="F49" s="6">
        <f t="shared" si="6"/>
        <v>-98086691.49903172</v>
      </c>
      <c r="G49" s="25">
        <f t="shared" si="6"/>
        <v>-98086691.49903172</v>
      </c>
      <c r="H49" s="26">
        <f t="shared" si="6"/>
        <v>173764550</v>
      </c>
      <c r="I49" s="24">
        <f t="shared" si="6"/>
        <v>7254243.491993308</v>
      </c>
      <c r="J49" s="6">
        <f t="shared" si="6"/>
        <v>-434729.6291715205</v>
      </c>
      <c r="K49" s="25">
        <f t="shared" si="6"/>
        <v>-6062061.113632441</v>
      </c>
    </row>
    <row r="50" spans="1:11" ht="13.5">
      <c r="A50" s="34" t="s">
        <v>51</v>
      </c>
      <c r="B50" s="7">
        <f>+B48-B49</f>
        <v>30510475.74006161</v>
      </c>
      <c r="C50" s="7">
        <f aca="true" t="shared" si="7" ref="C50:K50">+C48-C49</f>
        <v>-2560265.907103613</v>
      </c>
      <c r="D50" s="64">
        <f t="shared" si="7"/>
        <v>6429248.187601954</v>
      </c>
      <c r="E50" s="65">
        <f t="shared" si="7"/>
        <v>108520746.49903172</v>
      </c>
      <c r="F50" s="7">
        <f t="shared" si="7"/>
        <v>108520746.49903172</v>
      </c>
      <c r="G50" s="66">
        <f t="shared" si="7"/>
        <v>108520746.49903172</v>
      </c>
      <c r="H50" s="67">
        <f t="shared" si="7"/>
        <v>-136723608</v>
      </c>
      <c r="I50" s="65">
        <f t="shared" si="7"/>
        <v>4317519.508006692</v>
      </c>
      <c r="J50" s="7">
        <f t="shared" si="7"/>
        <v>12654510.62917152</v>
      </c>
      <c r="K50" s="66">
        <f t="shared" si="7"/>
        <v>18941711.11363244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1561947330</v>
      </c>
      <c r="C53" s="6">
        <v>347286141</v>
      </c>
      <c r="D53" s="23">
        <v>0</v>
      </c>
      <c r="E53" s="24">
        <v>368327832</v>
      </c>
      <c r="F53" s="6">
        <v>368327832</v>
      </c>
      <c r="G53" s="25">
        <v>368327832</v>
      </c>
      <c r="H53" s="26">
        <v>304648851</v>
      </c>
      <c r="I53" s="24">
        <v>444899694</v>
      </c>
      <c r="J53" s="6">
        <v>332907512</v>
      </c>
      <c r="K53" s="25">
        <v>356572042</v>
      </c>
    </row>
    <row r="54" spans="1:11" ht="13.5">
      <c r="A54" s="22" t="s">
        <v>119</v>
      </c>
      <c r="B54" s="6">
        <v>45661115</v>
      </c>
      <c r="C54" s="6">
        <v>46624609</v>
      </c>
      <c r="D54" s="23">
        <v>36729303</v>
      </c>
      <c r="E54" s="24">
        <v>27081252</v>
      </c>
      <c r="F54" s="6">
        <v>27081252</v>
      </c>
      <c r="G54" s="25">
        <v>27081252</v>
      </c>
      <c r="H54" s="26">
        <v>0</v>
      </c>
      <c r="I54" s="24">
        <v>31501786</v>
      </c>
      <c r="J54" s="6">
        <v>33244486</v>
      </c>
      <c r="K54" s="25">
        <v>34915033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448000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23657300</v>
      </c>
      <c r="J56" s="6">
        <v>25054251</v>
      </c>
      <c r="K56" s="25">
        <v>26453975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36024434</v>
      </c>
      <c r="F59" s="6">
        <v>36024434</v>
      </c>
      <c r="G59" s="25">
        <v>36024434</v>
      </c>
      <c r="H59" s="26">
        <v>36024434</v>
      </c>
      <c r="I59" s="24">
        <v>27525650</v>
      </c>
      <c r="J59" s="6">
        <v>29149663350</v>
      </c>
      <c r="K59" s="25">
        <v>30782044498</v>
      </c>
    </row>
    <row r="60" spans="1:11" ht="13.5">
      <c r="A60" s="33" t="s">
        <v>58</v>
      </c>
      <c r="B60" s="6">
        <v>0</v>
      </c>
      <c r="C60" s="6">
        <v>0</v>
      </c>
      <c r="D60" s="23">
        <v>699958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700</v>
      </c>
      <c r="J62" s="92">
        <v>750</v>
      </c>
      <c r="K62" s="93">
        <v>800</v>
      </c>
    </row>
    <row r="63" spans="1:11" ht="13.5">
      <c r="A63" s="90" t="s">
        <v>61</v>
      </c>
      <c r="B63" s="91">
        <v>0</v>
      </c>
      <c r="C63" s="92">
        <v>0</v>
      </c>
      <c r="D63" s="93">
        <v>1500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2</v>
      </c>
      <c r="F65" s="92">
        <v>2</v>
      </c>
      <c r="G65" s="93">
        <v>2</v>
      </c>
      <c r="H65" s="94">
        <v>2</v>
      </c>
      <c r="I65" s="91">
        <v>2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0.8721608453509677</v>
      </c>
      <c r="C70" s="5">
        <f aca="true" t="shared" si="8" ref="C70:K70">IF(ISERROR(C71/C72),0,(C71/C72))</f>
        <v>0.8041261611465502</v>
      </c>
      <c r="D70" s="5">
        <f t="shared" si="8"/>
        <v>1.0330611695754677</v>
      </c>
      <c r="E70" s="5">
        <f t="shared" si="8"/>
        <v>0.6817569486775419</v>
      </c>
      <c r="F70" s="5">
        <f t="shared" si="8"/>
        <v>0.6817569486775419</v>
      </c>
      <c r="G70" s="5">
        <f t="shared" si="8"/>
        <v>0.6817569486775419</v>
      </c>
      <c r="H70" s="5">
        <f t="shared" si="8"/>
        <v>0</v>
      </c>
      <c r="I70" s="5">
        <f t="shared" si="8"/>
        <v>0.7967301230199506</v>
      </c>
      <c r="J70" s="5">
        <f t="shared" si="8"/>
        <v>0.8427056919091384</v>
      </c>
      <c r="K70" s="5">
        <f t="shared" si="8"/>
        <v>0.8729165565725834</v>
      </c>
    </row>
    <row r="71" spans="1:11" ht="12.75" hidden="1">
      <c r="A71" s="1" t="s">
        <v>125</v>
      </c>
      <c r="B71" s="1">
        <f>+B83</f>
        <v>189289566</v>
      </c>
      <c r="C71" s="1">
        <f aca="true" t="shared" si="9" ref="C71:K71">+C83</f>
        <v>171158916</v>
      </c>
      <c r="D71" s="1">
        <f t="shared" si="9"/>
        <v>222176318</v>
      </c>
      <c r="E71" s="1">
        <f t="shared" si="9"/>
        <v>207088500</v>
      </c>
      <c r="F71" s="1">
        <f t="shared" si="9"/>
        <v>207088500</v>
      </c>
      <c r="G71" s="1">
        <f t="shared" si="9"/>
        <v>207088500</v>
      </c>
      <c r="H71" s="1">
        <f t="shared" si="9"/>
        <v>248788376</v>
      </c>
      <c r="I71" s="1">
        <f t="shared" si="9"/>
        <v>272654473</v>
      </c>
      <c r="J71" s="1">
        <f t="shared" si="9"/>
        <v>305401181</v>
      </c>
      <c r="K71" s="1">
        <f t="shared" si="9"/>
        <v>334067764</v>
      </c>
    </row>
    <row r="72" spans="1:11" ht="12.75" hidden="1">
      <c r="A72" s="1" t="s">
        <v>126</v>
      </c>
      <c r="B72" s="1">
        <f>+B77</f>
        <v>217035157</v>
      </c>
      <c r="C72" s="1">
        <f aca="true" t="shared" si="10" ref="C72:K72">+C77</f>
        <v>212850824</v>
      </c>
      <c r="D72" s="1">
        <f t="shared" si="10"/>
        <v>215065985</v>
      </c>
      <c r="E72" s="1">
        <f t="shared" si="10"/>
        <v>303757080</v>
      </c>
      <c r="F72" s="1">
        <f t="shared" si="10"/>
        <v>303757080</v>
      </c>
      <c r="G72" s="1">
        <f t="shared" si="10"/>
        <v>303757080</v>
      </c>
      <c r="H72" s="1">
        <f t="shared" si="10"/>
        <v>0</v>
      </c>
      <c r="I72" s="1">
        <f t="shared" si="10"/>
        <v>342216850</v>
      </c>
      <c r="J72" s="1">
        <f t="shared" si="10"/>
        <v>362405504</v>
      </c>
      <c r="K72" s="1">
        <f t="shared" si="10"/>
        <v>382702976</v>
      </c>
    </row>
    <row r="73" spans="1:11" ht="12.75" hidden="1">
      <c r="A73" s="1" t="s">
        <v>127</v>
      </c>
      <c r="B73" s="1">
        <f>+B74</f>
        <v>19054490.166666668</v>
      </c>
      <c r="C73" s="1">
        <f aca="true" t="shared" si="11" ref="C73:K73">+(C78+C80+C81+C82)-(B78+B80+B81+B82)</f>
        <v>26826658</v>
      </c>
      <c r="D73" s="1">
        <f t="shared" si="11"/>
        <v>-9214390</v>
      </c>
      <c r="E73" s="1">
        <f t="shared" si="11"/>
        <v>1377569</v>
      </c>
      <c r="F73" s="1">
        <f>+(F78+F80+F81+F82)-(D78+D80+D81+D82)</f>
        <v>1377569</v>
      </c>
      <c r="G73" s="1">
        <f>+(G78+G80+G81+G82)-(D78+D80+D81+D82)</f>
        <v>1377569</v>
      </c>
      <c r="H73" s="1">
        <f>+(H78+H80+H81+H82)-(D78+D80+D81+D82)</f>
        <v>40567240</v>
      </c>
      <c r="I73" s="1">
        <f>+(I78+I80+I81+I82)-(E78+E80+E81+E82)</f>
        <v>7635509</v>
      </c>
      <c r="J73" s="1">
        <f t="shared" si="11"/>
        <v>9335924</v>
      </c>
      <c r="K73" s="1">
        <f t="shared" si="11"/>
        <v>9506152</v>
      </c>
    </row>
    <row r="74" spans="1:11" ht="12.75" hidden="1">
      <c r="A74" s="1" t="s">
        <v>128</v>
      </c>
      <c r="B74" s="1">
        <f>+TREND(C74:E74)</f>
        <v>19054490.166666668</v>
      </c>
      <c r="C74" s="1">
        <f>+C73</f>
        <v>26826658</v>
      </c>
      <c r="D74" s="1">
        <f aca="true" t="shared" si="12" ref="D74:K74">+D73</f>
        <v>-9214390</v>
      </c>
      <c r="E74" s="1">
        <f t="shared" si="12"/>
        <v>1377569</v>
      </c>
      <c r="F74" s="1">
        <f t="shared" si="12"/>
        <v>1377569</v>
      </c>
      <c r="G74" s="1">
        <f t="shared" si="12"/>
        <v>1377569</v>
      </c>
      <c r="H74" s="1">
        <f t="shared" si="12"/>
        <v>40567240</v>
      </c>
      <c r="I74" s="1">
        <f t="shared" si="12"/>
        <v>7635509</v>
      </c>
      <c r="J74" s="1">
        <f t="shared" si="12"/>
        <v>9335924</v>
      </c>
      <c r="K74" s="1">
        <f t="shared" si="12"/>
        <v>9506152</v>
      </c>
    </row>
    <row r="75" spans="1:11" ht="12.75" hidden="1">
      <c r="A75" s="1" t="s">
        <v>129</v>
      </c>
      <c r="B75" s="1">
        <f>+B84-(((B80+B81+B78)*B70)-B79)</f>
        <v>23526628.25993839</v>
      </c>
      <c r="C75" s="1">
        <f aca="true" t="shared" si="13" ref="C75:K75">+C84-(((C80+C81+C78)*C70)-C79)</f>
        <v>12878400.907103613</v>
      </c>
      <c r="D75" s="1">
        <f t="shared" si="13"/>
        <v>-19699558.187601954</v>
      </c>
      <c r="E75" s="1">
        <f t="shared" si="13"/>
        <v>-98086691.49903172</v>
      </c>
      <c r="F75" s="1">
        <f t="shared" si="13"/>
        <v>-98086691.49903172</v>
      </c>
      <c r="G75" s="1">
        <f t="shared" si="13"/>
        <v>-98086691.49903172</v>
      </c>
      <c r="H75" s="1">
        <f t="shared" si="13"/>
        <v>173764550</v>
      </c>
      <c r="I75" s="1">
        <f t="shared" si="13"/>
        <v>7254243.491993308</v>
      </c>
      <c r="J75" s="1">
        <f t="shared" si="13"/>
        <v>-434729.6291715205</v>
      </c>
      <c r="K75" s="1">
        <f t="shared" si="13"/>
        <v>-6062061.113632441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217035157</v>
      </c>
      <c r="C77" s="3">
        <v>212850824</v>
      </c>
      <c r="D77" s="3">
        <v>215065985</v>
      </c>
      <c r="E77" s="3">
        <v>303757080</v>
      </c>
      <c r="F77" s="3">
        <v>303757080</v>
      </c>
      <c r="G77" s="3">
        <v>303757080</v>
      </c>
      <c r="H77" s="3">
        <v>0</v>
      </c>
      <c r="I77" s="3">
        <v>342216850</v>
      </c>
      <c r="J77" s="3">
        <v>362405504</v>
      </c>
      <c r="K77" s="3">
        <v>382702976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2920889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141195958</v>
      </c>
      <c r="C79" s="3">
        <v>147095047</v>
      </c>
      <c r="D79" s="3">
        <v>143209587</v>
      </c>
      <c r="E79" s="3">
        <v>0</v>
      </c>
      <c r="F79" s="3">
        <v>0</v>
      </c>
      <c r="G79" s="3">
        <v>0</v>
      </c>
      <c r="H79" s="3">
        <v>163402040</v>
      </c>
      <c r="I79" s="3">
        <v>114354116</v>
      </c>
      <c r="J79" s="3">
        <v>120757947</v>
      </c>
      <c r="K79" s="3">
        <v>127278876</v>
      </c>
    </row>
    <row r="80" spans="1:11" ht="12.75" hidden="1">
      <c r="A80" s="2" t="s">
        <v>67</v>
      </c>
      <c r="B80" s="3">
        <v>113504856</v>
      </c>
      <c r="C80" s="3">
        <v>128468250</v>
      </c>
      <c r="D80" s="3">
        <v>128393173</v>
      </c>
      <c r="E80" s="3">
        <v>130328552</v>
      </c>
      <c r="F80" s="3">
        <v>130328552</v>
      </c>
      <c r="G80" s="3">
        <v>130328552</v>
      </c>
      <c r="H80" s="3">
        <v>159978324</v>
      </c>
      <c r="I80" s="3">
        <v>136584323</v>
      </c>
      <c r="J80" s="3">
        <v>144233045</v>
      </c>
      <c r="K80" s="3">
        <v>152021629</v>
      </c>
    </row>
    <row r="81" spans="1:11" ht="12.75" hidden="1">
      <c r="A81" s="2" t="s">
        <v>68</v>
      </c>
      <c r="B81" s="3">
        <v>26543084</v>
      </c>
      <c r="C81" s="3">
        <v>38441686</v>
      </c>
      <c r="D81" s="3">
        <v>29302373</v>
      </c>
      <c r="E81" s="3">
        <v>28744563</v>
      </c>
      <c r="F81" s="3">
        <v>28744563</v>
      </c>
      <c r="G81" s="3">
        <v>28744563</v>
      </c>
      <c r="H81" s="3">
        <v>35363573</v>
      </c>
      <c r="I81" s="3">
        <v>30124301</v>
      </c>
      <c r="J81" s="3">
        <v>31811503</v>
      </c>
      <c r="K81" s="3">
        <v>33529071</v>
      </c>
    </row>
    <row r="82" spans="1:11" ht="12.75" hidden="1">
      <c r="A82" s="2" t="s">
        <v>69</v>
      </c>
      <c r="B82" s="3">
        <v>35338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189289566</v>
      </c>
      <c r="C83" s="3">
        <v>171158916</v>
      </c>
      <c r="D83" s="3">
        <v>222176318</v>
      </c>
      <c r="E83" s="3">
        <v>207088500</v>
      </c>
      <c r="F83" s="3">
        <v>207088500</v>
      </c>
      <c r="G83" s="3">
        <v>207088500</v>
      </c>
      <c r="H83" s="3">
        <v>248788376</v>
      </c>
      <c r="I83" s="3">
        <v>272654473</v>
      </c>
      <c r="J83" s="3">
        <v>305401181</v>
      </c>
      <c r="K83" s="3">
        <v>334067764</v>
      </c>
    </row>
    <row r="84" spans="1:11" ht="12.75" hidden="1">
      <c r="A84" s="2" t="s">
        <v>71</v>
      </c>
      <c r="B84" s="3">
        <v>4475000</v>
      </c>
      <c r="C84" s="3">
        <v>0</v>
      </c>
      <c r="D84" s="3">
        <v>0</v>
      </c>
      <c r="E84" s="3">
        <v>10362510</v>
      </c>
      <c r="F84" s="3">
        <v>10362510</v>
      </c>
      <c r="G84" s="3">
        <v>10362510</v>
      </c>
      <c r="H84" s="3">
        <v>10362510</v>
      </c>
      <c r="I84" s="3">
        <v>25721910</v>
      </c>
      <c r="J84" s="3">
        <v>27161066</v>
      </c>
      <c r="K84" s="3">
        <v>28629341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45168658</v>
      </c>
      <c r="C5" s="6">
        <v>50403796</v>
      </c>
      <c r="D5" s="23">
        <v>57879560</v>
      </c>
      <c r="E5" s="24">
        <v>80698000</v>
      </c>
      <c r="F5" s="6">
        <v>80698000</v>
      </c>
      <c r="G5" s="25">
        <v>80698000</v>
      </c>
      <c r="H5" s="26">
        <v>0</v>
      </c>
      <c r="I5" s="24">
        <v>93796781</v>
      </c>
      <c r="J5" s="6">
        <v>99330791</v>
      </c>
      <c r="K5" s="25">
        <v>104893315</v>
      </c>
    </row>
    <row r="6" spans="1:11" ht="13.5">
      <c r="A6" s="22" t="s">
        <v>18</v>
      </c>
      <c r="B6" s="6">
        <v>72012627</v>
      </c>
      <c r="C6" s="6">
        <v>84222407</v>
      </c>
      <c r="D6" s="23">
        <v>80701551</v>
      </c>
      <c r="E6" s="24">
        <v>123826000</v>
      </c>
      <c r="F6" s="6">
        <v>123826000</v>
      </c>
      <c r="G6" s="25">
        <v>123826000</v>
      </c>
      <c r="H6" s="26">
        <v>0</v>
      </c>
      <c r="I6" s="24">
        <v>134333107</v>
      </c>
      <c r="J6" s="6">
        <v>142254760</v>
      </c>
      <c r="K6" s="25">
        <v>150224251</v>
      </c>
    </row>
    <row r="7" spans="1:11" ht="13.5">
      <c r="A7" s="22" t="s">
        <v>19</v>
      </c>
      <c r="B7" s="6">
        <v>4697775</v>
      </c>
      <c r="C7" s="6">
        <v>5804527</v>
      </c>
      <c r="D7" s="23">
        <v>6451856</v>
      </c>
      <c r="E7" s="24">
        <v>565000</v>
      </c>
      <c r="F7" s="6">
        <v>565000</v>
      </c>
      <c r="G7" s="25">
        <v>565000</v>
      </c>
      <c r="H7" s="26">
        <v>0</v>
      </c>
      <c r="I7" s="24">
        <v>593192</v>
      </c>
      <c r="J7" s="6">
        <v>628191</v>
      </c>
      <c r="K7" s="25">
        <v>663370</v>
      </c>
    </row>
    <row r="8" spans="1:11" ht="13.5">
      <c r="A8" s="22" t="s">
        <v>20</v>
      </c>
      <c r="B8" s="6">
        <v>61336815</v>
      </c>
      <c r="C8" s="6">
        <v>59786647</v>
      </c>
      <c r="D8" s="23">
        <v>66450350</v>
      </c>
      <c r="E8" s="24">
        <v>68869000</v>
      </c>
      <c r="F8" s="6">
        <v>68869000</v>
      </c>
      <c r="G8" s="25">
        <v>68869000</v>
      </c>
      <c r="H8" s="26">
        <v>0</v>
      </c>
      <c r="I8" s="24">
        <v>75832000</v>
      </c>
      <c r="J8" s="6">
        <v>80306088</v>
      </c>
      <c r="K8" s="25">
        <v>84803228</v>
      </c>
    </row>
    <row r="9" spans="1:11" ht="13.5">
      <c r="A9" s="22" t="s">
        <v>21</v>
      </c>
      <c r="B9" s="6">
        <v>8878588</v>
      </c>
      <c r="C9" s="6">
        <v>12090642</v>
      </c>
      <c r="D9" s="23">
        <v>8059448</v>
      </c>
      <c r="E9" s="24">
        <v>20586000</v>
      </c>
      <c r="F9" s="6">
        <v>20586000</v>
      </c>
      <c r="G9" s="25">
        <v>20586000</v>
      </c>
      <c r="H9" s="26">
        <v>0</v>
      </c>
      <c r="I9" s="24">
        <v>85454015</v>
      </c>
      <c r="J9" s="6">
        <v>24599286</v>
      </c>
      <c r="K9" s="25">
        <v>25976847</v>
      </c>
    </row>
    <row r="10" spans="1:11" ht="25.5">
      <c r="A10" s="27" t="s">
        <v>118</v>
      </c>
      <c r="B10" s="28">
        <f>SUM(B5:B9)</f>
        <v>192094463</v>
      </c>
      <c r="C10" s="29">
        <f aca="true" t="shared" si="0" ref="C10:K10">SUM(C5:C9)</f>
        <v>212308019</v>
      </c>
      <c r="D10" s="30">
        <f t="shared" si="0"/>
        <v>219542765</v>
      </c>
      <c r="E10" s="28">
        <f t="shared" si="0"/>
        <v>294544000</v>
      </c>
      <c r="F10" s="29">
        <f t="shared" si="0"/>
        <v>294544000</v>
      </c>
      <c r="G10" s="31">
        <f t="shared" si="0"/>
        <v>294544000</v>
      </c>
      <c r="H10" s="32">
        <f t="shared" si="0"/>
        <v>0</v>
      </c>
      <c r="I10" s="28">
        <f t="shared" si="0"/>
        <v>390009095</v>
      </c>
      <c r="J10" s="29">
        <f t="shared" si="0"/>
        <v>347119116</v>
      </c>
      <c r="K10" s="31">
        <f t="shared" si="0"/>
        <v>366561011</v>
      </c>
    </row>
    <row r="11" spans="1:11" ht="13.5">
      <c r="A11" s="22" t="s">
        <v>22</v>
      </c>
      <c r="B11" s="6">
        <v>71593490</v>
      </c>
      <c r="C11" s="6">
        <v>80938314</v>
      </c>
      <c r="D11" s="23">
        <v>93352171</v>
      </c>
      <c r="E11" s="24">
        <v>91204000</v>
      </c>
      <c r="F11" s="6">
        <v>91204000</v>
      </c>
      <c r="G11" s="25">
        <v>91204000</v>
      </c>
      <c r="H11" s="26">
        <v>0</v>
      </c>
      <c r="I11" s="24">
        <v>104096000</v>
      </c>
      <c r="J11" s="6">
        <v>110237664</v>
      </c>
      <c r="K11" s="25">
        <v>116410973</v>
      </c>
    </row>
    <row r="12" spans="1:11" ht="13.5">
      <c r="A12" s="22" t="s">
        <v>23</v>
      </c>
      <c r="B12" s="6">
        <v>4716830</v>
      </c>
      <c r="C12" s="6">
        <v>4973700</v>
      </c>
      <c r="D12" s="23">
        <v>5173279</v>
      </c>
      <c r="E12" s="24">
        <v>5377000</v>
      </c>
      <c r="F12" s="6">
        <v>5377000</v>
      </c>
      <c r="G12" s="25">
        <v>5377000</v>
      </c>
      <c r="H12" s="26">
        <v>0</v>
      </c>
      <c r="I12" s="24">
        <v>3612000</v>
      </c>
      <c r="J12" s="6">
        <v>3825108</v>
      </c>
      <c r="K12" s="25">
        <v>4039314</v>
      </c>
    </row>
    <row r="13" spans="1:11" ht="13.5">
      <c r="A13" s="22" t="s">
        <v>119</v>
      </c>
      <c r="B13" s="6">
        <v>41839956</v>
      </c>
      <c r="C13" s="6">
        <v>40490171</v>
      </c>
      <c r="D13" s="23">
        <v>33614527</v>
      </c>
      <c r="E13" s="24">
        <v>1342000</v>
      </c>
      <c r="F13" s="6">
        <v>1342000</v>
      </c>
      <c r="G13" s="25">
        <v>1342000</v>
      </c>
      <c r="H13" s="26">
        <v>0</v>
      </c>
      <c r="I13" s="24">
        <v>4913912</v>
      </c>
      <c r="J13" s="6">
        <v>5203834</v>
      </c>
      <c r="K13" s="25">
        <v>5495247</v>
      </c>
    </row>
    <row r="14" spans="1:11" ht="13.5">
      <c r="A14" s="22" t="s">
        <v>24</v>
      </c>
      <c r="B14" s="6">
        <v>3652015</v>
      </c>
      <c r="C14" s="6">
        <v>3260956</v>
      </c>
      <c r="D14" s="23">
        <v>3416999</v>
      </c>
      <c r="E14" s="24">
        <v>2201000</v>
      </c>
      <c r="F14" s="6">
        <v>2201000</v>
      </c>
      <c r="G14" s="25">
        <v>2201000</v>
      </c>
      <c r="H14" s="26">
        <v>0</v>
      </c>
      <c r="I14" s="24">
        <v>2554320</v>
      </c>
      <c r="J14" s="6">
        <v>2705025</v>
      </c>
      <c r="K14" s="25">
        <v>2856507</v>
      </c>
    </row>
    <row r="15" spans="1:11" ht="13.5">
      <c r="A15" s="22" t="s">
        <v>25</v>
      </c>
      <c r="B15" s="6">
        <v>33442479</v>
      </c>
      <c r="C15" s="6">
        <v>35730626</v>
      </c>
      <c r="D15" s="23">
        <v>40363243</v>
      </c>
      <c r="E15" s="24">
        <v>22669000</v>
      </c>
      <c r="F15" s="6">
        <v>22669000</v>
      </c>
      <c r="G15" s="25">
        <v>22669000</v>
      </c>
      <c r="H15" s="26">
        <v>0</v>
      </c>
      <c r="I15" s="24">
        <v>49795352</v>
      </c>
      <c r="J15" s="6">
        <v>52733278</v>
      </c>
      <c r="K15" s="25">
        <v>55686341</v>
      </c>
    </row>
    <row r="16" spans="1:11" ht="13.5">
      <c r="A16" s="33" t="s">
        <v>26</v>
      </c>
      <c r="B16" s="6">
        <v>11095612</v>
      </c>
      <c r="C16" s="6">
        <v>7836312</v>
      </c>
      <c r="D16" s="23">
        <v>8677116</v>
      </c>
      <c r="E16" s="24">
        <v>0</v>
      </c>
      <c r="F16" s="6">
        <v>0</v>
      </c>
      <c r="G16" s="25">
        <v>0</v>
      </c>
      <c r="H16" s="26">
        <v>0</v>
      </c>
      <c r="I16" s="24">
        <v>3505000</v>
      </c>
      <c r="J16" s="6">
        <v>1860000</v>
      </c>
      <c r="K16" s="25">
        <v>1970000</v>
      </c>
    </row>
    <row r="17" spans="1:11" ht="13.5">
      <c r="A17" s="22" t="s">
        <v>27</v>
      </c>
      <c r="B17" s="6">
        <v>70248526</v>
      </c>
      <c r="C17" s="6">
        <v>73289818</v>
      </c>
      <c r="D17" s="23">
        <v>74033001</v>
      </c>
      <c r="E17" s="24">
        <v>112211000</v>
      </c>
      <c r="F17" s="6">
        <v>112211000</v>
      </c>
      <c r="G17" s="25">
        <v>112211000</v>
      </c>
      <c r="H17" s="26">
        <v>0</v>
      </c>
      <c r="I17" s="24">
        <v>158710284</v>
      </c>
      <c r="J17" s="6">
        <v>171776454</v>
      </c>
      <c r="K17" s="25">
        <v>181395936</v>
      </c>
    </row>
    <row r="18" spans="1:11" ht="13.5">
      <c r="A18" s="34" t="s">
        <v>28</v>
      </c>
      <c r="B18" s="35">
        <f>SUM(B11:B17)</f>
        <v>236588908</v>
      </c>
      <c r="C18" s="36">
        <f aca="true" t="shared" si="1" ref="C18:K18">SUM(C11:C17)</f>
        <v>246519897</v>
      </c>
      <c r="D18" s="37">
        <f t="shared" si="1"/>
        <v>258630336</v>
      </c>
      <c r="E18" s="35">
        <f t="shared" si="1"/>
        <v>235004000</v>
      </c>
      <c r="F18" s="36">
        <f t="shared" si="1"/>
        <v>235004000</v>
      </c>
      <c r="G18" s="38">
        <f t="shared" si="1"/>
        <v>235004000</v>
      </c>
      <c r="H18" s="39">
        <f t="shared" si="1"/>
        <v>0</v>
      </c>
      <c r="I18" s="35">
        <f t="shared" si="1"/>
        <v>327186868</v>
      </c>
      <c r="J18" s="36">
        <f t="shared" si="1"/>
        <v>348341363</v>
      </c>
      <c r="K18" s="38">
        <f t="shared" si="1"/>
        <v>367854318</v>
      </c>
    </row>
    <row r="19" spans="1:11" ht="13.5">
      <c r="A19" s="34" t="s">
        <v>29</v>
      </c>
      <c r="B19" s="40">
        <f>+B10-B18</f>
        <v>-44494445</v>
      </c>
      <c r="C19" s="41">
        <f aca="true" t="shared" si="2" ref="C19:K19">+C10-C18</f>
        <v>-34211878</v>
      </c>
      <c r="D19" s="42">
        <f t="shared" si="2"/>
        <v>-39087571</v>
      </c>
      <c r="E19" s="40">
        <f t="shared" si="2"/>
        <v>59540000</v>
      </c>
      <c r="F19" s="41">
        <f t="shared" si="2"/>
        <v>59540000</v>
      </c>
      <c r="G19" s="43">
        <f t="shared" si="2"/>
        <v>59540000</v>
      </c>
      <c r="H19" s="44">
        <f t="shared" si="2"/>
        <v>0</v>
      </c>
      <c r="I19" s="40">
        <f t="shared" si="2"/>
        <v>62822227</v>
      </c>
      <c r="J19" s="41">
        <f t="shared" si="2"/>
        <v>-1222247</v>
      </c>
      <c r="K19" s="43">
        <f t="shared" si="2"/>
        <v>-1293307</v>
      </c>
    </row>
    <row r="20" spans="1:11" ht="13.5">
      <c r="A20" s="22" t="s">
        <v>30</v>
      </c>
      <c r="B20" s="24">
        <v>28321258</v>
      </c>
      <c r="C20" s="6">
        <v>65335438</v>
      </c>
      <c r="D20" s="23">
        <v>51403179</v>
      </c>
      <c r="E20" s="24">
        <v>25920000</v>
      </c>
      <c r="F20" s="6">
        <v>25920000</v>
      </c>
      <c r="G20" s="25">
        <v>25920000</v>
      </c>
      <c r="H20" s="26">
        <v>0</v>
      </c>
      <c r="I20" s="24">
        <v>10668306</v>
      </c>
      <c r="J20" s="6">
        <v>66717490</v>
      </c>
      <c r="K20" s="25">
        <v>61945950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-16173187</v>
      </c>
      <c r="C22" s="52">
        <f aca="true" t="shared" si="3" ref="C22:K22">SUM(C19:C21)</f>
        <v>31123560</v>
      </c>
      <c r="D22" s="53">
        <f t="shared" si="3"/>
        <v>12315608</v>
      </c>
      <c r="E22" s="51">
        <f t="shared" si="3"/>
        <v>85460000</v>
      </c>
      <c r="F22" s="52">
        <f t="shared" si="3"/>
        <v>85460000</v>
      </c>
      <c r="G22" s="54">
        <f t="shared" si="3"/>
        <v>85460000</v>
      </c>
      <c r="H22" s="55">
        <f t="shared" si="3"/>
        <v>0</v>
      </c>
      <c r="I22" s="51">
        <f t="shared" si="3"/>
        <v>73490533</v>
      </c>
      <c r="J22" s="52">
        <f t="shared" si="3"/>
        <v>65495243</v>
      </c>
      <c r="K22" s="54">
        <f t="shared" si="3"/>
        <v>60652643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-16173187</v>
      </c>
      <c r="C24" s="41">
        <f aca="true" t="shared" si="4" ref="C24:K24">SUM(C22:C23)</f>
        <v>31123560</v>
      </c>
      <c r="D24" s="42">
        <f t="shared" si="4"/>
        <v>12315608</v>
      </c>
      <c r="E24" s="40">
        <f t="shared" si="4"/>
        <v>85460000</v>
      </c>
      <c r="F24" s="41">
        <f t="shared" si="4"/>
        <v>85460000</v>
      </c>
      <c r="G24" s="43">
        <f t="shared" si="4"/>
        <v>85460000</v>
      </c>
      <c r="H24" s="44">
        <f t="shared" si="4"/>
        <v>0</v>
      </c>
      <c r="I24" s="40">
        <f t="shared" si="4"/>
        <v>73490533</v>
      </c>
      <c r="J24" s="41">
        <f t="shared" si="4"/>
        <v>65495243</v>
      </c>
      <c r="K24" s="43">
        <f t="shared" si="4"/>
        <v>60652643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34353148</v>
      </c>
      <c r="C27" s="7">
        <v>37544200</v>
      </c>
      <c r="D27" s="64">
        <v>35326550</v>
      </c>
      <c r="E27" s="65">
        <v>31192000</v>
      </c>
      <c r="F27" s="7">
        <v>31192000</v>
      </c>
      <c r="G27" s="66">
        <v>31192000</v>
      </c>
      <c r="H27" s="67">
        <v>0</v>
      </c>
      <c r="I27" s="65">
        <v>36736956</v>
      </c>
      <c r="J27" s="7">
        <v>52911969</v>
      </c>
      <c r="K27" s="66">
        <v>42433700</v>
      </c>
    </row>
    <row r="28" spans="1:11" ht="13.5">
      <c r="A28" s="68" t="s">
        <v>30</v>
      </c>
      <c r="B28" s="6">
        <v>34353148</v>
      </c>
      <c r="C28" s="6">
        <v>32544200</v>
      </c>
      <c r="D28" s="23">
        <v>30109050</v>
      </c>
      <c r="E28" s="24">
        <v>26192000</v>
      </c>
      <c r="F28" s="6">
        <v>26192000</v>
      </c>
      <c r="G28" s="25">
        <v>26192000</v>
      </c>
      <c r="H28" s="26">
        <v>0</v>
      </c>
      <c r="I28" s="24">
        <v>31839956</v>
      </c>
      <c r="J28" s="6">
        <v>26070300</v>
      </c>
      <c r="K28" s="25">
        <v>27378800</v>
      </c>
    </row>
    <row r="29" spans="1:11" ht="13.5">
      <c r="A29" s="22" t="s">
        <v>123</v>
      </c>
      <c r="B29" s="6">
        <v>0</v>
      </c>
      <c r="C29" s="6">
        <v>5000000</v>
      </c>
      <c r="D29" s="23">
        <v>5217500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5000000</v>
      </c>
      <c r="F31" s="6">
        <v>5000000</v>
      </c>
      <c r="G31" s="25">
        <v>5000000</v>
      </c>
      <c r="H31" s="26">
        <v>0</v>
      </c>
      <c r="I31" s="24">
        <v>4897000</v>
      </c>
      <c r="J31" s="6">
        <v>26841669</v>
      </c>
      <c r="K31" s="25">
        <v>15054900</v>
      </c>
    </row>
    <row r="32" spans="1:11" ht="13.5">
      <c r="A32" s="34" t="s">
        <v>36</v>
      </c>
      <c r="B32" s="7">
        <f>SUM(B28:B31)</f>
        <v>34353148</v>
      </c>
      <c r="C32" s="7">
        <f aca="true" t="shared" si="5" ref="C32:K32">SUM(C28:C31)</f>
        <v>37544200</v>
      </c>
      <c r="D32" s="64">
        <f t="shared" si="5"/>
        <v>35326550</v>
      </c>
      <c r="E32" s="65">
        <f t="shared" si="5"/>
        <v>31192000</v>
      </c>
      <c r="F32" s="7">
        <f t="shared" si="5"/>
        <v>31192000</v>
      </c>
      <c r="G32" s="66">
        <f t="shared" si="5"/>
        <v>31192000</v>
      </c>
      <c r="H32" s="67">
        <f t="shared" si="5"/>
        <v>0</v>
      </c>
      <c r="I32" s="65">
        <f t="shared" si="5"/>
        <v>36736956</v>
      </c>
      <c r="J32" s="7">
        <f t="shared" si="5"/>
        <v>52911969</v>
      </c>
      <c r="K32" s="66">
        <f t="shared" si="5"/>
        <v>42433700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60874538</v>
      </c>
      <c r="C35" s="6">
        <v>97783138</v>
      </c>
      <c r="D35" s="23">
        <v>72846388</v>
      </c>
      <c r="E35" s="24">
        <v>159986</v>
      </c>
      <c r="F35" s="6">
        <v>159986</v>
      </c>
      <c r="G35" s="25">
        <v>159986</v>
      </c>
      <c r="H35" s="26">
        <v>0</v>
      </c>
      <c r="I35" s="24">
        <v>76852940</v>
      </c>
      <c r="J35" s="6">
        <v>81387263</v>
      </c>
      <c r="K35" s="25">
        <v>85944949</v>
      </c>
    </row>
    <row r="36" spans="1:11" ht="13.5">
      <c r="A36" s="22" t="s">
        <v>39</v>
      </c>
      <c r="B36" s="6">
        <v>669309943</v>
      </c>
      <c r="C36" s="6">
        <v>693004738</v>
      </c>
      <c r="D36" s="23">
        <v>719272012</v>
      </c>
      <c r="E36" s="24">
        <v>101259</v>
      </c>
      <c r="F36" s="6">
        <v>101259</v>
      </c>
      <c r="G36" s="25">
        <v>101259</v>
      </c>
      <c r="H36" s="26">
        <v>0</v>
      </c>
      <c r="I36" s="24">
        <v>758831973</v>
      </c>
      <c r="J36" s="6">
        <v>803603059</v>
      </c>
      <c r="K36" s="25">
        <v>848604831</v>
      </c>
    </row>
    <row r="37" spans="1:11" ht="13.5">
      <c r="A37" s="22" t="s">
        <v>40</v>
      </c>
      <c r="B37" s="6">
        <v>66554265</v>
      </c>
      <c r="C37" s="6">
        <v>90489018</v>
      </c>
      <c r="D37" s="23">
        <v>76658398</v>
      </c>
      <c r="E37" s="24">
        <v>55770</v>
      </c>
      <c r="F37" s="6">
        <v>55770</v>
      </c>
      <c r="G37" s="25">
        <v>55770</v>
      </c>
      <c r="H37" s="26">
        <v>0</v>
      </c>
      <c r="I37" s="24">
        <v>80874610</v>
      </c>
      <c r="J37" s="6">
        <v>85646212</v>
      </c>
      <c r="K37" s="25">
        <v>109965992</v>
      </c>
    </row>
    <row r="38" spans="1:11" ht="13.5">
      <c r="A38" s="22" t="s">
        <v>41</v>
      </c>
      <c r="B38" s="6">
        <v>84129731</v>
      </c>
      <c r="C38" s="6">
        <v>85178346</v>
      </c>
      <c r="D38" s="23">
        <v>88023883</v>
      </c>
      <c r="E38" s="24">
        <v>83225</v>
      </c>
      <c r="F38" s="6">
        <v>83225</v>
      </c>
      <c r="G38" s="25">
        <v>83225</v>
      </c>
      <c r="H38" s="26">
        <v>0</v>
      </c>
      <c r="I38" s="24">
        <v>92865197</v>
      </c>
      <c r="J38" s="6">
        <v>98344243</v>
      </c>
      <c r="K38" s="25">
        <v>103851520</v>
      </c>
    </row>
    <row r="39" spans="1:11" ht="13.5">
      <c r="A39" s="22" t="s">
        <v>42</v>
      </c>
      <c r="B39" s="6">
        <v>579500485</v>
      </c>
      <c r="C39" s="6">
        <v>615120512</v>
      </c>
      <c r="D39" s="23">
        <v>627436119</v>
      </c>
      <c r="E39" s="24">
        <v>122250</v>
      </c>
      <c r="F39" s="6">
        <v>122250</v>
      </c>
      <c r="G39" s="25">
        <v>122250</v>
      </c>
      <c r="H39" s="26">
        <v>0</v>
      </c>
      <c r="I39" s="24">
        <v>661945106</v>
      </c>
      <c r="J39" s="6">
        <v>700999867</v>
      </c>
      <c r="K39" s="25">
        <v>720732268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42036730</v>
      </c>
      <c r="C42" s="6">
        <v>55066241</v>
      </c>
      <c r="D42" s="23">
        <v>55861403</v>
      </c>
      <c r="E42" s="24">
        <v>72910000</v>
      </c>
      <c r="F42" s="6">
        <v>72910000</v>
      </c>
      <c r="G42" s="25">
        <v>72910000</v>
      </c>
      <c r="H42" s="26">
        <v>60534748</v>
      </c>
      <c r="I42" s="24">
        <v>43634929</v>
      </c>
      <c r="J42" s="6">
        <v>46209389</v>
      </c>
      <c r="K42" s="25">
        <v>48797118</v>
      </c>
    </row>
    <row r="43" spans="1:11" ht="13.5">
      <c r="A43" s="22" t="s">
        <v>45</v>
      </c>
      <c r="B43" s="6">
        <v>-25362494</v>
      </c>
      <c r="C43" s="6">
        <v>-61759237</v>
      </c>
      <c r="D43" s="23">
        <v>-59566258</v>
      </c>
      <c r="E43" s="24">
        <v>-40321000</v>
      </c>
      <c r="F43" s="6">
        <v>-40321000</v>
      </c>
      <c r="G43" s="25">
        <v>-40321000</v>
      </c>
      <c r="H43" s="26">
        <v>-33522182</v>
      </c>
      <c r="I43" s="24">
        <v>-73474458</v>
      </c>
      <c r="J43" s="6">
        <v>-77809451</v>
      </c>
      <c r="K43" s="25">
        <v>-82166780</v>
      </c>
    </row>
    <row r="44" spans="1:11" ht="13.5">
      <c r="A44" s="22" t="s">
        <v>46</v>
      </c>
      <c r="B44" s="6">
        <v>-2738057</v>
      </c>
      <c r="C44" s="6">
        <v>-3328388</v>
      </c>
      <c r="D44" s="23">
        <v>-2987821</v>
      </c>
      <c r="E44" s="24">
        <v>0</v>
      </c>
      <c r="F44" s="6">
        <v>0</v>
      </c>
      <c r="G44" s="25">
        <v>0</v>
      </c>
      <c r="H44" s="26">
        <v>-6324165</v>
      </c>
      <c r="I44" s="24">
        <v>1724927</v>
      </c>
      <c r="J44" s="6">
        <v>1826696</v>
      </c>
      <c r="K44" s="25">
        <v>1928991</v>
      </c>
    </row>
    <row r="45" spans="1:11" ht="13.5">
      <c r="A45" s="34" t="s">
        <v>47</v>
      </c>
      <c r="B45" s="7">
        <v>37992579</v>
      </c>
      <c r="C45" s="7">
        <v>27971194</v>
      </c>
      <c r="D45" s="64">
        <v>21278518</v>
      </c>
      <c r="E45" s="65">
        <v>32589000</v>
      </c>
      <c r="F45" s="7">
        <v>32589000</v>
      </c>
      <c r="G45" s="66">
        <v>32589000</v>
      </c>
      <c r="H45" s="67">
        <v>10287695</v>
      </c>
      <c r="I45" s="65">
        <v>126018398</v>
      </c>
      <c r="J45" s="7">
        <v>96245032</v>
      </c>
      <c r="K45" s="66">
        <v>64804361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38074478</v>
      </c>
      <c r="C48" s="6">
        <v>28078688</v>
      </c>
      <c r="D48" s="23">
        <v>21278517</v>
      </c>
      <c r="E48" s="24">
        <v>41977</v>
      </c>
      <c r="F48" s="6">
        <v>41977</v>
      </c>
      <c r="G48" s="25">
        <v>41977</v>
      </c>
      <c r="H48" s="26">
        <v>0</v>
      </c>
      <c r="I48" s="24">
        <v>22448836</v>
      </c>
      <c r="J48" s="6">
        <v>23773317</v>
      </c>
      <c r="K48" s="25">
        <v>25104622</v>
      </c>
    </row>
    <row r="49" spans="1:11" ht="13.5">
      <c r="A49" s="22" t="s">
        <v>50</v>
      </c>
      <c r="B49" s="6">
        <f>+B75</f>
        <v>39208125.67193338</v>
      </c>
      <c r="C49" s="6">
        <f aca="true" t="shared" si="6" ref="C49:K49">+C75</f>
        <v>48631253.22329454</v>
      </c>
      <c r="D49" s="23">
        <f t="shared" si="6"/>
        <v>41649366.747649826</v>
      </c>
      <c r="E49" s="24">
        <f t="shared" si="6"/>
        <v>10822.011513904843</v>
      </c>
      <c r="F49" s="6">
        <f t="shared" si="6"/>
        <v>10822.011513904843</v>
      </c>
      <c r="G49" s="25">
        <f t="shared" si="6"/>
        <v>10822.011513904843</v>
      </c>
      <c r="H49" s="26">
        <f t="shared" si="6"/>
        <v>0</v>
      </c>
      <c r="I49" s="24">
        <f t="shared" si="6"/>
        <v>52438931.42211704</v>
      </c>
      <c r="J49" s="6">
        <f t="shared" si="6"/>
        <v>49904038.40973239</v>
      </c>
      <c r="K49" s="25">
        <f t="shared" si="6"/>
        <v>72222600.62437646</v>
      </c>
    </row>
    <row r="50" spans="1:11" ht="13.5">
      <c r="A50" s="34" t="s">
        <v>51</v>
      </c>
      <c r="B50" s="7">
        <f>+B48-B49</f>
        <v>-1133647.6719333827</v>
      </c>
      <c r="C50" s="7">
        <f aca="true" t="shared" si="7" ref="C50:K50">+C48-C49</f>
        <v>-20552565.22329454</v>
      </c>
      <c r="D50" s="64">
        <f t="shared" si="7"/>
        <v>-20370849.747649826</v>
      </c>
      <c r="E50" s="65">
        <f t="shared" si="7"/>
        <v>31154.988486095157</v>
      </c>
      <c r="F50" s="7">
        <f t="shared" si="7"/>
        <v>31154.988486095157</v>
      </c>
      <c r="G50" s="66">
        <f t="shared" si="7"/>
        <v>31154.988486095157</v>
      </c>
      <c r="H50" s="67">
        <f t="shared" si="7"/>
        <v>0</v>
      </c>
      <c r="I50" s="65">
        <f t="shared" si="7"/>
        <v>-29990095.42211704</v>
      </c>
      <c r="J50" s="7">
        <f t="shared" si="7"/>
        <v>-26130721.409732386</v>
      </c>
      <c r="K50" s="66">
        <f t="shared" si="7"/>
        <v>-47117978.62437646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71058589</v>
      </c>
      <c r="C53" s="6">
        <v>74438341</v>
      </c>
      <c r="D53" s="23">
        <v>72113471</v>
      </c>
      <c r="E53" s="24">
        <v>62383750</v>
      </c>
      <c r="F53" s="6">
        <v>62383750</v>
      </c>
      <c r="G53" s="25">
        <v>62383750</v>
      </c>
      <c r="H53" s="26">
        <v>31191750</v>
      </c>
      <c r="I53" s="24">
        <v>38810202</v>
      </c>
      <c r="J53" s="6">
        <v>41100003</v>
      </c>
      <c r="K53" s="25">
        <v>43401604</v>
      </c>
    </row>
    <row r="54" spans="1:11" ht="13.5">
      <c r="A54" s="22" t="s">
        <v>119</v>
      </c>
      <c r="B54" s="6">
        <v>41839956</v>
      </c>
      <c r="C54" s="6">
        <v>40490171</v>
      </c>
      <c r="D54" s="23">
        <v>33614527</v>
      </c>
      <c r="E54" s="24">
        <v>1342000</v>
      </c>
      <c r="F54" s="6">
        <v>1342000</v>
      </c>
      <c r="G54" s="25">
        <v>1342000</v>
      </c>
      <c r="H54" s="26">
        <v>0</v>
      </c>
      <c r="I54" s="24">
        <v>4913912</v>
      </c>
      <c r="J54" s="6">
        <v>5203834</v>
      </c>
      <c r="K54" s="25">
        <v>5495247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22048050</v>
      </c>
      <c r="D59" s="23">
        <v>25972849</v>
      </c>
      <c r="E59" s="24">
        <v>0</v>
      </c>
      <c r="F59" s="6">
        <v>18587181</v>
      </c>
      <c r="G59" s="25">
        <v>18587181</v>
      </c>
      <c r="H59" s="26">
        <v>0</v>
      </c>
      <c r="I59" s="24">
        <v>24315273</v>
      </c>
      <c r="J59" s="6">
        <v>25749874</v>
      </c>
      <c r="K59" s="25">
        <v>27191867</v>
      </c>
    </row>
    <row r="60" spans="1:11" ht="13.5">
      <c r="A60" s="33" t="s">
        <v>58</v>
      </c>
      <c r="B60" s="6">
        <v>0</v>
      </c>
      <c r="C60" s="6">
        <v>22048050</v>
      </c>
      <c r="D60" s="23">
        <v>25972849</v>
      </c>
      <c r="E60" s="24">
        <v>0</v>
      </c>
      <c r="F60" s="6">
        <v>0</v>
      </c>
      <c r="G60" s="25">
        <v>0</v>
      </c>
      <c r="H60" s="26">
        <v>0</v>
      </c>
      <c r="I60" s="24">
        <v>24315273</v>
      </c>
      <c r="J60" s="6">
        <v>25749874</v>
      </c>
      <c r="K60" s="25">
        <v>27191867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2409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2126</v>
      </c>
      <c r="E63" s="91">
        <v>0</v>
      </c>
      <c r="F63" s="92">
        <v>2126</v>
      </c>
      <c r="G63" s="93">
        <v>2126</v>
      </c>
      <c r="H63" s="94">
        <v>0</v>
      </c>
      <c r="I63" s="91">
        <v>2232</v>
      </c>
      <c r="J63" s="92">
        <v>2761</v>
      </c>
      <c r="K63" s="93">
        <v>2899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3589</v>
      </c>
      <c r="G65" s="93">
        <v>3589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0.888152835343569</v>
      </c>
      <c r="C70" s="5">
        <f aca="true" t="shared" si="8" ref="C70:K70">IF(ISERROR(C71/C72),0,(C71/C72))</f>
        <v>0.8581261204192334</v>
      </c>
      <c r="D70" s="5">
        <f t="shared" si="8"/>
        <v>1.0401699561647384</v>
      </c>
      <c r="E70" s="5">
        <f t="shared" si="8"/>
        <v>0.33601367777095076</v>
      </c>
      <c r="F70" s="5">
        <f t="shared" si="8"/>
        <v>0.33601367777095076</v>
      </c>
      <c r="G70" s="5">
        <f t="shared" si="8"/>
        <v>0.33601367777095076</v>
      </c>
      <c r="H70" s="5">
        <f t="shared" si="8"/>
        <v>0</v>
      </c>
      <c r="I70" s="5">
        <f t="shared" si="8"/>
        <v>0.78088532205174</v>
      </c>
      <c r="J70" s="5">
        <f t="shared" si="8"/>
        <v>0.9746306247139489</v>
      </c>
      <c r="K70" s="5">
        <f t="shared" si="8"/>
        <v>0.9746194205473961</v>
      </c>
    </row>
    <row r="71" spans="1:11" ht="12.75" hidden="1">
      <c r="A71" s="1" t="s">
        <v>125</v>
      </c>
      <c r="B71" s="1">
        <f>+B83</f>
        <v>111725360</v>
      </c>
      <c r="C71" s="1">
        <f aca="true" t="shared" si="9" ref="C71:K71">+C83</f>
        <v>125901557</v>
      </c>
      <c r="D71" s="1">
        <f t="shared" si="9"/>
        <v>152461168</v>
      </c>
      <c r="E71" s="1">
        <f t="shared" si="9"/>
        <v>75468000</v>
      </c>
      <c r="F71" s="1">
        <f t="shared" si="9"/>
        <v>75468000</v>
      </c>
      <c r="G71" s="1">
        <f t="shared" si="9"/>
        <v>75468000</v>
      </c>
      <c r="H71" s="1">
        <f t="shared" si="9"/>
        <v>363082999</v>
      </c>
      <c r="I71" s="1">
        <f t="shared" si="9"/>
        <v>244449404</v>
      </c>
      <c r="J71" s="1">
        <f t="shared" si="9"/>
        <v>258871918</v>
      </c>
      <c r="K71" s="1">
        <f t="shared" si="9"/>
        <v>273368746</v>
      </c>
    </row>
    <row r="72" spans="1:11" ht="12.75" hidden="1">
      <c r="A72" s="1" t="s">
        <v>126</v>
      </c>
      <c r="B72" s="1">
        <f>+B77</f>
        <v>125795196</v>
      </c>
      <c r="C72" s="1">
        <f aca="true" t="shared" si="10" ref="C72:K72">+C77</f>
        <v>146716845</v>
      </c>
      <c r="D72" s="1">
        <f t="shared" si="10"/>
        <v>146573324</v>
      </c>
      <c r="E72" s="1">
        <f t="shared" si="10"/>
        <v>224598000</v>
      </c>
      <c r="F72" s="1">
        <f t="shared" si="10"/>
        <v>224598000</v>
      </c>
      <c r="G72" s="1">
        <f t="shared" si="10"/>
        <v>224598000</v>
      </c>
      <c r="H72" s="1">
        <f t="shared" si="10"/>
        <v>0</v>
      </c>
      <c r="I72" s="1">
        <f t="shared" si="10"/>
        <v>313041361</v>
      </c>
      <c r="J72" s="1">
        <f t="shared" si="10"/>
        <v>265610285</v>
      </c>
      <c r="K72" s="1">
        <f t="shared" si="10"/>
        <v>280487686</v>
      </c>
    </row>
    <row r="73" spans="1:11" ht="12.75" hidden="1">
      <c r="A73" s="1" t="s">
        <v>127</v>
      </c>
      <c r="B73" s="1">
        <f>+B74</f>
        <v>10851794.333333332</v>
      </c>
      <c r="C73" s="1">
        <f aca="true" t="shared" si="11" ref="C73:K73">+(C78+C80+C81+C82)-(B78+B80+B81+B82)</f>
        <v>10808526</v>
      </c>
      <c r="D73" s="1">
        <f t="shared" si="11"/>
        <v>-7408846</v>
      </c>
      <c r="E73" s="1">
        <f t="shared" si="11"/>
        <v>-25885828</v>
      </c>
      <c r="F73" s="1">
        <f>+(F78+F80+F81+F82)-(D78+D80+D81+D82)</f>
        <v>-25885828</v>
      </c>
      <c r="G73" s="1">
        <f>+(G78+G80+G81+G82)-(D78+D80+D81+D82)</f>
        <v>-25885828</v>
      </c>
      <c r="H73" s="1">
        <f>+(H78+H80+H81+H82)-(D78+D80+D81+D82)</f>
        <v>-26003719</v>
      </c>
      <c r="I73" s="1">
        <f>+(I78+I80+I81+I82)-(E78+E80+E81+E82)</f>
        <v>27316033</v>
      </c>
      <c r="J73" s="1">
        <f t="shared" si="11"/>
        <v>1618601</v>
      </c>
      <c r="K73" s="1">
        <f t="shared" si="11"/>
        <v>1626941</v>
      </c>
    </row>
    <row r="74" spans="1:11" ht="12.75" hidden="1">
      <c r="A74" s="1" t="s">
        <v>128</v>
      </c>
      <c r="B74" s="1">
        <f>+TREND(C74:E74)</f>
        <v>10851794.333333332</v>
      </c>
      <c r="C74" s="1">
        <f>+C73</f>
        <v>10808526</v>
      </c>
      <c r="D74" s="1">
        <f aca="true" t="shared" si="12" ref="D74:K74">+D73</f>
        <v>-7408846</v>
      </c>
      <c r="E74" s="1">
        <f t="shared" si="12"/>
        <v>-25885828</v>
      </c>
      <c r="F74" s="1">
        <f t="shared" si="12"/>
        <v>-25885828</v>
      </c>
      <c r="G74" s="1">
        <f t="shared" si="12"/>
        <v>-25885828</v>
      </c>
      <c r="H74" s="1">
        <f t="shared" si="12"/>
        <v>-26003719</v>
      </c>
      <c r="I74" s="1">
        <f t="shared" si="12"/>
        <v>27316033</v>
      </c>
      <c r="J74" s="1">
        <f t="shared" si="12"/>
        <v>1618601</v>
      </c>
      <c r="K74" s="1">
        <f t="shared" si="12"/>
        <v>1626941</v>
      </c>
    </row>
    <row r="75" spans="1:11" ht="12.75" hidden="1">
      <c r="A75" s="1" t="s">
        <v>129</v>
      </c>
      <c r="B75" s="1">
        <f>+B84-(((B80+B81+B78)*B70)-B79)</f>
        <v>39208125.67193338</v>
      </c>
      <c r="C75" s="1">
        <f aca="true" t="shared" si="13" ref="C75:K75">+C84-(((C80+C81+C78)*C70)-C79)</f>
        <v>48631253.22329454</v>
      </c>
      <c r="D75" s="1">
        <f t="shared" si="13"/>
        <v>41649366.747649826</v>
      </c>
      <c r="E75" s="1">
        <f t="shared" si="13"/>
        <v>10822.011513904843</v>
      </c>
      <c r="F75" s="1">
        <f t="shared" si="13"/>
        <v>10822.011513904843</v>
      </c>
      <c r="G75" s="1">
        <f t="shared" si="13"/>
        <v>10822.011513904843</v>
      </c>
      <c r="H75" s="1">
        <f t="shared" si="13"/>
        <v>0</v>
      </c>
      <c r="I75" s="1">
        <f t="shared" si="13"/>
        <v>52438931.42211704</v>
      </c>
      <c r="J75" s="1">
        <f t="shared" si="13"/>
        <v>49904038.40973239</v>
      </c>
      <c r="K75" s="1">
        <f t="shared" si="13"/>
        <v>72222600.62437646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125795196</v>
      </c>
      <c r="C77" s="3">
        <v>146716845</v>
      </c>
      <c r="D77" s="3">
        <v>146573324</v>
      </c>
      <c r="E77" s="3">
        <v>224598000</v>
      </c>
      <c r="F77" s="3">
        <v>224598000</v>
      </c>
      <c r="G77" s="3">
        <v>224598000</v>
      </c>
      <c r="H77" s="3">
        <v>0</v>
      </c>
      <c r="I77" s="3">
        <v>313041361</v>
      </c>
      <c r="J77" s="3">
        <v>265610285</v>
      </c>
      <c r="K77" s="3">
        <v>280487686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59283967</v>
      </c>
      <c r="C79" s="3">
        <v>77303448</v>
      </c>
      <c r="D79" s="3">
        <v>68697654</v>
      </c>
      <c r="E79" s="3">
        <v>50435</v>
      </c>
      <c r="F79" s="3">
        <v>50435</v>
      </c>
      <c r="G79" s="3">
        <v>50435</v>
      </c>
      <c r="H79" s="3">
        <v>0</v>
      </c>
      <c r="I79" s="3">
        <v>73861680</v>
      </c>
      <c r="J79" s="3">
        <v>78219519</v>
      </c>
      <c r="K79" s="3">
        <v>102123404</v>
      </c>
    </row>
    <row r="80" spans="1:11" ht="12.75" hidden="1">
      <c r="A80" s="2" t="s">
        <v>67</v>
      </c>
      <c r="B80" s="3">
        <v>14717322</v>
      </c>
      <c r="C80" s="3">
        <v>26604904</v>
      </c>
      <c r="D80" s="3">
        <v>0</v>
      </c>
      <c r="E80" s="3">
        <v>109196</v>
      </c>
      <c r="F80" s="3">
        <v>109196</v>
      </c>
      <c r="G80" s="3">
        <v>109196</v>
      </c>
      <c r="H80" s="3">
        <v>0</v>
      </c>
      <c r="I80" s="3">
        <v>13900347</v>
      </c>
      <c r="J80" s="3">
        <v>14720467</v>
      </c>
      <c r="K80" s="3">
        <v>15544813</v>
      </c>
    </row>
    <row r="81" spans="1:11" ht="12.75" hidden="1">
      <c r="A81" s="2" t="s">
        <v>68</v>
      </c>
      <c r="B81" s="3">
        <v>7886717</v>
      </c>
      <c r="C81" s="3">
        <v>6807661</v>
      </c>
      <c r="D81" s="3">
        <v>26003719</v>
      </c>
      <c r="E81" s="3">
        <v>8695</v>
      </c>
      <c r="F81" s="3">
        <v>8695</v>
      </c>
      <c r="G81" s="3">
        <v>8695</v>
      </c>
      <c r="H81" s="3">
        <v>0</v>
      </c>
      <c r="I81" s="3">
        <v>13533577</v>
      </c>
      <c r="J81" s="3">
        <v>14332058</v>
      </c>
      <c r="K81" s="3">
        <v>15134653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111725360</v>
      </c>
      <c r="C83" s="3">
        <v>125901557</v>
      </c>
      <c r="D83" s="3">
        <v>152461168</v>
      </c>
      <c r="E83" s="3">
        <v>75468000</v>
      </c>
      <c r="F83" s="3">
        <v>75468000</v>
      </c>
      <c r="G83" s="3">
        <v>75468000</v>
      </c>
      <c r="H83" s="3">
        <v>363082999</v>
      </c>
      <c r="I83" s="3">
        <v>244449404</v>
      </c>
      <c r="J83" s="3">
        <v>258871918</v>
      </c>
      <c r="K83" s="3">
        <v>273368746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12266026</v>
      </c>
      <c r="C5" s="6">
        <v>13014347</v>
      </c>
      <c r="D5" s="23">
        <v>13933346</v>
      </c>
      <c r="E5" s="24">
        <v>14622526</v>
      </c>
      <c r="F5" s="6">
        <v>14622526</v>
      </c>
      <c r="G5" s="25">
        <v>14622526</v>
      </c>
      <c r="H5" s="26">
        <v>0</v>
      </c>
      <c r="I5" s="24">
        <v>12780674</v>
      </c>
      <c r="J5" s="6">
        <v>12966869</v>
      </c>
      <c r="K5" s="25">
        <v>13145127</v>
      </c>
    </row>
    <row r="6" spans="1:11" ht="13.5">
      <c r="A6" s="22" t="s">
        <v>18</v>
      </c>
      <c r="B6" s="6">
        <v>35711953</v>
      </c>
      <c r="C6" s="6">
        <v>38375915</v>
      </c>
      <c r="D6" s="23">
        <v>45232785</v>
      </c>
      <c r="E6" s="24">
        <v>25362736</v>
      </c>
      <c r="F6" s="6">
        <v>51594205</v>
      </c>
      <c r="G6" s="25">
        <v>51594205</v>
      </c>
      <c r="H6" s="26">
        <v>0</v>
      </c>
      <c r="I6" s="24">
        <v>34402282</v>
      </c>
      <c r="J6" s="6">
        <v>37238139</v>
      </c>
      <c r="K6" s="25">
        <v>40387315</v>
      </c>
    </row>
    <row r="7" spans="1:11" ht="13.5">
      <c r="A7" s="22" t="s">
        <v>19</v>
      </c>
      <c r="B7" s="6">
        <v>167784</v>
      </c>
      <c r="C7" s="6">
        <v>285441</v>
      </c>
      <c r="D7" s="23">
        <v>549002</v>
      </c>
      <c r="E7" s="24">
        <v>213161</v>
      </c>
      <c r="F7" s="6">
        <v>183168</v>
      </c>
      <c r="G7" s="25">
        <v>183168</v>
      </c>
      <c r="H7" s="26">
        <v>0</v>
      </c>
      <c r="I7" s="24">
        <v>185879</v>
      </c>
      <c r="J7" s="6">
        <v>188834</v>
      </c>
      <c r="K7" s="25">
        <v>191780</v>
      </c>
    </row>
    <row r="8" spans="1:11" ht="13.5">
      <c r="A8" s="22" t="s">
        <v>20</v>
      </c>
      <c r="B8" s="6">
        <v>43931848</v>
      </c>
      <c r="C8" s="6">
        <v>42787003</v>
      </c>
      <c r="D8" s="23">
        <v>50326809</v>
      </c>
      <c r="E8" s="24">
        <v>54456133</v>
      </c>
      <c r="F8" s="6">
        <v>53136620</v>
      </c>
      <c r="G8" s="25">
        <v>53136620</v>
      </c>
      <c r="H8" s="26">
        <v>0</v>
      </c>
      <c r="I8" s="24">
        <v>61808569</v>
      </c>
      <c r="J8" s="6">
        <v>66578299</v>
      </c>
      <c r="K8" s="25">
        <v>70740538</v>
      </c>
    </row>
    <row r="9" spans="1:11" ht="13.5">
      <c r="A9" s="22" t="s">
        <v>21</v>
      </c>
      <c r="B9" s="6">
        <v>9460257</v>
      </c>
      <c r="C9" s="6">
        <v>11830343</v>
      </c>
      <c r="D9" s="23">
        <v>12714525</v>
      </c>
      <c r="E9" s="24">
        <v>14353632</v>
      </c>
      <c r="F9" s="6">
        <v>14627636</v>
      </c>
      <c r="G9" s="25">
        <v>14627636</v>
      </c>
      <c r="H9" s="26">
        <v>0</v>
      </c>
      <c r="I9" s="24">
        <v>33184392</v>
      </c>
      <c r="J9" s="6">
        <v>17763667</v>
      </c>
      <c r="K9" s="25">
        <v>18147520</v>
      </c>
    </row>
    <row r="10" spans="1:11" ht="25.5">
      <c r="A10" s="27" t="s">
        <v>118</v>
      </c>
      <c r="B10" s="28">
        <f>SUM(B5:B9)</f>
        <v>101537868</v>
      </c>
      <c r="C10" s="29">
        <f aca="true" t="shared" si="0" ref="C10:K10">SUM(C5:C9)</f>
        <v>106293049</v>
      </c>
      <c r="D10" s="30">
        <f t="shared" si="0"/>
        <v>122756467</v>
      </c>
      <c r="E10" s="28">
        <f t="shared" si="0"/>
        <v>109008188</v>
      </c>
      <c r="F10" s="29">
        <f t="shared" si="0"/>
        <v>134164155</v>
      </c>
      <c r="G10" s="31">
        <f t="shared" si="0"/>
        <v>134164155</v>
      </c>
      <c r="H10" s="32">
        <f t="shared" si="0"/>
        <v>0</v>
      </c>
      <c r="I10" s="28">
        <f t="shared" si="0"/>
        <v>142361796</v>
      </c>
      <c r="J10" s="29">
        <f t="shared" si="0"/>
        <v>134735808</v>
      </c>
      <c r="K10" s="31">
        <f t="shared" si="0"/>
        <v>142612280</v>
      </c>
    </row>
    <row r="11" spans="1:11" ht="13.5">
      <c r="A11" s="22" t="s">
        <v>22</v>
      </c>
      <c r="B11" s="6">
        <v>28007101</v>
      </c>
      <c r="C11" s="6">
        <v>31681858</v>
      </c>
      <c r="D11" s="23">
        <v>37667431</v>
      </c>
      <c r="E11" s="24">
        <v>48164283</v>
      </c>
      <c r="F11" s="6">
        <v>45929008</v>
      </c>
      <c r="G11" s="25">
        <v>45929008</v>
      </c>
      <c r="H11" s="26">
        <v>0</v>
      </c>
      <c r="I11" s="24">
        <v>47294472</v>
      </c>
      <c r="J11" s="6">
        <v>48093747</v>
      </c>
      <c r="K11" s="25">
        <v>48892102</v>
      </c>
    </row>
    <row r="12" spans="1:11" ht="13.5">
      <c r="A12" s="22" t="s">
        <v>23</v>
      </c>
      <c r="B12" s="6">
        <v>3800291</v>
      </c>
      <c r="C12" s="6">
        <v>4930220</v>
      </c>
      <c r="D12" s="23">
        <v>5519224</v>
      </c>
      <c r="E12" s="24">
        <v>5231000</v>
      </c>
      <c r="F12" s="6">
        <v>5116738</v>
      </c>
      <c r="G12" s="25">
        <v>5116738</v>
      </c>
      <c r="H12" s="26">
        <v>0</v>
      </c>
      <c r="I12" s="24">
        <v>5300573</v>
      </c>
      <c r="J12" s="6">
        <v>5390152</v>
      </c>
      <c r="K12" s="25">
        <v>5479629</v>
      </c>
    </row>
    <row r="13" spans="1:11" ht="13.5">
      <c r="A13" s="22" t="s">
        <v>119</v>
      </c>
      <c r="B13" s="6">
        <v>17388350</v>
      </c>
      <c r="C13" s="6">
        <v>13796839</v>
      </c>
      <c r="D13" s="23">
        <v>19309864</v>
      </c>
      <c r="E13" s="24">
        <v>17500000</v>
      </c>
      <c r="F13" s="6">
        <v>17500000</v>
      </c>
      <c r="G13" s="25">
        <v>17500000</v>
      </c>
      <c r="H13" s="26">
        <v>0</v>
      </c>
      <c r="I13" s="24">
        <v>17500000</v>
      </c>
      <c r="J13" s="6">
        <v>17500000</v>
      </c>
      <c r="K13" s="25">
        <v>17500000</v>
      </c>
    </row>
    <row r="14" spans="1:11" ht="13.5">
      <c r="A14" s="22" t="s">
        <v>24</v>
      </c>
      <c r="B14" s="6">
        <v>2404289</v>
      </c>
      <c r="C14" s="6">
        <v>2719763</v>
      </c>
      <c r="D14" s="23">
        <v>327613</v>
      </c>
      <c r="E14" s="24">
        <v>1038450</v>
      </c>
      <c r="F14" s="6">
        <v>1038449</v>
      </c>
      <c r="G14" s="25">
        <v>1038449</v>
      </c>
      <c r="H14" s="26">
        <v>0</v>
      </c>
      <c r="I14" s="24">
        <v>1053819</v>
      </c>
      <c r="J14" s="6">
        <v>1070574</v>
      </c>
      <c r="K14" s="25">
        <v>1087275</v>
      </c>
    </row>
    <row r="15" spans="1:11" ht="13.5">
      <c r="A15" s="22" t="s">
        <v>25</v>
      </c>
      <c r="B15" s="6">
        <v>14249596</v>
      </c>
      <c r="C15" s="6">
        <v>24162892</v>
      </c>
      <c r="D15" s="23">
        <v>26550584</v>
      </c>
      <c r="E15" s="24">
        <v>14177567</v>
      </c>
      <c r="F15" s="6">
        <v>19224793</v>
      </c>
      <c r="G15" s="25">
        <v>19224793</v>
      </c>
      <c r="H15" s="26">
        <v>0</v>
      </c>
      <c r="I15" s="24">
        <v>26143666</v>
      </c>
      <c r="J15" s="6">
        <v>28968756</v>
      </c>
      <c r="K15" s="25">
        <v>32179703</v>
      </c>
    </row>
    <row r="16" spans="1:11" ht="13.5">
      <c r="A16" s="33" t="s">
        <v>26</v>
      </c>
      <c r="B16" s="6">
        <v>8102313</v>
      </c>
      <c r="C16" s="6">
        <v>0</v>
      </c>
      <c r="D16" s="23">
        <v>8043187</v>
      </c>
      <c r="E16" s="24">
        <v>7243992</v>
      </c>
      <c r="F16" s="6">
        <v>10798123</v>
      </c>
      <c r="G16" s="25">
        <v>10798123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26401072</v>
      </c>
      <c r="C17" s="6">
        <v>42409974</v>
      </c>
      <c r="D17" s="23">
        <v>61918656</v>
      </c>
      <c r="E17" s="24">
        <v>52136242</v>
      </c>
      <c r="F17" s="6">
        <v>42565394</v>
      </c>
      <c r="G17" s="25">
        <v>42565394</v>
      </c>
      <c r="H17" s="26">
        <v>0</v>
      </c>
      <c r="I17" s="24">
        <v>61925591</v>
      </c>
      <c r="J17" s="6">
        <v>61379506</v>
      </c>
      <c r="K17" s="25">
        <v>63473523</v>
      </c>
    </row>
    <row r="18" spans="1:11" ht="13.5">
      <c r="A18" s="34" t="s">
        <v>28</v>
      </c>
      <c r="B18" s="35">
        <f>SUM(B11:B17)</f>
        <v>100353012</v>
      </c>
      <c r="C18" s="36">
        <f aca="true" t="shared" si="1" ref="C18:K18">SUM(C11:C17)</f>
        <v>119701546</v>
      </c>
      <c r="D18" s="37">
        <f t="shared" si="1"/>
        <v>159336559</v>
      </c>
      <c r="E18" s="35">
        <f t="shared" si="1"/>
        <v>145491534</v>
      </c>
      <c r="F18" s="36">
        <f t="shared" si="1"/>
        <v>142172505</v>
      </c>
      <c r="G18" s="38">
        <f t="shared" si="1"/>
        <v>142172505</v>
      </c>
      <c r="H18" s="39">
        <f t="shared" si="1"/>
        <v>0</v>
      </c>
      <c r="I18" s="35">
        <f t="shared" si="1"/>
        <v>159218121</v>
      </c>
      <c r="J18" s="36">
        <f t="shared" si="1"/>
        <v>162402735</v>
      </c>
      <c r="K18" s="38">
        <f t="shared" si="1"/>
        <v>168612232</v>
      </c>
    </row>
    <row r="19" spans="1:11" ht="13.5">
      <c r="A19" s="34" t="s">
        <v>29</v>
      </c>
      <c r="B19" s="40">
        <f>+B10-B18</f>
        <v>1184856</v>
      </c>
      <c r="C19" s="41">
        <f aca="true" t="shared" si="2" ref="C19:K19">+C10-C18</f>
        <v>-13408497</v>
      </c>
      <c r="D19" s="42">
        <f t="shared" si="2"/>
        <v>-36580092</v>
      </c>
      <c r="E19" s="40">
        <f t="shared" si="2"/>
        <v>-36483346</v>
      </c>
      <c r="F19" s="41">
        <f t="shared" si="2"/>
        <v>-8008350</v>
      </c>
      <c r="G19" s="43">
        <f t="shared" si="2"/>
        <v>-8008350</v>
      </c>
      <c r="H19" s="44">
        <f t="shared" si="2"/>
        <v>0</v>
      </c>
      <c r="I19" s="40">
        <f t="shared" si="2"/>
        <v>-16856325</v>
      </c>
      <c r="J19" s="41">
        <f t="shared" si="2"/>
        <v>-27666927</v>
      </c>
      <c r="K19" s="43">
        <f t="shared" si="2"/>
        <v>-25999952</v>
      </c>
    </row>
    <row r="20" spans="1:11" ht="13.5">
      <c r="A20" s="22" t="s">
        <v>30</v>
      </c>
      <c r="B20" s="24">
        <v>17200087</v>
      </c>
      <c r="C20" s="6">
        <v>22964712</v>
      </c>
      <c r="D20" s="23">
        <v>22390495</v>
      </c>
      <c r="E20" s="24">
        <v>25147000</v>
      </c>
      <c r="F20" s="6">
        <v>24147000</v>
      </c>
      <c r="G20" s="25">
        <v>24147000</v>
      </c>
      <c r="H20" s="26">
        <v>0</v>
      </c>
      <c r="I20" s="24">
        <v>23619999</v>
      </c>
      <c r="J20" s="6">
        <v>24434000</v>
      </c>
      <c r="K20" s="25">
        <v>25654000</v>
      </c>
    </row>
    <row r="21" spans="1:11" ht="13.5">
      <c r="A21" s="22" t="s">
        <v>120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121</v>
      </c>
      <c r="B22" s="51">
        <f>SUM(B19:B21)</f>
        <v>18384943</v>
      </c>
      <c r="C22" s="52">
        <f aca="true" t="shared" si="3" ref="C22:K22">SUM(C19:C21)</f>
        <v>9556215</v>
      </c>
      <c r="D22" s="53">
        <f t="shared" si="3"/>
        <v>-14189597</v>
      </c>
      <c r="E22" s="51">
        <f t="shared" si="3"/>
        <v>-11336346</v>
      </c>
      <c r="F22" s="52">
        <f t="shared" si="3"/>
        <v>16138650</v>
      </c>
      <c r="G22" s="54">
        <f t="shared" si="3"/>
        <v>16138650</v>
      </c>
      <c r="H22" s="55">
        <f t="shared" si="3"/>
        <v>0</v>
      </c>
      <c r="I22" s="51">
        <f t="shared" si="3"/>
        <v>6763674</v>
      </c>
      <c r="J22" s="52">
        <f t="shared" si="3"/>
        <v>-3232927</v>
      </c>
      <c r="K22" s="54">
        <f t="shared" si="3"/>
        <v>-345952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18384943</v>
      </c>
      <c r="C24" s="41">
        <f aca="true" t="shared" si="4" ref="C24:K24">SUM(C22:C23)</f>
        <v>9556215</v>
      </c>
      <c r="D24" s="42">
        <f t="shared" si="4"/>
        <v>-14189597</v>
      </c>
      <c r="E24" s="40">
        <f t="shared" si="4"/>
        <v>-11336346</v>
      </c>
      <c r="F24" s="41">
        <f t="shared" si="4"/>
        <v>16138650</v>
      </c>
      <c r="G24" s="43">
        <f t="shared" si="4"/>
        <v>16138650</v>
      </c>
      <c r="H24" s="44">
        <f t="shared" si="4"/>
        <v>0</v>
      </c>
      <c r="I24" s="40">
        <f t="shared" si="4"/>
        <v>6763674</v>
      </c>
      <c r="J24" s="41">
        <f t="shared" si="4"/>
        <v>-3232927</v>
      </c>
      <c r="K24" s="43">
        <f t="shared" si="4"/>
        <v>-345952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122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52572750</v>
      </c>
      <c r="C27" s="7">
        <v>16484601</v>
      </c>
      <c r="D27" s="64">
        <v>21615912</v>
      </c>
      <c r="E27" s="65">
        <v>26975000</v>
      </c>
      <c r="F27" s="7">
        <v>27631000</v>
      </c>
      <c r="G27" s="66">
        <v>27631000</v>
      </c>
      <c r="H27" s="67">
        <v>0</v>
      </c>
      <c r="I27" s="65">
        <v>45064826</v>
      </c>
      <c r="J27" s="7">
        <v>24434000</v>
      </c>
      <c r="K27" s="66">
        <v>25654750</v>
      </c>
    </row>
    <row r="28" spans="1:11" ht="13.5">
      <c r="A28" s="68" t="s">
        <v>30</v>
      </c>
      <c r="B28" s="6">
        <v>50925955</v>
      </c>
      <c r="C28" s="6">
        <v>16277489</v>
      </c>
      <c r="D28" s="23">
        <v>17769675</v>
      </c>
      <c r="E28" s="24">
        <v>25685000</v>
      </c>
      <c r="F28" s="6">
        <v>25201000</v>
      </c>
      <c r="G28" s="25">
        <v>25201000</v>
      </c>
      <c r="H28" s="26">
        <v>0</v>
      </c>
      <c r="I28" s="24">
        <v>23620000</v>
      </c>
      <c r="J28" s="6">
        <v>24434000</v>
      </c>
      <c r="K28" s="25">
        <v>25654750</v>
      </c>
    </row>
    <row r="29" spans="1:11" ht="13.5">
      <c r="A29" s="22" t="s">
        <v>123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1646795</v>
      </c>
      <c r="C31" s="6">
        <v>207112</v>
      </c>
      <c r="D31" s="23">
        <v>3846237</v>
      </c>
      <c r="E31" s="24">
        <v>1290000</v>
      </c>
      <c r="F31" s="6">
        <v>2430000</v>
      </c>
      <c r="G31" s="25">
        <v>2430000</v>
      </c>
      <c r="H31" s="26">
        <v>0</v>
      </c>
      <c r="I31" s="24">
        <v>21444826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52572750</v>
      </c>
      <c r="C32" s="7">
        <f aca="true" t="shared" si="5" ref="C32:K32">SUM(C28:C31)</f>
        <v>16484601</v>
      </c>
      <c r="D32" s="64">
        <f t="shared" si="5"/>
        <v>21615912</v>
      </c>
      <c r="E32" s="65">
        <f t="shared" si="5"/>
        <v>26975000</v>
      </c>
      <c r="F32" s="7">
        <f t="shared" si="5"/>
        <v>27631000</v>
      </c>
      <c r="G32" s="66">
        <f t="shared" si="5"/>
        <v>27631000</v>
      </c>
      <c r="H32" s="67">
        <f t="shared" si="5"/>
        <v>0</v>
      </c>
      <c r="I32" s="65">
        <f t="shared" si="5"/>
        <v>45064826</v>
      </c>
      <c r="J32" s="7">
        <f t="shared" si="5"/>
        <v>24434000</v>
      </c>
      <c r="K32" s="66">
        <f t="shared" si="5"/>
        <v>25654750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21255232</v>
      </c>
      <c r="C35" s="6">
        <v>45099959</v>
      </c>
      <c r="D35" s="23">
        <v>17809034</v>
      </c>
      <c r="E35" s="24">
        <v>50693928</v>
      </c>
      <c r="F35" s="6">
        <v>36314000</v>
      </c>
      <c r="G35" s="25">
        <v>36314000</v>
      </c>
      <c r="H35" s="26">
        <v>113161933</v>
      </c>
      <c r="I35" s="24">
        <v>49929287</v>
      </c>
      <c r="J35" s="6">
        <v>50744077</v>
      </c>
      <c r="K35" s="25">
        <v>53576898</v>
      </c>
    </row>
    <row r="36" spans="1:11" ht="13.5">
      <c r="A36" s="22" t="s">
        <v>39</v>
      </c>
      <c r="B36" s="6">
        <v>363487753</v>
      </c>
      <c r="C36" s="6">
        <v>383936260</v>
      </c>
      <c r="D36" s="23">
        <v>395710602</v>
      </c>
      <c r="E36" s="24">
        <v>413389538</v>
      </c>
      <c r="F36" s="6">
        <v>413485000</v>
      </c>
      <c r="G36" s="25">
        <v>413485000</v>
      </c>
      <c r="H36" s="26">
        <v>423527591</v>
      </c>
      <c r="I36" s="24">
        <v>370543498</v>
      </c>
      <c r="J36" s="6">
        <v>394147499</v>
      </c>
      <c r="K36" s="25">
        <v>419802248</v>
      </c>
    </row>
    <row r="37" spans="1:11" ht="13.5">
      <c r="A37" s="22" t="s">
        <v>40</v>
      </c>
      <c r="B37" s="6">
        <v>37473562</v>
      </c>
      <c r="C37" s="6">
        <v>44281695</v>
      </c>
      <c r="D37" s="23">
        <v>38274310</v>
      </c>
      <c r="E37" s="24">
        <v>62017509</v>
      </c>
      <c r="F37" s="6">
        <v>46465000</v>
      </c>
      <c r="G37" s="25">
        <v>46465000</v>
      </c>
      <c r="H37" s="26">
        <v>86703356</v>
      </c>
      <c r="I37" s="24">
        <v>23647502</v>
      </c>
      <c r="J37" s="6">
        <v>24916749</v>
      </c>
      <c r="K37" s="25">
        <v>25912584</v>
      </c>
    </row>
    <row r="38" spans="1:11" ht="13.5">
      <c r="A38" s="22" t="s">
        <v>41</v>
      </c>
      <c r="B38" s="6">
        <v>11794773</v>
      </c>
      <c r="C38" s="6">
        <v>11775631</v>
      </c>
      <c r="D38" s="23">
        <v>17287911</v>
      </c>
      <c r="E38" s="24">
        <v>11295631</v>
      </c>
      <c r="F38" s="6">
        <v>31743000</v>
      </c>
      <c r="G38" s="25">
        <v>31743000</v>
      </c>
      <c r="H38" s="26">
        <v>3333005</v>
      </c>
      <c r="I38" s="24">
        <v>18429170</v>
      </c>
      <c r="J38" s="6">
        <v>17978515</v>
      </c>
      <c r="K38" s="25">
        <v>17612992</v>
      </c>
    </row>
    <row r="39" spans="1:11" ht="13.5">
      <c r="A39" s="22" t="s">
        <v>42</v>
      </c>
      <c r="B39" s="6">
        <v>335474650</v>
      </c>
      <c r="C39" s="6">
        <v>372978893</v>
      </c>
      <c r="D39" s="23">
        <v>357957415</v>
      </c>
      <c r="E39" s="24">
        <v>390770326</v>
      </c>
      <c r="F39" s="6">
        <v>371591000</v>
      </c>
      <c r="G39" s="25">
        <v>371591000</v>
      </c>
      <c r="H39" s="26">
        <v>446653163</v>
      </c>
      <c r="I39" s="24">
        <v>378396113</v>
      </c>
      <c r="J39" s="6">
        <v>401996312</v>
      </c>
      <c r="K39" s="25">
        <v>429853570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54241215</v>
      </c>
      <c r="C42" s="6">
        <v>26571379</v>
      </c>
      <c r="D42" s="23">
        <v>18570559</v>
      </c>
      <c r="E42" s="24">
        <v>-9728288</v>
      </c>
      <c r="F42" s="6">
        <v>1102902</v>
      </c>
      <c r="G42" s="25">
        <v>1102902</v>
      </c>
      <c r="H42" s="26">
        <v>20494568</v>
      </c>
      <c r="I42" s="24">
        <v>24416964</v>
      </c>
      <c r="J42" s="6">
        <v>17607340</v>
      </c>
      <c r="K42" s="25">
        <v>20461310</v>
      </c>
    </row>
    <row r="43" spans="1:11" ht="13.5">
      <c r="A43" s="22" t="s">
        <v>45</v>
      </c>
      <c r="B43" s="6">
        <v>-52258310</v>
      </c>
      <c r="C43" s="6">
        <v>-26334563</v>
      </c>
      <c r="D43" s="23">
        <v>-15112624</v>
      </c>
      <c r="E43" s="24">
        <v>-25521499</v>
      </c>
      <c r="F43" s="6">
        <v>-27617996</v>
      </c>
      <c r="G43" s="25">
        <v>-27617996</v>
      </c>
      <c r="H43" s="26">
        <v>-19506047</v>
      </c>
      <c r="I43" s="24">
        <v>-45063105</v>
      </c>
      <c r="J43" s="6">
        <v>-24434000</v>
      </c>
      <c r="K43" s="25">
        <v>-25655000</v>
      </c>
    </row>
    <row r="44" spans="1:11" ht="13.5">
      <c r="A44" s="22" t="s">
        <v>46</v>
      </c>
      <c r="B44" s="6">
        <v>180288</v>
      </c>
      <c r="C44" s="6">
        <v>763507</v>
      </c>
      <c r="D44" s="23">
        <v>-2749716</v>
      </c>
      <c r="E44" s="24">
        <v>-857880</v>
      </c>
      <c r="F44" s="6">
        <v>-1283000</v>
      </c>
      <c r="G44" s="25">
        <v>-1283000</v>
      </c>
      <c r="H44" s="26">
        <v>-700000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2537451</v>
      </c>
      <c r="C45" s="7">
        <v>3537774</v>
      </c>
      <c r="D45" s="64">
        <v>6999209</v>
      </c>
      <c r="E45" s="65">
        <v>-74579626</v>
      </c>
      <c r="F45" s="7">
        <v>-26508154</v>
      </c>
      <c r="G45" s="66">
        <v>-26508154</v>
      </c>
      <c r="H45" s="67">
        <v>1162746</v>
      </c>
      <c r="I45" s="65">
        <v>-13311189</v>
      </c>
      <c r="J45" s="7">
        <v>-20137849</v>
      </c>
      <c r="K45" s="66">
        <v>-25331539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2223412</v>
      </c>
      <c r="C48" s="6">
        <v>7315898</v>
      </c>
      <c r="D48" s="23">
        <v>6999209</v>
      </c>
      <c r="E48" s="24">
        <v>2079736</v>
      </c>
      <c r="F48" s="6">
        <v>2080000</v>
      </c>
      <c r="G48" s="25">
        <v>2080000</v>
      </c>
      <c r="H48" s="26">
        <v>6102693</v>
      </c>
      <c r="I48" s="24">
        <v>2000000</v>
      </c>
      <c r="J48" s="6">
        <v>0</v>
      </c>
      <c r="K48" s="25">
        <v>0</v>
      </c>
    </row>
    <row r="49" spans="1:11" ht="13.5">
      <c r="A49" s="22" t="s">
        <v>50</v>
      </c>
      <c r="B49" s="6">
        <f>+B75</f>
        <v>-22873285.790904216</v>
      </c>
      <c r="C49" s="6">
        <f aca="true" t="shared" si="6" ref="C49:K49">+C75</f>
        <v>-38240605.693228215</v>
      </c>
      <c r="D49" s="23">
        <f t="shared" si="6"/>
        <v>28069946.379131265</v>
      </c>
      <c r="E49" s="24">
        <f t="shared" si="6"/>
        <v>5338642.099365585</v>
      </c>
      <c r="F49" s="6">
        <f t="shared" si="6"/>
        <v>4961771.760548264</v>
      </c>
      <c r="G49" s="25">
        <f t="shared" si="6"/>
        <v>4961771.760548264</v>
      </c>
      <c r="H49" s="26">
        <f t="shared" si="6"/>
        <v>23927813</v>
      </c>
      <c r="I49" s="24">
        <f t="shared" si="6"/>
        <v>-5738823.440026503</v>
      </c>
      <c r="J49" s="6">
        <f t="shared" si="6"/>
        <v>-6601080.052425418</v>
      </c>
      <c r="K49" s="25">
        <f t="shared" si="6"/>
        <v>-6642345.24789416</v>
      </c>
    </row>
    <row r="50" spans="1:11" ht="13.5">
      <c r="A50" s="34" t="s">
        <v>51</v>
      </c>
      <c r="B50" s="7">
        <f>+B48-B49</f>
        <v>25096697.790904216</v>
      </c>
      <c r="C50" s="7">
        <f aca="true" t="shared" si="7" ref="C50:K50">+C48-C49</f>
        <v>45556503.693228215</v>
      </c>
      <c r="D50" s="64">
        <f t="shared" si="7"/>
        <v>-21070737.379131265</v>
      </c>
      <c r="E50" s="65">
        <f t="shared" si="7"/>
        <v>-3258906.0993655846</v>
      </c>
      <c r="F50" s="7">
        <f t="shared" si="7"/>
        <v>-2881771.760548264</v>
      </c>
      <c r="G50" s="66">
        <f t="shared" si="7"/>
        <v>-2881771.760548264</v>
      </c>
      <c r="H50" s="67">
        <f t="shared" si="7"/>
        <v>-17825120</v>
      </c>
      <c r="I50" s="65">
        <f t="shared" si="7"/>
        <v>7738823.440026503</v>
      </c>
      <c r="J50" s="7">
        <f t="shared" si="7"/>
        <v>6601080.052425418</v>
      </c>
      <c r="K50" s="66">
        <f t="shared" si="7"/>
        <v>6642345.24789416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384768208</v>
      </c>
      <c r="C53" s="6">
        <v>293194579</v>
      </c>
      <c r="D53" s="23">
        <v>409521402</v>
      </c>
      <c r="E53" s="24">
        <v>430889894</v>
      </c>
      <c r="F53" s="6">
        <v>431545894</v>
      </c>
      <c r="G53" s="25">
        <v>431545894</v>
      </c>
      <c r="H53" s="26">
        <v>403914894</v>
      </c>
      <c r="I53" s="24">
        <v>370544782</v>
      </c>
      <c r="J53" s="6">
        <v>394147499</v>
      </c>
      <c r="K53" s="25">
        <v>419802247</v>
      </c>
    </row>
    <row r="54" spans="1:11" ht="13.5">
      <c r="A54" s="22" t="s">
        <v>119</v>
      </c>
      <c r="B54" s="6">
        <v>17388350</v>
      </c>
      <c r="C54" s="6">
        <v>13796839</v>
      </c>
      <c r="D54" s="23">
        <v>19309864</v>
      </c>
      <c r="E54" s="24">
        <v>17500000</v>
      </c>
      <c r="F54" s="6">
        <v>17500000</v>
      </c>
      <c r="G54" s="25">
        <v>17500000</v>
      </c>
      <c r="H54" s="26">
        <v>0</v>
      </c>
      <c r="I54" s="24">
        <v>17500000</v>
      </c>
      <c r="J54" s="6">
        <v>17500000</v>
      </c>
      <c r="K54" s="25">
        <v>17500000</v>
      </c>
    </row>
    <row r="55" spans="1:11" ht="13.5">
      <c r="A55" s="22" t="s">
        <v>54</v>
      </c>
      <c r="B55" s="6">
        <v>50925955</v>
      </c>
      <c r="C55" s="6">
        <v>16277489</v>
      </c>
      <c r="D55" s="23">
        <v>17769675</v>
      </c>
      <c r="E55" s="24">
        <v>22953000</v>
      </c>
      <c r="F55" s="6">
        <v>23469000</v>
      </c>
      <c r="G55" s="25">
        <v>23469000</v>
      </c>
      <c r="H55" s="26">
        <v>0</v>
      </c>
      <c r="I55" s="24">
        <v>23620000</v>
      </c>
      <c r="J55" s="6">
        <v>24434000</v>
      </c>
      <c r="K55" s="25">
        <v>25654750</v>
      </c>
    </row>
    <row r="56" spans="1:11" ht="13.5">
      <c r="A56" s="22" t="s">
        <v>55</v>
      </c>
      <c r="B56" s="6">
        <v>2044520</v>
      </c>
      <c r="C56" s="6">
        <v>11842927</v>
      </c>
      <c r="D56" s="23">
        <v>11816419</v>
      </c>
      <c r="E56" s="24">
        <v>0</v>
      </c>
      <c r="F56" s="6">
        <v>0</v>
      </c>
      <c r="G56" s="25">
        <v>0</v>
      </c>
      <c r="H56" s="26">
        <v>0</v>
      </c>
      <c r="I56" s="24">
        <v>5959426</v>
      </c>
      <c r="J56" s="6">
        <v>6054181</v>
      </c>
      <c r="K56" s="25">
        <v>6148625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5826075</v>
      </c>
      <c r="C59" s="6">
        <v>7650692</v>
      </c>
      <c r="D59" s="23">
        <v>7650692</v>
      </c>
      <c r="E59" s="24">
        <v>1055000</v>
      </c>
      <c r="F59" s="6">
        <v>7650692</v>
      </c>
      <c r="G59" s="25">
        <v>7650692</v>
      </c>
      <c r="H59" s="26">
        <v>7650692</v>
      </c>
      <c r="I59" s="24">
        <v>20028693</v>
      </c>
      <c r="J59" s="6">
        <v>20028693</v>
      </c>
      <c r="K59" s="25">
        <v>20028693</v>
      </c>
    </row>
    <row r="60" spans="1:11" ht="13.5">
      <c r="A60" s="33" t="s">
        <v>58</v>
      </c>
      <c r="B60" s="6">
        <v>19234000</v>
      </c>
      <c r="C60" s="6">
        <v>22040000</v>
      </c>
      <c r="D60" s="23">
        <v>22040000</v>
      </c>
      <c r="E60" s="24">
        <v>23371157</v>
      </c>
      <c r="F60" s="6">
        <v>23371157</v>
      </c>
      <c r="G60" s="25">
        <v>23371157</v>
      </c>
      <c r="H60" s="26">
        <v>23371157</v>
      </c>
      <c r="I60" s="24">
        <v>10957935</v>
      </c>
      <c r="J60" s="6">
        <v>11132166</v>
      </c>
      <c r="K60" s="25">
        <v>11305828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1270</v>
      </c>
      <c r="C62" s="92">
        <v>70</v>
      </c>
      <c r="D62" s="93">
        <v>70</v>
      </c>
      <c r="E62" s="91">
        <v>70</v>
      </c>
      <c r="F62" s="92">
        <v>70</v>
      </c>
      <c r="G62" s="93">
        <v>70</v>
      </c>
      <c r="H62" s="94">
        <v>70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2958</v>
      </c>
      <c r="C63" s="92">
        <v>416</v>
      </c>
      <c r="D63" s="93">
        <v>416</v>
      </c>
      <c r="E63" s="91">
        <v>2857</v>
      </c>
      <c r="F63" s="92">
        <v>416</v>
      </c>
      <c r="G63" s="93">
        <v>416</v>
      </c>
      <c r="H63" s="94">
        <v>416</v>
      </c>
      <c r="I63" s="91">
        <v>2857</v>
      </c>
      <c r="J63" s="92">
        <v>2857</v>
      </c>
      <c r="K63" s="93">
        <v>2857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3826</v>
      </c>
      <c r="F64" s="92">
        <v>0</v>
      </c>
      <c r="G64" s="93">
        <v>0</v>
      </c>
      <c r="H64" s="94">
        <v>0</v>
      </c>
      <c r="I64" s="91">
        <v>3877</v>
      </c>
      <c r="J64" s="92">
        <v>3877</v>
      </c>
      <c r="K64" s="93">
        <v>3877</v>
      </c>
    </row>
    <row r="65" spans="1:11" ht="13.5">
      <c r="A65" s="90" t="s">
        <v>63</v>
      </c>
      <c r="B65" s="91">
        <v>6444</v>
      </c>
      <c r="C65" s="92">
        <v>6444</v>
      </c>
      <c r="D65" s="93">
        <v>6444</v>
      </c>
      <c r="E65" s="91">
        <v>6444</v>
      </c>
      <c r="F65" s="92">
        <v>6444</v>
      </c>
      <c r="G65" s="93">
        <v>6444</v>
      </c>
      <c r="H65" s="94">
        <v>6444</v>
      </c>
      <c r="I65" s="91">
        <v>5719</v>
      </c>
      <c r="J65" s="92">
        <v>5719</v>
      </c>
      <c r="K65" s="93">
        <v>5719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124</v>
      </c>
      <c r="B70" s="5">
        <f>IF(ISERROR(B71/B72),0,(B71/B72))</f>
        <v>2.180641045452719</v>
      </c>
      <c r="C70" s="5">
        <f aca="true" t="shared" si="8" ref="C70:K70">IF(ISERROR(C71/C72),0,(C71/C72))</f>
        <v>1.670982759497477</v>
      </c>
      <c r="D70" s="5">
        <f t="shared" si="8"/>
        <v>0.5647676754647314</v>
      </c>
      <c r="E70" s="5">
        <f t="shared" si="8"/>
        <v>0.7358585914538489</v>
      </c>
      <c r="F70" s="5">
        <f t="shared" si="8"/>
        <v>0.6012261311910575</v>
      </c>
      <c r="G70" s="5">
        <f t="shared" si="8"/>
        <v>0.6012261311910575</v>
      </c>
      <c r="H70" s="5">
        <f t="shared" si="8"/>
        <v>0</v>
      </c>
      <c r="I70" s="5">
        <f t="shared" si="8"/>
        <v>0.6000001766886721</v>
      </c>
      <c r="J70" s="5">
        <f t="shared" si="8"/>
        <v>0.6103523130324374</v>
      </c>
      <c r="K70" s="5">
        <f t="shared" si="8"/>
        <v>0.6042047566933699</v>
      </c>
    </row>
    <row r="71" spans="1:11" ht="12.75" hidden="1">
      <c r="A71" s="1" t="s">
        <v>125</v>
      </c>
      <c r="B71" s="1">
        <f>+B83</f>
        <v>125252175</v>
      </c>
      <c r="C71" s="1">
        <f aca="true" t="shared" si="9" ref="C71:K71">+C83</f>
        <v>105640541</v>
      </c>
      <c r="D71" s="1">
        <f t="shared" si="9"/>
        <v>40595871</v>
      </c>
      <c r="E71" s="1">
        <f t="shared" si="9"/>
        <v>39985742</v>
      </c>
      <c r="F71" s="1">
        <f t="shared" si="9"/>
        <v>48605746</v>
      </c>
      <c r="G71" s="1">
        <f t="shared" si="9"/>
        <v>48605746</v>
      </c>
      <c r="H71" s="1">
        <f t="shared" si="9"/>
        <v>136613280</v>
      </c>
      <c r="I71" s="1">
        <f t="shared" si="9"/>
        <v>48220423</v>
      </c>
      <c r="J71" s="1">
        <f t="shared" si="9"/>
        <v>41484838</v>
      </c>
      <c r="K71" s="1">
        <f t="shared" si="9"/>
        <v>43309374</v>
      </c>
    </row>
    <row r="72" spans="1:11" ht="12.75" hidden="1">
      <c r="A72" s="1" t="s">
        <v>126</v>
      </c>
      <c r="B72" s="1">
        <f>+B77</f>
        <v>57438236</v>
      </c>
      <c r="C72" s="1">
        <f aca="true" t="shared" si="10" ref="C72:K72">+C77</f>
        <v>63220605</v>
      </c>
      <c r="D72" s="1">
        <f t="shared" si="10"/>
        <v>71880656</v>
      </c>
      <c r="E72" s="1">
        <f t="shared" si="10"/>
        <v>54338894</v>
      </c>
      <c r="F72" s="1">
        <f t="shared" si="10"/>
        <v>80844367</v>
      </c>
      <c r="G72" s="1">
        <f t="shared" si="10"/>
        <v>80844367</v>
      </c>
      <c r="H72" s="1">
        <f t="shared" si="10"/>
        <v>0</v>
      </c>
      <c r="I72" s="1">
        <f t="shared" si="10"/>
        <v>80367348</v>
      </c>
      <c r="J72" s="1">
        <f t="shared" si="10"/>
        <v>67968675</v>
      </c>
      <c r="K72" s="1">
        <f t="shared" si="10"/>
        <v>71679962</v>
      </c>
    </row>
    <row r="73" spans="1:11" ht="12.75" hidden="1">
      <c r="A73" s="1" t="s">
        <v>127</v>
      </c>
      <c r="B73" s="1">
        <f>+B74</f>
        <v>327632.83333333395</v>
      </c>
      <c r="C73" s="1">
        <f aca="true" t="shared" si="11" ref="C73:K73">+(C78+C80+C81+C82)-(B78+B80+B81+B82)</f>
        <v>18752242</v>
      </c>
      <c r="D73" s="1">
        <f t="shared" si="11"/>
        <v>-26974236</v>
      </c>
      <c r="E73" s="1">
        <f t="shared" si="11"/>
        <v>37846941</v>
      </c>
      <c r="F73" s="1">
        <f>+(F78+F80+F81+F82)-(D78+D80+D81+D82)</f>
        <v>23466180</v>
      </c>
      <c r="G73" s="1">
        <f>+(G78+G80+G81+G82)-(D78+D80+D81+D82)</f>
        <v>23466180</v>
      </c>
      <c r="H73" s="1">
        <f>+(H78+H80+H81+H82)-(D78+D80+D81+D82)</f>
        <v>96322222</v>
      </c>
      <c r="I73" s="1">
        <f>+(I78+I80+I81+I82)-(E78+E80+E81+E82)</f>
        <v>-727479</v>
      </c>
      <c r="J73" s="1">
        <f t="shared" si="11"/>
        <v>2814790</v>
      </c>
      <c r="K73" s="1">
        <f t="shared" si="11"/>
        <v>2832821</v>
      </c>
    </row>
    <row r="74" spans="1:11" ht="12.75" hidden="1">
      <c r="A74" s="1" t="s">
        <v>128</v>
      </c>
      <c r="B74" s="1">
        <f>+TREND(C74:E74)</f>
        <v>327632.83333333395</v>
      </c>
      <c r="C74" s="1">
        <f>+C73</f>
        <v>18752242</v>
      </c>
      <c r="D74" s="1">
        <f aca="true" t="shared" si="12" ref="D74:K74">+D73</f>
        <v>-26974236</v>
      </c>
      <c r="E74" s="1">
        <f t="shared" si="12"/>
        <v>37846941</v>
      </c>
      <c r="F74" s="1">
        <f t="shared" si="12"/>
        <v>23466180</v>
      </c>
      <c r="G74" s="1">
        <f t="shared" si="12"/>
        <v>23466180</v>
      </c>
      <c r="H74" s="1">
        <f t="shared" si="12"/>
        <v>96322222</v>
      </c>
      <c r="I74" s="1">
        <f t="shared" si="12"/>
        <v>-727479</v>
      </c>
      <c r="J74" s="1">
        <f t="shared" si="12"/>
        <v>2814790</v>
      </c>
      <c r="K74" s="1">
        <f t="shared" si="12"/>
        <v>2832821</v>
      </c>
    </row>
    <row r="75" spans="1:11" ht="12.75" hidden="1">
      <c r="A75" s="1" t="s">
        <v>129</v>
      </c>
      <c r="B75" s="1">
        <f>+B84-(((B80+B81+B78)*B70)-B79)</f>
        <v>-22873285.790904216</v>
      </c>
      <c r="C75" s="1">
        <f aca="true" t="shared" si="13" ref="C75:K75">+C84-(((C80+C81+C78)*C70)-C79)</f>
        <v>-38240605.693228215</v>
      </c>
      <c r="D75" s="1">
        <f t="shared" si="13"/>
        <v>28069946.379131265</v>
      </c>
      <c r="E75" s="1">
        <f t="shared" si="13"/>
        <v>5338642.099365585</v>
      </c>
      <c r="F75" s="1">
        <f t="shared" si="13"/>
        <v>4961771.760548264</v>
      </c>
      <c r="G75" s="1">
        <f t="shared" si="13"/>
        <v>4961771.760548264</v>
      </c>
      <c r="H75" s="1">
        <f t="shared" si="13"/>
        <v>23927813</v>
      </c>
      <c r="I75" s="1">
        <f t="shared" si="13"/>
        <v>-5738823.440026503</v>
      </c>
      <c r="J75" s="1">
        <f t="shared" si="13"/>
        <v>-6601080.052425418</v>
      </c>
      <c r="K75" s="1">
        <f t="shared" si="13"/>
        <v>-6642345.24789416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57438236</v>
      </c>
      <c r="C77" s="3">
        <v>63220605</v>
      </c>
      <c r="D77" s="3">
        <v>71880656</v>
      </c>
      <c r="E77" s="3">
        <v>54338894</v>
      </c>
      <c r="F77" s="3">
        <v>80844367</v>
      </c>
      <c r="G77" s="3">
        <v>80844367</v>
      </c>
      <c r="H77" s="3">
        <v>0</v>
      </c>
      <c r="I77" s="3">
        <v>80367348</v>
      </c>
      <c r="J77" s="3">
        <v>67968675</v>
      </c>
      <c r="K77" s="3">
        <v>71679962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52370</v>
      </c>
      <c r="F78" s="3">
        <v>52000</v>
      </c>
      <c r="G78" s="3">
        <v>52000</v>
      </c>
      <c r="H78" s="3">
        <v>59196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18276102</v>
      </c>
      <c r="C79" s="3">
        <v>24625746</v>
      </c>
      <c r="D79" s="3">
        <v>34085750</v>
      </c>
      <c r="E79" s="3">
        <v>41024000</v>
      </c>
      <c r="F79" s="3">
        <v>25472000</v>
      </c>
      <c r="G79" s="3">
        <v>25472000</v>
      </c>
      <c r="H79" s="3">
        <v>23927813</v>
      </c>
      <c r="I79" s="3">
        <v>22921856</v>
      </c>
      <c r="J79" s="3">
        <v>24274246</v>
      </c>
      <c r="K79" s="3">
        <v>25633604</v>
      </c>
    </row>
    <row r="80" spans="1:11" ht="12.75" hidden="1">
      <c r="A80" s="2" t="s">
        <v>67</v>
      </c>
      <c r="B80" s="3">
        <v>17644558</v>
      </c>
      <c r="C80" s="3">
        <v>24781543</v>
      </c>
      <c r="D80" s="3">
        <v>9955781</v>
      </c>
      <c r="E80" s="3">
        <v>34622488</v>
      </c>
      <c r="F80" s="3">
        <v>34062000</v>
      </c>
      <c r="G80" s="3">
        <v>34062000</v>
      </c>
      <c r="H80" s="3">
        <v>86928586</v>
      </c>
      <c r="I80" s="3">
        <v>47767785</v>
      </c>
      <c r="J80" s="3">
        <v>50586072</v>
      </c>
      <c r="K80" s="3">
        <v>53418893</v>
      </c>
    </row>
    <row r="81" spans="1:11" ht="12.75" hidden="1">
      <c r="A81" s="2" t="s">
        <v>68</v>
      </c>
      <c r="B81" s="3">
        <v>1225759</v>
      </c>
      <c r="C81" s="3">
        <v>12840839</v>
      </c>
      <c r="D81" s="3">
        <v>696039</v>
      </c>
      <c r="E81" s="3">
        <v>13820000</v>
      </c>
      <c r="F81" s="3">
        <v>0</v>
      </c>
      <c r="G81" s="3">
        <v>0</v>
      </c>
      <c r="H81" s="3">
        <v>19986260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3497</v>
      </c>
      <c r="C82" s="3">
        <v>3674</v>
      </c>
      <c r="D82" s="3">
        <v>0</v>
      </c>
      <c r="E82" s="3">
        <v>3903</v>
      </c>
      <c r="F82" s="3">
        <v>4000</v>
      </c>
      <c r="G82" s="3">
        <v>4000</v>
      </c>
      <c r="H82" s="3">
        <v>0</v>
      </c>
      <c r="I82" s="3">
        <v>3497</v>
      </c>
      <c r="J82" s="3">
        <v>0</v>
      </c>
      <c r="K82" s="3">
        <v>0</v>
      </c>
    </row>
    <row r="83" spans="1:11" ht="12.75" hidden="1">
      <c r="A83" s="2" t="s">
        <v>70</v>
      </c>
      <c r="B83" s="3">
        <v>125252175</v>
      </c>
      <c r="C83" s="3">
        <v>105640541</v>
      </c>
      <c r="D83" s="3">
        <v>40595871</v>
      </c>
      <c r="E83" s="3">
        <v>39985742</v>
      </c>
      <c r="F83" s="3">
        <v>48605746</v>
      </c>
      <c r="G83" s="3">
        <v>48605746</v>
      </c>
      <c r="H83" s="3">
        <v>136613280</v>
      </c>
      <c r="I83" s="3">
        <v>48220423</v>
      </c>
      <c r="J83" s="3">
        <v>41484838</v>
      </c>
      <c r="K83" s="3">
        <v>43309374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2015-12-01T14:44:54Z</dcterms:created>
  <dcterms:modified xsi:type="dcterms:W3CDTF">2015-12-01T14:45:27Z</dcterms:modified>
  <cp:category/>
  <cp:version/>
  <cp:contentType/>
  <cp:contentStatus/>
</cp:coreProperties>
</file>