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TH" sheetId="2" r:id="rId2"/>
    <sheet name="KZN211" sheetId="3" r:id="rId3"/>
    <sheet name="KZN212" sheetId="4" r:id="rId4"/>
    <sheet name="KZN213" sheetId="5" r:id="rId5"/>
    <sheet name="KZN214" sheetId="6" r:id="rId6"/>
    <sheet name="KZN215" sheetId="7" r:id="rId7"/>
    <sheet name="KZN216" sheetId="8" r:id="rId8"/>
    <sheet name="DC21" sheetId="9" r:id="rId9"/>
    <sheet name="KZN221" sheetId="10" r:id="rId10"/>
    <sheet name="KZN222" sheetId="11" r:id="rId11"/>
    <sheet name="KZN223" sheetId="12" r:id="rId12"/>
    <sheet name="KZN224" sheetId="13" r:id="rId13"/>
    <sheet name="KZN225" sheetId="14" r:id="rId14"/>
    <sheet name="KZN226" sheetId="15" r:id="rId15"/>
    <sheet name="KZN227" sheetId="16" r:id="rId16"/>
    <sheet name="DC22" sheetId="17" r:id="rId17"/>
    <sheet name="KZN232" sheetId="18" r:id="rId18"/>
    <sheet name="KZN233" sheetId="19" r:id="rId19"/>
    <sheet name="KZN234" sheetId="20" r:id="rId20"/>
    <sheet name="KZN235" sheetId="21" r:id="rId21"/>
    <sheet name="KZN236" sheetId="22" r:id="rId22"/>
    <sheet name="DC23" sheetId="23" r:id="rId23"/>
    <sheet name="KZN241" sheetId="24" r:id="rId24"/>
    <sheet name="KZN242" sheetId="25" r:id="rId25"/>
    <sheet name="KZN244" sheetId="26" r:id="rId26"/>
    <sheet name="KZN245" sheetId="27" r:id="rId27"/>
    <sheet name="DC24" sheetId="28" r:id="rId28"/>
    <sheet name="KZN252" sheetId="29" r:id="rId29"/>
    <sheet name="KZN253" sheetId="30" r:id="rId30"/>
    <sheet name="KZN254" sheetId="31" r:id="rId31"/>
    <sheet name="DC25" sheetId="32" r:id="rId32"/>
    <sheet name="KZN261" sheetId="33" r:id="rId33"/>
    <sheet name="KZN262" sheetId="34" r:id="rId34"/>
    <sheet name="KZN263" sheetId="35" r:id="rId35"/>
    <sheet name="KZN265" sheetId="36" r:id="rId36"/>
    <sheet name="KZN266" sheetId="37" r:id="rId37"/>
    <sheet name="DC26" sheetId="38" r:id="rId38"/>
    <sheet name="KZN271" sheetId="39" r:id="rId39"/>
    <sheet name="KZN272" sheetId="40" r:id="rId40"/>
    <sheet name="KZN273" sheetId="41" r:id="rId41"/>
    <sheet name="KZN274" sheetId="42" r:id="rId42"/>
    <sheet name="KZN275" sheetId="43" r:id="rId43"/>
    <sheet name="DC27" sheetId="44" r:id="rId44"/>
    <sheet name="KZN281" sheetId="45" r:id="rId45"/>
    <sheet name="KZN282" sheetId="46" r:id="rId46"/>
    <sheet name="KZN283" sheetId="47" r:id="rId47"/>
    <sheet name="KZN284" sheetId="48" r:id="rId48"/>
    <sheet name="KZN285" sheetId="49" r:id="rId49"/>
    <sheet name="KZN286" sheetId="50" r:id="rId50"/>
    <sheet name="DC28" sheetId="51" r:id="rId51"/>
    <sheet name="KZN291" sheetId="52" r:id="rId52"/>
    <sheet name="KZN292" sheetId="53" r:id="rId53"/>
    <sheet name="KZN293" sheetId="54" r:id="rId54"/>
    <sheet name="KZN294" sheetId="55" r:id="rId55"/>
    <sheet name="DC29" sheetId="56" r:id="rId56"/>
    <sheet name="KZN431" sheetId="57" r:id="rId57"/>
    <sheet name="KZN432" sheetId="58" r:id="rId58"/>
    <sheet name="KZN433" sheetId="59" r:id="rId59"/>
    <sheet name="KZN434" sheetId="60" r:id="rId60"/>
    <sheet name="KZN435" sheetId="61" r:id="rId61"/>
    <sheet name="DC43" sheetId="62" r:id="rId62"/>
  </sheets>
  <definedNames>
    <definedName name="_xlnm.Print_Area" localSheetId="8">'DC21'!$A$1:$K$69</definedName>
    <definedName name="_xlnm.Print_Area" localSheetId="16">'DC22'!$A$1:$K$69</definedName>
    <definedName name="_xlnm.Print_Area" localSheetId="22">'DC23'!$A$1:$K$69</definedName>
    <definedName name="_xlnm.Print_Area" localSheetId="27">'DC24'!$A$1:$K$69</definedName>
    <definedName name="_xlnm.Print_Area" localSheetId="31">'DC25'!$A$1:$K$69</definedName>
    <definedName name="_xlnm.Print_Area" localSheetId="37">'DC26'!$A$1:$K$69</definedName>
    <definedName name="_xlnm.Print_Area" localSheetId="43">'DC27'!$A$1:$K$69</definedName>
    <definedName name="_xlnm.Print_Area" localSheetId="50">'DC28'!$A$1:$K$69</definedName>
    <definedName name="_xlnm.Print_Area" localSheetId="55">'DC29'!$A$1:$K$69</definedName>
    <definedName name="_xlnm.Print_Area" localSheetId="61">'DC43'!$A$1:$K$69</definedName>
    <definedName name="_xlnm.Print_Area" localSheetId="1">'ETH'!$A$1:$K$69</definedName>
    <definedName name="_xlnm.Print_Area" localSheetId="2">'KZN211'!$A$1:$K$69</definedName>
    <definedName name="_xlnm.Print_Area" localSheetId="3">'KZN212'!$A$1:$K$69</definedName>
    <definedName name="_xlnm.Print_Area" localSheetId="4">'KZN213'!$A$1:$K$69</definedName>
    <definedName name="_xlnm.Print_Area" localSheetId="5">'KZN214'!$A$1:$K$69</definedName>
    <definedName name="_xlnm.Print_Area" localSheetId="6">'KZN215'!$A$1:$K$69</definedName>
    <definedName name="_xlnm.Print_Area" localSheetId="7">'KZN216'!$A$1:$K$69</definedName>
    <definedName name="_xlnm.Print_Area" localSheetId="9">'KZN221'!$A$1:$K$69</definedName>
    <definedName name="_xlnm.Print_Area" localSheetId="10">'KZN222'!$A$1:$K$69</definedName>
    <definedName name="_xlnm.Print_Area" localSheetId="11">'KZN223'!$A$1:$K$69</definedName>
    <definedName name="_xlnm.Print_Area" localSheetId="12">'KZN224'!$A$1:$K$69</definedName>
    <definedName name="_xlnm.Print_Area" localSheetId="13">'KZN225'!$A$1:$K$69</definedName>
    <definedName name="_xlnm.Print_Area" localSheetId="14">'KZN226'!$A$1:$K$69</definedName>
    <definedName name="_xlnm.Print_Area" localSheetId="15">'KZN227'!$A$1:$K$69</definedName>
    <definedName name="_xlnm.Print_Area" localSheetId="17">'KZN232'!$A$1:$K$69</definedName>
    <definedName name="_xlnm.Print_Area" localSheetId="18">'KZN233'!$A$1:$K$69</definedName>
    <definedName name="_xlnm.Print_Area" localSheetId="19">'KZN234'!$A$1:$K$69</definedName>
    <definedName name="_xlnm.Print_Area" localSheetId="20">'KZN235'!$A$1:$K$69</definedName>
    <definedName name="_xlnm.Print_Area" localSheetId="21">'KZN236'!$A$1:$K$69</definedName>
    <definedName name="_xlnm.Print_Area" localSheetId="23">'KZN241'!$A$1:$K$69</definedName>
    <definedName name="_xlnm.Print_Area" localSheetId="24">'KZN242'!$A$1:$K$69</definedName>
    <definedName name="_xlnm.Print_Area" localSheetId="25">'KZN244'!$A$1:$K$69</definedName>
    <definedName name="_xlnm.Print_Area" localSheetId="26">'KZN245'!$A$1:$K$69</definedName>
    <definedName name="_xlnm.Print_Area" localSheetId="28">'KZN252'!$A$1:$K$69</definedName>
    <definedName name="_xlnm.Print_Area" localSheetId="29">'KZN253'!$A$1:$K$69</definedName>
    <definedName name="_xlnm.Print_Area" localSheetId="30">'KZN254'!$A$1:$K$69</definedName>
    <definedName name="_xlnm.Print_Area" localSheetId="32">'KZN261'!$A$1:$K$69</definedName>
    <definedName name="_xlnm.Print_Area" localSheetId="33">'KZN262'!$A$1:$K$69</definedName>
    <definedName name="_xlnm.Print_Area" localSheetId="34">'KZN263'!$A$1:$K$69</definedName>
    <definedName name="_xlnm.Print_Area" localSheetId="35">'KZN265'!$A$1:$K$69</definedName>
    <definedName name="_xlnm.Print_Area" localSheetId="36">'KZN266'!$A$1:$K$69</definedName>
    <definedName name="_xlnm.Print_Area" localSheetId="38">'KZN271'!$A$1:$K$69</definedName>
    <definedName name="_xlnm.Print_Area" localSheetId="39">'KZN272'!$A$1:$K$69</definedName>
    <definedName name="_xlnm.Print_Area" localSheetId="40">'KZN273'!$A$1:$K$69</definedName>
    <definedName name="_xlnm.Print_Area" localSheetId="41">'KZN274'!$A$1:$K$69</definedName>
    <definedName name="_xlnm.Print_Area" localSheetId="42">'KZN275'!$A$1:$K$69</definedName>
    <definedName name="_xlnm.Print_Area" localSheetId="44">'KZN281'!$A$1:$K$69</definedName>
    <definedName name="_xlnm.Print_Area" localSheetId="45">'KZN282'!$A$1:$K$69</definedName>
    <definedName name="_xlnm.Print_Area" localSheetId="46">'KZN283'!$A$1:$K$69</definedName>
    <definedName name="_xlnm.Print_Area" localSheetId="47">'KZN284'!$A$1:$K$69</definedName>
    <definedName name="_xlnm.Print_Area" localSheetId="48">'KZN285'!$A$1:$K$69</definedName>
    <definedName name="_xlnm.Print_Area" localSheetId="49">'KZN286'!$A$1:$K$69</definedName>
    <definedName name="_xlnm.Print_Area" localSheetId="51">'KZN291'!$A$1:$K$69</definedName>
    <definedName name="_xlnm.Print_Area" localSheetId="52">'KZN292'!$A$1:$K$69</definedName>
    <definedName name="_xlnm.Print_Area" localSheetId="53">'KZN293'!$A$1:$K$69</definedName>
    <definedName name="_xlnm.Print_Area" localSheetId="54">'KZN294'!$A$1:$K$69</definedName>
    <definedName name="_xlnm.Print_Area" localSheetId="56">'KZN431'!$A$1:$K$69</definedName>
    <definedName name="_xlnm.Print_Area" localSheetId="57">'KZN432'!$A$1:$K$69</definedName>
    <definedName name="_xlnm.Print_Area" localSheetId="58">'KZN433'!$A$1:$K$69</definedName>
    <definedName name="_xlnm.Print_Area" localSheetId="59">'KZN434'!$A$1:$K$69</definedName>
    <definedName name="_xlnm.Print_Area" localSheetId="60">'KZN435'!$A$1:$K$69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<sst xmlns="http://schemas.openxmlformats.org/spreadsheetml/2006/main" count="5518" uniqueCount="146">
  <si>
    <t>Kwazulu-Natal: eThekwini(ETH) - Table A1 Budget Summary for 4th Quarter ended 30 June 2015 (Figures Finalised as at 2015/10/13)</t>
  </si>
  <si>
    <t>Description</t>
  </si>
  <si>
    <t>2011/12</t>
  </si>
  <si>
    <t>2012/13</t>
  </si>
  <si>
    <t>2013/14</t>
  </si>
  <si>
    <t>Current year 2014/15</t>
  </si>
  <si>
    <t>2015/16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</si>
  <si>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</si>
  <si>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</si>
  <si>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</si>
  <si>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</si>
  <si>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</si>
  <si>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</si>
  <si>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2015/16</t>
  </si>
  <si>
    <t>Budget Year 2016/17</t>
  </si>
  <si>
    <t>Budget Year 2017/18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</si>
  <si>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</si>
  <si>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</si>
  <si>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</si>
  <si>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</si>
  <si>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</si>
  <si>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</si>
  <si>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</si>
  <si>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</si>
  <si>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</si>
  <si>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</si>
  <si>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</si>
  <si>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</si>
  <si>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</si>
  <si>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</si>
  <si>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</si>
  <si>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</si>
  <si>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</si>
  <si>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</si>
  <si>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</si>
  <si>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</si>
  <si>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</si>
  <si>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</si>
  <si>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</si>
  <si>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</si>
  <si>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</si>
  <si>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</si>
  <si>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</si>
  <si>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</si>
  <si>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</si>
  <si>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</si>
  <si>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</si>
  <si>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</si>
  <si>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</si>
  <si>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</si>
  <si>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</si>
  <si>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</si>
  <si>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</si>
  <si>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</si>
  <si>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</si>
  <si>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</si>
  <si>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</si>
  <si>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</si>
  <si>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</si>
  <si>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</si>
  <si>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</si>
  <si>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</si>
  <si>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</si>
  <si>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</si>
  <si>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</si>
  <si>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</si>
  <si>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</si>
  <si>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</si>
  <si>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</si>
  <si>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</si>
  <si>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</si>
  <si>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</si>
  <si>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</si>
  <si>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Kwazulu-Natal: Vulamehlo(KZN211) - Table A1 Budget Summary for 4th Quarter ended 30 June 2015 (Figures Finalised as at 2015/10/13)</t>
  </si>
  <si>
    <t>Kwazulu-Natal: Umdoni(KZN212) - Table A1 Budget Summary for 4th Quarter ended 30 June 2015 (Figures Finalised as at 2015/10/13)</t>
  </si>
  <si>
    <t>Kwazulu-Natal: Umzumbe(KZN213) - Table A1 Budget Summary for 4th Quarter ended 30 June 2015 (Figures Finalised as at 2015/10/13)</t>
  </si>
  <si>
    <t>Kwazulu-Natal: uMuziwabantu(KZN214) - Table A1 Budget Summary for 4th Quarter ended 30 June 2015 (Figures Finalised as at 2015/10/13)</t>
  </si>
  <si>
    <t>Kwazulu-Natal: Ezinqoleni(KZN215) - Table A1 Budget Summary for 4th Quarter ended 30 June 2015 (Figures Finalised as at 2015/10/13)</t>
  </si>
  <si>
    <t>Kwazulu-Natal: Hibiscus Coast(KZN216) - Table A1 Budget Summary for 4th Quarter ended 30 June 2015 (Figures Finalised as at 2015/10/13)</t>
  </si>
  <si>
    <t>Kwazulu-Natal: Ugu(DC21) - Table A1 Budget Summary for 4th Quarter ended 30 June 2015 (Figures Finalised as at 2015/10/13)</t>
  </si>
  <si>
    <t>Kwazulu-Natal: uMshwathi(KZN221) - Table A1 Budget Summary for 4th Quarter ended 30 June 2015 (Figures Finalised as at 2015/10/13)</t>
  </si>
  <si>
    <t>Kwazulu-Natal: uMngeni(KZN222) - Table A1 Budget Summary for 4th Quarter ended 30 June 2015 (Figures Finalised as at 2015/10/13)</t>
  </si>
  <si>
    <t>Kwazulu-Natal: Mpofana(KZN223) - Table A1 Budget Summary for 4th Quarter ended 30 June 2015 (Figures Finalised as at 2015/10/13)</t>
  </si>
  <si>
    <t>Kwazulu-Natal: Impendle(KZN224) - Table A1 Budget Summary for 4th Quarter ended 30 June 2015 (Figures Finalised as at 2015/10/13)</t>
  </si>
  <si>
    <t>Kwazulu-Natal: Msunduzi(KZN225) - Table A1 Budget Summary for 4th Quarter ended 30 June 2015 (Figures Finalised as at 2015/10/13)</t>
  </si>
  <si>
    <t>Kwazulu-Natal: Mkhambathini(KZN226) - Table A1 Budget Summary for 4th Quarter ended 30 June 2015 (Figures Finalised as at 2015/10/13)</t>
  </si>
  <si>
    <t>Kwazulu-Natal: Richmond(KZN227) - Table A1 Budget Summary for 4th Quarter ended 30 June 2015 (Figures Finalised as at 2015/10/13)</t>
  </si>
  <si>
    <t>Kwazulu-Natal: uMgungundlovu(DC22) - Table A1 Budget Summary for 4th Quarter ended 30 June 2015 (Figures Finalised as at 2015/10/13)</t>
  </si>
  <si>
    <t>Kwazulu-Natal: Emnambithi/Ladysmith(KZN232) - Table A1 Budget Summary for 4th Quarter ended 30 June 2015 (Figures Finalised as at 2015/10/13)</t>
  </si>
  <si>
    <t>Kwazulu-Natal: Indaka(KZN233) - Table A1 Budget Summary for 4th Quarter ended 30 June 2015 (Figures Finalised as at 2015/10/13)</t>
  </si>
  <si>
    <t>Kwazulu-Natal: Umtshezi(KZN234) - Table A1 Budget Summary for 4th Quarter ended 30 June 2015 (Figures Finalised as at 2015/10/13)</t>
  </si>
  <si>
    <t>Kwazulu-Natal: Okhahlamba(KZN235) - Table A1 Budget Summary for 4th Quarter ended 30 June 2015 (Figures Finalised as at 2015/10/13)</t>
  </si>
  <si>
    <t>Kwazulu-Natal: Imbabazane(KZN236) - Table A1 Budget Summary for 4th Quarter ended 30 June 2015 (Figures Finalised as at 2015/10/13)</t>
  </si>
  <si>
    <t>Kwazulu-Natal: Uthukela(DC23) - Table A1 Budget Summary for 4th Quarter ended 30 June 2015 (Figures Finalised as at 2015/10/13)</t>
  </si>
  <si>
    <t>Kwazulu-Natal: Endumeni(KZN241) - Table A1 Budget Summary for 4th Quarter ended 30 June 2015 (Figures Finalised as at 2015/10/13)</t>
  </si>
  <si>
    <t>Kwazulu-Natal: Nquthu(KZN242) - Table A1 Budget Summary for 4th Quarter ended 30 June 2015 (Figures Finalised as at 2015/10/13)</t>
  </si>
  <si>
    <t>Kwazulu-Natal: Msinga(KZN244) - Table A1 Budget Summary for 4th Quarter ended 30 June 2015 (Figures Finalised as at 2015/10/13)</t>
  </si>
  <si>
    <t>Kwazulu-Natal: Umvoti(KZN245) - Table A1 Budget Summary for 4th Quarter ended 30 June 2015 (Figures Finalised as at 2015/10/13)</t>
  </si>
  <si>
    <t>Kwazulu-Natal: Umzinyathi(DC24) - Table A1 Budget Summary for 4th Quarter ended 30 June 2015 (Figures Finalised as at 2015/10/13)</t>
  </si>
  <si>
    <t>Kwazulu-Natal: Newcastle(KZN252) - Table A1 Budget Summary for 4th Quarter ended 30 June 2015 (Figures Finalised as at 2015/10/13)</t>
  </si>
  <si>
    <t>Kwazulu-Natal: eMadlangeni(KZN253) - Table A1 Budget Summary for 4th Quarter ended 30 June 2015 (Figures Finalised as at 2015/10/13)</t>
  </si>
  <si>
    <t>Kwazulu-Natal: Dannhauser(KZN254) - Table A1 Budget Summary for 4th Quarter ended 30 June 2015 (Figures Finalised as at 2015/10/13)</t>
  </si>
  <si>
    <t>Kwazulu-Natal: Amajuba(DC25) - Table A1 Budget Summary for 4th Quarter ended 30 June 2015 (Figures Finalised as at 2015/10/13)</t>
  </si>
  <si>
    <t>Kwazulu-Natal: eDumbe(KZN261) - Table A1 Budget Summary for 4th Quarter ended 30 June 2015 (Figures Finalised as at 2015/10/13)</t>
  </si>
  <si>
    <t>Kwazulu-Natal: uPhongolo(KZN262) - Table A1 Budget Summary for 4th Quarter ended 30 June 2015 (Figures Finalised as at 2015/10/13)</t>
  </si>
  <si>
    <t>Kwazulu-Natal: Abaqulusi(KZN263) - Table A1 Budget Summary for 4th Quarter ended 30 June 2015 (Figures Finalised as at 2015/10/13)</t>
  </si>
  <si>
    <t>Kwazulu-Natal: Nongoma(KZN265) - Table A1 Budget Summary for 4th Quarter ended 30 June 2015 (Figures Finalised as at 2015/10/13)</t>
  </si>
  <si>
    <t>Kwazulu-Natal: Ulundi(KZN266) - Table A1 Budget Summary for 4th Quarter ended 30 June 2015 (Figures Finalised as at 2015/10/13)</t>
  </si>
  <si>
    <t>Kwazulu-Natal: Zululand(DC26) - Table A1 Budget Summary for 4th Quarter ended 30 June 2015 (Figures Finalised as at 2015/10/13)</t>
  </si>
  <si>
    <t>Kwazulu-Natal: Umhlabuyalingana(KZN271) - Table A1 Budget Summary for 4th Quarter ended 30 June 2015 (Figures Finalised as at 2015/10/13)</t>
  </si>
  <si>
    <t>Kwazulu-Natal: Jozini(KZN272) - Table A1 Budget Summary for 4th Quarter ended 30 June 2015 (Figures Finalised as at 2015/10/13)</t>
  </si>
  <si>
    <t>Kwazulu-Natal: The Big 5 False Bay(KZN273) - Table A1 Budget Summary for 4th Quarter ended 30 June 2015 (Figures Finalised as at 2015/10/13)</t>
  </si>
  <si>
    <t>Kwazulu-Natal: Hlabisa(KZN274) - Table A1 Budget Summary for 4th Quarter ended 30 June 2015 (Figures Finalised as at 2015/10/13)</t>
  </si>
  <si>
    <t>Kwazulu-Natal: Mtubatuba(KZN275) - Table A1 Budget Summary for 4th Quarter ended 30 June 2015 (Figures Finalised as at 2015/10/13)</t>
  </si>
  <si>
    <t>Kwazulu-Natal: Umkhanyakude(DC27) - Table A1 Budget Summary for 4th Quarter ended 30 June 2015 (Figures Finalised as at 2015/10/13)</t>
  </si>
  <si>
    <t>Kwazulu-Natal: Mfolozi(KZN281) - Table A1 Budget Summary for 4th Quarter ended 30 June 2015 (Figures Finalised as at 2015/10/13)</t>
  </si>
  <si>
    <t>Kwazulu-Natal: uMhlathuze(KZN282) - Table A1 Budget Summary for 4th Quarter ended 30 June 2015 (Figures Finalised as at 2015/10/13)</t>
  </si>
  <si>
    <t>Kwazulu-Natal: Ntambanana(KZN283) - Table A1 Budget Summary for 4th Quarter ended 30 June 2015 (Figures Finalised as at 2015/10/13)</t>
  </si>
  <si>
    <t>Kwazulu-Natal: uMlalazi(KZN284) - Table A1 Budget Summary for 4th Quarter ended 30 June 2015 (Figures Finalised as at 2015/10/13)</t>
  </si>
  <si>
    <t>Kwazulu-Natal: Mthonjaneni(KZN285) - Table A1 Budget Summary for 4th Quarter ended 30 June 2015 (Figures Finalised as at 2015/10/13)</t>
  </si>
  <si>
    <t>Kwazulu-Natal: Nkandla(KZN286) - Table A1 Budget Summary for 4th Quarter ended 30 June 2015 (Figures Finalised as at 2015/10/13)</t>
  </si>
  <si>
    <t>Kwazulu-Natal: uThungulu(DC28) - Table A1 Budget Summary for 4th Quarter ended 30 June 2015 (Figures Finalised as at 2015/10/13)</t>
  </si>
  <si>
    <t>Kwazulu-Natal: Mandeni(KZN291) - Table A1 Budget Summary for 4th Quarter ended 30 June 2015 (Figures Finalised as at 2015/10/13)</t>
  </si>
  <si>
    <t>Kwazulu-Natal: KwaDukuza(KZN292) - Table A1 Budget Summary for 4th Quarter ended 30 June 2015 (Figures Finalised as at 2015/10/13)</t>
  </si>
  <si>
    <t>Kwazulu-Natal: Ndwedwe(KZN293) - Table A1 Budget Summary for 4th Quarter ended 30 June 2015 (Figures Finalised as at 2015/10/13)</t>
  </si>
  <si>
    <t>Kwazulu-Natal: Maphumulo(KZN294) - Table A1 Budget Summary for 4th Quarter ended 30 June 2015 (Figures Finalised as at 2015/10/13)</t>
  </si>
  <si>
    <t>Kwazulu-Natal: iLembe(DC29) - Table A1 Budget Summary for 4th Quarter ended 30 June 2015 (Figures Finalised as at 2015/10/13)</t>
  </si>
  <si>
    <t>Kwazulu-Natal: Ingwe(KZN431) - Table A1 Budget Summary for 4th Quarter ended 30 June 2015 (Figures Finalised as at 2015/10/13)</t>
  </si>
  <si>
    <t>Kwazulu-Natal: Kwa Sani(KZN432) - Table A1 Budget Summary for 4th Quarter ended 30 June 2015 (Figures Finalised as at 2015/10/13)</t>
  </si>
  <si>
    <t>Kwazulu-Natal: Greater Kokstad(KZN433) - Table A1 Budget Summary for 4th Quarter ended 30 June 2015 (Figures Finalised as at 2015/10/13)</t>
  </si>
  <si>
    <t>Kwazulu-Natal: Ubuhlebezwe(KZN434) - Table A1 Budget Summary for 4th Quarter ended 30 June 2015 (Figures Finalised as at 2015/10/13)</t>
  </si>
  <si>
    <t>Kwazulu-Natal: Umzimkhulu(KZN435) - Table A1 Budget Summary for 4th Quarter ended 30 June 2015 (Figures Finalised as at 2015/10/13)</t>
  </si>
  <si>
    <t>Kwazulu-Natal: Harry Gwala(DC43) - Table A1 Budget Summary for 4th Quarter ended 30 June 2015 (Figures Finalised as at 2015/10/13)</t>
  </si>
  <si>
    <t>Summary - Table A1 Budget Summary for 4th Quarter ended 30 June 2015 (Figures Finalised as at 2015/10/13)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</si>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</sst>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,,_);_(* \(#,##0,,\);_(* &quot;–&quot;?_);_(@_)"/>
    <numFmt numFmtId="170" formatCode="_(* #,##0,_);_(* \(#,##0,\);_(* &quot;–&quot;?_);_(@_)"/>
    <numFmt numFmtId="171" formatCode="_ * #,##0_ ;_ * \-#,##0_ ;_ * &quot;-&quot;??_ ;_ @_ "/>
    <numFmt numFmtId="172" formatCode="0.0%;[Red]\(0.0%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8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72" fontId="5" fillId="0" borderId="0" xfId="59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 applyProtection="1">
      <alignment/>
      <protection/>
    </xf>
    <xf numFmtId="173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3" fontId="5" fillId="0" borderId="16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 applyProtection="1">
      <alignment/>
      <protection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18" xfId="0" applyNumberFormat="1" applyFont="1" applyFill="1" applyBorder="1" applyAlignment="1" applyProtection="1">
      <alignment/>
      <protection/>
    </xf>
    <xf numFmtId="173" fontId="5" fillId="0" borderId="19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22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1" fontId="5" fillId="0" borderId="21" xfId="42" applyNumberFormat="1" applyFont="1" applyFill="1" applyBorder="1" applyAlignment="1" applyProtection="1">
      <alignment/>
      <protection/>
    </xf>
    <xf numFmtId="171" fontId="5" fillId="0" borderId="10" xfId="42" applyNumberFormat="1" applyFont="1" applyFill="1" applyBorder="1" applyAlignment="1" applyProtection="1">
      <alignment/>
      <protection/>
    </xf>
    <xf numFmtId="171" fontId="5" fillId="0" borderId="22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69" fontId="5" fillId="0" borderId="16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169" fontId="5" fillId="0" borderId="18" xfId="0" applyNumberFormat="1" applyFont="1" applyFill="1" applyBorder="1" applyAlignment="1" applyProtection="1">
      <alignment/>
      <protection/>
    </xf>
    <xf numFmtId="169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133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6554789550</v>
      </c>
      <c r="C5" s="6">
        <v>7390708222</v>
      </c>
      <c r="D5" s="23">
        <v>8102547222</v>
      </c>
      <c r="E5" s="24">
        <v>8476019426</v>
      </c>
      <c r="F5" s="6">
        <v>8505473048</v>
      </c>
      <c r="G5" s="25">
        <v>8505473048</v>
      </c>
      <c r="H5" s="26">
        <v>2471507</v>
      </c>
      <c r="I5" s="24">
        <v>9177116634</v>
      </c>
      <c r="J5" s="6">
        <v>9755553774</v>
      </c>
      <c r="K5" s="25">
        <v>10411035967</v>
      </c>
    </row>
    <row r="6" spans="1:11" ht="13.5">
      <c r="A6" s="22" t="s">
        <v>18</v>
      </c>
      <c r="B6" s="6">
        <v>17296513235</v>
      </c>
      <c r="C6" s="6">
        <v>19216854266</v>
      </c>
      <c r="D6" s="23">
        <v>20467468285</v>
      </c>
      <c r="E6" s="24">
        <v>23101098655</v>
      </c>
      <c r="F6" s="6">
        <v>22921616771</v>
      </c>
      <c r="G6" s="25">
        <v>22921616771</v>
      </c>
      <c r="H6" s="26">
        <v>20940</v>
      </c>
      <c r="I6" s="24">
        <v>25678824136</v>
      </c>
      <c r="J6" s="6">
        <v>28289707685</v>
      </c>
      <c r="K6" s="25">
        <v>31204007077</v>
      </c>
    </row>
    <row r="7" spans="1:11" ht="13.5">
      <c r="A7" s="22" t="s">
        <v>19</v>
      </c>
      <c r="B7" s="6">
        <v>481728851</v>
      </c>
      <c r="C7" s="6">
        <v>615054274</v>
      </c>
      <c r="D7" s="23">
        <v>684878796</v>
      </c>
      <c r="E7" s="24">
        <v>764094702</v>
      </c>
      <c r="F7" s="6">
        <v>773560927</v>
      </c>
      <c r="G7" s="25">
        <v>773560927</v>
      </c>
      <c r="H7" s="26">
        <v>4042757</v>
      </c>
      <c r="I7" s="24">
        <v>1027091894</v>
      </c>
      <c r="J7" s="6">
        <v>1110587813</v>
      </c>
      <c r="K7" s="25">
        <v>1174409728</v>
      </c>
    </row>
    <row r="8" spans="1:11" ht="13.5">
      <c r="A8" s="22" t="s">
        <v>20</v>
      </c>
      <c r="B8" s="6">
        <v>7760218020</v>
      </c>
      <c r="C8" s="6">
        <v>8613842914</v>
      </c>
      <c r="D8" s="23">
        <v>9269994500</v>
      </c>
      <c r="E8" s="24">
        <v>10053661424</v>
      </c>
      <c r="F8" s="6">
        <v>10248752336</v>
      </c>
      <c r="G8" s="25">
        <v>10248752336</v>
      </c>
      <c r="H8" s="26">
        <v>71542385</v>
      </c>
      <c r="I8" s="24">
        <v>11237479020</v>
      </c>
      <c r="J8" s="6">
        <v>11422630262</v>
      </c>
      <c r="K8" s="25">
        <v>12061705567</v>
      </c>
    </row>
    <row r="9" spans="1:11" ht="13.5">
      <c r="A9" s="22" t="s">
        <v>21</v>
      </c>
      <c r="B9" s="6">
        <v>3911544262</v>
      </c>
      <c r="C9" s="6">
        <v>4291967220</v>
      </c>
      <c r="D9" s="23">
        <v>4549205619</v>
      </c>
      <c r="E9" s="24">
        <v>4607536949</v>
      </c>
      <c r="F9" s="6">
        <v>4805774588</v>
      </c>
      <c r="G9" s="25">
        <v>4805774588</v>
      </c>
      <c r="H9" s="26">
        <v>2013833</v>
      </c>
      <c r="I9" s="24">
        <v>4878569430</v>
      </c>
      <c r="J9" s="6">
        <v>5031479601</v>
      </c>
      <c r="K9" s="25">
        <v>5296279839</v>
      </c>
    </row>
    <row r="10" spans="1:11" ht="25.5">
      <c r="A10" s="27" t="s">
        <v>134</v>
      </c>
      <c r="B10" s="28">
        <f>SUM(B5:B9)</f>
        <v>36004793918</v>
      </c>
      <c r="C10" s="29">
        <f aca="true" t="shared" si="0" ref="C10:K10">SUM(C5:C9)</f>
        <v>40128426896</v>
      </c>
      <c r="D10" s="30">
        <f t="shared" si="0"/>
        <v>43074094422</v>
      </c>
      <c r="E10" s="28">
        <f t="shared" si="0"/>
        <v>47002411156</v>
      </c>
      <c r="F10" s="29">
        <f t="shared" si="0"/>
        <v>47255177670</v>
      </c>
      <c r="G10" s="31">
        <f t="shared" si="0"/>
        <v>47255177670</v>
      </c>
      <c r="H10" s="32">
        <f t="shared" si="0"/>
        <v>80091422</v>
      </c>
      <c r="I10" s="28">
        <f t="shared" si="0"/>
        <v>51999081114</v>
      </c>
      <c r="J10" s="29">
        <f t="shared" si="0"/>
        <v>55609959135</v>
      </c>
      <c r="K10" s="31">
        <f t="shared" si="0"/>
        <v>60147438178</v>
      </c>
    </row>
    <row r="11" spans="1:11" ht="13.5">
      <c r="A11" s="22" t="s">
        <v>22</v>
      </c>
      <c r="B11" s="6">
        <v>10502489676</v>
      </c>
      <c r="C11" s="6">
        <v>10400600798</v>
      </c>
      <c r="D11" s="23">
        <v>11893917891</v>
      </c>
      <c r="E11" s="24">
        <v>13180732931</v>
      </c>
      <c r="F11" s="6">
        <v>13226143942</v>
      </c>
      <c r="G11" s="25">
        <v>13226143942</v>
      </c>
      <c r="H11" s="26">
        <v>15545402</v>
      </c>
      <c r="I11" s="24">
        <v>14549557762</v>
      </c>
      <c r="J11" s="6">
        <v>15528803239</v>
      </c>
      <c r="K11" s="25">
        <v>16590842093</v>
      </c>
    </row>
    <row r="12" spans="1:11" ht="13.5">
      <c r="A12" s="22" t="s">
        <v>23</v>
      </c>
      <c r="B12" s="6">
        <v>488060320</v>
      </c>
      <c r="C12" s="6">
        <v>507680618</v>
      </c>
      <c r="D12" s="23">
        <v>573453837</v>
      </c>
      <c r="E12" s="24">
        <v>622728265</v>
      </c>
      <c r="F12" s="6">
        <v>588676025</v>
      </c>
      <c r="G12" s="25">
        <v>588676025</v>
      </c>
      <c r="H12" s="26">
        <v>8084267</v>
      </c>
      <c r="I12" s="24">
        <v>664096988</v>
      </c>
      <c r="J12" s="6">
        <v>694407336</v>
      </c>
      <c r="K12" s="25">
        <v>735355178</v>
      </c>
    </row>
    <row r="13" spans="1:11" ht="13.5">
      <c r="A13" s="22" t="s">
        <v>135</v>
      </c>
      <c r="B13" s="6">
        <v>3483544118</v>
      </c>
      <c r="C13" s="6">
        <v>3711421798</v>
      </c>
      <c r="D13" s="23">
        <v>4204045151</v>
      </c>
      <c r="E13" s="24">
        <v>3776305241</v>
      </c>
      <c r="F13" s="6">
        <v>3849945982</v>
      </c>
      <c r="G13" s="25">
        <v>3849945982</v>
      </c>
      <c r="H13" s="26">
        <v>10868079</v>
      </c>
      <c r="I13" s="24">
        <v>4350780403</v>
      </c>
      <c r="J13" s="6">
        <v>4625457066</v>
      </c>
      <c r="K13" s="25">
        <v>4982013483</v>
      </c>
    </row>
    <row r="14" spans="1:11" ht="13.5">
      <c r="A14" s="22" t="s">
        <v>24</v>
      </c>
      <c r="B14" s="6">
        <v>1130750343</v>
      </c>
      <c r="C14" s="6">
        <v>1204329834</v>
      </c>
      <c r="D14" s="23">
        <v>1105028676</v>
      </c>
      <c r="E14" s="24">
        <v>1449431726</v>
      </c>
      <c r="F14" s="6">
        <v>1455286343</v>
      </c>
      <c r="G14" s="25">
        <v>1455286343</v>
      </c>
      <c r="H14" s="26">
        <v>0</v>
      </c>
      <c r="I14" s="24">
        <v>1731443968</v>
      </c>
      <c r="J14" s="6">
        <v>1781690983</v>
      </c>
      <c r="K14" s="25">
        <v>1797161117</v>
      </c>
    </row>
    <row r="15" spans="1:11" ht="13.5">
      <c r="A15" s="22" t="s">
        <v>25</v>
      </c>
      <c r="B15" s="6">
        <v>10674714209</v>
      </c>
      <c r="C15" s="6">
        <v>12203577412</v>
      </c>
      <c r="D15" s="23">
        <v>12919320078</v>
      </c>
      <c r="E15" s="24">
        <v>13696913182</v>
      </c>
      <c r="F15" s="6">
        <v>13796752999</v>
      </c>
      <c r="G15" s="25">
        <v>13796752999</v>
      </c>
      <c r="H15" s="26">
        <v>0</v>
      </c>
      <c r="I15" s="24">
        <v>15715853523</v>
      </c>
      <c r="J15" s="6">
        <v>17388660932</v>
      </c>
      <c r="K15" s="25">
        <v>19280203564</v>
      </c>
    </row>
    <row r="16" spans="1:11" ht="13.5">
      <c r="A16" s="33" t="s">
        <v>26</v>
      </c>
      <c r="B16" s="6">
        <v>634204573</v>
      </c>
      <c r="C16" s="6">
        <v>904734935</v>
      </c>
      <c r="D16" s="23">
        <v>866627909</v>
      </c>
      <c r="E16" s="24">
        <v>765906301</v>
      </c>
      <c r="F16" s="6">
        <v>657609177</v>
      </c>
      <c r="G16" s="25">
        <v>657609177</v>
      </c>
      <c r="H16" s="26">
        <v>6835635</v>
      </c>
      <c r="I16" s="24">
        <v>709709032</v>
      </c>
      <c r="J16" s="6">
        <v>738815083</v>
      </c>
      <c r="K16" s="25">
        <v>789559089</v>
      </c>
    </row>
    <row r="17" spans="1:11" ht="13.5">
      <c r="A17" s="22" t="s">
        <v>27</v>
      </c>
      <c r="B17" s="6">
        <v>9299050934</v>
      </c>
      <c r="C17" s="6">
        <v>11411547945</v>
      </c>
      <c r="D17" s="23">
        <v>13266521230</v>
      </c>
      <c r="E17" s="24">
        <v>13908415333</v>
      </c>
      <c r="F17" s="6">
        <v>14521636714</v>
      </c>
      <c r="G17" s="25">
        <v>14521636714</v>
      </c>
      <c r="H17" s="26">
        <v>38592048</v>
      </c>
      <c r="I17" s="24">
        <v>14825233156</v>
      </c>
      <c r="J17" s="6">
        <v>15303199355</v>
      </c>
      <c r="K17" s="25">
        <v>16278799278</v>
      </c>
    </row>
    <row r="18" spans="1:11" ht="13.5">
      <c r="A18" s="34" t="s">
        <v>28</v>
      </c>
      <c r="B18" s="35">
        <f>SUM(B11:B17)</f>
        <v>36212814173</v>
      </c>
      <c r="C18" s="36">
        <f aca="true" t="shared" si="1" ref="C18:K18">SUM(C11:C17)</f>
        <v>40343893340</v>
      </c>
      <c r="D18" s="37">
        <f t="shared" si="1"/>
        <v>44828914772</v>
      </c>
      <c r="E18" s="35">
        <f t="shared" si="1"/>
        <v>47400432979</v>
      </c>
      <c r="F18" s="36">
        <f t="shared" si="1"/>
        <v>48096051182</v>
      </c>
      <c r="G18" s="38">
        <f t="shared" si="1"/>
        <v>48096051182</v>
      </c>
      <c r="H18" s="39">
        <f t="shared" si="1"/>
        <v>79925431</v>
      </c>
      <c r="I18" s="35">
        <f t="shared" si="1"/>
        <v>52546674832</v>
      </c>
      <c r="J18" s="36">
        <f t="shared" si="1"/>
        <v>56061033994</v>
      </c>
      <c r="K18" s="38">
        <f t="shared" si="1"/>
        <v>60453933802</v>
      </c>
    </row>
    <row r="19" spans="1:11" ht="13.5">
      <c r="A19" s="34" t="s">
        <v>29</v>
      </c>
      <c r="B19" s="40">
        <f>+B10-B18</f>
        <v>-208020255</v>
      </c>
      <c r="C19" s="41">
        <f aca="true" t="shared" si="2" ref="C19:K19">+C10-C18</f>
        <v>-215466444</v>
      </c>
      <c r="D19" s="42">
        <f t="shared" si="2"/>
        <v>-1754820350</v>
      </c>
      <c r="E19" s="40">
        <f t="shared" si="2"/>
        <v>-398021823</v>
      </c>
      <c r="F19" s="41">
        <f t="shared" si="2"/>
        <v>-840873512</v>
      </c>
      <c r="G19" s="43">
        <f t="shared" si="2"/>
        <v>-840873512</v>
      </c>
      <c r="H19" s="44">
        <f t="shared" si="2"/>
        <v>165991</v>
      </c>
      <c r="I19" s="40">
        <f t="shared" si="2"/>
        <v>-547593718</v>
      </c>
      <c r="J19" s="41">
        <f t="shared" si="2"/>
        <v>-451074859</v>
      </c>
      <c r="K19" s="43">
        <f t="shared" si="2"/>
        <v>-306495624</v>
      </c>
    </row>
    <row r="20" spans="1:11" ht="13.5">
      <c r="A20" s="22" t="s">
        <v>30</v>
      </c>
      <c r="B20" s="24">
        <v>4432336758</v>
      </c>
      <c r="C20" s="6">
        <v>5233127406</v>
      </c>
      <c r="D20" s="23">
        <v>6335310336</v>
      </c>
      <c r="E20" s="24">
        <v>7707110234</v>
      </c>
      <c r="F20" s="6">
        <v>8056869184</v>
      </c>
      <c r="G20" s="25">
        <v>8056869184</v>
      </c>
      <c r="H20" s="26">
        <v>31000000</v>
      </c>
      <c r="I20" s="24">
        <v>9224417990</v>
      </c>
      <c r="J20" s="6">
        <v>8938318192</v>
      </c>
      <c r="K20" s="25">
        <v>9348683218</v>
      </c>
    </row>
    <row r="21" spans="1:11" ht="13.5">
      <c r="A21" s="22" t="s">
        <v>136</v>
      </c>
      <c r="B21" s="45">
        <v>-10768632</v>
      </c>
      <c r="C21" s="46">
        <v>11942993</v>
      </c>
      <c r="D21" s="47">
        <v>5024977</v>
      </c>
      <c r="E21" s="45">
        <v>59698000</v>
      </c>
      <c r="F21" s="46">
        <v>20000000</v>
      </c>
      <c r="G21" s="48">
        <v>20000000</v>
      </c>
      <c r="H21" s="49">
        <v>0</v>
      </c>
      <c r="I21" s="45">
        <v>-64799000</v>
      </c>
      <c r="J21" s="46">
        <v>-55122756</v>
      </c>
      <c r="K21" s="48">
        <v>-57998774</v>
      </c>
    </row>
    <row r="22" spans="1:11" ht="25.5">
      <c r="A22" s="50" t="s">
        <v>137</v>
      </c>
      <c r="B22" s="51">
        <f>SUM(B19:B21)</f>
        <v>4213547871</v>
      </c>
      <c r="C22" s="52">
        <f aca="true" t="shared" si="3" ref="C22:K22">SUM(C19:C21)</f>
        <v>5029603955</v>
      </c>
      <c r="D22" s="53">
        <f t="shared" si="3"/>
        <v>4585514963</v>
      </c>
      <c r="E22" s="51">
        <f t="shared" si="3"/>
        <v>7368786411</v>
      </c>
      <c r="F22" s="52">
        <f t="shared" si="3"/>
        <v>7235995672</v>
      </c>
      <c r="G22" s="54">
        <f t="shared" si="3"/>
        <v>7235995672</v>
      </c>
      <c r="H22" s="55">
        <f t="shared" si="3"/>
        <v>31165991</v>
      </c>
      <c r="I22" s="51">
        <f t="shared" si="3"/>
        <v>8612025272</v>
      </c>
      <c r="J22" s="52">
        <f t="shared" si="3"/>
        <v>8432120577</v>
      </c>
      <c r="K22" s="54">
        <f t="shared" si="3"/>
        <v>8984188820</v>
      </c>
    </row>
    <row r="23" spans="1:11" ht="13.5">
      <c r="A23" s="56" t="s">
        <v>31</v>
      </c>
      <c r="B23" s="6">
        <v>-21646829</v>
      </c>
      <c r="C23" s="6">
        <v>43867879</v>
      </c>
      <c r="D23" s="23">
        <v>-35015996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4191901042</v>
      </c>
      <c r="C24" s="41">
        <f aca="true" t="shared" si="4" ref="C24:K24">SUM(C22:C23)</f>
        <v>5073471834</v>
      </c>
      <c r="D24" s="42">
        <f t="shared" si="4"/>
        <v>4550498967</v>
      </c>
      <c r="E24" s="40">
        <f t="shared" si="4"/>
        <v>7368786411</v>
      </c>
      <c r="F24" s="41">
        <f t="shared" si="4"/>
        <v>7235995672</v>
      </c>
      <c r="G24" s="43">
        <f t="shared" si="4"/>
        <v>7235995672</v>
      </c>
      <c r="H24" s="44">
        <f t="shared" si="4"/>
        <v>31165991</v>
      </c>
      <c r="I24" s="40">
        <f t="shared" si="4"/>
        <v>8612025272</v>
      </c>
      <c r="J24" s="41">
        <f t="shared" si="4"/>
        <v>8432120577</v>
      </c>
      <c r="K24" s="43">
        <f t="shared" si="4"/>
        <v>8984188820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7001608098</v>
      </c>
      <c r="C27" s="7">
        <v>7579795445</v>
      </c>
      <c r="D27" s="64">
        <v>9930727673</v>
      </c>
      <c r="E27" s="65">
        <v>12159417548</v>
      </c>
      <c r="F27" s="7">
        <v>13021744355</v>
      </c>
      <c r="G27" s="66">
        <v>13021744355</v>
      </c>
      <c r="H27" s="67">
        <v>31047517</v>
      </c>
      <c r="I27" s="65">
        <v>13943250451</v>
      </c>
      <c r="J27" s="7">
        <v>12839911586</v>
      </c>
      <c r="K27" s="66">
        <v>13083702028</v>
      </c>
    </row>
    <row r="28" spans="1:11" ht="13.5">
      <c r="A28" s="68" t="s">
        <v>30</v>
      </c>
      <c r="B28" s="6">
        <v>4261567530</v>
      </c>
      <c r="C28" s="6">
        <v>4927009515</v>
      </c>
      <c r="D28" s="23">
        <v>6357649053</v>
      </c>
      <c r="E28" s="24">
        <v>7721991094</v>
      </c>
      <c r="F28" s="6">
        <v>8616918154</v>
      </c>
      <c r="G28" s="25">
        <v>8616918154</v>
      </c>
      <c r="H28" s="26">
        <v>31047517</v>
      </c>
      <c r="I28" s="24">
        <v>9331858394</v>
      </c>
      <c r="J28" s="6">
        <v>8893166712</v>
      </c>
      <c r="K28" s="25">
        <v>9268110553</v>
      </c>
    </row>
    <row r="29" spans="1:11" ht="13.5">
      <c r="A29" s="22" t="s">
        <v>139</v>
      </c>
      <c r="B29" s="6">
        <v>17870121</v>
      </c>
      <c r="C29" s="6">
        <v>123327490</v>
      </c>
      <c r="D29" s="23">
        <v>142514343</v>
      </c>
      <c r="E29" s="24">
        <v>90129368</v>
      </c>
      <c r="F29" s="6">
        <v>102668551</v>
      </c>
      <c r="G29" s="25">
        <v>102668551</v>
      </c>
      <c r="H29" s="26">
        <v>0</v>
      </c>
      <c r="I29" s="24">
        <v>126286930</v>
      </c>
      <c r="J29" s="6">
        <v>87719298</v>
      </c>
      <c r="K29" s="25">
        <v>114035087</v>
      </c>
    </row>
    <row r="30" spans="1:11" ht="13.5">
      <c r="A30" s="22" t="s">
        <v>34</v>
      </c>
      <c r="B30" s="6">
        <v>1151443194</v>
      </c>
      <c r="C30" s="6">
        <v>149218790</v>
      </c>
      <c r="D30" s="23">
        <v>1742860145</v>
      </c>
      <c r="E30" s="24">
        <v>1740746460</v>
      </c>
      <c r="F30" s="6">
        <v>1786713382</v>
      </c>
      <c r="G30" s="25">
        <v>1786713382</v>
      </c>
      <c r="H30" s="26">
        <v>0</v>
      </c>
      <c r="I30" s="24">
        <v>1474882320</v>
      </c>
      <c r="J30" s="6">
        <v>1150000000</v>
      </c>
      <c r="K30" s="25">
        <v>1100000000</v>
      </c>
    </row>
    <row r="31" spans="1:11" ht="13.5">
      <c r="A31" s="22" t="s">
        <v>35</v>
      </c>
      <c r="B31" s="6">
        <v>1570727254</v>
      </c>
      <c r="C31" s="6">
        <v>2380239619</v>
      </c>
      <c r="D31" s="23">
        <v>1687704136</v>
      </c>
      <c r="E31" s="24">
        <v>2606550626</v>
      </c>
      <c r="F31" s="6">
        <v>2515444268</v>
      </c>
      <c r="G31" s="25">
        <v>2515444268</v>
      </c>
      <c r="H31" s="26">
        <v>0</v>
      </c>
      <c r="I31" s="24">
        <v>3010222807</v>
      </c>
      <c r="J31" s="6">
        <v>2709025657</v>
      </c>
      <c r="K31" s="25">
        <v>2601556387</v>
      </c>
    </row>
    <row r="32" spans="1:11" ht="13.5">
      <c r="A32" s="34" t="s">
        <v>36</v>
      </c>
      <c r="B32" s="7">
        <f>SUM(B28:B31)</f>
        <v>7001608099</v>
      </c>
      <c r="C32" s="7">
        <f aca="true" t="shared" si="5" ref="C32:K32">SUM(C28:C31)</f>
        <v>7579795414</v>
      </c>
      <c r="D32" s="64">
        <f t="shared" si="5"/>
        <v>9930727677</v>
      </c>
      <c r="E32" s="65">
        <f t="shared" si="5"/>
        <v>12159417548</v>
      </c>
      <c r="F32" s="7">
        <f t="shared" si="5"/>
        <v>13021744355</v>
      </c>
      <c r="G32" s="66">
        <f t="shared" si="5"/>
        <v>13021744355</v>
      </c>
      <c r="H32" s="67">
        <f t="shared" si="5"/>
        <v>31047517</v>
      </c>
      <c r="I32" s="65">
        <f t="shared" si="5"/>
        <v>13943250451</v>
      </c>
      <c r="J32" s="7">
        <f t="shared" si="5"/>
        <v>12839911667</v>
      </c>
      <c r="K32" s="66">
        <f t="shared" si="5"/>
        <v>13083702027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19299861238</v>
      </c>
      <c r="C35" s="6">
        <v>20826908133</v>
      </c>
      <c r="D35" s="23">
        <v>23596719768</v>
      </c>
      <c r="E35" s="24">
        <v>23017203350</v>
      </c>
      <c r="F35" s="6">
        <v>22608515699</v>
      </c>
      <c r="G35" s="25">
        <v>22608515699</v>
      </c>
      <c r="H35" s="26">
        <v>10498596025</v>
      </c>
      <c r="I35" s="24">
        <v>25466626856</v>
      </c>
      <c r="J35" s="6">
        <v>26362296208</v>
      </c>
      <c r="K35" s="25">
        <v>28111854151</v>
      </c>
    </row>
    <row r="36" spans="1:11" ht="13.5">
      <c r="A36" s="22" t="s">
        <v>39</v>
      </c>
      <c r="B36" s="6">
        <v>71429628917</v>
      </c>
      <c r="C36" s="6">
        <v>77798295959</v>
      </c>
      <c r="D36" s="23">
        <v>82631201819</v>
      </c>
      <c r="E36" s="24">
        <v>90961955742</v>
      </c>
      <c r="F36" s="6">
        <v>92102977767</v>
      </c>
      <c r="G36" s="25">
        <v>92102977767</v>
      </c>
      <c r="H36" s="26">
        <v>41666122248</v>
      </c>
      <c r="I36" s="24">
        <v>99779296844</v>
      </c>
      <c r="J36" s="6">
        <v>108116318185</v>
      </c>
      <c r="K36" s="25">
        <v>117350085741</v>
      </c>
    </row>
    <row r="37" spans="1:11" ht="13.5">
      <c r="A37" s="22" t="s">
        <v>40</v>
      </c>
      <c r="B37" s="6">
        <v>12770815962</v>
      </c>
      <c r="C37" s="6">
        <v>14464963096</v>
      </c>
      <c r="D37" s="23">
        <v>16312075962</v>
      </c>
      <c r="E37" s="24">
        <v>13423030437</v>
      </c>
      <c r="F37" s="6">
        <v>13743380466</v>
      </c>
      <c r="G37" s="25">
        <v>13743380466</v>
      </c>
      <c r="H37" s="26">
        <v>5619908353</v>
      </c>
      <c r="I37" s="24">
        <v>14803136892</v>
      </c>
      <c r="J37" s="6">
        <v>14668474952</v>
      </c>
      <c r="K37" s="25">
        <v>14753339782</v>
      </c>
    </row>
    <row r="38" spans="1:11" ht="13.5">
      <c r="A38" s="22" t="s">
        <v>41</v>
      </c>
      <c r="B38" s="6">
        <v>16315861617</v>
      </c>
      <c r="C38" s="6">
        <v>15683717082</v>
      </c>
      <c r="D38" s="23">
        <v>16627886385</v>
      </c>
      <c r="E38" s="24">
        <v>16801719193</v>
      </c>
      <c r="F38" s="6">
        <v>16511855431</v>
      </c>
      <c r="G38" s="25">
        <v>16511855431</v>
      </c>
      <c r="H38" s="26">
        <v>4191227751</v>
      </c>
      <c r="I38" s="24">
        <v>17202470252</v>
      </c>
      <c r="J38" s="6">
        <v>17154169867</v>
      </c>
      <c r="K38" s="25">
        <v>17142673853</v>
      </c>
    </row>
    <row r="39" spans="1:11" ht="13.5">
      <c r="A39" s="22" t="s">
        <v>42</v>
      </c>
      <c r="B39" s="6">
        <v>61642812576</v>
      </c>
      <c r="C39" s="6">
        <v>68476523914</v>
      </c>
      <c r="D39" s="23">
        <v>73287959240</v>
      </c>
      <c r="E39" s="24">
        <v>83754409465</v>
      </c>
      <c r="F39" s="6">
        <v>84456257568</v>
      </c>
      <c r="G39" s="25">
        <v>84456257568</v>
      </c>
      <c r="H39" s="26">
        <v>42353582167</v>
      </c>
      <c r="I39" s="24">
        <v>93240316556</v>
      </c>
      <c r="J39" s="6">
        <v>102655969573</v>
      </c>
      <c r="K39" s="25">
        <v>113565926253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9180969503</v>
      </c>
      <c r="C42" s="6">
        <v>8571937121</v>
      </c>
      <c r="D42" s="23">
        <v>9733080242</v>
      </c>
      <c r="E42" s="24">
        <v>10919159649</v>
      </c>
      <c r="F42" s="6">
        <v>10627031271</v>
      </c>
      <c r="G42" s="25">
        <v>10627031271</v>
      </c>
      <c r="H42" s="26">
        <v>7052678139</v>
      </c>
      <c r="I42" s="24">
        <v>12760303794</v>
      </c>
      <c r="J42" s="6">
        <v>12467425932</v>
      </c>
      <c r="K42" s="25">
        <v>25464459123</v>
      </c>
    </row>
    <row r="43" spans="1:11" ht="13.5">
      <c r="A43" s="22" t="s">
        <v>45</v>
      </c>
      <c r="B43" s="6">
        <v>-6711614280</v>
      </c>
      <c r="C43" s="6">
        <v>-6678314464</v>
      </c>
      <c r="D43" s="23">
        <v>-8993984616</v>
      </c>
      <c r="E43" s="24">
        <v>-11418876523</v>
      </c>
      <c r="F43" s="6">
        <v>-12270826222</v>
      </c>
      <c r="G43" s="25">
        <v>-12270826222</v>
      </c>
      <c r="H43" s="26">
        <v>-9113759379</v>
      </c>
      <c r="I43" s="24">
        <v>-12874759079</v>
      </c>
      <c r="J43" s="6">
        <v>-12001020592</v>
      </c>
      <c r="K43" s="25">
        <v>-12600587074</v>
      </c>
    </row>
    <row r="44" spans="1:11" ht="13.5">
      <c r="A44" s="22" t="s">
        <v>46</v>
      </c>
      <c r="B44" s="6">
        <v>647590335</v>
      </c>
      <c r="C44" s="6">
        <v>-835273492</v>
      </c>
      <c r="D44" s="23">
        <v>887343553</v>
      </c>
      <c r="E44" s="24">
        <v>265526963</v>
      </c>
      <c r="F44" s="6">
        <v>386578851</v>
      </c>
      <c r="G44" s="25">
        <v>386578851</v>
      </c>
      <c r="H44" s="26">
        <v>-14834025</v>
      </c>
      <c r="I44" s="24">
        <v>11455039</v>
      </c>
      <c r="J44" s="6">
        <v>-126627313</v>
      </c>
      <c r="K44" s="25">
        <v>-211409454</v>
      </c>
    </row>
    <row r="45" spans="1:11" ht="13.5">
      <c r="A45" s="34" t="s">
        <v>47</v>
      </c>
      <c r="B45" s="7">
        <v>9275597760</v>
      </c>
      <c r="C45" s="7">
        <v>10376169100</v>
      </c>
      <c r="D45" s="64">
        <v>11758325282</v>
      </c>
      <c r="E45" s="65">
        <v>10253179269</v>
      </c>
      <c r="F45" s="7">
        <v>9150617613</v>
      </c>
      <c r="G45" s="66">
        <v>9150617613</v>
      </c>
      <c r="H45" s="67">
        <v>7881596248</v>
      </c>
      <c r="I45" s="65">
        <v>9584688610</v>
      </c>
      <c r="J45" s="7">
        <v>9924466637</v>
      </c>
      <c r="K45" s="66">
        <v>22576929232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9453381682</v>
      </c>
      <c r="C48" s="6">
        <v>10535511074</v>
      </c>
      <c r="D48" s="23">
        <v>12144085824</v>
      </c>
      <c r="E48" s="24">
        <v>11052046639</v>
      </c>
      <c r="F48" s="6">
        <v>10575173026</v>
      </c>
      <c r="G48" s="25">
        <v>10575173026</v>
      </c>
      <c r="H48" s="26">
        <v>5001188775</v>
      </c>
      <c r="I48" s="24">
        <v>11056539679</v>
      </c>
      <c r="J48" s="6">
        <v>11001056084</v>
      </c>
      <c r="K48" s="25">
        <v>11609005439</v>
      </c>
    </row>
    <row r="49" spans="1:11" ht="13.5">
      <c r="A49" s="22" t="s">
        <v>50</v>
      </c>
      <c r="B49" s="6">
        <f>+B75</f>
        <v>8024273436.278418</v>
      </c>
      <c r="C49" s="6">
        <f aca="true" t="shared" si="6" ref="C49:K49">+C75</f>
        <v>9106209800.171108</v>
      </c>
      <c r="D49" s="23">
        <f t="shared" si="6"/>
        <v>6992578487.8817425</v>
      </c>
      <c r="E49" s="24">
        <f t="shared" si="6"/>
        <v>5579387921.967894</v>
      </c>
      <c r="F49" s="6">
        <f t="shared" si="6"/>
        <v>4804645415.559254</v>
      </c>
      <c r="G49" s="25">
        <f t="shared" si="6"/>
        <v>4804645415.559254</v>
      </c>
      <c r="H49" s="26">
        <f t="shared" si="6"/>
        <v>-40955015932596.23</v>
      </c>
      <c r="I49" s="24">
        <f t="shared" si="6"/>
        <v>3760611985.614538</v>
      </c>
      <c r="J49" s="6">
        <f t="shared" si="6"/>
        <v>2670665529.990555</v>
      </c>
      <c r="K49" s="25">
        <f t="shared" si="6"/>
        <v>1263506175.0149307</v>
      </c>
    </row>
    <row r="50" spans="1:11" ht="13.5">
      <c r="A50" s="34" t="s">
        <v>51</v>
      </c>
      <c r="B50" s="7">
        <f>+B48-B49</f>
        <v>1429108245.7215824</v>
      </c>
      <c r="C50" s="7">
        <f aca="true" t="shared" si="7" ref="C50:K50">+C48-C49</f>
        <v>1429301273.8288918</v>
      </c>
      <c r="D50" s="64">
        <f t="shared" si="7"/>
        <v>5151507336.1182575</v>
      </c>
      <c r="E50" s="65">
        <f t="shared" si="7"/>
        <v>5472658717.032106</v>
      </c>
      <c r="F50" s="7">
        <f t="shared" si="7"/>
        <v>5770527610.440746</v>
      </c>
      <c r="G50" s="66">
        <f t="shared" si="7"/>
        <v>5770527610.440746</v>
      </c>
      <c r="H50" s="67">
        <f t="shared" si="7"/>
        <v>40960017121371.23</v>
      </c>
      <c r="I50" s="65">
        <f t="shared" si="7"/>
        <v>7295927693.385462</v>
      </c>
      <c r="J50" s="7">
        <f t="shared" si="7"/>
        <v>8330390554.009445</v>
      </c>
      <c r="K50" s="66">
        <f t="shared" si="7"/>
        <v>10345499263.98507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60379319981</v>
      </c>
      <c r="C53" s="6">
        <v>71538942475</v>
      </c>
      <c r="D53" s="23">
        <v>69092994465</v>
      </c>
      <c r="E53" s="24">
        <v>78149047895</v>
      </c>
      <c r="F53" s="6">
        <v>78834865619</v>
      </c>
      <c r="G53" s="25">
        <v>78834865619</v>
      </c>
      <c r="H53" s="26">
        <v>65844168781</v>
      </c>
      <c r="I53" s="24">
        <v>94322061212</v>
      </c>
      <c r="J53" s="6">
        <v>101678204548</v>
      </c>
      <c r="K53" s="25">
        <v>110012356855</v>
      </c>
    </row>
    <row r="54" spans="1:11" ht="13.5">
      <c r="A54" s="22" t="s">
        <v>135</v>
      </c>
      <c r="B54" s="6">
        <v>3483544118</v>
      </c>
      <c r="C54" s="6">
        <v>3711421798</v>
      </c>
      <c r="D54" s="23">
        <v>4204045151</v>
      </c>
      <c r="E54" s="24">
        <v>3776305241</v>
      </c>
      <c r="F54" s="6">
        <v>3849945982</v>
      </c>
      <c r="G54" s="25">
        <v>3849945982</v>
      </c>
      <c r="H54" s="26">
        <v>10868079</v>
      </c>
      <c r="I54" s="24">
        <v>4350780403</v>
      </c>
      <c r="J54" s="6">
        <v>4625457066</v>
      </c>
      <c r="K54" s="25">
        <v>4982013483</v>
      </c>
    </row>
    <row r="55" spans="1:11" ht="13.5">
      <c r="A55" s="22" t="s">
        <v>54</v>
      </c>
      <c r="B55" s="6">
        <v>1280574976</v>
      </c>
      <c r="C55" s="6">
        <v>1695981017</v>
      </c>
      <c r="D55" s="23">
        <v>2440776692</v>
      </c>
      <c r="E55" s="24">
        <v>3215875905</v>
      </c>
      <c r="F55" s="6">
        <v>2629056379</v>
      </c>
      <c r="G55" s="25">
        <v>2629056379</v>
      </c>
      <c r="H55" s="26">
        <v>0</v>
      </c>
      <c r="I55" s="24">
        <v>5072687047</v>
      </c>
      <c r="J55" s="6">
        <v>4525818522</v>
      </c>
      <c r="K55" s="25">
        <v>4728163765</v>
      </c>
    </row>
    <row r="56" spans="1:11" ht="13.5">
      <c r="A56" s="22" t="s">
        <v>55</v>
      </c>
      <c r="B56" s="6">
        <v>2295920275</v>
      </c>
      <c r="C56" s="6">
        <v>2944781576</v>
      </c>
      <c r="D56" s="23">
        <v>3344662956</v>
      </c>
      <c r="E56" s="24">
        <v>4641140560</v>
      </c>
      <c r="F56" s="6">
        <v>4047165978</v>
      </c>
      <c r="G56" s="25">
        <v>4047165978</v>
      </c>
      <c r="H56" s="26">
        <v>0</v>
      </c>
      <c r="I56" s="24">
        <v>4755528257</v>
      </c>
      <c r="J56" s="6">
        <v>5007290693</v>
      </c>
      <c r="K56" s="25">
        <v>5425868748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1594625898</v>
      </c>
      <c r="C59" s="6">
        <v>1637606854</v>
      </c>
      <c r="D59" s="23">
        <v>1537745407</v>
      </c>
      <c r="E59" s="24">
        <v>1661018164</v>
      </c>
      <c r="F59" s="6">
        <v>1744613192</v>
      </c>
      <c r="G59" s="25">
        <v>1744613192</v>
      </c>
      <c r="H59" s="26">
        <v>1737258931</v>
      </c>
      <c r="I59" s="24">
        <v>1915849658</v>
      </c>
      <c r="J59" s="6">
        <v>2089844382</v>
      </c>
      <c r="K59" s="25">
        <v>2278238003</v>
      </c>
    </row>
    <row r="60" spans="1:11" ht="13.5">
      <c r="A60" s="33" t="s">
        <v>58</v>
      </c>
      <c r="B60" s="6">
        <v>3664953477</v>
      </c>
      <c r="C60" s="6">
        <v>3847901710</v>
      </c>
      <c r="D60" s="23">
        <v>3974041172</v>
      </c>
      <c r="E60" s="24">
        <v>4135507034</v>
      </c>
      <c r="F60" s="6">
        <v>4309704845</v>
      </c>
      <c r="G60" s="25">
        <v>4309704845</v>
      </c>
      <c r="H60" s="26">
        <v>4288812543</v>
      </c>
      <c r="I60" s="24">
        <v>4825275245</v>
      </c>
      <c r="J60" s="6">
        <v>5091079739</v>
      </c>
      <c r="K60" s="25">
        <v>5270117638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641543</v>
      </c>
      <c r="C62" s="92">
        <v>649384</v>
      </c>
      <c r="D62" s="93">
        <v>619043</v>
      </c>
      <c r="E62" s="91">
        <v>723203</v>
      </c>
      <c r="F62" s="92">
        <v>692051</v>
      </c>
      <c r="G62" s="93">
        <v>692051</v>
      </c>
      <c r="H62" s="94">
        <v>738738</v>
      </c>
      <c r="I62" s="91">
        <v>779267</v>
      </c>
      <c r="J62" s="92">
        <v>768920</v>
      </c>
      <c r="K62" s="93">
        <v>770287</v>
      </c>
    </row>
    <row r="63" spans="1:11" ht="13.5">
      <c r="A63" s="90" t="s">
        <v>61</v>
      </c>
      <c r="B63" s="91">
        <v>773160</v>
      </c>
      <c r="C63" s="92">
        <v>632390</v>
      </c>
      <c r="D63" s="93">
        <v>586904</v>
      </c>
      <c r="E63" s="91">
        <v>714148</v>
      </c>
      <c r="F63" s="92">
        <v>750092</v>
      </c>
      <c r="G63" s="93">
        <v>750092</v>
      </c>
      <c r="H63" s="94">
        <v>730003</v>
      </c>
      <c r="I63" s="91">
        <v>736538</v>
      </c>
      <c r="J63" s="92">
        <v>726413</v>
      </c>
      <c r="K63" s="93">
        <v>727723</v>
      </c>
    </row>
    <row r="64" spans="1:11" ht="13.5">
      <c r="A64" s="90" t="s">
        <v>62</v>
      </c>
      <c r="B64" s="91">
        <v>553653</v>
      </c>
      <c r="C64" s="92">
        <v>541786</v>
      </c>
      <c r="D64" s="93">
        <v>540482</v>
      </c>
      <c r="E64" s="91">
        <v>639772</v>
      </c>
      <c r="F64" s="92">
        <v>748812</v>
      </c>
      <c r="G64" s="93">
        <v>748812</v>
      </c>
      <c r="H64" s="94">
        <v>729164</v>
      </c>
      <c r="I64" s="91">
        <v>857419</v>
      </c>
      <c r="J64" s="92">
        <v>852964</v>
      </c>
      <c r="K64" s="93">
        <v>858631</v>
      </c>
    </row>
    <row r="65" spans="1:11" ht="13.5">
      <c r="A65" s="90" t="s">
        <v>63</v>
      </c>
      <c r="B65" s="91">
        <v>619032</v>
      </c>
      <c r="C65" s="92">
        <v>609883</v>
      </c>
      <c r="D65" s="93">
        <v>499761</v>
      </c>
      <c r="E65" s="91">
        <v>798510</v>
      </c>
      <c r="F65" s="92">
        <v>776024</v>
      </c>
      <c r="G65" s="93">
        <v>776024</v>
      </c>
      <c r="H65" s="94">
        <v>768719</v>
      </c>
      <c r="I65" s="91">
        <v>1092700</v>
      </c>
      <c r="J65" s="92">
        <v>1062866</v>
      </c>
      <c r="K65" s="93">
        <v>1067773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0.9821214023611672</v>
      </c>
      <c r="C70" s="5">
        <f aca="true" t="shared" si="8" ref="C70:K70">IF(ISERROR(C71/C72),0,(C71/C72))</f>
        <v>0.9771524049013028</v>
      </c>
      <c r="D70" s="5">
        <f t="shared" si="8"/>
        <v>0.9206917017164931</v>
      </c>
      <c r="E70" s="5">
        <f t="shared" si="8"/>
        <v>0.9323787964500351</v>
      </c>
      <c r="F70" s="5">
        <f t="shared" si="8"/>
        <v>0.9403523779369595</v>
      </c>
      <c r="G70" s="5">
        <f t="shared" si="8"/>
        <v>0.9403523779369595</v>
      </c>
      <c r="H70" s="5">
        <f t="shared" si="8"/>
        <v>8100.88422318134</v>
      </c>
      <c r="I70" s="5">
        <f t="shared" si="8"/>
        <v>0.9145268797782208</v>
      </c>
      <c r="J70" s="5">
        <f t="shared" si="8"/>
        <v>0.921873030281948</v>
      </c>
      <c r="K70" s="5">
        <f t="shared" si="8"/>
        <v>0.9562802465484044</v>
      </c>
    </row>
    <row r="71" spans="1:11" ht="12.75" hidden="1">
      <c r="A71" s="1" t="s">
        <v>141</v>
      </c>
      <c r="B71" s="1">
        <f>+B83</f>
        <v>27185104067</v>
      </c>
      <c r="C71" s="1">
        <f aca="true" t="shared" si="9" ref="C71:K71">+C83</f>
        <v>30111354364</v>
      </c>
      <c r="D71" s="1">
        <f t="shared" si="9"/>
        <v>30462482437</v>
      </c>
      <c r="E71" s="1">
        <f t="shared" si="9"/>
        <v>33669059290</v>
      </c>
      <c r="F71" s="1">
        <f t="shared" si="9"/>
        <v>34013765163</v>
      </c>
      <c r="G71" s="1">
        <f t="shared" si="9"/>
        <v>34013765163</v>
      </c>
      <c r="H71" s="1">
        <f t="shared" si="9"/>
        <v>36487516665</v>
      </c>
      <c r="I71" s="1">
        <f t="shared" si="9"/>
        <v>36277052959</v>
      </c>
      <c r="J71" s="1">
        <f t="shared" si="9"/>
        <v>39672906429</v>
      </c>
      <c r="K71" s="1">
        <f t="shared" si="9"/>
        <v>44800767858</v>
      </c>
    </row>
    <row r="72" spans="1:11" ht="12.75" hidden="1">
      <c r="A72" s="1" t="s">
        <v>142</v>
      </c>
      <c r="B72" s="1">
        <f>+B77</f>
        <v>27679983352</v>
      </c>
      <c r="C72" s="1">
        <f aca="true" t="shared" si="10" ref="C72:K72">+C77</f>
        <v>30815412430</v>
      </c>
      <c r="D72" s="1">
        <f t="shared" si="10"/>
        <v>33086517865</v>
      </c>
      <c r="E72" s="1">
        <f t="shared" si="10"/>
        <v>36110923391</v>
      </c>
      <c r="F72" s="1">
        <f t="shared" si="10"/>
        <v>36171297017</v>
      </c>
      <c r="G72" s="1">
        <f t="shared" si="10"/>
        <v>36171297017</v>
      </c>
      <c r="H72" s="1">
        <f t="shared" si="10"/>
        <v>4504140</v>
      </c>
      <c r="I72" s="1">
        <f t="shared" si="10"/>
        <v>39667563372</v>
      </c>
      <c r="J72" s="1">
        <f t="shared" si="10"/>
        <v>43035109094</v>
      </c>
      <c r="K72" s="1">
        <f t="shared" si="10"/>
        <v>46848994340</v>
      </c>
    </row>
    <row r="73" spans="1:11" ht="12.75" hidden="1">
      <c r="A73" s="1" t="s">
        <v>143</v>
      </c>
      <c r="B73" s="1">
        <f>+B74</f>
        <v>681622673.6666665</v>
      </c>
      <c r="C73" s="1">
        <f aca="true" t="shared" si="11" ref="C73:K73">+(C78+C80+C81+C82)-(B78+B80+B81+B82)</f>
        <v>432243419</v>
      </c>
      <c r="D73" s="1">
        <f t="shared" si="11"/>
        <v>1068482650</v>
      </c>
      <c r="E73" s="1">
        <f t="shared" si="11"/>
        <v>208446353</v>
      </c>
      <c r="F73" s="1">
        <f>+(F78+F80+F81+F82)-(D78+D80+D81+D82)</f>
        <v>303524708</v>
      </c>
      <c r="G73" s="1">
        <f>+(G78+G80+G81+G82)-(D78+D80+D81+D82)</f>
        <v>303524708</v>
      </c>
      <c r="H73" s="1">
        <f>+(H78+H80+H81+H82)-(D78+D80+D81+D82)</f>
        <v>-4777022112</v>
      </c>
      <c r="I73" s="1">
        <f>+(I78+I80+I81+I82)-(E78+E80+E81+E82)</f>
        <v>2362716235</v>
      </c>
      <c r="J73" s="1">
        <f t="shared" si="11"/>
        <v>777945376</v>
      </c>
      <c r="K73" s="1">
        <f t="shared" si="11"/>
        <v>1023088117</v>
      </c>
    </row>
    <row r="74" spans="1:11" ht="12.75" hidden="1">
      <c r="A74" s="1" t="s">
        <v>144</v>
      </c>
      <c r="B74" s="1">
        <f>+TREND(C74:E74)</f>
        <v>681622673.6666665</v>
      </c>
      <c r="C74" s="1">
        <f>+C73</f>
        <v>432243419</v>
      </c>
      <c r="D74" s="1">
        <f aca="true" t="shared" si="12" ref="D74:K74">+D73</f>
        <v>1068482650</v>
      </c>
      <c r="E74" s="1">
        <f t="shared" si="12"/>
        <v>208446353</v>
      </c>
      <c r="F74" s="1">
        <f t="shared" si="12"/>
        <v>303524708</v>
      </c>
      <c r="G74" s="1">
        <f t="shared" si="12"/>
        <v>303524708</v>
      </c>
      <c r="H74" s="1">
        <f t="shared" si="12"/>
        <v>-4777022112</v>
      </c>
      <c r="I74" s="1">
        <f t="shared" si="12"/>
        <v>2362716235</v>
      </c>
      <c r="J74" s="1">
        <f t="shared" si="12"/>
        <v>777945376</v>
      </c>
      <c r="K74" s="1">
        <f t="shared" si="12"/>
        <v>1023088117</v>
      </c>
    </row>
    <row r="75" spans="1:11" ht="12.75" hidden="1">
      <c r="A75" s="1" t="s">
        <v>145</v>
      </c>
      <c r="B75" s="1">
        <f>+B84-(((B80+B81+B78)*B70)-B79)</f>
        <v>8024273436.278418</v>
      </c>
      <c r="C75" s="1">
        <f aca="true" t="shared" si="13" ref="C75:K75">+C84-(((C80+C81+C78)*C70)-C79)</f>
        <v>9106209800.171108</v>
      </c>
      <c r="D75" s="1">
        <f t="shared" si="13"/>
        <v>6992578487.8817425</v>
      </c>
      <c r="E75" s="1">
        <f t="shared" si="13"/>
        <v>5579387921.967894</v>
      </c>
      <c r="F75" s="1">
        <f t="shared" si="13"/>
        <v>4804645415.559254</v>
      </c>
      <c r="G75" s="1">
        <f t="shared" si="13"/>
        <v>4804645415.559254</v>
      </c>
      <c r="H75" s="1">
        <f t="shared" si="13"/>
        <v>-40955015932596.23</v>
      </c>
      <c r="I75" s="1">
        <f t="shared" si="13"/>
        <v>3760611985.614538</v>
      </c>
      <c r="J75" s="1">
        <f t="shared" si="13"/>
        <v>2670665529.990555</v>
      </c>
      <c r="K75" s="1">
        <f t="shared" si="13"/>
        <v>1263506175.0149307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27679983352</v>
      </c>
      <c r="C77" s="3">
        <v>30815412430</v>
      </c>
      <c r="D77" s="3">
        <v>33086517865</v>
      </c>
      <c r="E77" s="3">
        <v>36110923391</v>
      </c>
      <c r="F77" s="3">
        <v>36171297017</v>
      </c>
      <c r="G77" s="3">
        <v>36171297017</v>
      </c>
      <c r="H77" s="3">
        <v>4504140</v>
      </c>
      <c r="I77" s="3">
        <v>39667563372</v>
      </c>
      <c r="J77" s="3">
        <v>43035109094</v>
      </c>
      <c r="K77" s="3">
        <v>46848994340</v>
      </c>
    </row>
    <row r="78" spans="1:11" ht="12.75" hidden="1">
      <c r="A78" s="2" t="s">
        <v>65</v>
      </c>
      <c r="B78" s="3">
        <v>299171966</v>
      </c>
      <c r="C78" s="3">
        <v>171346628</v>
      </c>
      <c r="D78" s="3">
        <v>116876602</v>
      </c>
      <c r="E78" s="3">
        <v>182884326</v>
      </c>
      <c r="F78" s="3">
        <v>189013814</v>
      </c>
      <c r="G78" s="3">
        <v>189013814</v>
      </c>
      <c r="H78" s="3">
        <v>27713335</v>
      </c>
      <c r="I78" s="3">
        <v>130783615</v>
      </c>
      <c r="J78" s="3">
        <v>134185565</v>
      </c>
      <c r="K78" s="3">
        <v>137942935</v>
      </c>
    </row>
    <row r="79" spans="1:11" ht="12.75" hidden="1">
      <c r="A79" s="2" t="s">
        <v>66</v>
      </c>
      <c r="B79" s="3">
        <v>9239199155</v>
      </c>
      <c r="C79" s="3">
        <v>10275815223</v>
      </c>
      <c r="D79" s="3">
        <v>11562440555</v>
      </c>
      <c r="E79" s="3">
        <v>9012226936</v>
      </c>
      <c r="F79" s="3">
        <v>9266084630</v>
      </c>
      <c r="G79" s="3">
        <v>9266084630</v>
      </c>
      <c r="H79" s="3">
        <v>4016420034</v>
      </c>
      <c r="I79" s="3">
        <v>9862511423</v>
      </c>
      <c r="J79" s="3">
        <v>9457891111</v>
      </c>
      <c r="K79" s="3">
        <v>9347399800</v>
      </c>
    </row>
    <row r="80" spans="1:11" ht="12.75" hidden="1">
      <c r="A80" s="2" t="s">
        <v>67</v>
      </c>
      <c r="B80" s="3">
        <v>4487868927</v>
      </c>
      <c r="C80" s="3">
        <v>5127565899</v>
      </c>
      <c r="D80" s="3">
        <v>5830707769</v>
      </c>
      <c r="E80" s="3">
        <v>6614870322</v>
      </c>
      <c r="F80" s="3">
        <v>6991326746</v>
      </c>
      <c r="G80" s="3">
        <v>6991326746</v>
      </c>
      <c r="H80" s="3">
        <v>4332902592</v>
      </c>
      <c r="I80" s="3">
        <v>8412881335</v>
      </c>
      <c r="J80" s="3">
        <v>9049719921</v>
      </c>
      <c r="K80" s="3">
        <v>9855721257</v>
      </c>
    </row>
    <row r="81" spans="1:11" ht="12.75" hidden="1">
      <c r="A81" s="2" t="s">
        <v>68</v>
      </c>
      <c r="B81" s="3">
        <v>3520824538</v>
      </c>
      <c r="C81" s="3">
        <v>3351104655</v>
      </c>
      <c r="D81" s="3">
        <v>3741547517</v>
      </c>
      <c r="E81" s="3">
        <v>3104462228</v>
      </c>
      <c r="F81" s="3">
        <v>3253947615</v>
      </c>
      <c r="G81" s="3">
        <v>3253947615</v>
      </c>
      <c r="H81" s="3">
        <v>695625543</v>
      </c>
      <c r="I81" s="3">
        <v>3827602764</v>
      </c>
      <c r="J81" s="3">
        <v>3965719166</v>
      </c>
      <c r="K81" s="3">
        <v>4179352902</v>
      </c>
    </row>
    <row r="82" spans="1:11" ht="12.75" hidden="1">
      <c r="A82" s="2" t="s">
        <v>69</v>
      </c>
      <c r="B82" s="3">
        <v>33897077</v>
      </c>
      <c r="C82" s="3">
        <v>123988745</v>
      </c>
      <c r="D82" s="3">
        <v>153356689</v>
      </c>
      <c r="E82" s="3">
        <v>148718054</v>
      </c>
      <c r="F82" s="3">
        <v>-288274890</v>
      </c>
      <c r="G82" s="3">
        <v>-288274890</v>
      </c>
      <c r="H82" s="3">
        <v>9224995</v>
      </c>
      <c r="I82" s="3">
        <v>42383451</v>
      </c>
      <c r="J82" s="3">
        <v>41971889</v>
      </c>
      <c r="K82" s="3">
        <v>41667564</v>
      </c>
    </row>
    <row r="83" spans="1:11" ht="12.75" hidden="1">
      <c r="A83" s="2" t="s">
        <v>70</v>
      </c>
      <c r="B83" s="3">
        <v>27185104067</v>
      </c>
      <c r="C83" s="3">
        <v>30111354364</v>
      </c>
      <c r="D83" s="3">
        <v>30462482437</v>
      </c>
      <c r="E83" s="3">
        <v>33669059290</v>
      </c>
      <c r="F83" s="3">
        <v>34013765163</v>
      </c>
      <c r="G83" s="3">
        <v>34013765163</v>
      </c>
      <c r="H83" s="3">
        <v>36487516665</v>
      </c>
      <c r="I83" s="3">
        <v>36277052959</v>
      </c>
      <c r="J83" s="3">
        <v>39672906429</v>
      </c>
      <c r="K83" s="3">
        <v>44800767858</v>
      </c>
    </row>
    <row r="84" spans="1:11" ht="12.75" hidden="1">
      <c r="A84" s="2" t="s">
        <v>71</v>
      </c>
      <c r="B84" s="3">
        <v>6944406729</v>
      </c>
      <c r="C84" s="3">
        <v>7282779669</v>
      </c>
      <c r="D84" s="3">
        <v>4350841259</v>
      </c>
      <c r="E84" s="3">
        <v>5799778039</v>
      </c>
      <c r="F84" s="3">
        <v>5350468483</v>
      </c>
      <c r="G84" s="3">
        <v>5350468483</v>
      </c>
      <c r="H84" s="3">
        <v>994400288</v>
      </c>
      <c r="I84" s="3">
        <v>5211957424</v>
      </c>
      <c r="J84" s="3">
        <v>5335058744</v>
      </c>
      <c r="K84" s="3">
        <v>5469482656</v>
      </c>
    </row>
    <row r="85" spans="1:11" ht="12.75" hidden="1">
      <c r="A85" s="2" t="s">
        <v>72</v>
      </c>
      <c r="B85" s="3">
        <v>0</v>
      </c>
      <c r="C85" s="3">
        <v>0</v>
      </c>
      <c r="D85" s="3">
        <v>83404103</v>
      </c>
      <c r="E85" s="3">
        <v>94297250</v>
      </c>
      <c r="F85" s="3">
        <v>96997629</v>
      </c>
      <c r="G85" s="3">
        <v>96997629</v>
      </c>
      <c r="H85" s="3">
        <v>96997629</v>
      </c>
      <c r="I85" s="3">
        <v>95298993</v>
      </c>
      <c r="J85" s="3">
        <v>85528993</v>
      </c>
      <c r="K85" s="3">
        <v>77988993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10225685</v>
      </c>
      <c r="C5" s="6">
        <v>16610804</v>
      </c>
      <c r="D5" s="23">
        <v>25224945</v>
      </c>
      <c r="E5" s="24">
        <v>22500000</v>
      </c>
      <c r="F5" s="6">
        <v>27100000</v>
      </c>
      <c r="G5" s="25">
        <v>27100000</v>
      </c>
      <c r="H5" s="26">
        <v>0</v>
      </c>
      <c r="I5" s="24">
        <v>22470000</v>
      </c>
      <c r="J5" s="6">
        <v>23700000</v>
      </c>
      <c r="K5" s="25">
        <v>25000000</v>
      </c>
    </row>
    <row r="6" spans="1:11" ht="13.5">
      <c r="A6" s="22" t="s">
        <v>18</v>
      </c>
      <c r="B6" s="6">
        <v>1480958</v>
      </c>
      <c r="C6" s="6">
        <v>1649791</v>
      </c>
      <c r="D6" s="23">
        <v>1801290</v>
      </c>
      <c r="E6" s="24">
        <v>1950000</v>
      </c>
      <c r="F6" s="6">
        <v>1850000</v>
      </c>
      <c r="G6" s="25">
        <v>1850000</v>
      </c>
      <c r="H6" s="26">
        <v>0</v>
      </c>
      <c r="I6" s="24">
        <v>1850000</v>
      </c>
      <c r="J6" s="6">
        <v>1940000</v>
      </c>
      <c r="K6" s="25">
        <v>2040000</v>
      </c>
    </row>
    <row r="7" spans="1:11" ht="13.5">
      <c r="A7" s="22" t="s">
        <v>19</v>
      </c>
      <c r="B7" s="6">
        <v>571138</v>
      </c>
      <c r="C7" s="6">
        <v>795711</v>
      </c>
      <c r="D7" s="23">
        <v>846781</v>
      </c>
      <c r="E7" s="24">
        <v>800000</v>
      </c>
      <c r="F7" s="6">
        <v>750000</v>
      </c>
      <c r="G7" s="25">
        <v>750000</v>
      </c>
      <c r="H7" s="26">
        <v>0</v>
      </c>
      <c r="I7" s="24">
        <v>800000</v>
      </c>
      <c r="J7" s="6">
        <v>800000</v>
      </c>
      <c r="K7" s="25">
        <v>800000</v>
      </c>
    </row>
    <row r="8" spans="1:11" ht="13.5">
      <c r="A8" s="22" t="s">
        <v>20</v>
      </c>
      <c r="B8" s="6">
        <v>51830073</v>
      </c>
      <c r="C8" s="6">
        <v>58061000</v>
      </c>
      <c r="D8" s="23">
        <v>65775000</v>
      </c>
      <c r="E8" s="24">
        <v>73922000</v>
      </c>
      <c r="F8" s="6">
        <v>76922000</v>
      </c>
      <c r="G8" s="25">
        <v>76922000</v>
      </c>
      <c r="H8" s="26">
        <v>0</v>
      </c>
      <c r="I8" s="24">
        <v>107546000</v>
      </c>
      <c r="J8" s="6">
        <v>108732000</v>
      </c>
      <c r="K8" s="25">
        <v>111275000</v>
      </c>
    </row>
    <row r="9" spans="1:11" ht="13.5">
      <c r="A9" s="22" t="s">
        <v>21</v>
      </c>
      <c r="B9" s="6">
        <v>10016121</v>
      </c>
      <c r="C9" s="6">
        <v>10342312</v>
      </c>
      <c r="D9" s="23">
        <v>11168630</v>
      </c>
      <c r="E9" s="24">
        <v>10107000</v>
      </c>
      <c r="F9" s="6">
        <v>13737000</v>
      </c>
      <c r="G9" s="25">
        <v>13737000</v>
      </c>
      <c r="H9" s="26">
        <v>0</v>
      </c>
      <c r="I9" s="24">
        <v>13047000</v>
      </c>
      <c r="J9" s="6">
        <v>13422000</v>
      </c>
      <c r="K9" s="25">
        <v>13698000</v>
      </c>
    </row>
    <row r="10" spans="1:11" ht="25.5">
      <c r="A10" s="27" t="s">
        <v>134</v>
      </c>
      <c r="B10" s="28">
        <f>SUM(B5:B9)</f>
        <v>74123975</v>
      </c>
      <c r="C10" s="29">
        <f aca="true" t="shared" si="0" ref="C10:K10">SUM(C5:C9)</f>
        <v>87459618</v>
      </c>
      <c r="D10" s="30">
        <f t="shared" si="0"/>
        <v>104816646</v>
      </c>
      <c r="E10" s="28">
        <f t="shared" si="0"/>
        <v>109279000</v>
      </c>
      <c r="F10" s="29">
        <f t="shared" si="0"/>
        <v>120359000</v>
      </c>
      <c r="G10" s="31">
        <f t="shared" si="0"/>
        <v>120359000</v>
      </c>
      <c r="H10" s="32">
        <f t="shared" si="0"/>
        <v>0</v>
      </c>
      <c r="I10" s="28">
        <f t="shared" si="0"/>
        <v>145713000</v>
      </c>
      <c r="J10" s="29">
        <f t="shared" si="0"/>
        <v>148594000</v>
      </c>
      <c r="K10" s="31">
        <f t="shared" si="0"/>
        <v>152813000</v>
      </c>
    </row>
    <row r="11" spans="1:11" ht="13.5">
      <c r="A11" s="22" t="s">
        <v>22</v>
      </c>
      <c r="B11" s="6">
        <v>26516769</v>
      </c>
      <c r="C11" s="6">
        <v>29692081</v>
      </c>
      <c r="D11" s="23">
        <v>37642745</v>
      </c>
      <c r="E11" s="24">
        <v>43076000</v>
      </c>
      <c r="F11" s="6">
        <v>48866000</v>
      </c>
      <c r="G11" s="25">
        <v>48866000</v>
      </c>
      <c r="H11" s="26">
        <v>0</v>
      </c>
      <c r="I11" s="24">
        <v>49726000</v>
      </c>
      <c r="J11" s="6">
        <v>55871100</v>
      </c>
      <c r="K11" s="25">
        <v>60718950</v>
      </c>
    </row>
    <row r="12" spans="1:11" ht="13.5">
      <c r="A12" s="22" t="s">
        <v>23</v>
      </c>
      <c r="B12" s="6">
        <v>6249538</v>
      </c>
      <c r="C12" s="6">
        <v>6296071</v>
      </c>
      <c r="D12" s="23">
        <v>7366082</v>
      </c>
      <c r="E12" s="24">
        <v>8020000</v>
      </c>
      <c r="F12" s="6">
        <v>8020000</v>
      </c>
      <c r="G12" s="25">
        <v>8020000</v>
      </c>
      <c r="H12" s="26">
        <v>0</v>
      </c>
      <c r="I12" s="24">
        <v>8305000</v>
      </c>
      <c r="J12" s="6">
        <v>9126000</v>
      </c>
      <c r="K12" s="25">
        <v>10061300</v>
      </c>
    </row>
    <row r="13" spans="1:11" ht="13.5">
      <c r="A13" s="22" t="s">
        <v>135</v>
      </c>
      <c r="B13" s="6">
        <v>6620782</v>
      </c>
      <c r="C13" s="6">
        <v>5371040</v>
      </c>
      <c r="D13" s="23">
        <v>6715960</v>
      </c>
      <c r="E13" s="24">
        <v>9000000</v>
      </c>
      <c r="F13" s="6">
        <v>8500000</v>
      </c>
      <c r="G13" s="25">
        <v>8500000</v>
      </c>
      <c r="H13" s="26">
        <v>0</v>
      </c>
      <c r="I13" s="24">
        <v>10000000</v>
      </c>
      <c r="J13" s="6">
        <v>11000000</v>
      </c>
      <c r="K13" s="25">
        <v>12000000</v>
      </c>
    </row>
    <row r="14" spans="1:11" ht="13.5">
      <c r="A14" s="22" t="s">
        <v>24</v>
      </c>
      <c r="B14" s="6">
        <v>2704115</v>
      </c>
      <c r="C14" s="6">
        <v>2181478</v>
      </c>
      <c r="D14" s="23">
        <v>1838540</v>
      </c>
      <c r="E14" s="24">
        <v>2750000</v>
      </c>
      <c r="F14" s="6">
        <v>2750000</v>
      </c>
      <c r="G14" s="25">
        <v>2750000</v>
      </c>
      <c r="H14" s="26">
        <v>0</v>
      </c>
      <c r="I14" s="24">
        <v>1750000</v>
      </c>
      <c r="J14" s="6">
        <v>3300000</v>
      </c>
      <c r="K14" s="25">
        <v>3500000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2000000</v>
      </c>
      <c r="J16" s="6">
        <v>2200000</v>
      </c>
      <c r="K16" s="25">
        <v>2500000</v>
      </c>
    </row>
    <row r="17" spans="1:11" ht="13.5">
      <c r="A17" s="22" t="s">
        <v>27</v>
      </c>
      <c r="B17" s="6">
        <v>22661580</v>
      </c>
      <c r="C17" s="6">
        <v>27708779</v>
      </c>
      <c r="D17" s="23">
        <v>33421889</v>
      </c>
      <c r="E17" s="24">
        <v>42433000</v>
      </c>
      <c r="F17" s="6">
        <v>45223000</v>
      </c>
      <c r="G17" s="25">
        <v>45223000</v>
      </c>
      <c r="H17" s="26">
        <v>0</v>
      </c>
      <c r="I17" s="24">
        <v>68432000</v>
      </c>
      <c r="J17" s="6">
        <v>67064000</v>
      </c>
      <c r="K17" s="25">
        <v>73283000</v>
      </c>
    </row>
    <row r="18" spans="1:11" ht="13.5">
      <c r="A18" s="34" t="s">
        <v>28</v>
      </c>
      <c r="B18" s="35">
        <f>SUM(B11:B17)</f>
        <v>64752784</v>
      </c>
      <c r="C18" s="36">
        <f aca="true" t="shared" si="1" ref="C18:K18">SUM(C11:C17)</f>
        <v>71249449</v>
      </c>
      <c r="D18" s="37">
        <f t="shared" si="1"/>
        <v>86985216</v>
      </c>
      <c r="E18" s="35">
        <f t="shared" si="1"/>
        <v>105279000</v>
      </c>
      <c r="F18" s="36">
        <f t="shared" si="1"/>
        <v>113359000</v>
      </c>
      <c r="G18" s="38">
        <f t="shared" si="1"/>
        <v>113359000</v>
      </c>
      <c r="H18" s="39">
        <f t="shared" si="1"/>
        <v>0</v>
      </c>
      <c r="I18" s="35">
        <f t="shared" si="1"/>
        <v>140213000</v>
      </c>
      <c r="J18" s="36">
        <f t="shared" si="1"/>
        <v>148561100</v>
      </c>
      <c r="K18" s="38">
        <f t="shared" si="1"/>
        <v>162063250</v>
      </c>
    </row>
    <row r="19" spans="1:11" ht="13.5">
      <c r="A19" s="34" t="s">
        <v>29</v>
      </c>
      <c r="B19" s="40">
        <f>+B10-B18</f>
        <v>9371191</v>
      </c>
      <c r="C19" s="41">
        <f aca="true" t="shared" si="2" ref="C19:K19">+C10-C18</f>
        <v>16210169</v>
      </c>
      <c r="D19" s="42">
        <f t="shared" si="2"/>
        <v>17831430</v>
      </c>
      <c r="E19" s="40">
        <f t="shared" si="2"/>
        <v>4000000</v>
      </c>
      <c r="F19" s="41">
        <f t="shared" si="2"/>
        <v>7000000</v>
      </c>
      <c r="G19" s="43">
        <f t="shared" si="2"/>
        <v>7000000</v>
      </c>
      <c r="H19" s="44">
        <f t="shared" si="2"/>
        <v>0</v>
      </c>
      <c r="I19" s="40">
        <f t="shared" si="2"/>
        <v>5500000</v>
      </c>
      <c r="J19" s="41">
        <f t="shared" si="2"/>
        <v>32900</v>
      </c>
      <c r="K19" s="43">
        <f t="shared" si="2"/>
        <v>-9250250</v>
      </c>
    </row>
    <row r="20" spans="1:11" ht="13.5">
      <c r="A20" s="22" t="s">
        <v>30</v>
      </c>
      <c r="B20" s="24">
        <v>18563285</v>
      </c>
      <c r="C20" s="6">
        <v>18404000</v>
      </c>
      <c r="D20" s="23">
        <v>18888000</v>
      </c>
      <c r="E20" s="24">
        <v>28698000</v>
      </c>
      <c r="F20" s="6">
        <v>31129000</v>
      </c>
      <c r="G20" s="25">
        <v>31129000</v>
      </c>
      <c r="H20" s="26">
        <v>0</v>
      </c>
      <c r="I20" s="24">
        <v>26764000</v>
      </c>
      <c r="J20" s="6">
        <v>27703000</v>
      </c>
      <c r="K20" s="25">
        <v>29111000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32698000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27934476</v>
      </c>
      <c r="C22" s="52">
        <f aca="true" t="shared" si="3" ref="C22:K22">SUM(C19:C21)</f>
        <v>34614169</v>
      </c>
      <c r="D22" s="53">
        <f t="shared" si="3"/>
        <v>36719430</v>
      </c>
      <c r="E22" s="51">
        <f t="shared" si="3"/>
        <v>65396000</v>
      </c>
      <c r="F22" s="52">
        <f t="shared" si="3"/>
        <v>38129000</v>
      </c>
      <c r="G22" s="54">
        <f t="shared" si="3"/>
        <v>38129000</v>
      </c>
      <c r="H22" s="55">
        <f t="shared" si="3"/>
        <v>0</v>
      </c>
      <c r="I22" s="51">
        <f t="shared" si="3"/>
        <v>32264000</v>
      </c>
      <c r="J22" s="52">
        <f t="shared" si="3"/>
        <v>27735900</v>
      </c>
      <c r="K22" s="54">
        <f t="shared" si="3"/>
        <v>19860750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27934476</v>
      </c>
      <c r="C24" s="41">
        <f aca="true" t="shared" si="4" ref="C24:K24">SUM(C22:C23)</f>
        <v>34614169</v>
      </c>
      <c r="D24" s="42">
        <f t="shared" si="4"/>
        <v>36719430</v>
      </c>
      <c r="E24" s="40">
        <f t="shared" si="4"/>
        <v>65396000</v>
      </c>
      <c r="F24" s="41">
        <f t="shared" si="4"/>
        <v>38129000</v>
      </c>
      <c r="G24" s="43">
        <f t="shared" si="4"/>
        <v>38129000</v>
      </c>
      <c r="H24" s="44">
        <f t="shared" si="4"/>
        <v>0</v>
      </c>
      <c r="I24" s="40">
        <f t="shared" si="4"/>
        <v>32264000</v>
      </c>
      <c r="J24" s="41">
        <f t="shared" si="4"/>
        <v>27735900</v>
      </c>
      <c r="K24" s="43">
        <f t="shared" si="4"/>
        <v>19860750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16510109</v>
      </c>
      <c r="C27" s="7">
        <v>25569097</v>
      </c>
      <c r="D27" s="64">
        <v>24544845</v>
      </c>
      <c r="E27" s="65">
        <v>32700000</v>
      </c>
      <c r="F27" s="7">
        <v>39490000</v>
      </c>
      <c r="G27" s="66">
        <v>39490000</v>
      </c>
      <c r="H27" s="67">
        <v>0</v>
      </c>
      <c r="I27" s="65">
        <v>32264000</v>
      </c>
      <c r="J27" s="7">
        <v>27702920</v>
      </c>
      <c r="K27" s="66">
        <v>29111000</v>
      </c>
    </row>
    <row r="28" spans="1:11" ht="13.5">
      <c r="A28" s="68" t="s">
        <v>30</v>
      </c>
      <c r="B28" s="6">
        <v>15568928</v>
      </c>
      <c r="C28" s="6">
        <v>18436473</v>
      </c>
      <c r="D28" s="23">
        <v>18888000</v>
      </c>
      <c r="E28" s="24">
        <v>28698000</v>
      </c>
      <c r="F28" s="6">
        <v>31129000</v>
      </c>
      <c r="G28" s="25">
        <v>31129000</v>
      </c>
      <c r="H28" s="26">
        <v>0</v>
      </c>
      <c r="I28" s="24">
        <v>26764000</v>
      </c>
      <c r="J28" s="6">
        <v>27703000</v>
      </c>
      <c r="K28" s="25">
        <v>29111000</v>
      </c>
    </row>
    <row r="29" spans="1:11" ht="13.5">
      <c r="A29" s="22" t="s">
        <v>139</v>
      </c>
      <c r="B29" s="6">
        <v>941181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7132624</v>
      </c>
      <c r="D31" s="23">
        <v>5656845</v>
      </c>
      <c r="E31" s="24">
        <v>4002000</v>
      </c>
      <c r="F31" s="6">
        <v>8361000</v>
      </c>
      <c r="G31" s="25">
        <v>8361000</v>
      </c>
      <c r="H31" s="26">
        <v>0</v>
      </c>
      <c r="I31" s="24">
        <v>5500000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16510109</v>
      </c>
      <c r="C32" s="7">
        <f aca="true" t="shared" si="5" ref="C32:K32">SUM(C28:C31)</f>
        <v>25569097</v>
      </c>
      <c r="D32" s="64">
        <f t="shared" si="5"/>
        <v>24544845</v>
      </c>
      <c r="E32" s="65">
        <f t="shared" si="5"/>
        <v>32700000</v>
      </c>
      <c r="F32" s="7">
        <f t="shared" si="5"/>
        <v>39490000</v>
      </c>
      <c r="G32" s="66">
        <f t="shared" si="5"/>
        <v>39490000</v>
      </c>
      <c r="H32" s="67">
        <f t="shared" si="5"/>
        <v>0</v>
      </c>
      <c r="I32" s="65">
        <f t="shared" si="5"/>
        <v>32264000</v>
      </c>
      <c r="J32" s="7">
        <f t="shared" si="5"/>
        <v>27703000</v>
      </c>
      <c r="K32" s="66">
        <f t="shared" si="5"/>
        <v>29111000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44263494</v>
      </c>
      <c r="C35" s="6">
        <v>54532677</v>
      </c>
      <c r="D35" s="23">
        <v>73107199</v>
      </c>
      <c r="E35" s="24">
        <v>55000000</v>
      </c>
      <c r="F35" s="6">
        <v>55000000</v>
      </c>
      <c r="G35" s="25">
        <v>55000000</v>
      </c>
      <c r="H35" s="26">
        <v>89719229</v>
      </c>
      <c r="I35" s="24">
        <v>46841000</v>
      </c>
      <c r="J35" s="6">
        <v>43750000</v>
      </c>
      <c r="K35" s="25">
        <v>43750000</v>
      </c>
    </row>
    <row r="36" spans="1:11" ht="13.5">
      <c r="A36" s="22" t="s">
        <v>39</v>
      </c>
      <c r="B36" s="6">
        <v>97134660</v>
      </c>
      <c r="C36" s="6">
        <v>117332719</v>
      </c>
      <c r="D36" s="23">
        <v>135161603</v>
      </c>
      <c r="E36" s="24">
        <v>168044000</v>
      </c>
      <c r="F36" s="6">
        <v>177834036</v>
      </c>
      <c r="G36" s="25">
        <v>177834036</v>
      </c>
      <c r="H36" s="26">
        <v>158661680</v>
      </c>
      <c r="I36" s="24">
        <v>197500000</v>
      </c>
      <c r="J36" s="6">
        <v>220000000</v>
      </c>
      <c r="K36" s="25">
        <v>242500000</v>
      </c>
    </row>
    <row r="37" spans="1:11" ht="13.5">
      <c r="A37" s="22" t="s">
        <v>40</v>
      </c>
      <c r="B37" s="6">
        <v>9290455</v>
      </c>
      <c r="C37" s="6">
        <v>7987192</v>
      </c>
      <c r="D37" s="23">
        <v>10303888</v>
      </c>
      <c r="E37" s="24">
        <v>9000000</v>
      </c>
      <c r="F37" s="6">
        <v>9000000</v>
      </c>
      <c r="G37" s="25">
        <v>9000000</v>
      </c>
      <c r="H37" s="26">
        <v>4097770</v>
      </c>
      <c r="I37" s="24">
        <v>7000000</v>
      </c>
      <c r="J37" s="6">
        <v>7000000</v>
      </c>
      <c r="K37" s="25">
        <v>7000000</v>
      </c>
    </row>
    <row r="38" spans="1:11" ht="13.5">
      <c r="A38" s="22" t="s">
        <v>41</v>
      </c>
      <c r="B38" s="6">
        <v>20640891</v>
      </c>
      <c r="C38" s="6">
        <v>18319519</v>
      </c>
      <c r="D38" s="23">
        <v>15764011</v>
      </c>
      <c r="E38" s="24">
        <v>13091000</v>
      </c>
      <c r="F38" s="6">
        <v>13090604</v>
      </c>
      <c r="G38" s="25">
        <v>13090604</v>
      </c>
      <c r="H38" s="26">
        <v>13550895</v>
      </c>
      <c r="I38" s="24">
        <v>11991000</v>
      </c>
      <c r="J38" s="6">
        <v>6991000</v>
      </c>
      <c r="K38" s="25">
        <v>901000</v>
      </c>
    </row>
    <row r="39" spans="1:11" ht="13.5">
      <c r="A39" s="22" t="s">
        <v>42</v>
      </c>
      <c r="B39" s="6">
        <v>111466808</v>
      </c>
      <c r="C39" s="6">
        <v>145558685</v>
      </c>
      <c r="D39" s="23">
        <v>182200903</v>
      </c>
      <c r="E39" s="24">
        <v>200953000</v>
      </c>
      <c r="F39" s="6">
        <v>210743432</v>
      </c>
      <c r="G39" s="25">
        <v>210743432</v>
      </c>
      <c r="H39" s="26">
        <v>230732244</v>
      </c>
      <c r="I39" s="24">
        <v>225350000</v>
      </c>
      <c r="J39" s="6">
        <v>249759000</v>
      </c>
      <c r="K39" s="25">
        <v>278349000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26013046</v>
      </c>
      <c r="C42" s="6">
        <v>23521192</v>
      </c>
      <c r="D42" s="23">
        <v>31541170</v>
      </c>
      <c r="E42" s="24">
        <v>36041000</v>
      </c>
      <c r="F42" s="6">
        <v>36837100</v>
      </c>
      <c r="G42" s="25">
        <v>36837100</v>
      </c>
      <c r="H42" s="26">
        <v>-69219264</v>
      </c>
      <c r="I42" s="24">
        <v>36678000</v>
      </c>
      <c r="J42" s="6">
        <v>32133400</v>
      </c>
      <c r="K42" s="25">
        <v>25078800</v>
      </c>
    </row>
    <row r="43" spans="1:11" ht="13.5">
      <c r="A43" s="22" t="s">
        <v>45</v>
      </c>
      <c r="B43" s="6">
        <v>-21234066</v>
      </c>
      <c r="C43" s="6">
        <v>-22417558</v>
      </c>
      <c r="D43" s="23">
        <v>-25270688</v>
      </c>
      <c r="E43" s="24">
        <v>-32703000</v>
      </c>
      <c r="F43" s="6">
        <v>-38129000</v>
      </c>
      <c r="G43" s="25">
        <v>-38129000</v>
      </c>
      <c r="H43" s="26">
        <v>73948164</v>
      </c>
      <c r="I43" s="24">
        <v>-32264000</v>
      </c>
      <c r="J43" s="6">
        <v>-27703000</v>
      </c>
      <c r="K43" s="25">
        <v>-29111000</v>
      </c>
    </row>
    <row r="44" spans="1:11" ht="13.5">
      <c r="A44" s="22" t="s">
        <v>46</v>
      </c>
      <c r="B44" s="6">
        <v>-4511535</v>
      </c>
      <c r="C44" s="6">
        <v>-1262737</v>
      </c>
      <c r="D44" s="23">
        <v>-5979700</v>
      </c>
      <c r="E44" s="24">
        <v>-1750000</v>
      </c>
      <c r="F44" s="6">
        <v>-1750000</v>
      </c>
      <c r="G44" s="25">
        <v>-1750000</v>
      </c>
      <c r="H44" s="26">
        <v>-4913199</v>
      </c>
      <c r="I44" s="24">
        <v>-3000000</v>
      </c>
      <c r="J44" s="6">
        <v>-1750000</v>
      </c>
      <c r="K44" s="25">
        <v>-1750000</v>
      </c>
    </row>
    <row r="45" spans="1:11" ht="13.5">
      <c r="A45" s="34" t="s">
        <v>47</v>
      </c>
      <c r="B45" s="7">
        <v>591090</v>
      </c>
      <c r="C45" s="7">
        <v>432453</v>
      </c>
      <c r="D45" s="64">
        <v>723235</v>
      </c>
      <c r="E45" s="65">
        <v>3992000</v>
      </c>
      <c r="F45" s="7">
        <v>2428100</v>
      </c>
      <c r="G45" s="66">
        <v>2428100</v>
      </c>
      <c r="H45" s="67">
        <v>477048</v>
      </c>
      <c r="I45" s="65">
        <v>3841000</v>
      </c>
      <c r="J45" s="7">
        <v>6521400</v>
      </c>
      <c r="K45" s="66">
        <v>739200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9215545</v>
      </c>
      <c r="C48" s="6">
        <v>5904902</v>
      </c>
      <c r="D48" s="23">
        <v>5469531</v>
      </c>
      <c r="E48" s="24">
        <v>8000000</v>
      </c>
      <c r="F48" s="6">
        <v>8000000</v>
      </c>
      <c r="G48" s="25">
        <v>8000000</v>
      </c>
      <c r="H48" s="26">
        <v>5013560</v>
      </c>
      <c r="I48" s="24">
        <v>13841000</v>
      </c>
      <c r="J48" s="6">
        <v>10750000</v>
      </c>
      <c r="K48" s="25">
        <v>10750000</v>
      </c>
    </row>
    <row r="49" spans="1:11" ht="13.5">
      <c r="A49" s="22" t="s">
        <v>50</v>
      </c>
      <c r="B49" s="6">
        <f>+B75</f>
        <v>-6872952.382347571</v>
      </c>
      <c r="C49" s="6">
        <f aca="true" t="shared" si="6" ref="C49:K49">+C75</f>
        <v>-19322704.026652258</v>
      </c>
      <c r="D49" s="23">
        <f t="shared" si="6"/>
        <v>-33282072.296637416</v>
      </c>
      <c r="E49" s="24">
        <f t="shared" si="6"/>
        <v>-23491925.87041699</v>
      </c>
      <c r="F49" s="6">
        <f t="shared" si="6"/>
        <v>-25293930.206151754</v>
      </c>
      <c r="G49" s="25">
        <f t="shared" si="6"/>
        <v>-25293930.206151754</v>
      </c>
      <c r="H49" s="26">
        <f t="shared" si="6"/>
        <v>9421440</v>
      </c>
      <c r="I49" s="24">
        <f t="shared" si="6"/>
        <v>-10577360.320871357</v>
      </c>
      <c r="J49" s="6">
        <f t="shared" si="6"/>
        <v>-9138825.519942656</v>
      </c>
      <c r="K49" s="25">
        <f t="shared" si="6"/>
        <v>-9380488.279738817</v>
      </c>
    </row>
    <row r="50" spans="1:11" ht="13.5">
      <c r="A50" s="34" t="s">
        <v>51</v>
      </c>
      <c r="B50" s="7">
        <f>+B48-B49</f>
        <v>16088497.38234757</v>
      </c>
      <c r="C50" s="7">
        <f aca="true" t="shared" si="7" ref="C50:K50">+C48-C49</f>
        <v>25227606.026652258</v>
      </c>
      <c r="D50" s="64">
        <f t="shared" si="7"/>
        <v>38751603.296637416</v>
      </c>
      <c r="E50" s="65">
        <f t="shared" si="7"/>
        <v>31491925.87041699</v>
      </c>
      <c r="F50" s="7">
        <f t="shared" si="7"/>
        <v>33293930.206151754</v>
      </c>
      <c r="G50" s="66">
        <f t="shared" si="7"/>
        <v>33293930.206151754</v>
      </c>
      <c r="H50" s="67">
        <f t="shared" si="7"/>
        <v>-4407880</v>
      </c>
      <c r="I50" s="65">
        <f t="shared" si="7"/>
        <v>24418360.320871357</v>
      </c>
      <c r="J50" s="7">
        <f t="shared" si="7"/>
        <v>19888825.519942656</v>
      </c>
      <c r="K50" s="66">
        <f t="shared" si="7"/>
        <v>20130488.279738817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97134769</v>
      </c>
      <c r="C53" s="6">
        <v>117332815</v>
      </c>
      <c r="D53" s="23">
        <v>135160890</v>
      </c>
      <c r="E53" s="24">
        <v>158874826</v>
      </c>
      <c r="F53" s="6">
        <v>165664826</v>
      </c>
      <c r="G53" s="25">
        <v>165664826</v>
      </c>
      <c r="H53" s="26">
        <v>126174826</v>
      </c>
      <c r="I53" s="24">
        <v>191415605</v>
      </c>
      <c r="J53" s="6">
        <v>208118525</v>
      </c>
      <c r="K53" s="25">
        <v>225229605</v>
      </c>
    </row>
    <row r="54" spans="1:11" ht="13.5">
      <c r="A54" s="22" t="s">
        <v>135</v>
      </c>
      <c r="B54" s="6">
        <v>6620782</v>
      </c>
      <c r="C54" s="6">
        <v>5371040</v>
      </c>
      <c r="D54" s="23">
        <v>6715960</v>
      </c>
      <c r="E54" s="24">
        <v>9000000</v>
      </c>
      <c r="F54" s="6">
        <v>8500000</v>
      </c>
      <c r="G54" s="25">
        <v>8500000</v>
      </c>
      <c r="H54" s="26">
        <v>0</v>
      </c>
      <c r="I54" s="24">
        <v>10000000</v>
      </c>
      <c r="J54" s="6">
        <v>11000000</v>
      </c>
      <c r="K54" s="25">
        <v>12000000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5500000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13930000</v>
      </c>
      <c r="F56" s="6">
        <v>0</v>
      </c>
      <c r="G56" s="25">
        <v>0</v>
      </c>
      <c r="H56" s="26">
        <v>0</v>
      </c>
      <c r="I56" s="24">
        <v>16075000</v>
      </c>
      <c r="J56" s="6">
        <v>17223000</v>
      </c>
      <c r="K56" s="25">
        <v>17870000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765763</v>
      </c>
      <c r="C59" s="6">
        <v>766666</v>
      </c>
      <c r="D59" s="23">
        <v>1209205</v>
      </c>
      <c r="E59" s="24">
        <v>1500000</v>
      </c>
      <c r="F59" s="6">
        <v>1500000</v>
      </c>
      <c r="G59" s="25">
        <v>1500000</v>
      </c>
      <c r="H59" s="26">
        <v>1500000</v>
      </c>
      <c r="I59" s="24">
        <v>2000000</v>
      </c>
      <c r="J59" s="6">
        <v>2200000</v>
      </c>
      <c r="K59" s="25">
        <v>2500000</v>
      </c>
    </row>
    <row r="60" spans="1:11" ht="13.5">
      <c r="A60" s="33" t="s">
        <v>58</v>
      </c>
      <c r="B60" s="6">
        <v>22099977</v>
      </c>
      <c r="C60" s="6">
        <v>48327961</v>
      </c>
      <c r="D60" s="23">
        <v>46973012</v>
      </c>
      <c r="E60" s="24">
        <v>45227933</v>
      </c>
      <c r="F60" s="6">
        <v>45229210</v>
      </c>
      <c r="G60" s="25">
        <v>45229210</v>
      </c>
      <c r="H60" s="26">
        <v>50329210</v>
      </c>
      <c r="I60" s="24">
        <v>51450123</v>
      </c>
      <c r="J60" s="6">
        <v>54571130</v>
      </c>
      <c r="K60" s="25">
        <v>57893398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3000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0.462086964984672</v>
      </c>
      <c r="C70" s="5">
        <f aca="true" t="shared" si="8" ref="C70:K70">IF(ISERROR(C71/C72),0,(C71/C72))</f>
        <v>0.525229131430592</v>
      </c>
      <c r="D70" s="5">
        <f t="shared" si="8"/>
        <v>0.6856516445338922</v>
      </c>
      <c r="E70" s="5">
        <f t="shared" si="8"/>
        <v>0.8303671036258935</v>
      </c>
      <c r="F70" s="5">
        <f t="shared" si="8"/>
        <v>0.7471829831096118</v>
      </c>
      <c r="G70" s="5">
        <f t="shared" si="8"/>
        <v>0.7471829831096118</v>
      </c>
      <c r="H70" s="5">
        <f t="shared" si="8"/>
        <v>0</v>
      </c>
      <c r="I70" s="5">
        <f t="shared" si="8"/>
        <v>0.6030615248748896</v>
      </c>
      <c r="J70" s="5">
        <f t="shared" si="8"/>
        <v>0.5594695612103835</v>
      </c>
      <c r="K70" s="5">
        <f t="shared" si="8"/>
        <v>0.5667926751436005</v>
      </c>
    </row>
    <row r="71" spans="1:11" ht="12.75" hidden="1">
      <c r="A71" s="1" t="s">
        <v>141</v>
      </c>
      <c r="B71" s="1">
        <f>+B83</f>
        <v>9932685</v>
      </c>
      <c r="C71" s="1">
        <f aca="true" t="shared" si="9" ref="C71:K71">+C83</f>
        <v>15023080</v>
      </c>
      <c r="D71" s="1">
        <f t="shared" si="9"/>
        <v>26188372</v>
      </c>
      <c r="E71" s="1">
        <f t="shared" si="9"/>
        <v>28694996</v>
      </c>
      <c r="F71" s="1">
        <f t="shared" si="9"/>
        <v>31895000</v>
      </c>
      <c r="G71" s="1">
        <f t="shared" si="9"/>
        <v>31895000</v>
      </c>
      <c r="H71" s="1">
        <f t="shared" si="9"/>
        <v>26755074</v>
      </c>
      <c r="I71" s="1">
        <f t="shared" si="9"/>
        <v>22534600</v>
      </c>
      <c r="J71" s="1">
        <f t="shared" si="9"/>
        <v>21854000</v>
      </c>
      <c r="K71" s="1">
        <f t="shared" si="9"/>
        <v>23090000</v>
      </c>
    </row>
    <row r="72" spans="1:11" ht="12.75" hidden="1">
      <c r="A72" s="1" t="s">
        <v>142</v>
      </c>
      <c r="B72" s="1">
        <f>+B77</f>
        <v>21495272</v>
      </c>
      <c r="C72" s="1">
        <f aca="true" t="shared" si="10" ref="C72:K72">+C77</f>
        <v>28602907</v>
      </c>
      <c r="D72" s="1">
        <f t="shared" si="10"/>
        <v>38194865</v>
      </c>
      <c r="E72" s="1">
        <f t="shared" si="10"/>
        <v>34557000</v>
      </c>
      <c r="F72" s="1">
        <f t="shared" si="10"/>
        <v>42687000</v>
      </c>
      <c r="G72" s="1">
        <f t="shared" si="10"/>
        <v>42687000</v>
      </c>
      <c r="H72" s="1">
        <f t="shared" si="10"/>
        <v>0</v>
      </c>
      <c r="I72" s="1">
        <f t="shared" si="10"/>
        <v>37367000</v>
      </c>
      <c r="J72" s="1">
        <f t="shared" si="10"/>
        <v>39062000</v>
      </c>
      <c r="K72" s="1">
        <f t="shared" si="10"/>
        <v>40738000</v>
      </c>
    </row>
    <row r="73" spans="1:11" ht="12.75" hidden="1">
      <c r="A73" s="1" t="s">
        <v>143</v>
      </c>
      <c r="B73" s="1">
        <f>+B74</f>
        <v>21092763.999999996</v>
      </c>
      <c r="C73" s="1">
        <f aca="true" t="shared" si="11" ref="C73:K73">+(C78+C80+C81+C82)-(B78+B80+B81+B82)</f>
        <v>13579826</v>
      </c>
      <c r="D73" s="1">
        <f t="shared" si="11"/>
        <v>19009893</v>
      </c>
      <c r="E73" s="1">
        <f t="shared" si="11"/>
        <v>-20637668</v>
      </c>
      <c r="F73" s="1">
        <f>+(F78+F80+F81+F82)-(D78+D80+D81+D82)</f>
        <v>-20637668</v>
      </c>
      <c r="G73" s="1">
        <f>+(G78+G80+G81+G82)-(D78+D80+D81+D82)</f>
        <v>-20637668</v>
      </c>
      <c r="H73" s="1">
        <f>+(H78+H80+H81+H82)-(D78+D80+D81+D82)</f>
        <v>17068001</v>
      </c>
      <c r="I73" s="1">
        <f>+(I78+I80+I81+I82)-(E78+E80+E81+E82)</f>
        <v>-14000000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144</v>
      </c>
      <c r="B74" s="1">
        <f>+TREND(C74:E74)</f>
        <v>21092763.999999996</v>
      </c>
      <c r="C74" s="1">
        <f>+C73</f>
        <v>13579826</v>
      </c>
      <c r="D74" s="1">
        <f aca="true" t="shared" si="12" ref="D74:K74">+D73</f>
        <v>19009893</v>
      </c>
      <c r="E74" s="1">
        <f t="shared" si="12"/>
        <v>-20637668</v>
      </c>
      <c r="F74" s="1">
        <f t="shared" si="12"/>
        <v>-20637668</v>
      </c>
      <c r="G74" s="1">
        <f t="shared" si="12"/>
        <v>-20637668</v>
      </c>
      <c r="H74" s="1">
        <f t="shared" si="12"/>
        <v>17068001</v>
      </c>
      <c r="I74" s="1">
        <f t="shared" si="12"/>
        <v>-14000000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145</v>
      </c>
      <c r="B75" s="1">
        <f>+B84-(((B80+B81+B78)*B70)-B79)</f>
        <v>-6872952.382347571</v>
      </c>
      <c r="C75" s="1">
        <f aca="true" t="shared" si="13" ref="C75:K75">+C84-(((C80+C81+C78)*C70)-C79)</f>
        <v>-19322704.026652258</v>
      </c>
      <c r="D75" s="1">
        <f t="shared" si="13"/>
        <v>-33282072.296637416</v>
      </c>
      <c r="E75" s="1">
        <f t="shared" si="13"/>
        <v>-23491925.87041699</v>
      </c>
      <c r="F75" s="1">
        <f t="shared" si="13"/>
        <v>-25293930.206151754</v>
      </c>
      <c r="G75" s="1">
        <f t="shared" si="13"/>
        <v>-25293930.206151754</v>
      </c>
      <c r="H75" s="1">
        <f t="shared" si="13"/>
        <v>9421440</v>
      </c>
      <c r="I75" s="1">
        <f t="shared" si="13"/>
        <v>-10577360.320871357</v>
      </c>
      <c r="J75" s="1">
        <f t="shared" si="13"/>
        <v>-9138825.519942656</v>
      </c>
      <c r="K75" s="1">
        <f t="shared" si="13"/>
        <v>-9380488.279738817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21495272</v>
      </c>
      <c r="C77" s="3">
        <v>28602907</v>
      </c>
      <c r="D77" s="3">
        <v>38194865</v>
      </c>
      <c r="E77" s="3">
        <v>34557000</v>
      </c>
      <c r="F77" s="3">
        <v>42687000</v>
      </c>
      <c r="G77" s="3">
        <v>42687000</v>
      </c>
      <c r="H77" s="3">
        <v>0</v>
      </c>
      <c r="I77" s="3">
        <v>37367000</v>
      </c>
      <c r="J77" s="3">
        <v>39062000</v>
      </c>
      <c r="K77" s="3">
        <v>40738000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6442971</v>
      </c>
      <c r="C79" s="3">
        <v>3394350</v>
      </c>
      <c r="D79" s="3">
        <v>7872235</v>
      </c>
      <c r="E79" s="3">
        <v>4500000</v>
      </c>
      <c r="F79" s="3">
        <v>4500000</v>
      </c>
      <c r="G79" s="3">
        <v>4500000</v>
      </c>
      <c r="H79" s="3">
        <v>4097770</v>
      </c>
      <c r="I79" s="3">
        <v>4000000</v>
      </c>
      <c r="J79" s="3">
        <v>4000000</v>
      </c>
      <c r="K79" s="3">
        <v>4000000</v>
      </c>
    </row>
    <row r="80" spans="1:11" ht="12.75" hidden="1">
      <c r="A80" s="2" t="s">
        <v>67</v>
      </c>
      <c r="B80" s="3">
        <v>32380162</v>
      </c>
      <c r="C80" s="3">
        <v>44177542</v>
      </c>
      <c r="D80" s="3">
        <v>61304673</v>
      </c>
      <c r="E80" s="3">
        <v>45000000</v>
      </c>
      <c r="F80" s="3">
        <v>45000000</v>
      </c>
      <c r="G80" s="3">
        <v>45000000</v>
      </c>
      <c r="H80" s="3">
        <v>78390297</v>
      </c>
      <c r="I80" s="3">
        <v>31500000</v>
      </c>
      <c r="J80" s="3">
        <v>31500000</v>
      </c>
      <c r="K80" s="3">
        <v>31500000</v>
      </c>
    </row>
    <row r="81" spans="1:11" ht="12.75" hidden="1">
      <c r="A81" s="2" t="s">
        <v>68</v>
      </c>
      <c r="B81" s="3">
        <v>2667787</v>
      </c>
      <c r="C81" s="3">
        <v>4450233</v>
      </c>
      <c r="D81" s="3">
        <v>6332995</v>
      </c>
      <c r="E81" s="3">
        <v>2000000</v>
      </c>
      <c r="F81" s="3">
        <v>2000000</v>
      </c>
      <c r="G81" s="3">
        <v>2000000</v>
      </c>
      <c r="H81" s="3">
        <v>6315372</v>
      </c>
      <c r="I81" s="3">
        <v>1500000</v>
      </c>
      <c r="J81" s="3">
        <v>1500000</v>
      </c>
      <c r="K81" s="3">
        <v>1500000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9932685</v>
      </c>
      <c r="C83" s="3">
        <v>15023080</v>
      </c>
      <c r="D83" s="3">
        <v>26188372</v>
      </c>
      <c r="E83" s="3">
        <v>28694996</v>
      </c>
      <c r="F83" s="3">
        <v>31895000</v>
      </c>
      <c r="G83" s="3">
        <v>31895000</v>
      </c>
      <c r="H83" s="3">
        <v>26755074</v>
      </c>
      <c r="I83" s="3">
        <v>22534600</v>
      </c>
      <c r="J83" s="3">
        <v>21854000</v>
      </c>
      <c r="K83" s="3">
        <v>23090000</v>
      </c>
    </row>
    <row r="84" spans="1:11" ht="12.75" hidden="1">
      <c r="A84" s="2" t="s">
        <v>71</v>
      </c>
      <c r="B84" s="3">
        <v>2879277</v>
      </c>
      <c r="C84" s="3">
        <v>2823670</v>
      </c>
      <c r="D84" s="3">
        <v>5221571</v>
      </c>
      <c r="E84" s="3">
        <v>11035328</v>
      </c>
      <c r="F84" s="3">
        <v>5323670</v>
      </c>
      <c r="G84" s="3">
        <v>5323670</v>
      </c>
      <c r="H84" s="3">
        <v>5323670</v>
      </c>
      <c r="I84" s="3">
        <v>5323670</v>
      </c>
      <c r="J84" s="3">
        <v>5323670</v>
      </c>
      <c r="K84" s="3">
        <v>5323670</v>
      </c>
    </row>
    <row r="85" spans="1:11" ht="12.75" hidden="1">
      <c r="A85" s="2" t="s">
        <v>72</v>
      </c>
      <c r="B85" s="3">
        <v>0</v>
      </c>
      <c r="C85" s="3">
        <v>0</v>
      </c>
      <c r="D85" s="3">
        <v>62416899</v>
      </c>
      <c r="E85" s="3">
        <v>33750000</v>
      </c>
      <c r="F85" s="3">
        <v>70136000</v>
      </c>
      <c r="G85" s="3">
        <v>70136000</v>
      </c>
      <c r="H85" s="3">
        <v>70136000</v>
      </c>
      <c r="I85" s="3">
        <v>38500000</v>
      </c>
      <c r="J85" s="3">
        <v>35000000</v>
      </c>
      <c r="K85" s="3">
        <v>32500000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93443770</v>
      </c>
      <c r="C5" s="6">
        <v>104770093</v>
      </c>
      <c r="D5" s="23">
        <v>117668852</v>
      </c>
      <c r="E5" s="24">
        <v>132896380</v>
      </c>
      <c r="F5" s="6">
        <v>133396080</v>
      </c>
      <c r="G5" s="25">
        <v>133396080</v>
      </c>
      <c r="H5" s="26">
        <v>0</v>
      </c>
      <c r="I5" s="24">
        <v>147379135</v>
      </c>
      <c r="J5" s="6">
        <v>158474016</v>
      </c>
      <c r="K5" s="25">
        <v>166873141</v>
      </c>
    </row>
    <row r="6" spans="1:11" ht="13.5">
      <c r="A6" s="22" t="s">
        <v>18</v>
      </c>
      <c r="B6" s="6">
        <v>58637395</v>
      </c>
      <c r="C6" s="6">
        <v>56526700</v>
      </c>
      <c r="D6" s="23">
        <v>56460833</v>
      </c>
      <c r="E6" s="24">
        <v>61083862</v>
      </c>
      <c r="F6" s="6">
        <v>65445757</v>
      </c>
      <c r="G6" s="25">
        <v>65445757</v>
      </c>
      <c r="H6" s="26">
        <v>0</v>
      </c>
      <c r="I6" s="24">
        <v>73410043</v>
      </c>
      <c r="J6" s="6">
        <v>82349533</v>
      </c>
      <c r="K6" s="25">
        <v>92391708</v>
      </c>
    </row>
    <row r="7" spans="1:11" ht="13.5">
      <c r="A7" s="22" t="s">
        <v>19</v>
      </c>
      <c r="B7" s="6">
        <v>208954</v>
      </c>
      <c r="C7" s="6">
        <v>2455038</v>
      </c>
      <c r="D7" s="23">
        <v>1849119</v>
      </c>
      <c r="E7" s="24">
        <v>900000</v>
      </c>
      <c r="F7" s="6">
        <v>1080000</v>
      </c>
      <c r="G7" s="25">
        <v>1080000</v>
      </c>
      <c r="H7" s="26">
        <v>0</v>
      </c>
      <c r="I7" s="24">
        <v>1512612</v>
      </c>
      <c r="J7" s="6">
        <v>1595805</v>
      </c>
      <c r="K7" s="25">
        <v>1680383</v>
      </c>
    </row>
    <row r="8" spans="1:11" ht="13.5">
      <c r="A8" s="22" t="s">
        <v>20</v>
      </c>
      <c r="B8" s="6">
        <v>30559000</v>
      </c>
      <c r="C8" s="6">
        <v>40597731</v>
      </c>
      <c r="D8" s="23">
        <v>48265007</v>
      </c>
      <c r="E8" s="24">
        <v>47314000</v>
      </c>
      <c r="F8" s="6">
        <v>48457862</v>
      </c>
      <c r="G8" s="25">
        <v>48457862</v>
      </c>
      <c r="H8" s="26">
        <v>0</v>
      </c>
      <c r="I8" s="24">
        <v>51426000</v>
      </c>
      <c r="J8" s="6">
        <v>53231000</v>
      </c>
      <c r="K8" s="25">
        <v>56817000</v>
      </c>
    </row>
    <row r="9" spans="1:11" ht="13.5">
      <c r="A9" s="22" t="s">
        <v>21</v>
      </c>
      <c r="B9" s="6">
        <v>15758982</v>
      </c>
      <c r="C9" s="6">
        <v>15184807</v>
      </c>
      <c r="D9" s="23">
        <v>33158953</v>
      </c>
      <c r="E9" s="24">
        <v>21932232</v>
      </c>
      <c r="F9" s="6">
        <v>37631961</v>
      </c>
      <c r="G9" s="25">
        <v>37631961</v>
      </c>
      <c r="H9" s="26">
        <v>0</v>
      </c>
      <c r="I9" s="24">
        <v>44480087</v>
      </c>
      <c r="J9" s="6">
        <v>41827110</v>
      </c>
      <c r="K9" s="25">
        <v>44044296</v>
      </c>
    </row>
    <row r="10" spans="1:11" ht="25.5">
      <c r="A10" s="27" t="s">
        <v>134</v>
      </c>
      <c r="B10" s="28">
        <f>SUM(B5:B9)</f>
        <v>198608101</v>
      </c>
      <c r="C10" s="29">
        <f aca="true" t="shared" si="0" ref="C10:K10">SUM(C5:C9)</f>
        <v>219534369</v>
      </c>
      <c r="D10" s="30">
        <f t="shared" si="0"/>
        <v>257402764</v>
      </c>
      <c r="E10" s="28">
        <f t="shared" si="0"/>
        <v>264126474</v>
      </c>
      <c r="F10" s="29">
        <f t="shared" si="0"/>
        <v>286011660</v>
      </c>
      <c r="G10" s="31">
        <f t="shared" si="0"/>
        <v>286011660</v>
      </c>
      <c r="H10" s="32">
        <f t="shared" si="0"/>
        <v>0</v>
      </c>
      <c r="I10" s="28">
        <f t="shared" si="0"/>
        <v>318207877</v>
      </c>
      <c r="J10" s="29">
        <f t="shared" si="0"/>
        <v>337477464</v>
      </c>
      <c r="K10" s="31">
        <f t="shared" si="0"/>
        <v>361806528</v>
      </c>
    </row>
    <row r="11" spans="1:11" ht="13.5">
      <c r="A11" s="22" t="s">
        <v>22</v>
      </c>
      <c r="B11" s="6">
        <v>73267455</v>
      </c>
      <c r="C11" s="6">
        <v>75704000</v>
      </c>
      <c r="D11" s="23">
        <v>65270683</v>
      </c>
      <c r="E11" s="24">
        <v>80740949</v>
      </c>
      <c r="F11" s="6">
        <v>87582653</v>
      </c>
      <c r="G11" s="25">
        <v>87582653</v>
      </c>
      <c r="H11" s="26">
        <v>0</v>
      </c>
      <c r="I11" s="24">
        <v>103729282</v>
      </c>
      <c r="J11" s="6">
        <v>109375100</v>
      </c>
      <c r="K11" s="25">
        <v>115098176</v>
      </c>
    </row>
    <row r="12" spans="1:11" ht="13.5">
      <c r="A12" s="22" t="s">
        <v>23</v>
      </c>
      <c r="B12" s="6">
        <v>5167878</v>
      </c>
      <c r="C12" s="6">
        <v>5465393</v>
      </c>
      <c r="D12" s="23">
        <v>5744657</v>
      </c>
      <c r="E12" s="24">
        <v>6127351</v>
      </c>
      <c r="F12" s="6">
        <v>6357721</v>
      </c>
      <c r="G12" s="25">
        <v>6357721</v>
      </c>
      <c r="H12" s="26">
        <v>0</v>
      </c>
      <c r="I12" s="24">
        <v>6726468</v>
      </c>
      <c r="J12" s="6">
        <v>7096424</v>
      </c>
      <c r="K12" s="25">
        <v>7472535</v>
      </c>
    </row>
    <row r="13" spans="1:11" ht="13.5">
      <c r="A13" s="22" t="s">
        <v>135</v>
      </c>
      <c r="B13" s="6">
        <v>37323131</v>
      </c>
      <c r="C13" s="6">
        <v>57866000</v>
      </c>
      <c r="D13" s="23">
        <v>37604143</v>
      </c>
      <c r="E13" s="24">
        <v>10675257</v>
      </c>
      <c r="F13" s="6">
        <v>10675260</v>
      </c>
      <c r="G13" s="25">
        <v>10675260</v>
      </c>
      <c r="H13" s="26">
        <v>0</v>
      </c>
      <c r="I13" s="24">
        <v>11232364</v>
      </c>
      <c r="J13" s="6">
        <v>11850146</v>
      </c>
      <c r="K13" s="25">
        <v>12478204</v>
      </c>
    </row>
    <row r="14" spans="1:11" ht="13.5">
      <c r="A14" s="22" t="s">
        <v>24</v>
      </c>
      <c r="B14" s="6">
        <v>6140405</v>
      </c>
      <c r="C14" s="6">
        <v>4597748</v>
      </c>
      <c r="D14" s="23">
        <v>4297367</v>
      </c>
      <c r="E14" s="24">
        <v>4498865</v>
      </c>
      <c r="F14" s="6">
        <v>4498865</v>
      </c>
      <c r="G14" s="25">
        <v>4498865</v>
      </c>
      <c r="H14" s="26">
        <v>0</v>
      </c>
      <c r="I14" s="24">
        <v>4759799</v>
      </c>
      <c r="J14" s="6">
        <v>5021588</v>
      </c>
      <c r="K14" s="25">
        <v>5287732</v>
      </c>
    </row>
    <row r="15" spans="1:11" ht="13.5">
      <c r="A15" s="22" t="s">
        <v>25</v>
      </c>
      <c r="B15" s="6">
        <v>51624822</v>
      </c>
      <c r="C15" s="6">
        <v>60661783</v>
      </c>
      <c r="D15" s="23">
        <v>65892623</v>
      </c>
      <c r="E15" s="24">
        <v>65681000</v>
      </c>
      <c r="F15" s="6">
        <v>74783150</v>
      </c>
      <c r="G15" s="25">
        <v>74783150</v>
      </c>
      <c r="H15" s="26">
        <v>0</v>
      </c>
      <c r="I15" s="24">
        <v>80432271</v>
      </c>
      <c r="J15" s="6">
        <v>91885826</v>
      </c>
      <c r="K15" s="25">
        <v>104970367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7085000</v>
      </c>
      <c r="F16" s="6">
        <v>8229428</v>
      </c>
      <c r="G16" s="25">
        <v>8229428</v>
      </c>
      <c r="H16" s="26">
        <v>0</v>
      </c>
      <c r="I16" s="24">
        <v>7109706</v>
      </c>
      <c r="J16" s="6">
        <v>5891465</v>
      </c>
      <c r="K16" s="25">
        <v>6207503</v>
      </c>
    </row>
    <row r="17" spans="1:11" ht="13.5">
      <c r="A17" s="22" t="s">
        <v>27</v>
      </c>
      <c r="B17" s="6">
        <v>66980947</v>
      </c>
      <c r="C17" s="6">
        <v>55327972</v>
      </c>
      <c r="D17" s="23">
        <v>104430806</v>
      </c>
      <c r="E17" s="24">
        <v>84476597</v>
      </c>
      <c r="F17" s="6">
        <v>93805089</v>
      </c>
      <c r="G17" s="25">
        <v>93805089</v>
      </c>
      <c r="H17" s="26">
        <v>0</v>
      </c>
      <c r="I17" s="24">
        <v>103193265</v>
      </c>
      <c r="J17" s="6">
        <v>101544758</v>
      </c>
      <c r="K17" s="25">
        <v>105961476</v>
      </c>
    </row>
    <row r="18" spans="1:11" ht="13.5">
      <c r="A18" s="34" t="s">
        <v>28</v>
      </c>
      <c r="B18" s="35">
        <f>SUM(B11:B17)</f>
        <v>240504638</v>
      </c>
      <c r="C18" s="36">
        <f aca="true" t="shared" si="1" ref="C18:K18">SUM(C11:C17)</f>
        <v>259622896</v>
      </c>
      <c r="D18" s="37">
        <f t="shared" si="1"/>
        <v>283240279</v>
      </c>
      <c r="E18" s="35">
        <f t="shared" si="1"/>
        <v>259285019</v>
      </c>
      <c r="F18" s="36">
        <f t="shared" si="1"/>
        <v>285932166</v>
      </c>
      <c r="G18" s="38">
        <f t="shared" si="1"/>
        <v>285932166</v>
      </c>
      <c r="H18" s="39">
        <f t="shared" si="1"/>
        <v>0</v>
      </c>
      <c r="I18" s="35">
        <f t="shared" si="1"/>
        <v>317183155</v>
      </c>
      <c r="J18" s="36">
        <f t="shared" si="1"/>
        <v>332665307</v>
      </c>
      <c r="K18" s="38">
        <f t="shared" si="1"/>
        <v>357475993</v>
      </c>
    </row>
    <row r="19" spans="1:11" ht="13.5">
      <c r="A19" s="34" t="s">
        <v>29</v>
      </c>
      <c r="B19" s="40">
        <f>+B10-B18</f>
        <v>-41896537</v>
      </c>
      <c r="C19" s="41">
        <f aca="true" t="shared" si="2" ref="C19:K19">+C10-C18</f>
        <v>-40088527</v>
      </c>
      <c r="D19" s="42">
        <f t="shared" si="2"/>
        <v>-25837515</v>
      </c>
      <c r="E19" s="40">
        <f t="shared" si="2"/>
        <v>4841455</v>
      </c>
      <c r="F19" s="41">
        <f t="shared" si="2"/>
        <v>79494</v>
      </c>
      <c r="G19" s="43">
        <f t="shared" si="2"/>
        <v>79494</v>
      </c>
      <c r="H19" s="44">
        <f t="shared" si="2"/>
        <v>0</v>
      </c>
      <c r="I19" s="40">
        <f t="shared" si="2"/>
        <v>1024722</v>
      </c>
      <c r="J19" s="41">
        <f t="shared" si="2"/>
        <v>4812157</v>
      </c>
      <c r="K19" s="43">
        <f t="shared" si="2"/>
        <v>4330535</v>
      </c>
    </row>
    <row r="20" spans="1:11" ht="13.5">
      <c r="A20" s="22" t="s">
        <v>30</v>
      </c>
      <c r="B20" s="24">
        <v>26700012</v>
      </c>
      <c r="C20" s="6">
        <v>26773831</v>
      </c>
      <c r="D20" s="23">
        <v>28128070</v>
      </c>
      <c r="E20" s="24">
        <v>21415000</v>
      </c>
      <c r="F20" s="6">
        <v>0</v>
      </c>
      <c r="G20" s="25">
        <v>0</v>
      </c>
      <c r="H20" s="26">
        <v>0</v>
      </c>
      <c r="I20" s="24">
        <v>27249000</v>
      </c>
      <c r="J20" s="6">
        <v>27993000</v>
      </c>
      <c r="K20" s="25">
        <v>24109000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-15196525</v>
      </c>
      <c r="C22" s="52">
        <f aca="true" t="shared" si="3" ref="C22:K22">SUM(C19:C21)</f>
        <v>-13314696</v>
      </c>
      <c r="D22" s="53">
        <f t="shared" si="3"/>
        <v>2290555</v>
      </c>
      <c r="E22" s="51">
        <f t="shared" si="3"/>
        <v>26256455</v>
      </c>
      <c r="F22" s="52">
        <f t="shared" si="3"/>
        <v>79494</v>
      </c>
      <c r="G22" s="54">
        <f t="shared" si="3"/>
        <v>79494</v>
      </c>
      <c r="H22" s="55">
        <f t="shared" si="3"/>
        <v>0</v>
      </c>
      <c r="I22" s="51">
        <f t="shared" si="3"/>
        <v>28273722</v>
      </c>
      <c r="J22" s="52">
        <f t="shared" si="3"/>
        <v>32805157</v>
      </c>
      <c r="K22" s="54">
        <f t="shared" si="3"/>
        <v>28439535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-15196525</v>
      </c>
      <c r="C24" s="41">
        <f aca="true" t="shared" si="4" ref="C24:K24">SUM(C22:C23)</f>
        <v>-13314696</v>
      </c>
      <c r="D24" s="42">
        <f t="shared" si="4"/>
        <v>2290555</v>
      </c>
      <c r="E24" s="40">
        <f t="shared" si="4"/>
        <v>26256455</v>
      </c>
      <c r="F24" s="41">
        <f t="shared" si="4"/>
        <v>79494</v>
      </c>
      <c r="G24" s="43">
        <f t="shared" si="4"/>
        <v>79494</v>
      </c>
      <c r="H24" s="44">
        <f t="shared" si="4"/>
        <v>0</v>
      </c>
      <c r="I24" s="40">
        <f t="shared" si="4"/>
        <v>28273722</v>
      </c>
      <c r="J24" s="41">
        <f t="shared" si="4"/>
        <v>32805157</v>
      </c>
      <c r="K24" s="43">
        <f t="shared" si="4"/>
        <v>28439535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24536445</v>
      </c>
      <c r="C27" s="7">
        <v>25863272</v>
      </c>
      <c r="D27" s="64">
        <v>37846755</v>
      </c>
      <c r="E27" s="65">
        <v>23015000</v>
      </c>
      <c r="F27" s="7">
        <v>67991890</v>
      </c>
      <c r="G27" s="66">
        <v>67991890</v>
      </c>
      <c r="H27" s="67">
        <v>0</v>
      </c>
      <c r="I27" s="65">
        <v>27249000</v>
      </c>
      <c r="J27" s="7">
        <v>27993000</v>
      </c>
      <c r="K27" s="66">
        <v>24109000</v>
      </c>
    </row>
    <row r="28" spans="1:11" ht="13.5">
      <c r="A28" s="68" t="s">
        <v>30</v>
      </c>
      <c r="B28" s="6">
        <v>24536445</v>
      </c>
      <c r="C28" s="6">
        <v>24845911</v>
      </c>
      <c r="D28" s="23">
        <v>27571092</v>
      </c>
      <c r="E28" s="24">
        <v>21415000</v>
      </c>
      <c r="F28" s="6">
        <v>66872090</v>
      </c>
      <c r="G28" s="25">
        <v>66872090</v>
      </c>
      <c r="H28" s="26">
        <v>0</v>
      </c>
      <c r="I28" s="24">
        <v>27249000</v>
      </c>
      <c r="J28" s="6">
        <v>27993000</v>
      </c>
      <c r="K28" s="25">
        <v>24109000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1017361</v>
      </c>
      <c r="D31" s="23">
        <v>10275663</v>
      </c>
      <c r="E31" s="24">
        <v>1600000</v>
      </c>
      <c r="F31" s="6">
        <v>1119800</v>
      </c>
      <c r="G31" s="25">
        <v>1119800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24536445</v>
      </c>
      <c r="C32" s="7">
        <f aca="true" t="shared" si="5" ref="C32:K32">SUM(C28:C31)</f>
        <v>25863272</v>
      </c>
      <c r="D32" s="64">
        <f t="shared" si="5"/>
        <v>37846755</v>
      </c>
      <c r="E32" s="65">
        <f t="shared" si="5"/>
        <v>23015000</v>
      </c>
      <c r="F32" s="7">
        <f t="shared" si="5"/>
        <v>67991890</v>
      </c>
      <c r="G32" s="66">
        <f t="shared" si="5"/>
        <v>67991890</v>
      </c>
      <c r="H32" s="67">
        <f t="shared" si="5"/>
        <v>0</v>
      </c>
      <c r="I32" s="65">
        <f t="shared" si="5"/>
        <v>27249000</v>
      </c>
      <c r="J32" s="7">
        <f t="shared" si="5"/>
        <v>27993000</v>
      </c>
      <c r="K32" s="66">
        <f t="shared" si="5"/>
        <v>24109000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45962295</v>
      </c>
      <c r="C35" s="6">
        <v>108912957</v>
      </c>
      <c r="D35" s="23">
        <v>109694512</v>
      </c>
      <c r="E35" s="24">
        <v>185716082</v>
      </c>
      <c r="F35" s="6">
        <v>156319141</v>
      </c>
      <c r="G35" s="25">
        <v>156319141</v>
      </c>
      <c r="H35" s="26">
        <v>173573217</v>
      </c>
      <c r="I35" s="24">
        <v>134984891</v>
      </c>
      <c r="J35" s="6">
        <v>108011510</v>
      </c>
      <c r="K35" s="25">
        <v>105800309</v>
      </c>
    </row>
    <row r="36" spans="1:11" ht="13.5">
      <c r="A36" s="22" t="s">
        <v>39</v>
      </c>
      <c r="B36" s="6">
        <v>613432035</v>
      </c>
      <c r="C36" s="6">
        <v>805912954</v>
      </c>
      <c r="D36" s="23">
        <v>780723641</v>
      </c>
      <c r="E36" s="24">
        <v>829708302</v>
      </c>
      <c r="F36" s="6">
        <v>874685302</v>
      </c>
      <c r="G36" s="25">
        <v>874685302</v>
      </c>
      <c r="H36" s="26">
        <v>823556247</v>
      </c>
      <c r="I36" s="24">
        <v>802642728</v>
      </c>
      <c r="J36" s="6">
        <v>803387503</v>
      </c>
      <c r="K36" s="25">
        <v>799503917</v>
      </c>
    </row>
    <row r="37" spans="1:11" ht="13.5">
      <c r="A37" s="22" t="s">
        <v>40</v>
      </c>
      <c r="B37" s="6">
        <v>72697685</v>
      </c>
      <c r="C37" s="6">
        <v>54480409</v>
      </c>
      <c r="D37" s="23">
        <v>56695895</v>
      </c>
      <c r="E37" s="24">
        <v>4835362</v>
      </c>
      <c r="F37" s="6">
        <v>4835362</v>
      </c>
      <c r="G37" s="25">
        <v>4835362</v>
      </c>
      <c r="H37" s="26">
        <v>29473495</v>
      </c>
      <c r="I37" s="24">
        <v>32459455</v>
      </c>
      <c r="J37" s="6">
        <v>34288622</v>
      </c>
      <c r="K37" s="25">
        <v>37259029</v>
      </c>
    </row>
    <row r="38" spans="1:11" ht="13.5">
      <c r="A38" s="22" t="s">
        <v>41</v>
      </c>
      <c r="B38" s="6">
        <v>66309279</v>
      </c>
      <c r="C38" s="6">
        <v>71723315</v>
      </c>
      <c r="D38" s="23">
        <v>71334794</v>
      </c>
      <c r="E38" s="24">
        <v>37151000</v>
      </c>
      <c r="F38" s="6">
        <v>37151000</v>
      </c>
      <c r="G38" s="25">
        <v>37151000</v>
      </c>
      <c r="H38" s="26">
        <v>70665858</v>
      </c>
      <c r="I38" s="24">
        <v>38671399</v>
      </c>
      <c r="J38" s="6">
        <v>35636359</v>
      </c>
      <c r="K38" s="25">
        <v>34692943</v>
      </c>
    </row>
    <row r="39" spans="1:11" ht="13.5">
      <c r="A39" s="22" t="s">
        <v>42</v>
      </c>
      <c r="B39" s="6">
        <v>520387366</v>
      </c>
      <c r="C39" s="6">
        <v>788622187</v>
      </c>
      <c r="D39" s="23">
        <v>762387464</v>
      </c>
      <c r="E39" s="24">
        <v>973438022</v>
      </c>
      <c r="F39" s="6">
        <v>989018081</v>
      </c>
      <c r="G39" s="25">
        <v>989018081</v>
      </c>
      <c r="H39" s="26">
        <v>896990111</v>
      </c>
      <c r="I39" s="24">
        <v>866496766</v>
      </c>
      <c r="J39" s="6">
        <v>841474032</v>
      </c>
      <c r="K39" s="25">
        <v>833352254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18570664</v>
      </c>
      <c r="C42" s="6">
        <v>31629398</v>
      </c>
      <c r="D42" s="23">
        <v>49071013</v>
      </c>
      <c r="E42" s="24">
        <v>25734000</v>
      </c>
      <c r="F42" s="6">
        <v>55317954</v>
      </c>
      <c r="G42" s="25">
        <v>55317954</v>
      </c>
      <c r="H42" s="26">
        <v>9833686</v>
      </c>
      <c r="I42" s="24">
        <v>30282722</v>
      </c>
      <c r="J42" s="6">
        <v>31780913</v>
      </c>
      <c r="K42" s="25">
        <v>28417299</v>
      </c>
    </row>
    <row r="43" spans="1:11" ht="13.5">
      <c r="A43" s="22" t="s">
        <v>45</v>
      </c>
      <c r="B43" s="6">
        <v>-23756442</v>
      </c>
      <c r="C43" s="6">
        <v>-25589977</v>
      </c>
      <c r="D43" s="23">
        <v>-35713344</v>
      </c>
      <c r="E43" s="24">
        <v>-23015000</v>
      </c>
      <c r="F43" s="6">
        <v>-53116979</v>
      </c>
      <c r="G43" s="25">
        <v>-53116979</v>
      </c>
      <c r="H43" s="26">
        <v>-5993342</v>
      </c>
      <c r="I43" s="24">
        <v>-27249000</v>
      </c>
      <c r="J43" s="6">
        <v>-27993000</v>
      </c>
      <c r="K43" s="25">
        <v>-24109000</v>
      </c>
    </row>
    <row r="44" spans="1:11" ht="13.5">
      <c r="A44" s="22" t="s">
        <v>46</v>
      </c>
      <c r="B44" s="6">
        <v>597569</v>
      </c>
      <c r="C44" s="6">
        <v>-2318736</v>
      </c>
      <c r="D44" s="23">
        <v>-2407071</v>
      </c>
      <c r="E44" s="24">
        <v>-2500000</v>
      </c>
      <c r="F44" s="6">
        <v>-2500000</v>
      </c>
      <c r="G44" s="25">
        <v>-2500000</v>
      </c>
      <c r="H44" s="26">
        <v>-76935</v>
      </c>
      <c r="I44" s="24">
        <v>-2650000</v>
      </c>
      <c r="J44" s="6">
        <v>-2809000</v>
      </c>
      <c r="K44" s="25">
        <v>-2809000</v>
      </c>
    </row>
    <row r="45" spans="1:11" ht="13.5">
      <c r="A45" s="34" t="s">
        <v>47</v>
      </c>
      <c r="B45" s="7">
        <v>-5995464</v>
      </c>
      <c r="C45" s="7">
        <v>-2274779</v>
      </c>
      <c r="D45" s="64">
        <v>8675819</v>
      </c>
      <c r="E45" s="65">
        <v>1198188</v>
      </c>
      <c r="F45" s="7">
        <v>8376794</v>
      </c>
      <c r="G45" s="66">
        <v>8376794</v>
      </c>
      <c r="H45" s="67">
        <v>12525954</v>
      </c>
      <c r="I45" s="65">
        <v>8760863</v>
      </c>
      <c r="J45" s="7">
        <v>9739776</v>
      </c>
      <c r="K45" s="66">
        <v>11239075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-3580440</v>
      </c>
      <c r="C48" s="6">
        <v>12574215</v>
      </c>
      <c r="D48" s="23">
        <v>38473811</v>
      </c>
      <c r="E48" s="24">
        <v>47499671</v>
      </c>
      <c r="F48" s="6">
        <v>18102730</v>
      </c>
      <c r="G48" s="25">
        <v>18102730</v>
      </c>
      <c r="H48" s="26">
        <v>46033961</v>
      </c>
      <c r="I48" s="24">
        <v>26925997</v>
      </c>
      <c r="J48" s="6">
        <v>31517373</v>
      </c>
      <c r="K48" s="25">
        <v>35120418</v>
      </c>
    </row>
    <row r="49" spans="1:11" ht="13.5">
      <c r="A49" s="22" t="s">
        <v>50</v>
      </c>
      <c r="B49" s="6">
        <f>+B75</f>
        <v>8553173.811155766</v>
      </c>
      <c r="C49" s="6">
        <f aca="true" t="shared" si="6" ref="C49:K49">+C75</f>
        <v>8994885.042654015</v>
      </c>
      <c r="D49" s="23">
        <f t="shared" si="6"/>
        <v>8229724.779980846</v>
      </c>
      <c r="E49" s="24">
        <f t="shared" si="6"/>
        <v>-73627212.16311713</v>
      </c>
      <c r="F49" s="6">
        <f t="shared" si="6"/>
        <v>-63216817.84444754</v>
      </c>
      <c r="G49" s="25">
        <f t="shared" si="6"/>
        <v>-63216817.84444754</v>
      </c>
      <c r="H49" s="26">
        <f t="shared" si="6"/>
        <v>24085234</v>
      </c>
      <c r="I49" s="24">
        <f t="shared" si="6"/>
        <v>-39873039.823183626</v>
      </c>
      <c r="J49" s="6">
        <f t="shared" si="6"/>
        <v>-34424418.69544024</v>
      </c>
      <c r="K49" s="25">
        <f t="shared" si="6"/>
        <v>-27374598.099666186</v>
      </c>
    </row>
    <row r="50" spans="1:11" ht="13.5">
      <c r="A50" s="34" t="s">
        <v>51</v>
      </c>
      <c r="B50" s="7">
        <f>+B48-B49</f>
        <v>-12133613.811155766</v>
      </c>
      <c r="C50" s="7">
        <f aca="true" t="shared" si="7" ref="C50:K50">+C48-C49</f>
        <v>3579329.957345985</v>
      </c>
      <c r="D50" s="64">
        <f t="shared" si="7"/>
        <v>30244086.220019154</v>
      </c>
      <c r="E50" s="65">
        <f t="shared" si="7"/>
        <v>121126883.16311713</v>
      </c>
      <c r="F50" s="7">
        <f t="shared" si="7"/>
        <v>81319547.84444754</v>
      </c>
      <c r="G50" s="66">
        <f t="shared" si="7"/>
        <v>81319547.84444754</v>
      </c>
      <c r="H50" s="67">
        <f t="shared" si="7"/>
        <v>21948727</v>
      </c>
      <c r="I50" s="65">
        <f t="shared" si="7"/>
        <v>66799036.823183626</v>
      </c>
      <c r="J50" s="7">
        <f t="shared" si="7"/>
        <v>65941791.69544024</v>
      </c>
      <c r="K50" s="66">
        <f t="shared" si="7"/>
        <v>62495016.099666186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838252205</v>
      </c>
      <c r="C53" s="6">
        <v>780762836</v>
      </c>
      <c r="D53" s="23">
        <v>780228396</v>
      </c>
      <c r="E53" s="24">
        <v>40843000</v>
      </c>
      <c r="F53" s="6">
        <v>85819890</v>
      </c>
      <c r="G53" s="25">
        <v>85819890</v>
      </c>
      <c r="H53" s="26">
        <v>17828000</v>
      </c>
      <c r="I53" s="24">
        <v>802643000</v>
      </c>
      <c r="J53" s="6">
        <v>803388000</v>
      </c>
      <c r="K53" s="25">
        <v>799504000</v>
      </c>
    </row>
    <row r="54" spans="1:11" ht="13.5">
      <c r="A54" s="22" t="s">
        <v>135</v>
      </c>
      <c r="B54" s="6">
        <v>37323131</v>
      </c>
      <c r="C54" s="6">
        <v>57866000</v>
      </c>
      <c r="D54" s="23">
        <v>37604143</v>
      </c>
      <c r="E54" s="24">
        <v>10675257</v>
      </c>
      <c r="F54" s="6">
        <v>10675260</v>
      </c>
      <c r="G54" s="25">
        <v>10675260</v>
      </c>
      <c r="H54" s="26">
        <v>0</v>
      </c>
      <c r="I54" s="24">
        <v>11232364</v>
      </c>
      <c r="J54" s="6">
        <v>11850146</v>
      </c>
      <c r="K54" s="25">
        <v>12478204</v>
      </c>
    </row>
    <row r="55" spans="1:11" ht="13.5">
      <c r="A55" s="22" t="s">
        <v>54</v>
      </c>
      <c r="B55" s="6">
        <v>0</v>
      </c>
      <c r="C55" s="6">
        <v>0</v>
      </c>
      <c r="D55" s="23">
        <v>1423833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3558496</v>
      </c>
      <c r="C56" s="6">
        <v>4931688</v>
      </c>
      <c r="D56" s="23">
        <v>6332898</v>
      </c>
      <c r="E56" s="24">
        <v>0</v>
      </c>
      <c r="F56" s="6">
        <v>0</v>
      </c>
      <c r="G56" s="25">
        <v>0</v>
      </c>
      <c r="H56" s="26">
        <v>0</v>
      </c>
      <c r="I56" s="24">
        <v>24740923</v>
      </c>
      <c r="J56" s="6">
        <v>25101674</v>
      </c>
      <c r="K56" s="25">
        <v>26392062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65527742</v>
      </c>
      <c r="C60" s="6">
        <v>56992200</v>
      </c>
      <c r="D60" s="23">
        <v>56992200</v>
      </c>
      <c r="E60" s="24">
        <v>53899606</v>
      </c>
      <c r="F60" s="6">
        <v>53899606</v>
      </c>
      <c r="G60" s="25">
        <v>53899606</v>
      </c>
      <c r="H60" s="26">
        <v>53899606</v>
      </c>
      <c r="I60" s="24">
        <v>56929730</v>
      </c>
      <c r="J60" s="6">
        <v>60131849</v>
      </c>
      <c r="K60" s="25">
        <v>60131849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23000</v>
      </c>
      <c r="C65" s="92">
        <v>23000</v>
      </c>
      <c r="D65" s="93">
        <v>23000</v>
      </c>
      <c r="E65" s="91">
        <v>23000</v>
      </c>
      <c r="F65" s="92">
        <v>23000</v>
      </c>
      <c r="G65" s="93">
        <v>23000</v>
      </c>
      <c r="H65" s="94">
        <v>23000</v>
      </c>
      <c r="I65" s="91">
        <v>21344</v>
      </c>
      <c r="J65" s="92">
        <v>21984</v>
      </c>
      <c r="K65" s="93">
        <v>22203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1.083447114712072</v>
      </c>
      <c r="C70" s="5">
        <f aca="true" t="shared" si="8" ref="C70:K70">IF(ISERROR(C71/C72),0,(C71/C72))</f>
        <v>0.9357299967815341</v>
      </c>
      <c r="D70" s="5">
        <f t="shared" si="8"/>
        <v>0.9729835747196139</v>
      </c>
      <c r="E70" s="5">
        <f t="shared" si="8"/>
        <v>0.9055514226565715</v>
      </c>
      <c r="F70" s="5">
        <f t="shared" si="8"/>
        <v>0.8458982377404874</v>
      </c>
      <c r="G70" s="5">
        <f t="shared" si="8"/>
        <v>0.8458982377404874</v>
      </c>
      <c r="H70" s="5">
        <f t="shared" si="8"/>
        <v>0</v>
      </c>
      <c r="I70" s="5">
        <f t="shared" si="8"/>
        <v>0.8374602689082733</v>
      </c>
      <c r="J70" s="5">
        <f t="shared" si="8"/>
        <v>0.8377827380193725</v>
      </c>
      <c r="K70" s="5">
        <f t="shared" si="8"/>
        <v>0.8383848432924764</v>
      </c>
    </row>
    <row r="71" spans="1:11" ht="12.75" hidden="1">
      <c r="A71" s="1" t="s">
        <v>141</v>
      </c>
      <c r="B71" s="1">
        <f>+B83</f>
        <v>181845923</v>
      </c>
      <c r="C71" s="1">
        <f aca="true" t="shared" si="9" ref="C71:K71">+C83</f>
        <v>165139127</v>
      </c>
      <c r="D71" s="1">
        <f t="shared" si="9"/>
        <v>201688440</v>
      </c>
      <c r="E71" s="1">
        <f t="shared" si="9"/>
        <v>195519848</v>
      </c>
      <c r="F71" s="1">
        <f t="shared" si="9"/>
        <v>200032769</v>
      </c>
      <c r="G71" s="1">
        <f t="shared" si="9"/>
        <v>200032769</v>
      </c>
      <c r="H71" s="1">
        <f t="shared" si="9"/>
        <v>224343763</v>
      </c>
      <c r="I71" s="1">
        <f t="shared" si="9"/>
        <v>222152470</v>
      </c>
      <c r="J71" s="1">
        <f t="shared" si="9"/>
        <v>236799843</v>
      </c>
      <c r="K71" s="1">
        <f t="shared" si="9"/>
        <v>254289790</v>
      </c>
    </row>
    <row r="72" spans="1:11" ht="12.75" hidden="1">
      <c r="A72" s="1" t="s">
        <v>142</v>
      </c>
      <c r="B72" s="1">
        <f>+B77</f>
        <v>167840147</v>
      </c>
      <c r="C72" s="1">
        <f aca="true" t="shared" si="10" ref="C72:K72">+C77</f>
        <v>176481600</v>
      </c>
      <c r="D72" s="1">
        <f t="shared" si="10"/>
        <v>207288638</v>
      </c>
      <c r="E72" s="1">
        <f t="shared" si="10"/>
        <v>215912474</v>
      </c>
      <c r="F72" s="1">
        <f t="shared" si="10"/>
        <v>236473798</v>
      </c>
      <c r="G72" s="1">
        <f t="shared" si="10"/>
        <v>236473798</v>
      </c>
      <c r="H72" s="1">
        <f t="shared" si="10"/>
        <v>0</v>
      </c>
      <c r="I72" s="1">
        <f t="shared" si="10"/>
        <v>265269265</v>
      </c>
      <c r="J72" s="1">
        <f t="shared" si="10"/>
        <v>282650659</v>
      </c>
      <c r="K72" s="1">
        <f t="shared" si="10"/>
        <v>303309145</v>
      </c>
    </row>
    <row r="73" spans="1:11" ht="12.75" hidden="1">
      <c r="A73" s="1" t="s">
        <v>143</v>
      </c>
      <c r="B73" s="1">
        <f>+B74</f>
        <v>-10232760.833333336</v>
      </c>
      <c r="C73" s="1">
        <f aca="true" t="shared" si="11" ref="C73:K73">+(C78+C80+C81+C82)-(B78+B80+B81+B82)</f>
        <v>-6322741</v>
      </c>
      <c r="D73" s="1">
        <f t="shared" si="11"/>
        <v>4861925</v>
      </c>
      <c r="E73" s="1">
        <f t="shared" si="11"/>
        <v>39506710</v>
      </c>
      <c r="F73" s="1">
        <f>+(F78+F80+F81+F82)-(D78+D80+D81+D82)</f>
        <v>39506710</v>
      </c>
      <c r="G73" s="1">
        <f>+(G78+G80+G81+G82)-(D78+D80+D81+D82)</f>
        <v>39506710</v>
      </c>
      <c r="H73" s="1">
        <f>+(H78+H80+H81+H82)-(D78+D80+D81+D82)</f>
        <v>56318555</v>
      </c>
      <c r="I73" s="1">
        <f>+(I78+I80+I81+I82)-(E78+E80+E81+E82)</f>
        <v>-3255377</v>
      </c>
      <c r="J73" s="1">
        <f t="shared" si="11"/>
        <v>-4687742</v>
      </c>
      <c r="K73" s="1">
        <f t="shared" si="11"/>
        <v>-5875303</v>
      </c>
    </row>
    <row r="74" spans="1:11" ht="12.75" hidden="1">
      <c r="A74" s="1" t="s">
        <v>144</v>
      </c>
      <c r="B74" s="1">
        <f>+TREND(C74:E74)</f>
        <v>-10232760.833333336</v>
      </c>
      <c r="C74" s="1">
        <f>+C73</f>
        <v>-6322741</v>
      </c>
      <c r="D74" s="1">
        <f aca="true" t="shared" si="12" ref="D74:K74">+D73</f>
        <v>4861925</v>
      </c>
      <c r="E74" s="1">
        <f t="shared" si="12"/>
        <v>39506710</v>
      </c>
      <c r="F74" s="1">
        <f t="shared" si="12"/>
        <v>39506710</v>
      </c>
      <c r="G74" s="1">
        <f t="shared" si="12"/>
        <v>39506710</v>
      </c>
      <c r="H74" s="1">
        <f t="shared" si="12"/>
        <v>56318555</v>
      </c>
      <c r="I74" s="1">
        <f t="shared" si="12"/>
        <v>-3255377</v>
      </c>
      <c r="J74" s="1">
        <f t="shared" si="12"/>
        <v>-4687742</v>
      </c>
      <c r="K74" s="1">
        <f t="shared" si="12"/>
        <v>-5875303</v>
      </c>
    </row>
    <row r="75" spans="1:11" ht="12.75" hidden="1">
      <c r="A75" s="1" t="s">
        <v>145</v>
      </c>
      <c r="B75" s="1">
        <f>+B84-(((B80+B81+B78)*B70)-B79)</f>
        <v>8553173.811155766</v>
      </c>
      <c r="C75" s="1">
        <f aca="true" t="shared" si="13" ref="C75:K75">+C84-(((C80+C81+C78)*C70)-C79)</f>
        <v>8994885.042654015</v>
      </c>
      <c r="D75" s="1">
        <f t="shared" si="13"/>
        <v>8229724.779980846</v>
      </c>
      <c r="E75" s="1">
        <f t="shared" si="13"/>
        <v>-73627212.16311713</v>
      </c>
      <c r="F75" s="1">
        <f t="shared" si="13"/>
        <v>-63216817.84444754</v>
      </c>
      <c r="G75" s="1">
        <f t="shared" si="13"/>
        <v>-63216817.84444754</v>
      </c>
      <c r="H75" s="1">
        <f t="shared" si="13"/>
        <v>24085234</v>
      </c>
      <c r="I75" s="1">
        <f t="shared" si="13"/>
        <v>-39873039.823183626</v>
      </c>
      <c r="J75" s="1">
        <f t="shared" si="13"/>
        <v>-34424418.69544024</v>
      </c>
      <c r="K75" s="1">
        <f t="shared" si="13"/>
        <v>-27374598.099666186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167840147</v>
      </c>
      <c r="C77" s="3">
        <v>176481600</v>
      </c>
      <c r="D77" s="3">
        <v>207288638</v>
      </c>
      <c r="E77" s="3">
        <v>215912474</v>
      </c>
      <c r="F77" s="3">
        <v>236473798</v>
      </c>
      <c r="G77" s="3">
        <v>236473798</v>
      </c>
      <c r="H77" s="3">
        <v>0</v>
      </c>
      <c r="I77" s="3">
        <v>265269265</v>
      </c>
      <c r="J77" s="3">
        <v>282650659</v>
      </c>
      <c r="K77" s="3">
        <v>303309145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55452517</v>
      </c>
      <c r="C79" s="3">
        <v>43631657</v>
      </c>
      <c r="D79" s="3">
        <v>48976040</v>
      </c>
      <c r="E79" s="3">
        <v>70557</v>
      </c>
      <c r="F79" s="3">
        <v>70557</v>
      </c>
      <c r="G79" s="3">
        <v>70557</v>
      </c>
      <c r="H79" s="3">
        <v>24085234</v>
      </c>
      <c r="I79" s="3">
        <v>25556922</v>
      </c>
      <c r="J79" s="3">
        <v>27103428</v>
      </c>
      <c r="K79" s="3">
        <v>29271703</v>
      </c>
    </row>
    <row r="80" spans="1:11" ht="12.75" hidden="1">
      <c r="A80" s="2" t="s">
        <v>67</v>
      </c>
      <c r="B80" s="3">
        <v>40770707</v>
      </c>
      <c r="C80" s="3">
        <v>35687512</v>
      </c>
      <c r="D80" s="3">
        <v>32515464</v>
      </c>
      <c r="E80" s="3">
        <v>81384411</v>
      </c>
      <c r="F80" s="3">
        <v>81384411</v>
      </c>
      <c r="G80" s="3">
        <v>81384411</v>
      </c>
      <c r="H80" s="3">
        <v>98196256</v>
      </c>
      <c r="I80" s="3">
        <v>78129034</v>
      </c>
      <c r="J80" s="3">
        <v>73441292</v>
      </c>
      <c r="K80" s="3">
        <v>67565989</v>
      </c>
    </row>
    <row r="81" spans="1:11" ht="12.75" hidden="1">
      <c r="A81" s="2" t="s">
        <v>68</v>
      </c>
      <c r="B81" s="3">
        <v>2516448</v>
      </c>
      <c r="C81" s="3">
        <v>1328264</v>
      </c>
      <c r="D81" s="3">
        <v>9362237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51362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181845923</v>
      </c>
      <c r="C83" s="3">
        <v>165139127</v>
      </c>
      <c r="D83" s="3">
        <v>201688440</v>
      </c>
      <c r="E83" s="3">
        <v>195519848</v>
      </c>
      <c r="F83" s="3">
        <v>200032769</v>
      </c>
      <c r="G83" s="3">
        <v>200032769</v>
      </c>
      <c r="H83" s="3">
        <v>224343763</v>
      </c>
      <c r="I83" s="3">
        <v>222152470</v>
      </c>
      <c r="J83" s="3">
        <v>236799843</v>
      </c>
      <c r="K83" s="3">
        <v>254289790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5555555</v>
      </c>
      <c r="G84" s="3">
        <v>5555555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9695909</v>
      </c>
      <c r="C5" s="6">
        <v>10241958</v>
      </c>
      <c r="D5" s="23">
        <v>12050388</v>
      </c>
      <c r="E5" s="24">
        <v>15318376</v>
      </c>
      <c r="F5" s="6">
        <v>13139000</v>
      </c>
      <c r="G5" s="25">
        <v>13139000</v>
      </c>
      <c r="H5" s="26">
        <v>0</v>
      </c>
      <c r="I5" s="24">
        <v>14695000</v>
      </c>
      <c r="J5" s="6">
        <v>15466000</v>
      </c>
      <c r="K5" s="25">
        <v>16270000</v>
      </c>
    </row>
    <row r="6" spans="1:11" ht="13.5">
      <c r="A6" s="22" t="s">
        <v>18</v>
      </c>
      <c r="B6" s="6">
        <v>46270000</v>
      </c>
      <c r="C6" s="6">
        <v>40186409</v>
      </c>
      <c r="D6" s="23">
        <v>42661733</v>
      </c>
      <c r="E6" s="24">
        <v>54055078</v>
      </c>
      <c r="F6" s="6">
        <v>58256200</v>
      </c>
      <c r="G6" s="25">
        <v>58256200</v>
      </c>
      <c r="H6" s="26">
        <v>0</v>
      </c>
      <c r="I6" s="24">
        <v>60372000</v>
      </c>
      <c r="J6" s="6">
        <v>61968000</v>
      </c>
      <c r="K6" s="25">
        <v>65125000</v>
      </c>
    </row>
    <row r="7" spans="1:11" ht="13.5">
      <c r="A7" s="22" t="s">
        <v>19</v>
      </c>
      <c r="B7" s="6">
        <v>590000</v>
      </c>
      <c r="C7" s="6">
        <v>692101</v>
      </c>
      <c r="D7" s="23">
        <v>670941</v>
      </c>
      <c r="E7" s="24">
        <v>2721000</v>
      </c>
      <c r="F7" s="6">
        <v>500000</v>
      </c>
      <c r="G7" s="25">
        <v>500000</v>
      </c>
      <c r="H7" s="26">
        <v>0</v>
      </c>
      <c r="I7" s="24">
        <v>524000</v>
      </c>
      <c r="J7" s="6">
        <v>549000</v>
      </c>
      <c r="K7" s="25">
        <v>576000</v>
      </c>
    </row>
    <row r="8" spans="1:11" ht="13.5">
      <c r="A8" s="22" t="s">
        <v>20</v>
      </c>
      <c r="B8" s="6">
        <v>21733532</v>
      </c>
      <c r="C8" s="6">
        <v>26046775</v>
      </c>
      <c r="D8" s="23">
        <v>29587204</v>
      </c>
      <c r="E8" s="24">
        <v>29701000</v>
      </c>
      <c r="F8" s="6">
        <v>29553000</v>
      </c>
      <c r="G8" s="25">
        <v>29553000</v>
      </c>
      <c r="H8" s="26">
        <v>0</v>
      </c>
      <c r="I8" s="24">
        <v>38427000</v>
      </c>
      <c r="J8" s="6">
        <v>38050000</v>
      </c>
      <c r="K8" s="25">
        <v>39943000</v>
      </c>
    </row>
    <row r="9" spans="1:11" ht="13.5">
      <c r="A9" s="22" t="s">
        <v>21</v>
      </c>
      <c r="B9" s="6">
        <v>9035331</v>
      </c>
      <c r="C9" s="6">
        <v>10277038</v>
      </c>
      <c r="D9" s="23">
        <v>6938112</v>
      </c>
      <c r="E9" s="24">
        <v>8755912</v>
      </c>
      <c r="F9" s="6">
        <v>6542400</v>
      </c>
      <c r="G9" s="25">
        <v>6542400</v>
      </c>
      <c r="H9" s="26">
        <v>0</v>
      </c>
      <c r="I9" s="24">
        <v>6799912</v>
      </c>
      <c r="J9" s="6">
        <v>7172400</v>
      </c>
      <c r="K9" s="25">
        <v>7553400</v>
      </c>
    </row>
    <row r="10" spans="1:11" ht="25.5">
      <c r="A10" s="27" t="s">
        <v>134</v>
      </c>
      <c r="B10" s="28">
        <f>SUM(B5:B9)</f>
        <v>87324772</v>
      </c>
      <c r="C10" s="29">
        <f aca="true" t="shared" si="0" ref="C10:K10">SUM(C5:C9)</f>
        <v>87444281</v>
      </c>
      <c r="D10" s="30">
        <f t="shared" si="0"/>
        <v>91908378</v>
      </c>
      <c r="E10" s="28">
        <f t="shared" si="0"/>
        <v>110551366</v>
      </c>
      <c r="F10" s="29">
        <f t="shared" si="0"/>
        <v>107990600</v>
      </c>
      <c r="G10" s="31">
        <f t="shared" si="0"/>
        <v>107990600</v>
      </c>
      <c r="H10" s="32">
        <f t="shared" si="0"/>
        <v>0</v>
      </c>
      <c r="I10" s="28">
        <f t="shared" si="0"/>
        <v>120817912</v>
      </c>
      <c r="J10" s="29">
        <f t="shared" si="0"/>
        <v>123205400</v>
      </c>
      <c r="K10" s="31">
        <f t="shared" si="0"/>
        <v>129467400</v>
      </c>
    </row>
    <row r="11" spans="1:11" ht="13.5">
      <c r="A11" s="22" t="s">
        <v>22</v>
      </c>
      <c r="B11" s="6">
        <v>19350929</v>
      </c>
      <c r="C11" s="6">
        <v>23536068</v>
      </c>
      <c r="D11" s="23">
        <v>25169606</v>
      </c>
      <c r="E11" s="24">
        <v>28845400</v>
      </c>
      <c r="F11" s="6">
        <v>27424259</v>
      </c>
      <c r="G11" s="25">
        <v>27424259</v>
      </c>
      <c r="H11" s="26">
        <v>0</v>
      </c>
      <c r="I11" s="24">
        <v>29167726</v>
      </c>
      <c r="J11" s="6">
        <v>30525786</v>
      </c>
      <c r="K11" s="25">
        <v>31944432</v>
      </c>
    </row>
    <row r="12" spans="1:11" ht="13.5">
      <c r="A12" s="22" t="s">
        <v>23</v>
      </c>
      <c r="B12" s="6">
        <v>1844294</v>
      </c>
      <c r="C12" s="6">
        <v>1818371</v>
      </c>
      <c r="D12" s="23">
        <v>1902610</v>
      </c>
      <c r="E12" s="24">
        <v>2007007</v>
      </c>
      <c r="F12" s="6">
        <v>1457000</v>
      </c>
      <c r="G12" s="25">
        <v>1457000</v>
      </c>
      <c r="H12" s="26">
        <v>0</v>
      </c>
      <c r="I12" s="24">
        <v>2261000</v>
      </c>
      <c r="J12" s="6">
        <v>2366000</v>
      </c>
      <c r="K12" s="25">
        <v>2471000</v>
      </c>
    </row>
    <row r="13" spans="1:11" ht="13.5">
      <c r="A13" s="22" t="s">
        <v>135</v>
      </c>
      <c r="B13" s="6">
        <v>4998000</v>
      </c>
      <c r="C13" s="6">
        <v>5760596</v>
      </c>
      <c r="D13" s="23">
        <v>4449284</v>
      </c>
      <c r="E13" s="24">
        <v>12600000</v>
      </c>
      <c r="F13" s="6">
        <v>5500700</v>
      </c>
      <c r="G13" s="25">
        <v>5500700</v>
      </c>
      <c r="H13" s="26">
        <v>0</v>
      </c>
      <c r="I13" s="24">
        <v>10367170</v>
      </c>
      <c r="J13" s="6">
        <v>11123000</v>
      </c>
      <c r="K13" s="25">
        <v>11909000</v>
      </c>
    </row>
    <row r="14" spans="1:11" ht="13.5">
      <c r="A14" s="22" t="s">
        <v>24</v>
      </c>
      <c r="B14" s="6">
        <v>1423881</v>
      </c>
      <c r="C14" s="6">
        <v>1671180</v>
      </c>
      <c r="D14" s="23">
        <v>579109</v>
      </c>
      <c r="E14" s="24">
        <v>267000</v>
      </c>
      <c r="F14" s="6">
        <v>267000</v>
      </c>
      <c r="G14" s="25">
        <v>267000</v>
      </c>
      <c r="H14" s="26">
        <v>0</v>
      </c>
      <c r="I14" s="24">
        <v>635126</v>
      </c>
      <c r="J14" s="6">
        <v>672598</v>
      </c>
      <c r="K14" s="25">
        <v>710263</v>
      </c>
    </row>
    <row r="15" spans="1:11" ht="13.5">
      <c r="A15" s="22" t="s">
        <v>25</v>
      </c>
      <c r="B15" s="6">
        <v>31380000</v>
      </c>
      <c r="C15" s="6">
        <v>37961514</v>
      </c>
      <c r="D15" s="23">
        <v>42361336</v>
      </c>
      <c r="E15" s="24">
        <v>49674816</v>
      </c>
      <c r="F15" s="6">
        <v>49675000</v>
      </c>
      <c r="G15" s="25">
        <v>49675000</v>
      </c>
      <c r="H15" s="26">
        <v>0</v>
      </c>
      <c r="I15" s="24">
        <v>55735000</v>
      </c>
      <c r="J15" s="6">
        <v>62535000</v>
      </c>
      <c r="K15" s="25">
        <v>70164000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32185148</v>
      </c>
      <c r="C17" s="6">
        <v>21254972</v>
      </c>
      <c r="D17" s="23">
        <v>19106590</v>
      </c>
      <c r="E17" s="24">
        <v>25479977</v>
      </c>
      <c r="F17" s="6">
        <v>23680366</v>
      </c>
      <c r="G17" s="25">
        <v>23680366</v>
      </c>
      <c r="H17" s="26">
        <v>0</v>
      </c>
      <c r="I17" s="24">
        <v>41167057</v>
      </c>
      <c r="J17" s="6">
        <v>42638000</v>
      </c>
      <c r="K17" s="25">
        <v>44914300</v>
      </c>
    </row>
    <row r="18" spans="1:11" ht="13.5">
      <c r="A18" s="34" t="s">
        <v>28</v>
      </c>
      <c r="B18" s="35">
        <f>SUM(B11:B17)</f>
        <v>91182252</v>
      </c>
      <c r="C18" s="36">
        <f aca="true" t="shared" si="1" ref="C18:K18">SUM(C11:C17)</f>
        <v>92002701</v>
      </c>
      <c r="D18" s="37">
        <f t="shared" si="1"/>
        <v>93568535</v>
      </c>
      <c r="E18" s="35">
        <f t="shared" si="1"/>
        <v>118874200</v>
      </c>
      <c r="F18" s="36">
        <f t="shared" si="1"/>
        <v>108004325</v>
      </c>
      <c r="G18" s="38">
        <f t="shared" si="1"/>
        <v>108004325</v>
      </c>
      <c r="H18" s="39">
        <f t="shared" si="1"/>
        <v>0</v>
      </c>
      <c r="I18" s="35">
        <f t="shared" si="1"/>
        <v>139333079</v>
      </c>
      <c r="J18" s="36">
        <f t="shared" si="1"/>
        <v>149860384</v>
      </c>
      <c r="K18" s="38">
        <f t="shared" si="1"/>
        <v>162112995</v>
      </c>
    </row>
    <row r="19" spans="1:11" ht="13.5">
      <c r="A19" s="34" t="s">
        <v>29</v>
      </c>
      <c r="B19" s="40">
        <f>+B10-B18</f>
        <v>-3857480</v>
      </c>
      <c r="C19" s="41">
        <f aca="true" t="shared" si="2" ref="C19:K19">+C10-C18</f>
        <v>-4558420</v>
      </c>
      <c r="D19" s="42">
        <f t="shared" si="2"/>
        <v>-1660157</v>
      </c>
      <c r="E19" s="40">
        <f t="shared" si="2"/>
        <v>-8322834</v>
      </c>
      <c r="F19" s="41">
        <f t="shared" si="2"/>
        <v>-13725</v>
      </c>
      <c r="G19" s="43">
        <f t="shared" si="2"/>
        <v>-13725</v>
      </c>
      <c r="H19" s="44">
        <f t="shared" si="2"/>
        <v>0</v>
      </c>
      <c r="I19" s="40">
        <f t="shared" si="2"/>
        <v>-18515167</v>
      </c>
      <c r="J19" s="41">
        <f t="shared" si="2"/>
        <v>-26654984</v>
      </c>
      <c r="K19" s="43">
        <f t="shared" si="2"/>
        <v>-32645595</v>
      </c>
    </row>
    <row r="20" spans="1:11" ht="13.5">
      <c r="A20" s="22" t="s">
        <v>30</v>
      </c>
      <c r="B20" s="24">
        <v>9826844</v>
      </c>
      <c r="C20" s="6">
        <v>13217361</v>
      </c>
      <c r="D20" s="23">
        <v>9825203</v>
      </c>
      <c r="E20" s="24">
        <v>16991000</v>
      </c>
      <c r="F20" s="6">
        <v>21991000</v>
      </c>
      <c r="G20" s="25">
        <v>21991000</v>
      </c>
      <c r="H20" s="26">
        <v>0</v>
      </c>
      <c r="I20" s="24">
        <v>16595000</v>
      </c>
      <c r="J20" s="6">
        <v>12610000</v>
      </c>
      <c r="K20" s="25">
        <v>13082000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5969364</v>
      </c>
      <c r="C22" s="52">
        <f aca="true" t="shared" si="3" ref="C22:K22">SUM(C19:C21)</f>
        <v>8658941</v>
      </c>
      <c r="D22" s="53">
        <f t="shared" si="3"/>
        <v>8165046</v>
      </c>
      <c r="E22" s="51">
        <f t="shared" si="3"/>
        <v>8668166</v>
      </c>
      <c r="F22" s="52">
        <f t="shared" si="3"/>
        <v>21977275</v>
      </c>
      <c r="G22" s="54">
        <f t="shared" si="3"/>
        <v>21977275</v>
      </c>
      <c r="H22" s="55">
        <f t="shared" si="3"/>
        <v>0</v>
      </c>
      <c r="I22" s="51">
        <f t="shared" si="3"/>
        <v>-1920167</v>
      </c>
      <c r="J22" s="52">
        <f t="shared" si="3"/>
        <v>-14044984</v>
      </c>
      <c r="K22" s="54">
        <f t="shared" si="3"/>
        <v>-19563595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5969364</v>
      </c>
      <c r="C24" s="41">
        <f aca="true" t="shared" si="4" ref="C24:K24">SUM(C22:C23)</f>
        <v>8658941</v>
      </c>
      <c r="D24" s="42">
        <f t="shared" si="4"/>
        <v>8165046</v>
      </c>
      <c r="E24" s="40">
        <f t="shared" si="4"/>
        <v>8668166</v>
      </c>
      <c r="F24" s="41">
        <f t="shared" si="4"/>
        <v>21977275</v>
      </c>
      <c r="G24" s="43">
        <f t="shared" si="4"/>
        <v>21977275</v>
      </c>
      <c r="H24" s="44">
        <f t="shared" si="4"/>
        <v>0</v>
      </c>
      <c r="I24" s="40">
        <f t="shared" si="4"/>
        <v>-1920167</v>
      </c>
      <c r="J24" s="41">
        <f t="shared" si="4"/>
        <v>-14044984</v>
      </c>
      <c r="K24" s="43">
        <f t="shared" si="4"/>
        <v>-19563595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9826844</v>
      </c>
      <c r="C27" s="7">
        <v>13217316</v>
      </c>
      <c r="D27" s="64">
        <v>9825203</v>
      </c>
      <c r="E27" s="65">
        <v>17641000</v>
      </c>
      <c r="F27" s="7">
        <v>22591000</v>
      </c>
      <c r="G27" s="66">
        <v>22591000</v>
      </c>
      <c r="H27" s="67">
        <v>0</v>
      </c>
      <c r="I27" s="65">
        <v>16595000</v>
      </c>
      <c r="J27" s="7">
        <v>12610000</v>
      </c>
      <c r="K27" s="66">
        <v>13082000</v>
      </c>
    </row>
    <row r="28" spans="1:11" ht="13.5">
      <c r="A28" s="68" t="s">
        <v>30</v>
      </c>
      <c r="B28" s="6">
        <v>9826844</v>
      </c>
      <c r="C28" s="6">
        <v>13217316</v>
      </c>
      <c r="D28" s="23">
        <v>9825203</v>
      </c>
      <c r="E28" s="24">
        <v>16991000</v>
      </c>
      <c r="F28" s="6">
        <v>21991000</v>
      </c>
      <c r="G28" s="25">
        <v>21991000</v>
      </c>
      <c r="H28" s="26">
        <v>0</v>
      </c>
      <c r="I28" s="24">
        <v>12295000</v>
      </c>
      <c r="J28" s="6">
        <v>12610000</v>
      </c>
      <c r="K28" s="25">
        <v>13082000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650000</v>
      </c>
      <c r="F31" s="6">
        <v>600000</v>
      </c>
      <c r="G31" s="25">
        <v>600000</v>
      </c>
      <c r="H31" s="26">
        <v>0</v>
      </c>
      <c r="I31" s="24">
        <v>4300000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9826844</v>
      </c>
      <c r="C32" s="7">
        <f aca="true" t="shared" si="5" ref="C32:K32">SUM(C28:C31)</f>
        <v>13217316</v>
      </c>
      <c r="D32" s="64">
        <f t="shared" si="5"/>
        <v>9825203</v>
      </c>
      <c r="E32" s="65">
        <f t="shared" si="5"/>
        <v>17641000</v>
      </c>
      <c r="F32" s="7">
        <f t="shared" si="5"/>
        <v>22591000</v>
      </c>
      <c r="G32" s="66">
        <f t="shared" si="5"/>
        <v>22591000</v>
      </c>
      <c r="H32" s="67">
        <f t="shared" si="5"/>
        <v>0</v>
      </c>
      <c r="I32" s="65">
        <f t="shared" si="5"/>
        <v>16595000</v>
      </c>
      <c r="J32" s="7">
        <f t="shared" si="5"/>
        <v>12610000</v>
      </c>
      <c r="K32" s="66">
        <f t="shared" si="5"/>
        <v>13082000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35677522</v>
      </c>
      <c r="C35" s="6">
        <v>39319281</v>
      </c>
      <c r="D35" s="23">
        <v>39154293</v>
      </c>
      <c r="E35" s="24">
        <v>38176000</v>
      </c>
      <c r="F35" s="6">
        <v>43811000</v>
      </c>
      <c r="G35" s="25">
        <v>43811000</v>
      </c>
      <c r="H35" s="26">
        <v>40727238</v>
      </c>
      <c r="I35" s="24">
        <v>36180000</v>
      </c>
      <c r="J35" s="6">
        <v>41817000</v>
      </c>
      <c r="K35" s="25">
        <v>43290000</v>
      </c>
    </row>
    <row r="36" spans="1:11" ht="13.5">
      <c r="A36" s="22" t="s">
        <v>39</v>
      </c>
      <c r="B36" s="6">
        <v>47063937</v>
      </c>
      <c r="C36" s="6">
        <v>52990808</v>
      </c>
      <c r="D36" s="23">
        <v>65848005</v>
      </c>
      <c r="E36" s="24">
        <v>54884000</v>
      </c>
      <c r="F36" s="6">
        <v>62995000</v>
      </c>
      <c r="G36" s="25">
        <v>62995000</v>
      </c>
      <c r="H36" s="26">
        <v>57659520</v>
      </c>
      <c r="I36" s="24">
        <v>57335000</v>
      </c>
      <c r="J36" s="6">
        <v>60335000</v>
      </c>
      <c r="K36" s="25">
        <v>62335000</v>
      </c>
    </row>
    <row r="37" spans="1:11" ht="13.5">
      <c r="A37" s="22" t="s">
        <v>40</v>
      </c>
      <c r="B37" s="6">
        <v>35791237</v>
      </c>
      <c r="C37" s="6">
        <v>37422588</v>
      </c>
      <c r="D37" s="23">
        <v>33500985</v>
      </c>
      <c r="E37" s="24">
        <v>8961000</v>
      </c>
      <c r="F37" s="6">
        <v>30461000</v>
      </c>
      <c r="G37" s="25">
        <v>30461000</v>
      </c>
      <c r="H37" s="26">
        <v>32096714</v>
      </c>
      <c r="I37" s="24">
        <v>23236000</v>
      </c>
      <c r="J37" s="6">
        <v>23626000</v>
      </c>
      <c r="K37" s="25">
        <v>15216000</v>
      </c>
    </row>
    <row r="38" spans="1:11" ht="13.5">
      <c r="A38" s="22" t="s">
        <v>41</v>
      </c>
      <c r="B38" s="6">
        <v>9523451</v>
      </c>
      <c r="C38" s="6">
        <v>11207660</v>
      </c>
      <c r="D38" s="23">
        <v>11282172</v>
      </c>
      <c r="E38" s="24">
        <v>279000</v>
      </c>
      <c r="F38" s="6">
        <v>13477000</v>
      </c>
      <c r="G38" s="25">
        <v>13477000</v>
      </c>
      <c r="H38" s="26">
        <v>11422577</v>
      </c>
      <c r="I38" s="24">
        <v>15400000</v>
      </c>
      <c r="J38" s="6">
        <v>15470000</v>
      </c>
      <c r="K38" s="25">
        <v>16460000</v>
      </c>
    </row>
    <row r="39" spans="1:11" ht="13.5">
      <c r="A39" s="22" t="s">
        <v>42</v>
      </c>
      <c r="B39" s="6">
        <v>37426771</v>
      </c>
      <c r="C39" s="6">
        <v>43679841</v>
      </c>
      <c r="D39" s="23">
        <v>60219141</v>
      </c>
      <c r="E39" s="24">
        <v>83820000</v>
      </c>
      <c r="F39" s="6">
        <v>62868000</v>
      </c>
      <c r="G39" s="25">
        <v>62868000</v>
      </c>
      <c r="H39" s="26">
        <v>54867467</v>
      </c>
      <c r="I39" s="24">
        <v>54879000</v>
      </c>
      <c r="J39" s="6">
        <v>63056000</v>
      </c>
      <c r="K39" s="25">
        <v>73949000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11569533</v>
      </c>
      <c r="C42" s="6">
        <v>-12392747</v>
      </c>
      <c r="D42" s="23">
        <v>18595739</v>
      </c>
      <c r="E42" s="24">
        <v>27786996</v>
      </c>
      <c r="F42" s="6">
        <v>35657092</v>
      </c>
      <c r="G42" s="25">
        <v>35657092</v>
      </c>
      <c r="H42" s="26">
        <v>8164469</v>
      </c>
      <c r="I42" s="24">
        <v>5482565</v>
      </c>
      <c r="J42" s="6">
        <v>-3662461</v>
      </c>
      <c r="K42" s="25">
        <v>-12085306</v>
      </c>
    </row>
    <row r="43" spans="1:11" ht="13.5">
      <c r="A43" s="22" t="s">
        <v>45</v>
      </c>
      <c r="B43" s="6">
        <v>-5290212</v>
      </c>
      <c r="C43" s="6">
        <v>7339910</v>
      </c>
      <c r="D43" s="23">
        <v>-8680541</v>
      </c>
      <c r="E43" s="24">
        <v>1500000</v>
      </c>
      <c r="F43" s="6">
        <v>-21990996</v>
      </c>
      <c r="G43" s="25">
        <v>-21990996</v>
      </c>
      <c r="H43" s="26">
        <v>0</v>
      </c>
      <c r="I43" s="24">
        <v>-12295000</v>
      </c>
      <c r="J43" s="6">
        <v>-12610000</v>
      </c>
      <c r="K43" s="25">
        <v>-13082000</v>
      </c>
    </row>
    <row r="44" spans="1:11" ht="13.5">
      <c r="A44" s="22" t="s">
        <v>46</v>
      </c>
      <c r="B44" s="6">
        <v>-1048930</v>
      </c>
      <c r="C44" s="6">
        <v>-971506</v>
      </c>
      <c r="D44" s="23">
        <v>-3091414</v>
      </c>
      <c r="E44" s="24">
        <v>0</v>
      </c>
      <c r="F44" s="6">
        <v>-73000</v>
      </c>
      <c r="G44" s="25">
        <v>-73000</v>
      </c>
      <c r="H44" s="26">
        <v>0</v>
      </c>
      <c r="I44" s="24">
        <v>-70000</v>
      </c>
      <c r="J44" s="6">
        <v>-65000</v>
      </c>
      <c r="K44" s="25">
        <v>-60000</v>
      </c>
    </row>
    <row r="45" spans="1:11" ht="13.5">
      <c r="A45" s="34" t="s">
        <v>47</v>
      </c>
      <c r="B45" s="7">
        <v>3950120</v>
      </c>
      <c r="C45" s="7">
        <v>-4479272</v>
      </c>
      <c r="D45" s="64">
        <v>2344512</v>
      </c>
      <c r="E45" s="65">
        <v>29286996</v>
      </c>
      <c r="F45" s="7">
        <v>13593096</v>
      </c>
      <c r="G45" s="66">
        <v>13593096</v>
      </c>
      <c r="H45" s="67">
        <v>8164469</v>
      </c>
      <c r="I45" s="65">
        <v>6883565</v>
      </c>
      <c r="J45" s="7">
        <v>-9453896</v>
      </c>
      <c r="K45" s="66">
        <v>-34681202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22224190</v>
      </c>
      <c r="C48" s="6">
        <v>7472998</v>
      </c>
      <c r="D48" s="23">
        <v>14192717</v>
      </c>
      <c r="E48" s="24">
        <v>16952000</v>
      </c>
      <c r="F48" s="6">
        <v>19128000</v>
      </c>
      <c r="G48" s="25">
        <v>19128000</v>
      </c>
      <c r="H48" s="26">
        <v>13497057</v>
      </c>
      <c r="I48" s="24">
        <v>6183000</v>
      </c>
      <c r="J48" s="6">
        <v>10800000</v>
      </c>
      <c r="K48" s="25">
        <v>11900000</v>
      </c>
    </row>
    <row r="49" spans="1:11" ht="13.5">
      <c r="A49" s="22" t="s">
        <v>50</v>
      </c>
      <c r="B49" s="6">
        <f>+B75</f>
        <v>10404126.022075148</v>
      </c>
      <c r="C49" s="6">
        <f aca="true" t="shared" si="6" ref="C49:K49">+C75</f>
        <v>3939754.456264559</v>
      </c>
      <c r="D49" s="23">
        <f t="shared" si="6"/>
        <v>1190024.9150372408</v>
      </c>
      <c r="E49" s="24">
        <f t="shared" si="6"/>
        <v>-25144406.156355254</v>
      </c>
      <c r="F49" s="6">
        <f t="shared" si="6"/>
        <v>-7493312.321960133</v>
      </c>
      <c r="G49" s="25">
        <f t="shared" si="6"/>
        <v>-7493312.321960133</v>
      </c>
      <c r="H49" s="26">
        <f t="shared" si="6"/>
        <v>22839109</v>
      </c>
      <c r="I49" s="24">
        <f t="shared" si="6"/>
        <v>-6835156.84369529</v>
      </c>
      <c r="J49" s="6">
        <f t="shared" si="6"/>
        <v>-6904168.502465535</v>
      </c>
      <c r="K49" s="25">
        <f t="shared" si="6"/>
        <v>-15346929.074834399</v>
      </c>
    </row>
    <row r="50" spans="1:11" ht="13.5">
      <c r="A50" s="34" t="s">
        <v>51</v>
      </c>
      <c r="B50" s="7">
        <f>+B48-B49</f>
        <v>11820063.977924852</v>
      </c>
      <c r="C50" s="7">
        <f aca="true" t="shared" si="7" ref="C50:K50">+C48-C49</f>
        <v>3533243.543735441</v>
      </c>
      <c r="D50" s="64">
        <f t="shared" si="7"/>
        <v>13002692.08496276</v>
      </c>
      <c r="E50" s="65">
        <f t="shared" si="7"/>
        <v>42096406.156355254</v>
      </c>
      <c r="F50" s="7">
        <f t="shared" si="7"/>
        <v>26621312.321960133</v>
      </c>
      <c r="G50" s="66">
        <f t="shared" si="7"/>
        <v>26621312.321960133</v>
      </c>
      <c r="H50" s="67">
        <f t="shared" si="7"/>
        <v>-9342052</v>
      </c>
      <c r="I50" s="65">
        <f t="shared" si="7"/>
        <v>13018156.84369529</v>
      </c>
      <c r="J50" s="7">
        <f t="shared" si="7"/>
        <v>17704168.502465535</v>
      </c>
      <c r="K50" s="66">
        <f t="shared" si="7"/>
        <v>27246929.0748344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46871149</v>
      </c>
      <c r="C53" s="6">
        <v>48726518</v>
      </c>
      <c r="D53" s="23">
        <v>29151203</v>
      </c>
      <c r="E53" s="24">
        <v>35282000</v>
      </c>
      <c r="F53" s="6">
        <v>40232000</v>
      </c>
      <c r="G53" s="25">
        <v>40232000</v>
      </c>
      <c r="H53" s="26">
        <v>17641000</v>
      </c>
      <c r="I53" s="24">
        <v>57335000</v>
      </c>
      <c r="J53" s="6">
        <v>60335000</v>
      </c>
      <c r="K53" s="25">
        <v>62335000</v>
      </c>
    </row>
    <row r="54" spans="1:11" ht="13.5">
      <c r="A54" s="22" t="s">
        <v>135</v>
      </c>
      <c r="B54" s="6">
        <v>4998000</v>
      </c>
      <c r="C54" s="6">
        <v>5760596</v>
      </c>
      <c r="D54" s="23">
        <v>4449284</v>
      </c>
      <c r="E54" s="24">
        <v>12600000</v>
      </c>
      <c r="F54" s="6">
        <v>5500700</v>
      </c>
      <c r="G54" s="25">
        <v>5500700</v>
      </c>
      <c r="H54" s="26">
        <v>0</v>
      </c>
      <c r="I54" s="24">
        <v>10367170</v>
      </c>
      <c r="J54" s="6">
        <v>11123000</v>
      </c>
      <c r="K54" s="25">
        <v>11909000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16595000</v>
      </c>
      <c r="J55" s="6">
        <v>12610000</v>
      </c>
      <c r="K55" s="25">
        <v>13082000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1000000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85000</v>
      </c>
      <c r="C60" s="6">
        <v>85000</v>
      </c>
      <c r="D60" s="23">
        <v>85000</v>
      </c>
      <c r="E60" s="24">
        <v>1000000</v>
      </c>
      <c r="F60" s="6">
        <v>85000</v>
      </c>
      <c r="G60" s="25">
        <v>85000</v>
      </c>
      <c r="H60" s="26">
        <v>85000</v>
      </c>
      <c r="I60" s="24">
        <v>85000</v>
      </c>
      <c r="J60" s="6">
        <v>85000</v>
      </c>
      <c r="K60" s="25">
        <v>85000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2250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1.0023904005523587</v>
      </c>
      <c r="C70" s="5">
        <f aca="true" t="shared" si="8" ref="C70:K70">IF(ISERROR(C71/C72),0,(C71/C72))</f>
        <v>0.7145831742659489</v>
      </c>
      <c r="D70" s="5">
        <f t="shared" si="8"/>
        <v>0.9558617888759642</v>
      </c>
      <c r="E70" s="5">
        <f t="shared" si="8"/>
        <v>0.9962498189010203</v>
      </c>
      <c r="F70" s="5">
        <f t="shared" si="8"/>
        <v>0.9991917123442343</v>
      </c>
      <c r="G70" s="5">
        <f t="shared" si="8"/>
        <v>0.9991917123442343</v>
      </c>
      <c r="H70" s="5">
        <f t="shared" si="8"/>
        <v>0</v>
      </c>
      <c r="I70" s="5">
        <f t="shared" si="8"/>
        <v>0.7063483352102007</v>
      </c>
      <c r="J70" s="5">
        <f t="shared" si="8"/>
        <v>0.6861249385389285</v>
      </c>
      <c r="K70" s="5">
        <f t="shared" si="8"/>
        <v>0.6580507462753686</v>
      </c>
    </row>
    <row r="71" spans="1:11" ht="12.75" hidden="1">
      <c r="A71" s="1" t="s">
        <v>141</v>
      </c>
      <c r="B71" s="1">
        <f>+B83</f>
        <v>65156619</v>
      </c>
      <c r="C71" s="1">
        <f aca="true" t="shared" si="9" ref="C71:K71">+C83</f>
        <v>43379061</v>
      </c>
      <c r="D71" s="1">
        <f t="shared" si="9"/>
        <v>58929102</v>
      </c>
      <c r="E71" s="1">
        <f t="shared" si="9"/>
        <v>76341992</v>
      </c>
      <c r="F71" s="1">
        <f t="shared" si="9"/>
        <v>77874604</v>
      </c>
      <c r="G71" s="1">
        <f t="shared" si="9"/>
        <v>77874604</v>
      </c>
      <c r="H71" s="1">
        <f t="shared" si="9"/>
        <v>56659685</v>
      </c>
      <c r="I71" s="1">
        <f t="shared" si="9"/>
        <v>57826557</v>
      </c>
      <c r="J71" s="1">
        <f t="shared" si="9"/>
        <v>58050561</v>
      </c>
      <c r="K71" s="1">
        <f t="shared" si="9"/>
        <v>58532561</v>
      </c>
    </row>
    <row r="72" spans="1:11" ht="12.75" hidden="1">
      <c r="A72" s="1" t="s">
        <v>142</v>
      </c>
      <c r="B72" s="1">
        <f>+B77</f>
        <v>65001240</v>
      </c>
      <c r="C72" s="1">
        <f aca="true" t="shared" si="10" ref="C72:K72">+C77</f>
        <v>60705405</v>
      </c>
      <c r="D72" s="1">
        <f t="shared" si="10"/>
        <v>61650233</v>
      </c>
      <c r="E72" s="1">
        <f t="shared" si="10"/>
        <v>76629366</v>
      </c>
      <c r="F72" s="1">
        <f t="shared" si="10"/>
        <v>77937600</v>
      </c>
      <c r="G72" s="1">
        <f t="shared" si="10"/>
        <v>77937600</v>
      </c>
      <c r="H72" s="1">
        <f t="shared" si="10"/>
        <v>0</v>
      </c>
      <c r="I72" s="1">
        <f t="shared" si="10"/>
        <v>81866912</v>
      </c>
      <c r="J72" s="1">
        <f t="shared" si="10"/>
        <v>84606400</v>
      </c>
      <c r="K72" s="1">
        <f t="shared" si="10"/>
        <v>88948400</v>
      </c>
    </row>
    <row r="73" spans="1:11" ht="12.75" hidden="1">
      <c r="A73" s="1" t="s">
        <v>143</v>
      </c>
      <c r="B73" s="1">
        <f>+B74</f>
        <v>11175800.000000002</v>
      </c>
      <c r="C73" s="1">
        <f aca="true" t="shared" si="11" ref="C73:K73">+(C78+C80+C81+C82)-(B78+B80+B81+B82)</f>
        <v>13648118</v>
      </c>
      <c r="D73" s="1">
        <f t="shared" si="11"/>
        <v>-2339626</v>
      </c>
      <c r="E73" s="1">
        <f t="shared" si="11"/>
        <v>-3493462</v>
      </c>
      <c r="F73" s="1">
        <f>+(F78+F80+F81+F82)-(D78+D80+D81+D82)</f>
        <v>5065538</v>
      </c>
      <c r="G73" s="1">
        <f>+(G78+G80+G81+G82)-(D78+D80+D81+D82)</f>
        <v>5065538</v>
      </c>
      <c r="H73" s="1">
        <f>+(H78+H80+H81+H82)-(D78+D80+D81+D82)</f>
        <v>2268605</v>
      </c>
      <c r="I73" s="1">
        <f>+(I78+I80+I81+I82)-(E78+E80+E81+E82)</f>
        <v>8773000</v>
      </c>
      <c r="J73" s="1">
        <f t="shared" si="11"/>
        <v>1020000</v>
      </c>
      <c r="K73" s="1">
        <f t="shared" si="11"/>
        <v>373000</v>
      </c>
    </row>
    <row r="74" spans="1:11" ht="12.75" hidden="1">
      <c r="A74" s="1" t="s">
        <v>144</v>
      </c>
      <c r="B74" s="1">
        <f>+TREND(C74:E74)</f>
        <v>11175800.000000002</v>
      </c>
      <c r="C74" s="1">
        <f>+C73</f>
        <v>13648118</v>
      </c>
      <c r="D74" s="1">
        <f aca="true" t="shared" si="12" ref="D74:K74">+D73</f>
        <v>-2339626</v>
      </c>
      <c r="E74" s="1">
        <f t="shared" si="12"/>
        <v>-3493462</v>
      </c>
      <c r="F74" s="1">
        <f t="shared" si="12"/>
        <v>5065538</v>
      </c>
      <c r="G74" s="1">
        <f t="shared" si="12"/>
        <v>5065538</v>
      </c>
      <c r="H74" s="1">
        <f t="shared" si="12"/>
        <v>2268605</v>
      </c>
      <c r="I74" s="1">
        <f t="shared" si="12"/>
        <v>8773000</v>
      </c>
      <c r="J74" s="1">
        <f t="shared" si="12"/>
        <v>1020000</v>
      </c>
      <c r="K74" s="1">
        <f t="shared" si="12"/>
        <v>373000</v>
      </c>
    </row>
    <row r="75" spans="1:11" ht="12.75" hidden="1">
      <c r="A75" s="1" t="s">
        <v>145</v>
      </c>
      <c r="B75" s="1">
        <f>+B84-(((B80+B81+B78)*B70)-B79)</f>
        <v>10404126.022075148</v>
      </c>
      <c r="C75" s="1">
        <f aca="true" t="shared" si="13" ref="C75:K75">+C84-(((C80+C81+C78)*C70)-C79)</f>
        <v>3939754.456264559</v>
      </c>
      <c r="D75" s="1">
        <f t="shared" si="13"/>
        <v>1190024.9150372408</v>
      </c>
      <c r="E75" s="1">
        <f t="shared" si="13"/>
        <v>-25144406.156355254</v>
      </c>
      <c r="F75" s="1">
        <f t="shared" si="13"/>
        <v>-7493312.321960133</v>
      </c>
      <c r="G75" s="1">
        <f t="shared" si="13"/>
        <v>-7493312.321960133</v>
      </c>
      <c r="H75" s="1">
        <f t="shared" si="13"/>
        <v>22839109</v>
      </c>
      <c r="I75" s="1">
        <f t="shared" si="13"/>
        <v>-6835156.84369529</v>
      </c>
      <c r="J75" s="1">
        <f t="shared" si="13"/>
        <v>-6904168.502465535</v>
      </c>
      <c r="K75" s="1">
        <f t="shared" si="13"/>
        <v>-15346929.074834399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65001240</v>
      </c>
      <c r="C77" s="3">
        <v>60705405</v>
      </c>
      <c r="D77" s="3">
        <v>61650233</v>
      </c>
      <c r="E77" s="3">
        <v>76629366</v>
      </c>
      <c r="F77" s="3">
        <v>77937600</v>
      </c>
      <c r="G77" s="3">
        <v>77937600</v>
      </c>
      <c r="H77" s="3">
        <v>0</v>
      </c>
      <c r="I77" s="3">
        <v>81866912</v>
      </c>
      <c r="J77" s="3">
        <v>84606400</v>
      </c>
      <c r="K77" s="3">
        <v>88948400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23513941</v>
      </c>
      <c r="C79" s="3">
        <v>22976068</v>
      </c>
      <c r="D79" s="3">
        <v>24388867</v>
      </c>
      <c r="E79" s="3">
        <v>-4000000</v>
      </c>
      <c r="F79" s="3">
        <v>21789000</v>
      </c>
      <c r="G79" s="3">
        <v>21789000</v>
      </c>
      <c r="H79" s="3">
        <v>22839109</v>
      </c>
      <c r="I79" s="3">
        <v>14000000</v>
      </c>
      <c r="J79" s="3">
        <v>14000000</v>
      </c>
      <c r="K79" s="3">
        <v>5000000</v>
      </c>
    </row>
    <row r="80" spans="1:11" ht="12.75" hidden="1">
      <c r="A80" s="2" t="s">
        <v>67</v>
      </c>
      <c r="B80" s="3">
        <v>12048244</v>
      </c>
      <c r="C80" s="3">
        <v>21223536</v>
      </c>
      <c r="D80" s="3">
        <v>23313625</v>
      </c>
      <c r="E80" s="3">
        <v>21224000</v>
      </c>
      <c r="F80" s="3">
        <v>28709000</v>
      </c>
      <c r="G80" s="3">
        <v>28709000</v>
      </c>
      <c r="H80" s="3">
        <v>25769525</v>
      </c>
      <c r="I80" s="3">
        <v>29000000</v>
      </c>
      <c r="J80" s="3">
        <v>30000000</v>
      </c>
      <c r="K80" s="3">
        <v>30500000</v>
      </c>
    </row>
    <row r="81" spans="1:11" ht="12.75" hidden="1">
      <c r="A81" s="2" t="s">
        <v>68</v>
      </c>
      <c r="B81" s="3">
        <v>1030308</v>
      </c>
      <c r="C81" s="3">
        <v>5416209</v>
      </c>
      <c r="D81" s="3">
        <v>956455</v>
      </c>
      <c r="E81" s="3">
        <v>0</v>
      </c>
      <c r="F81" s="3">
        <v>597000</v>
      </c>
      <c r="G81" s="3">
        <v>597000</v>
      </c>
      <c r="H81" s="3">
        <v>271683</v>
      </c>
      <c r="I81" s="3">
        <v>497000</v>
      </c>
      <c r="J81" s="3">
        <v>467000</v>
      </c>
      <c r="K81" s="3">
        <v>420000</v>
      </c>
    </row>
    <row r="82" spans="1:11" ht="12.75" hidden="1">
      <c r="A82" s="2" t="s">
        <v>69</v>
      </c>
      <c r="B82" s="3">
        <v>330418</v>
      </c>
      <c r="C82" s="3">
        <v>417343</v>
      </c>
      <c r="D82" s="3">
        <v>447382</v>
      </c>
      <c r="E82" s="3">
        <v>0</v>
      </c>
      <c r="F82" s="3">
        <v>477000</v>
      </c>
      <c r="G82" s="3">
        <v>477000</v>
      </c>
      <c r="H82" s="3">
        <v>944859</v>
      </c>
      <c r="I82" s="3">
        <v>500000</v>
      </c>
      <c r="J82" s="3">
        <v>550000</v>
      </c>
      <c r="K82" s="3">
        <v>470000</v>
      </c>
    </row>
    <row r="83" spans="1:11" ht="12.75" hidden="1">
      <c r="A83" s="2" t="s">
        <v>70</v>
      </c>
      <c r="B83" s="3">
        <v>65156619</v>
      </c>
      <c r="C83" s="3">
        <v>43379061</v>
      </c>
      <c r="D83" s="3">
        <v>58929102</v>
      </c>
      <c r="E83" s="3">
        <v>76341992</v>
      </c>
      <c r="F83" s="3">
        <v>77874604</v>
      </c>
      <c r="G83" s="3">
        <v>77874604</v>
      </c>
      <c r="H83" s="3">
        <v>56659685</v>
      </c>
      <c r="I83" s="3">
        <v>57826557</v>
      </c>
      <c r="J83" s="3">
        <v>58050561</v>
      </c>
      <c r="K83" s="3">
        <v>58532561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629360</v>
      </c>
      <c r="C5" s="6">
        <v>1389621</v>
      </c>
      <c r="D5" s="23">
        <v>1732359</v>
      </c>
      <c r="E5" s="24">
        <v>3711032</v>
      </c>
      <c r="F5" s="6">
        <v>3711032</v>
      </c>
      <c r="G5" s="25">
        <v>3711032</v>
      </c>
      <c r="H5" s="26">
        <v>0</v>
      </c>
      <c r="I5" s="24">
        <v>1200000</v>
      </c>
      <c r="J5" s="6">
        <v>1337931</v>
      </c>
      <c r="K5" s="25">
        <v>1488000</v>
      </c>
    </row>
    <row r="6" spans="1:11" ht="13.5">
      <c r="A6" s="22" t="s">
        <v>18</v>
      </c>
      <c r="B6" s="6">
        <v>38570</v>
      </c>
      <c r="C6" s="6">
        <v>21455</v>
      </c>
      <c r="D6" s="23">
        <v>35265</v>
      </c>
      <c r="E6" s="24">
        <v>55752</v>
      </c>
      <c r="F6" s="6">
        <v>39012</v>
      </c>
      <c r="G6" s="25">
        <v>39012</v>
      </c>
      <c r="H6" s="26">
        <v>0</v>
      </c>
      <c r="I6" s="24">
        <v>41000</v>
      </c>
      <c r="J6" s="6">
        <v>44000</v>
      </c>
      <c r="K6" s="25">
        <v>46000</v>
      </c>
    </row>
    <row r="7" spans="1:11" ht="13.5">
      <c r="A7" s="22" t="s">
        <v>19</v>
      </c>
      <c r="B7" s="6">
        <v>949059</v>
      </c>
      <c r="C7" s="6">
        <v>1560652</v>
      </c>
      <c r="D7" s="23">
        <v>1185536</v>
      </c>
      <c r="E7" s="24">
        <v>350000</v>
      </c>
      <c r="F7" s="6">
        <v>597082</v>
      </c>
      <c r="G7" s="25">
        <v>597082</v>
      </c>
      <c r="H7" s="26">
        <v>0</v>
      </c>
      <c r="I7" s="24">
        <v>200000</v>
      </c>
      <c r="J7" s="6">
        <v>214000</v>
      </c>
      <c r="K7" s="25">
        <v>229000</v>
      </c>
    </row>
    <row r="8" spans="1:11" ht="13.5">
      <c r="A8" s="22" t="s">
        <v>20</v>
      </c>
      <c r="B8" s="6">
        <v>27063590</v>
      </c>
      <c r="C8" s="6">
        <v>33462136</v>
      </c>
      <c r="D8" s="23">
        <v>45570307</v>
      </c>
      <c r="E8" s="24">
        <v>32746341</v>
      </c>
      <c r="F8" s="6">
        <v>32746000</v>
      </c>
      <c r="G8" s="25">
        <v>32746000</v>
      </c>
      <c r="H8" s="26">
        <v>0</v>
      </c>
      <c r="I8" s="24">
        <v>43651201</v>
      </c>
      <c r="J8" s="6">
        <v>42902000</v>
      </c>
      <c r="K8" s="25">
        <v>43878000</v>
      </c>
    </row>
    <row r="9" spans="1:11" ht="13.5">
      <c r="A9" s="22" t="s">
        <v>21</v>
      </c>
      <c r="B9" s="6">
        <v>2153499</v>
      </c>
      <c r="C9" s="6">
        <v>5707272</v>
      </c>
      <c r="D9" s="23">
        <v>1177356</v>
      </c>
      <c r="E9" s="24">
        <v>4104431</v>
      </c>
      <c r="F9" s="6">
        <v>9941200</v>
      </c>
      <c r="G9" s="25">
        <v>9941200</v>
      </c>
      <c r="H9" s="26">
        <v>0</v>
      </c>
      <c r="I9" s="24">
        <v>15318000</v>
      </c>
      <c r="J9" s="6">
        <v>16715000</v>
      </c>
      <c r="K9" s="25">
        <v>18097000</v>
      </c>
    </row>
    <row r="10" spans="1:11" ht="25.5">
      <c r="A10" s="27" t="s">
        <v>134</v>
      </c>
      <c r="B10" s="28">
        <f>SUM(B5:B9)</f>
        <v>30834078</v>
      </c>
      <c r="C10" s="29">
        <f aca="true" t="shared" si="0" ref="C10:K10">SUM(C5:C9)</f>
        <v>42141136</v>
      </c>
      <c r="D10" s="30">
        <f t="shared" si="0"/>
        <v>49700823</v>
      </c>
      <c r="E10" s="28">
        <f t="shared" si="0"/>
        <v>40967556</v>
      </c>
      <c r="F10" s="29">
        <f t="shared" si="0"/>
        <v>47034326</v>
      </c>
      <c r="G10" s="31">
        <f t="shared" si="0"/>
        <v>47034326</v>
      </c>
      <c r="H10" s="32">
        <f t="shared" si="0"/>
        <v>0</v>
      </c>
      <c r="I10" s="28">
        <f t="shared" si="0"/>
        <v>60410201</v>
      </c>
      <c r="J10" s="29">
        <f t="shared" si="0"/>
        <v>61212931</v>
      </c>
      <c r="K10" s="31">
        <f t="shared" si="0"/>
        <v>63738000</v>
      </c>
    </row>
    <row r="11" spans="1:11" ht="13.5">
      <c r="A11" s="22" t="s">
        <v>22</v>
      </c>
      <c r="B11" s="6">
        <v>11659512</v>
      </c>
      <c r="C11" s="6">
        <v>12935427</v>
      </c>
      <c r="D11" s="23">
        <v>15890470</v>
      </c>
      <c r="E11" s="24">
        <v>15447114</v>
      </c>
      <c r="F11" s="6">
        <v>16696112</v>
      </c>
      <c r="G11" s="25">
        <v>16696112</v>
      </c>
      <c r="H11" s="26">
        <v>0</v>
      </c>
      <c r="I11" s="24">
        <v>18399272</v>
      </c>
      <c r="J11" s="6">
        <v>19789568</v>
      </c>
      <c r="K11" s="25">
        <v>21161313</v>
      </c>
    </row>
    <row r="12" spans="1:11" ht="13.5">
      <c r="A12" s="22" t="s">
        <v>23</v>
      </c>
      <c r="B12" s="6">
        <v>1346786</v>
      </c>
      <c r="C12" s="6">
        <v>1387022</v>
      </c>
      <c r="D12" s="23">
        <v>1618941</v>
      </c>
      <c r="E12" s="24">
        <v>1781860</v>
      </c>
      <c r="F12" s="6">
        <v>2080550</v>
      </c>
      <c r="G12" s="25">
        <v>2080550</v>
      </c>
      <c r="H12" s="26">
        <v>0</v>
      </c>
      <c r="I12" s="24">
        <v>2199760</v>
      </c>
      <c r="J12" s="6">
        <v>2410000</v>
      </c>
      <c r="K12" s="25">
        <v>2577000</v>
      </c>
    </row>
    <row r="13" spans="1:11" ht="13.5">
      <c r="A13" s="22" t="s">
        <v>135</v>
      </c>
      <c r="B13" s="6">
        <v>2026372</v>
      </c>
      <c r="C13" s="6">
        <v>6280218</v>
      </c>
      <c r="D13" s="23">
        <v>3107914</v>
      </c>
      <c r="E13" s="24">
        <v>3200000</v>
      </c>
      <c r="F13" s="6">
        <v>3200000</v>
      </c>
      <c r="G13" s="25">
        <v>3200000</v>
      </c>
      <c r="H13" s="26">
        <v>0</v>
      </c>
      <c r="I13" s="24">
        <v>3800000</v>
      </c>
      <c r="J13" s="6">
        <v>3990000</v>
      </c>
      <c r="K13" s="25">
        <v>4190000</v>
      </c>
    </row>
    <row r="14" spans="1:11" ht="13.5">
      <c r="A14" s="22" t="s">
        <v>24</v>
      </c>
      <c r="B14" s="6">
        <v>173626</v>
      </c>
      <c r="C14" s="6">
        <v>129106</v>
      </c>
      <c r="D14" s="23">
        <v>82016</v>
      </c>
      <c r="E14" s="24">
        <v>66000</v>
      </c>
      <c r="F14" s="6">
        <v>43923</v>
      </c>
      <c r="G14" s="25">
        <v>43923</v>
      </c>
      <c r="H14" s="26">
        <v>0</v>
      </c>
      <c r="I14" s="24">
        <v>264000</v>
      </c>
      <c r="J14" s="6">
        <v>277000</v>
      </c>
      <c r="K14" s="25">
        <v>291000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1221784</v>
      </c>
      <c r="C16" s="6">
        <v>5455874</v>
      </c>
      <c r="D16" s="23">
        <v>10966233</v>
      </c>
      <c r="E16" s="24">
        <v>430000</v>
      </c>
      <c r="F16" s="6">
        <v>906000</v>
      </c>
      <c r="G16" s="25">
        <v>906000</v>
      </c>
      <c r="H16" s="26">
        <v>0</v>
      </c>
      <c r="I16" s="24">
        <v>5633000</v>
      </c>
      <c r="J16" s="6">
        <v>5912413</v>
      </c>
      <c r="K16" s="25">
        <v>6206233</v>
      </c>
    </row>
    <row r="17" spans="1:11" ht="13.5">
      <c r="A17" s="22" t="s">
        <v>27</v>
      </c>
      <c r="B17" s="6">
        <v>11231602</v>
      </c>
      <c r="C17" s="6">
        <v>11286736</v>
      </c>
      <c r="D17" s="23">
        <v>13195524</v>
      </c>
      <c r="E17" s="24">
        <v>20042351</v>
      </c>
      <c r="F17" s="6">
        <v>17273357</v>
      </c>
      <c r="G17" s="25">
        <v>17273357</v>
      </c>
      <c r="H17" s="26">
        <v>0</v>
      </c>
      <c r="I17" s="24">
        <v>30115201</v>
      </c>
      <c r="J17" s="6">
        <v>28834148</v>
      </c>
      <c r="K17" s="25">
        <v>29313549</v>
      </c>
    </row>
    <row r="18" spans="1:11" ht="13.5">
      <c r="A18" s="34" t="s">
        <v>28</v>
      </c>
      <c r="B18" s="35">
        <f>SUM(B11:B17)</f>
        <v>27659682</v>
      </c>
      <c r="C18" s="36">
        <f aca="true" t="shared" si="1" ref="C18:K18">SUM(C11:C17)</f>
        <v>37474383</v>
      </c>
      <c r="D18" s="37">
        <f t="shared" si="1"/>
        <v>44861098</v>
      </c>
      <c r="E18" s="35">
        <f t="shared" si="1"/>
        <v>40967325</v>
      </c>
      <c r="F18" s="36">
        <f t="shared" si="1"/>
        <v>40199942</v>
      </c>
      <c r="G18" s="38">
        <f t="shared" si="1"/>
        <v>40199942</v>
      </c>
      <c r="H18" s="39">
        <f t="shared" si="1"/>
        <v>0</v>
      </c>
      <c r="I18" s="35">
        <f t="shared" si="1"/>
        <v>60411233</v>
      </c>
      <c r="J18" s="36">
        <f t="shared" si="1"/>
        <v>61213129</v>
      </c>
      <c r="K18" s="38">
        <f t="shared" si="1"/>
        <v>63739095</v>
      </c>
    </row>
    <row r="19" spans="1:11" ht="13.5">
      <c r="A19" s="34" t="s">
        <v>29</v>
      </c>
      <c r="B19" s="40">
        <f>+B10-B18</f>
        <v>3174396</v>
      </c>
      <c r="C19" s="41">
        <f aca="true" t="shared" si="2" ref="C19:K19">+C10-C18</f>
        <v>4666753</v>
      </c>
      <c r="D19" s="42">
        <f t="shared" si="2"/>
        <v>4839725</v>
      </c>
      <c r="E19" s="40">
        <f t="shared" si="2"/>
        <v>231</v>
      </c>
      <c r="F19" s="41">
        <f t="shared" si="2"/>
        <v>6834384</v>
      </c>
      <c r="G19" s="43">
        <f t="shared" si="2"/>
        <v>6834384</v>
      </c>
      <c r="H19" s="44">
        <f t="shared" si="2"/>
        <v>0</v>
      </c>
      <c r="I19" s="40">
        <f t="shared" si="2"/>
        <v>-1032</v>
      </c>
      <c r="J19" s="41">
        <f t="shared" si="2"/>
        <v>-198</v>
      </c>
      <c r="K19" s="43">
        <f t="shared" si="2"/>
        <v>-1095</v>
      </c>
    </row>
    <row r="20" spans="1:11" ht="13.5">
      <c r="A20" s="22" t="s">
        <v>30</v>
      </c>
      <c r="B20" s="24">
        <v>8960529</v>
      </c>
      <c r="C20" s="6">
        <v>12225733</v>
      </c>
      <c r="D20" s="23">
        <v>11241267</v>
      </c>
      <c r="E20" s="24">
        <v>14735769</v>
      </c>
      <c r="F20" s="6">
        <v>14736000</v>
      </c>
      <c r="G20" s="25">
        <v>14736000</v>
      </c>
      <c r="H20" s="26">
        <v>0</v>
      </c>
      <c r="I20" s="24">
        <v>12063000</v>
      </c>
      <c r="J20" s="6">
        <v>12368000</v>
      </c>
      <c r="K20" s="25">
        <v>12825000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12134925</v>
      </c>
      <c r="C22" s="52">
        <f aca="true" t="shared" si="3" ref="C22:K22">SUM(C19:C21)</f>
        <v>16892486</v>
      </c>
      <c r="D22" s="53">
        <f t="shared" si="3"/>
        <v>16080992</v>
      </c>
      <c r="E22" s="51">
        <f t="shared" si="3"/>
        <v>14736000</v>
      </c>
      <c r="F22" s="52">
        <f t="shared" si="3"/>
        <v>21570384</v>
      </c>
      <c r="G22" s="54">
        <f t="shared" si="3"/>
        <v>21570384</v>
      </c>
      <c r="H22" s="55">
        <f t="shared" si="3"/>
        <v>0</v>
      </c>
      <c r="I22" s="51">
        <f t="shared" si="3"/>
        <v>12061968</v>
      </c>
      <c r="J22" s="52">
        <f t="shared" si="3"/>
        <v>12367802</v>
      </c>
      <c r="K22" s="54">
        <f t="shared" si="3"/>
        <v>12823905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12134925</v>
      </c>
      <c r="C24" s="41">
        <f aca="true" t="shared" si="4" ref="C24:K24">SUM(C22:C23)</f>
        <v>16892486</v>
      </c>
      <c r="D24" s="42">
        <f t="shared" si="4"/>
        <v>16080992</v>
      </c>
      <c r="E24" s="40">
        <f t="shared" si="4"/>
        <v>14736000</v>
      </c>
      <c r="F24" s="41">
        <f t="shared" si="4"/>
        <v>21570384</v>
      </c>
      <c r="G24" s="43">
        <f t="shared" si="4"/>
        <v>21570384</v>
      </c>
      <c r="H24" s="44">
        <f t="shared" si="4"/>
        <v>0</v>
      </c>
      <c r="I24" s="40">
        <f t="shared" si="4"/>
        <v>12061968</v>
      </c>
      <c r="J24" s="41">
        <f t="shared" si="4"/>
        <v>12367802</v>
      </c>
      <c r="K24" s="43">
        <f t="shared" si="4"/>
        <v>12823905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12339397</v>
      </c>
      <c r="C27" s="7">
        <v>18782907</v>
      </c>
      <c r="D27" s="64">
        <v>34863517</v>
      </c>
      <c r="E27" s="65">
        <v>15256000</v>
      </c>
      <c r="F27" s="7">
        <v>19914781</v>
      </c>
      <c r="G27" s="66">
        <v>19914781</v>
      </c>
      <c r="H27" s="67">
        <v>0</v>
      </c>
      <c r="I27" s="65">
        <v>13353100</v>
      </c>
      <c r="J27" s="7">
        <v>17464582</v>
      </c>
      <c r="K27" s="66">
        <v>17597216</v>
      </c>
    </row>
    <row r="28" spans="1:11" ht="13.5">
      <c r="A28" s="68" t="s">
        <v>30</v>
      </c>
      <c r="B28" s="6">
        <v>12339397</v>
      </c>
      <c r="C28" s="6">
        <v>18782907</v>
      </c>
      <c r="D28" s="23">
        <v>34863517</v>
      </c>
      <c r="E28" s="24">
        <v>14736000</v>
      </c>
      <c r="F28" s="6">
        <v>14736000</v>
      </c>
      <c r="G28" s="25">
        <v>14736000</v>
      </c>
      <c r="H28" s="26">
        <v>0</v>
      </c>
      <c r="I28" s="24">
        <v>12063000</v>
      </c>
      <c r="J28" s="6">
        <v>12367582</v>
      </c>
      <c r="K28" s="25">
        <v>12825216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520000</v>
      </c>
      <c r="F31" s="6">
        <v>5178781</v>
      </c>
      <c r="G31" s="25">
        <v>5178781</v>
      </c>
      <c r="H31" s="26">
        <v>0</v>
      </c>
      <c r="I31" s="24">
        <v>1290100</v>
      </c>
      <c r="J31" s="6">
        <v>5097000</v>
      </c>
      <c r="K31" s="25">
        <v>4772000</v>
      </c>
    </row>
    <row r="32" spans="1:11" ht="13.5">
      <c r="A32" s="34" t="s">
        <v>36</v>
      </c>
      <c r="B32" s="7">
        <f>SUM(B28:B31)</f>
        <v>12339397</v>
      </c>
      <c r="C32" s="7">
        <f aca="true" t="shared" si="5" ref="C32:K32">SUM(C28:C31)</f>
        <v>18782907</v>
      </c>
      <c r="D32" s="64">
        <f t="shared" si="5"/>
        <v>34863517</v>
      </c>
      <c r="E32" s="65">
        <f t="shared" si="5"/>
        <v>15256000</v>
      </c>
      <c r="F32" s="7">
        <f t="shared" si="5"/>
        <v>19914781</v>
      </c>
      <c r="G32" s="66">
        <f t="shared" si="5"/>
        <v>19914781</v>
      </c>
      <c r="H32" s="67">
        <f t="shared" si="5"/>
        <v>0</v>
      </c>
      <c r="I32" s="65">
        <f t="shared" si="5"/>
        <v>13353100</v>
      </c>
      <c r="J32" s="7">
        <f t="shared" si="5"/>
        <v>17464582</v>
      </c>
      <c r="K32" s="66">
        <f t="shared" si="5"/>
        <v>17597216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18810759</v>
      </c>
      <c r="C35" s="6">
        <v>20548131</v>
      </c>
      <c r="D35" s="23">
        <v>9517536</v>
      </c>
      <c r="E35" s="24">
        <v>5820000</v>
      </c>
      <c r="F35" s="6">
        <v>9517000</v>
      </c>
      <c r="G35" s="25">
        <v>9517000</v>
      </c>
      <c r="H35" s="26">
        <v>8942816</v>
      </c>
      <c r="I35" s="24">
        <v>7360000</v>
      </c>
      <c r="J35" s="6">
        <v>7360000</v>
      </c>
      <c r="K35" s="25">
        <v>7360000</v>
      </c>
    </row>
    <row r="36" spans="1:11" ht="13.5">
      <c r="A36" s="22" t="s">
        <v>39</v>
      </c>
      <c r="B36" s="6">
        <v>45686423</v>
      </c>
      <c r="C36" s="6">
        <v>65672002</v>
      </c>
      <c r="D36" s="23">
        <v>88561805</v>
      </c>
      <c r="E36" s="24">
        <v>65734979</v>
      </c>
      <c r="F36" s="6">
        <v>108477000</v>
      </c>
      <c r="G36" s="25">
        <v>108477000</v>
      </c>
      <c r="H36" s="26">
        <v>106268572</v>
      </c>
      <c r="I36" s="24">
        <v>106336000</v>
      </c>
      <c r="J36" s="6">
        <v>123314000</v>
      </c>
      <c r="K36" s="25">
        <v>140948000</v>
      </c>
    </row>
    <row r="37" spans="1:11" ht="13.5">
      <c r="A37" s="22" t="s">
        <v>40</v>
      </c>
      <c r="B37" s="6">
        <v>18901534</v>
      </c>
      <c r="C37" s="6">
        <v>15599758</v>
      </c>
      <c r="D37" s="23">
        <v>8971867</v>
      </c>
      <c r="E37" s="24">
        <v>9824907</v>
      </c>
      <c r="F37" s="6">
        <v>8972000</v>
      </c>
      <c r="G37" s="25">
        <v>8972000</v>
      </c>
      <c r="H37" s="26">
        <v>3423809</v>
      </c>
      <c r="I37" s="24">
        <v>1844000</v>
      </c>
      <c r="J37" s="6">
        <v>1826000</v>
      </c>
      <c r="K37" s="25">
        <v>1808000</v>
      </c>
    </row>
    <row r="38" spans="1:11" ht="13.5">
      <c r="A38" s="22" t="s">
        <v>41</v>
      </c>
      <c r="B38" s="6">
        <v>1051080</v>
      </c>
      <c r="C38" s="6">
        <v>529452</v>
      </c>
      <c r="D38" s="23">
        <v>341640</v>
      </c>
      <c r="E38" s="24">
        <v>2650000</v>
      </c>
      <c r="F38" s="6">
        <v>342000</v>
      </c>
      <c r="G38" s="25">
        <v>342000</v>
      </c>
      <c r="H38" s="26">
        <v>2727386</v>
      </c>
      <c r="I38" s="24">
        <v>2132000</v>
      </c>
      <c r="J38" s="6">
        <v>1388000</v>
      </c>
      <c r="K38" s="25">
        <v>644000</v>
      </c>
    </row>
    <row r="39" spans="1:11" ht="13.5">
      <c r="A39" s="22" t="s">
        <v>42</v>
      </c>
      <c r="B39" s="6">
        <v>44544568</v>
      </c>
      <c r="C39" s="6">
        <v>70090923</v>
      </c>
      <c r="D39" s="23">
        <v>88765834</v>
      </c>
      <c r="E39" s="24">
        <v>59080072</v>
      </c>
      <c r="F39" s="6">
        <v>108680000</v>
      </c>
      <c r="G39" s="25">
        <v>108680000</v>
      </c>
      <c r="H39" s="26">
        <v>109060193</v>
      </c>
      <c r="I39" s="24">
        <v>109720000</v>
      </c>
      <c r="J39" s="6">
        <v>127460000</v>
      </c>
      <c r="K39" s="25">
        <v>145856000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24015305</v>
      </c>
      <c r="C42" s="6">
        <v>21550882</v>
      </c>
      <c r="D42" s="23">
        <v>11561521</v>
      </c>
      <c r="E42" s="24">
        <v>14626527</v>
      </c>
      <c r="F42" s="6">
        <v>5879901</v>
      </c>
      <c r="G42" s="25">
        <v>5879901</v>
      </c>
      <c r="H42" s="26">
        <v>-2443570</v>
      </c>
      <c r="I42" s="24">
        <v>15512517</v>
      </c>
      <c r="J42" s="6">
        <v>16725240</v>
      </c>
      <c r="K42" s="25">
        <v>17399784</v>
      </c>
    </row>
    <row r="43" spans="1:11" ht="13.5">
      <c r="A43" s="22" t="s">
        <v>45</v>
      </c>
      <c r="B43" s="6">
        <v>-12975950</v>
      </c>
      <c r="C43" s="6">
        <v>-17772368</v>
      </c>
      <c r="D43" s="23">
        <v>-22783798</v>
      </c>
      <c r="E43" s="24">
        <v>-14486000</v>
      </c>
      <c r="F43" s="6">
        <v>-14736000</v>
      </c>
      <c r="G43" s="25">
        <v>-14736000</v>
      </c>
      <c r="H43" s="26">
        <v>-64964</v>
      </c>
      <c r="I43" s="24">
        <v>-12063000</v>
      </c>
      <c r="J43" s="6">
        <v>-12368000</v>
      </c>
      <c r="K43" s="25">
        <v>-12825000</v>
      </c>
    </row>
    <row r="44" spans="1:11" ht="13.5">
      <c r="A44" s="22" t="s">
        <v>46</v>
      </c>
      <c r="B44" s="6">
        <v>-401154</v>
      </c>
      <c r="C44" s="6">
        <v>-445178</v>
      </c>
      <c r="D44" s="23">
        <v>-135966</v>
      </c>
      <c r="E44" s="24">
        <v>875000</v>
      </c>
      <c r="F44" s="6">
        <v>2880000</v>
      </c>
      <c r="G44" s="25">
        <v>2880000</v>
      </c>
      <c r="H44" s="26">
        <v>2381242</v>
      </c>
      <c r="I44" s="24">
        <v>-744000</v>
      </c>
      <c r="J44" s="6">
        <v>-744000</v>
      </c>
      <c r="K44" s="25">
        <v>-744000</v>
      </c>
    </row>
    <row r="45" spans="1:11" ht="13.5">
      <c r="A45" s="34" t="s">
        <v>47</v>
      </c>
      <c r="B45" s="7">
        <v>15685330</v>
      </c>
      <c r="C45" s="7">
        <v>19018665</v>
      </c>
      <c r="D45" s="64">
        <v>7660421</v>
      </c>
      <c r="E45" s="65">
        <v>6257526</v>
      </c>
      <c r="F45" s="7">
        <v>1683901</v>
      </c>
      <c r="G45" s="66">
        <v>1683901</v>
      </c>
      <c r="H45" s="67">
        <v>7523130</v>
      </c>
      <c r="I45" s="65">
        <v>10365517</v>
      </c>
      <c r="J45" s="7">
        <v>13978757</v>
      </c>
      <c r="K45" s="66">
        <v>17809541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15685329</v>
      </c>
      <c r="C48" s="6">
        <v>19018664</v>
      </c>
      <c r="D48" s="23">
        <v>7660422</v>
      </c>
      <c r="E48" s="24">
        <v>4790000</v>
      </c>
      <c r="F48" s="6">
        <v>7660000</v>
      </c>
      <c r="G48" s="25">
        <v>7660000</v>
      </c>
      <c r="H48" s="26">
        <v>4642377</v>
      </c>
      <c r="I48" s="24">
        <v>4010000</v>
      </c>
      <c r="J48" s="6">
        <v>4010000</v>
      </c>
      <c r="K48" s="25">
        <v>4010000</v>
      </c>
    </row>
    <row r="49" spans="1:11" ht="13.5">
      <c r="A49" s="22" t="s">
        <v>50</v>
      </c>
      <c r="B49" s="6">
        <f>+B75</f>
        <v>16765970.892252827</v>
      </c>
      <c r="C49" s="6">
        <f aca="true" t="shared" si="6" ref="C49:K49">+C75</f>
        <v>13762767</v>
      </c>
      <c r="D49" s="23">
        <f t="shared" si="6"/>
        <v>6624860</v>
      </c>
      <c r="E49" s="24">
        <f t="shared" si="6"/>
        <v>2637297.013356896</v>
      </c>
      <c r="F49" s="6">
        <f t="shared" si="6"/>
        <v>4510890.224000098</v>
      </c>
      <c r="G49" s="25">
        <f t="shared" si="6"/>
        <v>4510890.224000098</v>
      </c>
      <c r="H49" s="26">
        <f t="shared" si="6"/>
        <v>455627</v>
      </c>
      <c r="I49" s="24">
        <f t="shared" si="6"/>
        <v>-3534135.0443867384</v>
      </c>
      <c r="J49" s="6">
        <f t="shared" si="6"/>
        <v>-3718012.7728839773</v>
      </c>
      <c r="K49" s="25">
        <f t="shared" si="6"/>
        <v>-3736000</v>
      </c>
    </row>
    <row r="50" spans="1:11" ht="13.5">
      <c r="A50" s="34" t="s">
        <v>51</v>
      </c>
      <c r="B50" s="7">
        <f>+B48-B49</f>
        <v>-1080641.892252827</v>
      </c>
      <c r="C50" s="7">
        <f aca="true" t="shared" si="7" ref="C50:K50">+C48-C49</f>
        <v>5255897</v>
      </c>
      <c r="D50" s="64">
        <f t="shared" si="7"/>
        <v>1035562</v>
      </c>
      <c r="E50" s="65">
        <f t="shared" si="7"/>
        <v>2152702.986643104</v>
      </c>
      <c r="F50" s="7">
        <f t="shared" si="7"/>
        <v>3149109.775999902</v>
      </c>
      <c r="G50" s="66">
        <f t="shared" si="7"/>
        <v>3149109.775999902</v>
      </c>
      <c r="H50" s="67">
        <f t="shared" si="7"/>
        <v>4186750</v>
      </c>
      <c r="I50" s="65">
        <f t="shared" si="7"/>
        <v>7544135.044386739</v>
      </c>
      <c r="J50" s="7">
        <f t="shared" si="7"/>
        <v>7728012.772883978</v>
      </c>
      <c r="K50" s="66">
        <f t="shared" si="7"/>
        <v>7746000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45593116</v>
      </c>
      <c r="C53" s="6">
        <v>53273474</v>
      </c>
      <c r="D53" s="23">
        <v>34863517</v>
      </c>
      <c r="E53" s="24">
        <v>63135000</v>
      </c>
      <c r="F53" s="6">
        <v>67793781</v>
      </c>
      <c r="G53" s="25">
        <v>67793781</v>
      </c>
      <c r="H53" s="26">
        <v>47879000</v>
      </c>
      <c r="I53" s="24">
        <v>106335801</v>
      </c>
      <c r="J53" s="6">
        <v>123313801</v>
      </c>
      <c r="K53" s="25">
        <v>140948801</v>
      </c>
    </row>
    <row r="54" spans="1:11" ht="13.5">
      <c r="A54" s="22" t="s">
        <v>135</v>
      </c>
      <c r="B54" s="6">
        <v>2026372</v>
      </c>
      <c r="C54" s="6">
        <v>6280218</v>
      </c>
      <c r="D54" s="23">
        <v>3107914</v>
      </c>
      <c r="E54" s="24">
        <v>3200000</v>
      </c>
      <c r="F54" s="6">
        <v>3200000</v>
      </c>
      <c r="G54" s="25">
        <v>3200000</v>
      </c>
      <c r="H54" s="26">
        <v>0</v>
      </c>
      <c r="I54" s="24">
        <v>3800000</v>
      </c>
      <c r="J54" s="6">
        <v>3990000</v>
      </c>
      <c r="K54" s="25">
        <v>4190000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1698019</v>
      </c>
      <c r="C56" s="6">
        <v>713178</v>
      </c>
      <c r="D56" s="23">
        <v>399636</v>
      </c>
      <c r="E56" s="24">
        <v>0</v>
      </c>
      <c r="F56" s="6">
        <v>0</v>
      </c>
      <c r="G56" s="25">
        <v>0</v>
      </c>
      <c r="H56" s="26">
        <v>0</v>
      </c>
      <c r="I56" s="24">
        <v>1220000</v>
      </c>
      <c r="J56" s="6">
        <v>1249500</v>
      </c>
      <c r="K56" s="25">
        <v>1311975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1350000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719000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52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3.544303259093176E-07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1.0355336501416872</v>
      </c>
      <c r="F70" s="5">
        <f t="shared" si="8"/>
        <v>1.056063422724772</v>
      </c>
      <c r="G70" s="5">
        <f t="shared" si="8"/>
        <v>1.056063422724772</v>
      </c>
      <c r="H70" s="5">
        <f t="shared" si="8"/>
        <v>0</v>
      </c>
      <c r="I70" s="5">
        <f t="shared" si="8"/>
        <v>0.9504880729512651</v>
      </c>
      <c r="J70" s="5">
        <f t="shared" si="8"/>
        <v>1.0000038128011872</v>
      </c>
      <c r="K70" s="5">
        <f t="shared" si="8"/>
        <v>1</v>
      </c>
    </row>
    <row r="71" spans="1:11" ht="12.75" hidden="1">
      <c r="A71" s="1" t="s">
        <v>141</v>
      </c>
      <c r="B71" s="1">
        <f>+B83</f>
        <v>1</v>
      </c>
      <c r="C71" s="1">
        <f aca="true" t="shared" si="9" ref="C71:K71">+C83</f>
        <v>0</v>
      </c>
      <c r="D71" s="1">
        <f t="shared" si="9"/>
        <v>0</v>
      </c>
      <c r="E71" s="1">
        <f t="shared" si="9"/>
        <v>8150908</v>
      </c>
      <c r="F71" s="1">
        <f t="shared" si="9"/>
        <v>14458822</v>
      </c>
      <c r="G71" s="1">
        <f t="shared" si="9"/>
        <v>14458822</v>
      </c>
      <c r="H71" s="1">
        <f t="shared" si="9"/>
        <v>3437016</v>
      </c>
      <c r="I71" s="1">
        <f t="shared" si="9"/>
        <v>15739132</v>
      </c>
      <c r="J71" s="1">
        <f t="shared" si="9"/>
        <v>18097000</v>
      </c>
      <c r="K71" s="1">
        <f t="shared" si="9"/>
        <v>19631000</v>
      </c>
    </row>
    <row r="72" spans="1:11" ht="12.75" hidden="1">
      <c r="A72" s="1" t="s">
        <v>142</v>
      </c>
      <c r="B72" s="1">
        <f>+B77</f>
        <v>2821429</v>
      </c>
      <c r="C72" s="1">
        <f aca="true" t="shared" si="10" ref="C72:K72">+C77</f>
        <v>7118348</v>
      </c>
      <c r="D72" s="1">
        <f t="shared" si="10"/>
        <v>2944980</v>
      </c>
      <c r="E72" s="1">
        <f t="shared" si="10"/>
        <v>7871215</v>
      </c>
      <c r="F72" s="1">
        <f t="shared" si="10"/>
        <v>13691244</v>
      </c>
      <c r="G72" s="1">
        <f t="shared" si="10"/>
        <v>13691244</v>
      </c>
      <c r="H72" s="1">
        <f t="shared" si="10"/>
        <v>0</v>
      </c>
      <c r="I72" s="1">
        <f t="shared" si="10"/>
        <v>16559000</v>
      </c>
      <c r="J72" s="1">
        <f t="shared" si="10"/>
        <v>18096931</v>
      </c>
      <c r="K72" s="1">
        <f t="shared" si="10"/>
        <v>19631000</v>
      </c>
    </row>
    <row r="73" spans="1:11" ht="12.75" hidden="1">
      <c r="A73" s="1" t="s">
        <v>143</v>
      </c>
      <c r="B73" s="1">
        <f>+B74</f>
        <v>-1164184.3333333335</v>
      </c>
      <c r="C73" s="1">
        <f aca="true" t="shared" si="11" ref="C73:K73">+(C78+C80+C81+C82)-(B78+B80+B81+B82)</f>
        <v>-1765196</v>
      </c>
      <c r="D73" s="1">
        <f t="shared" si="11"/>
        <v>496880</v>
      </c>
      <c r="E73" s="1">
        <f t="shared" si="11"/>
        <v>-847114</v>
      </c>
      <c r="F73" s="1">
        <f>+(F78+F80+F81+F82)-(D78+D80+D81+D82)</f>
        <v>-114</v>
      </c>
      <c r="G73" s="1">
        <f>+(G78+G80+G81+G82)-(D78+D80+D81+D82)</f>
        <v>-114</v>
      </c>
      <c r="H73" s="1">
        <f>+(H78+H80+H81+H82)-(D78+D80+D81+D82)</f>
        <v>2443325</v>
      </c>
      <c r="I73" s="1">
        <f>+(I78+I80+I81+I82)-(E78+E80+E81+E82)</f>
        <v>2340000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144</v>
      </c>
      <c r="B74" s="1">
        <f>+TREND(C74:E74)</f>
        <v>-1164184.3333333335</v>
      </c>
      <c r="C74" s="1">
        <f>+C73</f>
        <v>-1765196</v>
      </c>
      <c r="D74" s="1">
        <f aca="true" t="shared" si="12" ref="D74:K74">+D73</f>
        <v>496880</v>
      </c>
      <c r="E74" s="1">
        <f t="shared" si="12"/>
        <v>-847114</v>
      </c>
      <c r="F74" s="1">
        <f t="shared" si="12"/>
        <v>-114</v>
      </c>
      <c r="G74" s="1">
        <f t="shared" si="12"/>
        <v>-114</v>
      </c>
      <c r="H74" s="1">
        <f t="shared" si="12"/>
        <v>2443325</v>
      </c>
      <c r="I74" s="1">
        <f t="shared" si="12"/>
        <v>2340000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145</v>
      </c>
      <c r="B75" s="1">
        <f>+B84-(((B80+B81+B78)*B70)-B79)</f>
        <v>16765970.892252827</v>
      </c>
      <c r="C75" s="1">
        <f aca="true" t="shared" si="13" ref="C75:K75">+C84-(((C80+C81+C78)*C70)-C79)</f>
        <v>13762767</v>
      </c>
      <c r="D75" s="1">
        <f t="shared" si="13"/>
        <v>6624860</v>
      </c>
      <c r="E75" s="1">
        <f t="shared" si="13"/>
        <v>2637297.013356896</v>
      </c>
      <c r="F75" s="1">
        <f t="shared" si="13"/>
        <v>4510890.224000098</v>
      </c>
      <c r="G75" s="1">
        <f t="shared" si="13"/>
        <v>4510890.224000098</v>
      </c>
      <c r="H75" s="1">
        <f t="shared" si="13"/>
        <v>455627</v>
      </c>
      <c r="I75" s="1">
        <f t="shared" si="13"/>
        <v>-3534135.0443867384</v>
      </c>
      <c r="J75" s="1">
        <f t="shared" si="13"/>
        <v>-3718012.7728839773</v>
      </c>
      <c r="K75" s="1">
        <f t="shared" si="13"/>
        <v>-3736000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2821429</v>
      </c>
      <c r="C77" s="3">
        <v>7118348</v>
      </c>
      <c r="D77" s="3">
        <v>2944980</v>
      </c>
      <c r="E77" s="3">
        <v>7871215</v>
      </c>
      <c r="F77" s="3">
        <v>13691244</v>
      </c>
      <c r="G77" s="3">
        <v>13691244</v>
      </c>
      <c r="H77" s="3">
        <v>0</v>
      </c>
      <c r="I77" s="3">
        <v>16559000</v>
      </c>
      <c r="J77" s="3">
        <v>18096931</v>
      </c>
      <c r="K77" s="3">
        <v>19631000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16765972</v>
      </c>
      <c r="C79" s="3">
        <v>13762767</v>
      </c>
      <c r="D79" s="3">
        <v>6624860</v>
      </c>
      <c r="E79" s="3">
        <v>7550000</v>
      </c>
      <c r="F79" s="3">
        <v>6472000</v>
      </c>
      <c r="G79" s="3">
        <v>6472000</v>
      </c>
      <c r="H79" s="3">
        <v>455627</v>
      </c>
      <c r="I79" s="3">
        <v>-350000</v>
      </c>
      <c r="J79" s="3">
        <v>-368000</v>
      </c>
      <c r="K79" s="3">
        <v>-386000</v>
      </c>
    </row>
    <row r="80" spans="1:11" ht="12.75" hidden="1">
      <c r="A80" s="2" t="s">
        <v>67</v>
      </c>
      <c r="B80" s="3">
        <v>477897</v>
      </c>
      <c r="C80" s="3">
        <v>467199</v>
      </c>
      <c r="D80" s="3">
        <v>560687</v>
      </c>
      <c r="E80" s="3">
        <v>960000</v>
      </c>
      <c r="F80" s="3">
        <v>561000</v>
      </c>
      <c r="G80" s="3">
        <v>561000</v>
      </c>
      <c r="H80" s="3">
        <v>3302474</v>
      </c>
      <c r="I80" s="3">
        <v>2650000</v>
      </c>
      <c r="J80" s="3">
        <v>2650000</v>
      </c>
      <c r="K80" s="3">
        <v>2650000</v>
      </c>
    </row>
    <row r="81" spans="1:11" ht="12.75" hidden="1">
      <c r="A81" s="2" t="s">
        <v>68</v>
      </c>
      <c r="B81" s="3">
        <v>2647533</v>
      </c>
      <c r="C81" s="3">
        <v>893035</v>
      </c>
      <c r="D81" s="3">
        <v>1296427</v>
      </c>
      <c r="E81" s="3">
        <v>50000</v>
      </c>
      <c r="F81" s="3">
        <v>1296000</v>
      </c>
      <c r="G81" s="3">
        <v>1296000</v>
      </c>
      <c r="H81" s="3">
        <v>997965</v>
      </c>
      <c r="I81" s="3">
        <v>700000</v>
      </c>
      <c r="J81" s="3">
        <v>700000</v>
      </c>
      <c r="K81" s="3">
        <v>700000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</v>
      </c>
      <c r="C83" s="3">
        <v>0</v>
      </c>
      <c r="D83" s="3">
        <v>0</v>
      </c>
      <c r="E83" s="3">
        <v>8150908</v>
      </c>
      <c r="F83" s="3">
        <v>14458822</v>
      </c>
      <c r="G83" s="3">
        <v>14458822</v>
      </c>
      <c r="H83" s="3">
        <v>3437016</v>
      </c>
      <c r="I83" s="3">
        <v>15739132</v>
      </c>
      <c r="J83" s="3">
        <v>18097000</v>
      </c>
      <c r="K83" s="3">
        <v>19631000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-3866814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1110000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536554628</v>
      </c>
      <c r="C5" s="6">
        <v>625459450</v>
      </c>
      <c r="D5" s="23">
        <v>625627208</v>
      </c>
      <c r="E5" s="24">
        <v>698283000</v>
      </c>
      <c r="F5" s="6">
        <v>698283000</v>
      </c>
      <c r="G5" s="25">
        <v>698283000</v>
      </c>
      <c r="H5" s="26">
        <v>0</v>
      </c>
      <c r="I5" s="24">
        <v>784461752</v>
      </c>
      <c r="J5" s="6">
        <v>828050391</v>
      </c>
      <c r="K5" s="25">
        <v>869627239</v>
      </c>
    </row>
    <row r="6" spans="1:11" ht="13.5">
      <c r="A6" s="22" t="s">
        <v>18</v>
      </c>
      <c r="B6" s="6">
        <v>1678603419</v>
      </c>
      <c r="C6" s="6">
        <v>1982478509</v>
      </c>
      <c r="D6" s="23">
        <v>2073501239</v>
      </c>
      <c r="E6" s="24">
        <v>2234124996</v>
      </c>
      <c r="F6" s="6">
        <v>2234124996</v>
      </c>
      <c r="G6" s="25">
        <v>2234124996</v>
      </c>
      <c r="H6" s="26">
        <v>0</v>
      </c>
      <c r="I6" s="24">
        <v>2566359500</v>
      </c>
      <c r="J6" s="6">
        <v>2834621742</v>
      </c>
      <c r="K6" s="25">
        <v>3121303483</v>
      </c>
    </row>
    <row r="7" spans="1:11" ht="13.5">
      <c r="A7" s="22" t="s">
        <v>19</v>
      </c>
      <c r="B7" s="6">
        <v>25906640</v>
      </c>
      <c r="C7" s="6">
        <v>34283812</v>
      </c>
      <c r="D7" s="23">
        <v>43302650</v>
      </c>
      <c r="E7" s="24">
        <v>32247000</v>
      </c>
      <c r="F7" s="6">
        <v>32247000</v>
      </c>
      <c r="G7" s="25">
        <v>32247000</v>
      </c>
      <c r="H7" s="26">
        <v>0</v>
      </c>
      <c r="I7" s="24">
        <v>33987999</v>
      </c>
      <c r="J7" s="6">
        <v>35824000</v>
      </c>
      <c r="K7" s="25">
        <v>37758496</v>
      </c>
    </row>
    <row r="8" spans="1:11" ht="13.5">
      <c r="A8" s="22" t="s">
        <v>20</v>
      </c>
      <c r="B8" s="6">
        <v>351598902</v>
      </c>
      <c r="C8" s="6">
        <v>395621841</v>
      </c>
      <c r="D8" s="23">
        <v>448121962</v>
      </c>
      <c r="E8" s="24">
        <v>415372000</v>
      </c>
      <c r="F8" s="6">
        <v>535077366</v>
      </c>
      <c r="G8" s="25">
        <v>535077366</v>
      </c>
      <c r="H8" s="26">
        <v>0</v>
      </c>
      <c r="I8" s="24">
        <v>440652000</v>
      </c>
      <c r="J8" s="6">
        <v>463799000</v>
      </c>
      <c r="K8" s="25">
        <v>502985000</v>
      </c>
    </row>
    <row r="9" spans="1:11" ht="13.5">
      <c r="A9" s="22" t="s">
        <v>21</v>
      </c>
      <c r="B9" s="6">
        <v>137960853</v>
      </c>
      <c r="C9" s="6">
        <v>172677545</v>
      </c>
      <c r="D9" s="23">
        <v>293743270</v>
      </c>
      <c r="E9" s="24">
        <v>190307174</v>
      </c>
      <c r="F9" s="6">
        <v>195400281</v>
      </c>
      <c r="G9" s="25">
        <v>195400281</v>
      </c>
      <c r="H9" s="26">
        <v>0</v>
      </c>
      <c r="I9" s="24">
        <v>211131182</v>
      </c>
      <c r="J9" s="6">
        <v>208508659</v>
      </c>
      <c r="K9" s="25">
        <v>218606127</v>
      </c>
    </row>
    <row r="10" spans="1:11" ht="25.5">
      <c r="A10" s="27" t="s">
        <v>134</v>
      </c>
      <c r="B10" s="28">
        <f>SUM(B5:B9)</f>
        <v>2730624442</v>
      </c>
      <c r="C10" s="29">
        <f aca="true" t="shared" si="0" ref="C10:K10">SUM(C5:C9)</f>
        <v>3210521157</v>
      </c>
      <c r="D10" s="30">
        <f t="shared" si="0"/>
        <v>3484296329</v>
      </c>
      <c r="E10" s="28">
        <f t="shared" si="0"/>
        <v>3570334170</v>
      </c>
      <c r="F10" s="29">
        <f t="shared" si="0"/>
        <v>3695132643</v>
      </c>
      <c r="G10" s="31">
        <f t="shared" si="0"/>
        <v>3695132643</v>
      </c>
      <c r="H10" s="32">
        <f t="shared" si="0"/>
        <v>0</v>
      </c>
      <c r="I10" s="28">
        <f t="shared" si="0"/>
        <v>4036592433</v>
      </c>
      <c r="J10" s="29">
        <f t="shared" si="0"/>
        <v>4370803792</v>
      </c>
      <c r="K10" s="31">
        <f t="shared" si="0"/>
        <v>4750280345</v>
      </c>
    </row>
    <row r="11" spans="1:11" ht="13.5">
      <c r="A11" s="22" t="s">
        <v>22</v>
      </c>
      <c r="B11" s="6">
        <v>666197730</v>
      </c>
      <c r="C11" s="6">
        <v>684336568</v>
      </c>
      <c r="D11" s="23">
        <v>741537217</v>
      </c>
      <c r="E11" s="24">
        <v>855886219</v>
      </c>
      <c r="F11" s="6">
        <v>851448171</v>
      </c>
      <c r="G11" s="25">
        <v>851448171</v>
      </c>
      <c r="H11" s="26">
        <v>0</v>
      </c>
      <c r="I11" s="24">
        <v>956641551</v>
      </c>
      <c r="J11" s="6">
        <v>1009617926</v>
      </c>
      <c r="K11" s="25">
        <v>1073655277</v>
      </c>
    </row>
    <row r="12" spans="1:11" ht="13.5">
      <c r="A12" s="22" t="s">
        <v>23</v>
      </c>
      <c r="B12" s="6">
        <v>31426756</v>
      </c>
      <c r="C12" s="6">
        <v>33421534</v>
      </c>
      <c r="D12" s="23">
        <v>37099642</v>
      </c>
      <c r="E12" s="24">
        <v>39213496</v>
      </c>
      <c r="F12" s="6">
        <v>39213496</v>
      </c>
      <c r="G12" s="25">
        <v>39213496</v>
      </c>
      <c r="H12" s="26">
        <v>0</v>
      </c>
      <c r="I12" s="24">
        <v>42288811</v>
      </c>
      <c r="J12" s="6">
        <v>45593920</v>
      </c>
      <c r="K12" s="25">
        <v>48055992</v>
      </c>
    </row>
    <row r="13" spans="1:11" ht="13.5">
      <c r="A13" s="22" t="s">
        <v>135</v>
      </c>
      <c r="B13" s="6">
        <v>273673068</v>
      </c>
      <c r="C13" s="6">
        <v>237152632</v>
      </c>
      <c r="D13" s="23">
        <v>453332223</v>
      </c>
      <c r="E13" s="24">
        <v>259228515</v>
      </c>
      <c r="F13" s="6">
        <v>259228515</v>
      </c>
      <c r="G13" s="25">
        <v>259228515</v>
      </c>
      <c r="H13" s="26">
        <v>0</v>
      </c>
      <c r="I13" s="24">
        <v>485745586</v>
      </c>
      <c r="J13" s="6">
        <v>537857004</v>
      </c>
      <c r="K13" s="25">
        <v>595059305</v>
      </c>
    </row>
    <row r="14" spans="1:11" ht="13.5">
      <c r="A14" s="22" t="s">
        <v>24</v>
      </c>
      <c r="B14" s="6">
        <v>72134067</v>
      </c>
      <c r="C14" s="6">
        <v>70966061</v>
      </c>
      <c r="D14" s="23">
        <v>67174142</v>
      </c>
      <c r="E14" s="24">
        <v>60738111</v>
      </c>
      <c r="F14" s="6">
        <v>60807791</v>
      </c>
      <c r="G14" s="25">
        <v>60807791</v>
      </c>
      <c r="H14" s="26">
        <v>0</v>
      </c>
      <c r="I14" s="24">
        <v>69489091</v>
      </c>
      <c r="J14" s="6">
        <v>68312431</v>
      </c>
      <c r="K14" s="25">
        <v>61719329</v>
      </c>
    </row>
    <row r="15" spans="1:11" ht="13.5">
      <c r="A15" s="22" t="s">
        <v>25</v>
      </c>
      <c r="B15" s="6">
        <v>1219829117</v>
      </c>
      <c r="C15" s="6">
        <v>1373256307</v>
      </c>
      <c r="D15" s="23">
        <v>1453428588</v>
      </c>
      <c r="E15" s="24">
        <v>1479521996</v>
      </c>
      <c r="F15" s="6">
        <v>1545172611</v>
      </c>
      <c r="G15" s="25">
        <v>1545172611</v>
      </c>
      <c r="H15" s="26">
        <v>0</v>
      </c>
      <c r="I15" s="24">
        <v>1736811066</v>
      </c>
      <c r="J15" s="6">
        <v>1907233155</v>
      </c>
      <c r="K15" s="25">
        <v>2093955084</v>
      </c>
    </row>
    <row r="16" spans="1:11" ht="13.5">
      <c r="A16" s="33" t="s">
        <v>26</v>
      </c>
      <c r="B16" s="6">
        <v>4143827</v>
      </c>
      <c r="C16" s="6">
        <v>4163848</v>
      </c>
      <c r="D16" s="23">
        <v>4428810</v>
      </c>
      <c r="E16" s="24">
        <v>5407550</v>
      </c>
      <c r="F16" s="6">
        <v>5307550</v>
      </c>
      <c r="G16" s="25">
        <v>5307550</v>
      </c>
      <c r="H16" s="26">
        <v>0</v>
      </c>
      <c r="I16" s="24">
        <v>5853603</v>
      </c>
      <c r="J16" s="6">
        <v>6599133</v>
      </c>
      <c r="K16" s="25">
        <v>6999343</v>
      </c>
    </row>
    <row r="17" spans="1:11" ht="13.5">
      <c r="A17" s="22" t="s">
        <v>27</v>
      </c>
      <c r="B17" s="6">
        <v>472802219</v>
      </c>
      <c r="C17" s="6">
        <v>876217600</v>
      </c>
      <c r="D17" s="23">
        <v>854213667</v>
      </c>
      <c r="E17" s="24">
        <v>800017848</v>
      </c>
      <c r="F17" s="6">
        <v>960950374</v>
      </c>
      <c r="G17" s="25">
        <v>960950374</v>
      </c>
      <c r="H17" s="26">
        <v>0</v>
      </c>
      <c r="I17" s="24">
        <v>736304726</v>
      </c>
      <c r="J17" s="6">
        <v>790089714</v>
      </c>
      <c r="K17" s="25">
        <v>862147091</v>
      </c>
    </row>
    <row r="18" spans="1:11" ht="13.5">
      <c r="A18" s="34" t="s">
        <v>28</v>
      </c>
      <c r="B18" s="35">
        <f>SUM(B11:B17)</f>
        <v>2740206784</v>
      </c>
      <c r="C18" s="36">
        <f aca="true" t="shared" si="1" ref="C18:K18">SUM(C11:C17)</f>
        <v>3279514550</v>
      </c>
      <c r="D18" s="37">
        <f t="shared" si="1"/>
        <v>3611214289</v>
      </c>
      <c r="E18" s="35">
        <f t="shared" si="1"/>
        <v>3500013735</v>
      </c>
      <c r="F18" s="36">
        <f t="shared" si="1"/>
        <v>3722128508</v>
      </c>
      <c r="G18" s="38">
        <f t="shared" si="1"/>
        <v>3722128508</v>
      </c>
      <c r="H18" s="39">
        <f t="shared" si="1"/>
        <v>0</v>
      </c>
      <c r="I18" s="35">
        <f t="shared" si="1"/>
        <v>4033134434</v>
      </c>
      <c r="J18" s="36">
        <f t="shared" si="1"/>
        <v>4365303283</v>
      </c>
      <c r="K18" s="38">
        <f t="shared" si="1"/>
        <v>4741591421</v>
      </c>
    </row>
    <row r="19" spans="1:11" ht="13.5">
      <c r="A19" s="34" t="s">
        <v>29</v>
      </c>
      <c r="B19" s="40">
        <f>+B10-B18</f>
        <v>-9582342</v>
      </c>
      <c r="C19" s="41">
        <f aca="true" t="shared" si="2" ref="C19:K19">+C10-C18</f>
        <v>-68993393</v>
      </c>
      <c r="D19" s="42">
        <f t="shared" si="2"/>
        <v>-126917960</v>
      </c>
      <c r="E19" s="40">
        <f t="shared" si="2"/>
        <v>70320435</v>
      </c>
      <c r="F19" s="41">
        <f t="shared" si="2"/>
        <v>-26995865</v>
      </c>
      <c r="G19" s="43">
        <f t="shared" si="2"/>
        <v>-26995865</v>
      </c>
      <c r="H19" s="44">
        <f t="shared" si="2"/>
        <v>0</v>
      </c>
      <c r="I19" s="40">
        <f t="shared" si="2"/>
        <v>3457999</v>
      </c>
      <c r="J19" s="41">
        <f t="shared" si="2"/>
        <v>5500509</v>
      </c>
      <c r="K19" s="43">
        <f t="shared" si="2"/>
        <v>8688924</v>
      </c>
    </row>
    <row r="20" spans="1:11" ht="13.5">
      <c r="A20" s="22" t="s">
        <v>30</v>
      </c>
      <c r="B20" s="24">
        <v>149070069</v>
      </c>
      <c r="C20" s="6">
        <v>170847866</v>
      </c>
      <c r="D20" s="23">
        <v>246182651</v>
      </c>
      <c r="E20" s="24">
        <v>293824000</v>
      </c>
      <c r="F20" s="6">
        <v>344971867</v>
      </c>
      <c r="G20" s="25">
        <v>344971867</v>
      </c>
      <c r="H20" s="26">
        <v>0</v>
      </c>
      <c r="I20" s="24">
        <v>489060000</v>
      </c>
      <c r="J20" s="6">
        <v>466372000</v>
      </c>
      <c r="K20" s="25">
        <v>480820000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139487727</v>
      </c>
      <c r="C22" s="52">
        <f aca="true" t="shared" si="3" ref="C22:K22">SUM(C19:C21)</f>
        <v>101854473</v>
      </c>
      <c r="D22" s="53">
        <f t="shared" si="3"/>
        <v>119264691</v>
      </c>
      <c r="E22" s="51">
        <f t="shared" si="3"/>
        <v>364144435</v>
      </c>
      <c r="F22" s="52">
        <f t="shared" si="3"/>
        <v>317976002</v>
      </c>
      <c r="G22" s="54">
        <f t="shared" si="3"/>
        <v>317976002</v>
      </c>
      <c r="H22" s="55">
        <f t="shared" si="3"/>
        <v>0</v>
      </c>
      <c r="I22" s="51">
        <f t="shared" si="3"/>
        <v>492517999</v>
      </c>
      <c r="J22" s="52">
        <f t="shared" si="3"/>
        <v>471872509</v>
      </c>
      <c r="K22" s="54">
        <f t="shared" si="3"/>
        <v>489508924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139487727</v>
      </c>
      <c r="C24" s="41">
        <f aca="true" t="shared" si="4" ref="C24:K24">SUM(C22:C23)</f>
        <v>101854473</v>
      </c>
      <c r="D24" s="42">
        <f t="shared" si="4"/>
        <v>119264691</v>
      </c>
      <c r="E24" s="40">
        <f t="shared" si="4"/>
        <v>364144435</v>
      </c>
      <c r="F24" s="41">
        <f t="shared" si="4"/>
        <v>317976002</v>
      </c>
      <c r="G24" s="43">
        <f t="shared" si="4"/>
        <v>317976002</v>
      </c>
      <c r="H24" s="44">
        <f t="shared" si="4"/>
        <v>0</v>
      </c>
      <c r="I24" s="40">
        <f t="shared" si="4"/>
        <v>492517999</v>
      </c>
      <c r="J24" s="41">
        <f t="shared" si="4"/>
        <v>471872509</v>
      </c>
      <c r="K24" s="43">
        <f t="shared" si="4"/>
        <v>489508924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223563285</v>
      </c>
      <c r="C27" s="7">
        <v>261163893</v>
      </c>
      <c r="D27" s="64">
        <v>351042986</v>
      </c>
      <c r="E27" s="65">
        <v>597754000</v>
      </c>
      <c r="F27" s="7">
        <v>704976000</v>
      </c>
      <c r="G27" s="66">
        <v>704976000</v>
      </c>
      <c r="H27" s="67">
        <v>0</v>
      </c>
      <c r="I27" s="65">
        <v>709060000</v>
      </c>
      <c r="J27" s="7">
        <v>636372000</v>
      </c>
      <c r="K27" s="66">
        <v>600820000</v>
      </c>
    </row>
    <row r="28" spans="1:11" ht="13.5">
      <c r="A28" s="68" t="s">
        <v>30</v>
      </c>
      <c r="B28" s="6">
        <v>148708511</v>
      </c>
      <c r="C28" s="6">
        <v>170847865</v>
      </c>
      <c r="D28" s="23">
        <v>246086874</v>
      </c>
      <c r="E28" s="24">
        <v>377604000</v>
      </c>
      <c r="F28" s="6">
        <v>447774695</v>
      </c>
      <c r="G28" s="25">
        <v>447774695</v>
      </c>
      <c r="H28" s="26">
        <v>0</v>
      </c>
      <c r="I28" s="24">
        <v>489060000</v>
      </c>
      <c r="J28" s="6">
        <v>466372000</v>
      </c>
      <c r="K28" s="25">
        <v>480820000</v>
      </c>
    </row>
    <row r="29" spans="1:11" ht="13.5">
      <c r="A29" s="22" t="s">
        <v>139</v>
      </c>
      <c r="B29" s="6">
        <v>411556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54561425</v>
      </c>
      <c r="C30" s="6">
        <v>47554065</v>
      </c>
      <c r="D30" s="23">
        <v>4134245</v>
      </c>
      <c r="E30" s="24">
        <v>100000000</v>
      </c>
      <c r="F30" s="6">
        <v>95000000</v>
      </c>
      <c r="G30" s="25">
        <v>95000000</v>
      </c>
      <c r="H30" s="26">
        <v>0</v>
      </c>
      <c r="I30" s="24">
        <v>100000000</v>
      </c>
      <c r="J30" s="6">
        <v>50000000</v>
      </c>
      <c r="K30" s="25">
        <v>0</v>
      </c>
    </row>
    <row r="31" spans="1:11" ht="13.5">
      <c r="A31" s="22" t="s">
        <v>35</v>
      </c>
      <c r="B31" s="6">
        <v>19881793</v>
      </c>
      <c r="C31" s="6">
        <v>42761963</v>
      </c>
      <c r="D31" s="23">
        <v>100821869</v>
      </c>
      <c r="E31" s="24">
        <v>120150000</v>
      </c>
      <c r="F31" s="6">
        <v>162201305</v>
      </c>
      <c r="G31" s="25">
        <v>162201305</v>
      </c>
      <c r="H31" s="26">
        <v>0</v>
      </c>
      <c r="I31" s="24">
        <v>120000000</v>
      </c>
      <c r="J31" s="6">
        <v>120000000</v>
      </c>
      <c r="K31" s="25">
        <v>120000000</v>
      </c>
    </row>
    <row r="32" spans="1:11" ht="13.5">
      <c r="A32" s="34" t="s">
        <v>36</v>
      </c>
      <c r="B32" s="7">
        <f>SUM(B28:B31)</f>
        <v>223563285</v>
      </c>
      <c r="C32" s="7">
        <f aca="true" t="shared" si="5" ref="C32:K32">SUM(C28:C31)</f>
        <v>261163893</v>
      </c>
      <c r="D32" s="64">
        <f t="shared" si="5"/>
        <v>351042988</v>
      </c>
      <c r="E32" s="65">
        <f t="shared" si="5"/>
        <v>597754000</v>
      </c>
      <c r="F32" s="7">
        <f t="shared" si="5"/>
        <v>704976000</v>
      </c>
      <c r="G32" s="66">
        <f t="shared" si="5"/>
        <v>704976000</v>
      </c>
      <c r="H32" s="67">
        <f t="shared" si="5"/>
        <v>0</v>
      </c>
      <c r="I32" s="65">
        <f t="shared" si="5"/>
        <v>709060000</v>
      </c>
      <c r="J32" s="7">
        <f t="shared" si="5"/>
        <v>636372000</v>
      </c>
      <c r="K32" s="66">
        <f t="shared" si="5"/>
        <v>600820000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1938986777</v>
      </c>
      <c r="C35" s="6">
        <v>2354336730</v>
      </c>
      <c r="D35" s="23">
        <v>2648050711</v>
      </c>
      <c r="E35" s="24">
        <v>2605848097</v>
      </c>
      <c r="F35" s="6">
        <v>2759624741</v>
      </c>
      <c r="G35" s="25">
        <v>2759624741</v>
      </c>
      <c r="H35" s="26">
        <v>2115200812</v>
      </c>
      <c r="I35" s="24">
        <v>3133299026</v>
      </c>
      <c r="J35" s="6">
        <v>3274797744</v>
      </c>
      <c r="K35" s="25">
        <v>3404963890</v>
      </c>
    </row>
    <row r="36" spans="1:11" ht="13.5">
      <c r="A36" s="22" t="s">
        <v>39</v>
      </c>
      <c r="B36" s="6">
        <v>6755215588</v>
      </c>
      <c r="C36" s="6">
        <v>6729999897</v>
      </c>
      <c r="D36" s="23">
        <v>6647607795</v>
      </c>
      <c r="E36" s="24">
        <v>7626733525</v>
      </c>
      <c r="F36" s="6">
        <v>7093273761</v>
      </c>
      <c r="G36" s="25">
        <v>7093273761</v>
      </c>
      <c r="H36" s="26">
        <v>7514833246</v>
      </c>
      <c r="I36" s="24">
        <v>7568078200</v>
      </c>
      <c r="J36" s="6">
        <v>7677501739</v>
      </c>
      <c r="K36" s="25">
        <v>7692588844</v>
      </c>
    </row>
    <row r="37" spans="1:11" ht="13.5">
      <c r="A37" s="22" t="s">
        <v>40</v>
      </c>
      <c r="B37" s="6">
        <v>760873234</v>
      </c>
      <c r="C37" s="6">
        <v>852653616</v>
      </c>
      <c r="D37" s="23">
        <v>928844580</v>
      </c>
      <c r="E37" s="24">
        <v>1082431996</v>
      </c>
      <c r="F37" s="6">
        <v>1424818340</v>
      </c>
      <c r="G37" s="25">
        <v>1424818340</v>
      </c>
      <c r="H37" s="26">
        <v>810894819</v>
      </c>
      <c r="I37" s="24">
        <v>1378121655</v>
      </c>
      <c r="J37" s="6">
        <v>999627455</v>
      </c>
      <c r="K37" s="25">
        <v>640836202</v>
      </c>
    </row>
    <row r="38" spans="1:11" ht="13.5">
      <c r="A38" s="22" t="s">
        <v>41</v>
      </c>
      <c r="B38" s="6">
        <v>886085229</v>
      </c>
      <c r="C38" s="6">
        <v>1077059759</v>
      </c>
      <c r="D38" s="23">
        <v>1118248243</v>
      </c>
      <c r="E38" s="24">
        <v>868989820</v>
      </c>
      <c r="F38" s="6">
        <v>868989820</v>
      </c>
      <c r="G38" s="25">
        <v>868989820</v>
      </c>
      <c r="H38" s="26">
        <v>1195352522</v>
      </c>
      <c r="I38" s="24">
        <v>1261476151</v>
      </c>
      <c r="J38" s="6">
        <v>1297899735</v>
      </c>
      <c r="K38" s="25">
        <v>1291234372</v>
      </c>
    </row>
    <row r="39" spans="1:11" ht="13.5">
      <c r="A39" s="22" t="s">
        <v>42</v>
      </c>
      <c r="B39" s="6">
        <v>7047243902</v>
      </c>
      <c r="C39" s="6">
        <v>7154623252</v>
      </c>
      <c r="D39" s="23">
        <v>7248565683</v>
      </c>
      <c r="E39" s="24">
        <v>8281159806</v>
      </c>
      <c r="F39" s="6">
        <v>7559090342</v>
      </c>
      <c r="G39" s="25">
        <v>7559090342</v>
      </c>
      <c r="H39" s="26">
        <v>7623786717</v>
      </c>
      <c r="I39" s="24">
        <v>8061779420</v>
      </c>
      <c r="J39" s="6">
        <v>8654772293</v>
      </c>
      <c r="K39" s="25">
        <v>9165482160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479045350</v>
      </c>
      <c r="C42" s="6">
        <v>499366805</v>
      </c>
      <c r="D42" s="23">
        <v>535378242</v>
      </c>
      <c r="E42" s="24">
        <v>576870976</v>
      </c>
      <c r="F42" s="6">
        <v>703471335</v>
      </c>
      <c r="G42" s="25">
        <v>703471335</v>
      </c>
      <c r="H42" s="26">
        <v>526142090</v>
      </c>
      <c r="I42" s="24">
        <v>706354103</v>
      </c>
      <c r="J42" s="6">
        <v>670295296</v>
      </c>
      <c r="K42" s="25">
        <v>721594469</v>
      </c>
    </row>
    <row r="43" spans="1:11" ht="13.5">
      <c r="A43" s="22" t="s">
        <v>45</v>
      </c>
      <c r="B43" s="6">
        <v>-214852357</v>
      </c>
      <c r="C43" s="6">
        <v>-375050416</v>
      </c>
      <c r="D43" s="23">
        <v>-384129602</v>
      </c>
      <c r="E43" s="24">
        <v>-364442000</v>
      </c>
      <c r="F43" s="6">
        <v>-636543404</v>
      </c>
      <c r="G43" s="25">
        <v>-636543404</v>
      </c>
      <c r="H43" s="26">
        <v>-542688904</v>
      </c>
      <c r="I43" s="24">
        <v>-589505400</v>
      </c>
      <c r="J43" s="6">
        <v>-555584340</v>
      </c>
      <c r="K43" s="25">
        <v>-537676737</v>
      </c>
    </row>
    <row r="44" spans="1:11" ht="13.5">
      <c r="A44" s="22" t="s">
        <v>46</v>
      </c>
      <c r="B44" s="6">
        <v>63596345</v>
      </c>
      <c r="C44" s="6">
        <v>-27864074</v>
      </c>
      <c r="D44" s="23">
        <v>-42042792</v>
      </c>
      <c r="E44" s="24">
        <v>57309000</v>
      </c>
      <c r="F44" s="6">
        <v>57309000</v>
      </c>
      <c r="G44" s="25">
        <v>57309000</v>
      </c>
      <c r="H44" s="26">
        <v>55972321</v>
      </c>
      <c r="I44" s="24">
        <v>55400240</v>
      </c>
      <c r="J44" s="6">
        <v>2522198</v>
      </c>
      <c r="K44" s="25">
        <v>-48507071</v>
      </c>
    </row>
    <row r="45" spans="1:11" ht="13.5">
      <c r="A45" s="34" t="s">
        <v>47</v>
      </c>
      <c r="B45" s="7">
        <v>621616483</v>
      </c>
      <c r="C45" s="7">
        <v>718067635</v>
      </c>
      <c r="D45" s="64">
        <v>827274140</v>
      </c>
      <c r="E45" s="65">
        <v>1168289976</v>
      </c>
      <c r="F45" s="7">
        <v>1022788931</v>
      </c>
      <c r="G45" s="66">
        <v>1022788931</v>
      </c>
      <c r="H45" s="67">
        <v>866698770</v>
      </c>
      <c r="I45" s="65">
        <v>1123759828</v>
      </c>
      <c r="J45" s="7">
        <v>1240992982</v>
      </c>
      <c r="K45" s="66">
        <v>1376403643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626871246</v>
      </c>
      <c r="C48" s="6">
        <v>723969779</v>
      </c>
      <c r="D48" s="23">
        <v>834175178</v>
      </c>
      <c r="E48" s="24">
        <v>876374514</v>
      </c>
      <c r="F48" s="6">
        <v>1030151275</v>
      </c>
      <c r="G48" s="25">
        <v>1030151275</v>
      </c>
      <c r="H48" s="26">
        <v>807464354</v>
      </c>
      <c r="I48" s="24">
        <v>1131776000</v>
      </c>
      <c r="J48" s="6">
        <v>1162592000</v>
      </c>
      <c r="K48" s="25">
        <v>1172790000</v>
      </c>
    </row>
    <row r="49" spans="1:11" ht="13.5">
      <c r="A49" s="22" t="s">
        <v>50</v>
      </c>
      <c r="B49" s="6">
        <f>+B75</f>
        <v>110931094.29857928</v>
      </c>
      <c r="C49" s="6">
        <f aca="true" t="shared" si="6" ref="C49:K49">+C75</f>
        <v>-62377159.944591165</v>
      </c>
      <c r="D49" s="23">
        <f t="shared" si="6"/>
        <v>-226529932.8185308</v>
      </c>
      <c r="E49" s="24">
        <f t="shared" si="6"/>
        <v>260944775.9370309</v>
      </c>
      <c r="F49" s="6">
        <f t="shared" si="6"/>
        <v>381780205.12626827</v>
      </c>
      <c r="G49" s="25">
        <f t="shared" si="6"/>
        <v>381780205.12626827</v>
      </c>
      <c r="H49" s="26">
        <f t="shared" si="6"/>
        <v>684798223</v>
      </c>
      <c r="I49" s="24">
        <f t="shared" si="6"/>
        <v>442955826.86406136</v>
      </c>
      <c r="J49" s="6">
        <f t="shared" si="6"/>
        <v>-20062117.32648301</v>
      </c>
      <c r="K49" s="25">
        <f t="shared" si="6"/>
        <v>-459606072.54575753</v>
      </c>
    </row>
    <row r="50" spans="1:11" ht="13.5">
      <c r="A50" s="34" t="s">
        <v>51</v>
      </c>
      <c r="B50" s="7">
        <f>+B48-B49</f>
        <v>515940151.7014207</v>
      </c>
      <c r="C50" s="7">
        <f aca="true" t="shared" si="7" ref="C50:K50">+C48-C49</f>
        <v>786346938.9445912</v>
      </c>
      <c r="D50" s="64">
        <f t="shared" si="7"/>
        <v>1060705110.8185308</v>
      </c>
      <c r="E50" s="65">
        <f t="shared" si="7"/>
        <v>615429738.0629691</v>
      </c>
      <c r="F50" s="7">
        <f t="shared" si="7"/>
        <v>648371069.8737317</v>
      </c>
      <c r="G50" s="66">
        <f t="shared" si="7"/>
        <v>648371069.8737317</v>
      </c>
      <c r="H50" s="67">
        <f t="shared" si="7"/>
        <v>122666131</v>
      </c>
      <c r="I50" s="65">
        <f t="shared" si="7"/>
        <v>688820173.1359386</v>
      </c>
      <c r="J50" s="7">
        <f t="shared" si="7"/>
        <v>1182654117.326483</v>
      </c>
      <c r="K50" s="66">
        <f t="shared" si="7"/>
        <v>1632396072.5457575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223563285</v>
      </c>
      <c r="C53" s="6">
        <v>261163893</v>
      </c>
      <c r="D53" s="23">
        <v>351042986</v>
      </c>
      <c r="E53" s="24">
        <v>597754000</v>
      </c>
      <c r="F53" s="6">
        <v>704976000</v>
      </c>
      <c r="G53" s="25">
        <v>704976000</v>
      </c>
      <c r="H53" s="26">
        <v>0</v>
      </c>
      <c r="I53" s="24">
        <v>7379614000</v>
      </c>
      <c r="J53" s="6">
        <v>7485268000</v>
      </c>
      <c r="K53" s="25">
        <v>7481905000</v>
      </c>
    </row>
    <row r="54" spans="1:11" ht="13.5">
      <c r="A54" s="22" t="s">
        <v>135</v>
      </c>
      <c r="B54" s="6">
        <v>273673068</v>
      </c>
      <c r="C54" s="6">
        <v>237152632</v>
      </c>
      <c r="D54" s="23">
        <v>453332223</v>
      </c>
      <c r="E54" s="24">
        <v>259228515</v>
      </c>
      <c r="F54" s="6">
        <v>259228515</v>
      </c>
      <c r="G54" s="25">
        <v>259228515</v>
      </c>
      <c r="H54" s="26">
        <v>0</v>
      </c>
      <c r="I54" s="24">
        <v>485745586</v>
      </c>
      <c r="J54" s="6">
        <v>537857004</v>
      </c>
      <c r="K54" s="25">
        <v>595059305</v>
      </c>
    </row>
    <row r="55" spans="1:11" ht="13.5">
      <c r="A55" s="22" t="s">
        <v>54</v>
      </c>
      <c r="B55" s="6">
        <v>0</v>
      </c>
      <c r="C55" s="6">
        <v>0</v>
      </c>
      <c r="D55" s="23">
        <v>186514314</v>
      </c>
      <c r="E55" s="24">
        <v>289443775</v>
      </c>
      <c r="F55" s="6">
        <v>230539229</v>
      </c>
      <c r="G55" s="25">
        <v>230539229</v>
      </c>
      <c r="H55" s="26">
        <v>0</v>
      </c>
      <c r="I55" s="24">
        <v>636649670</v>
      </c>
      <c r="J55" s="6">
        <v>536784000</v>
      </c>
      <c r="K55" s="25">
        <v>514680650</v>
      </c>
    </row>
    <row r="56" spans="1:11" ht="13.5">
      <c r="A56" s="22" t="s">
        <v>55</v>
      </c>
      <c r="B56" s="6">
        <v>0</v>
      </c>
      <c r="C56" s="6">
        <v>0</v>
      </c>
      <c r="D56" s="23">
        <v>139059872</v>
      </c>
      <c r="E56" s="24">
        <v>373693736</v>
      </c>
      <c r="F56" s="6">
        <v>254637066</v>
      </c>
      <c r="G56" s="25">
        <v>254637066</v>
      </c>
      <c r="H56" s="26">
        <v>0</v>
      </c>
      <c r="I56" s="24">
        <v>206214281</v>
      </c>
      <c r="J56" s="6">
        <v>225625180</v>
      </c>
      <c r="K56" s="25">
        <v>271486031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101531938</v>
      </c>
      <c r="C59" s="6">
        <v>107623854</v>
      </c>
      <c r="D59" s="23">
        <v>114081285</v>
      </c>
      <c r="E59" s="24">
        <v>68843484</v>
      </c>
      <c r="F59" s="6">
        <v>120926162</v>
      </c>
      <c r="G59" s="25">
        <v>120926162</v>
      </c>
      <c r="H59" s="26">
        <v>120926162</v>
      </c>
      <c r="I59" s="24">
        <v>128181732</v>
      </c>
      <c r="J59" s="6">
        <v>149587698</v>
      </c>
      <c r="K59" s="25">
        <v>174655428</v>
      </c>
    </row>
    <row r="60" spans="1:11" ht="13.5">
      <c r="A60" s="33" t="s">
        <v>58</v>
      </c>
      <c r="B60" s="6">
        <v>450471483</v>
      </c>
      <c r="C60" s="6">
        <v>477499772</v>
      </c>
      <c r="D60" s="23">
        <v>506149759</v>
      </c>
      <c r="E60" s="24">
        <v>391259000</v>
      </c>
      <c r="F60" s="6">
        <v>536655311</v>
      </c>
      <c r="G60" s="25">
        <v>536655311</v>
      </c>
      <c r="H60" s="26">
        <v>536800071</v>
      </c>
      <c r="I60" s="24">
        <v>569008075</v>
      </c>
      <c r="J60" s="6">
        <v>616996842</v>
      </c>
      <c r="K60" s="25">
        <v>670304737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11156</v>
      </c>
      <c r="C62" s="92">
        <v>11156</v>
      </c>
      <c r="D62" s="93">
        <v>10654</v>
      </c>
      <c r="E62" s="91">
        <v>6659</v>
      </c>
      <c r="F62" s="92">
        <v>10418</v>
      </c>
      <c r="G62" s="93">
        <v>10418</v>
      </c>
      <c r="H62" s="94">
        <v>10418</v>
      </c>
      <c r="I62" s="91">
        <v>6404</v>
      </c>
      <c r="J62" s="92">
        <v>4794</v>
      </c>
      <c r="K62" s="93">
        <v>2795</v>
      </c>
    </row>
    <row r="63" spans="1:11" ht="13.5">
      <c r="A63" s="90" t="s">
        <v>61</v>
      </c>
      <c r="B63" s="91">
        <v>7137</v>
      </c>
      <c r="C63" s="92">
        <v>7137</v>
      </c>
      <c r="D63" s="93">
        <v>4877</v>
      </c>
      <c r="E63" s="91">
        <v>31468</v>
      </c>
      <c r="F63" s="92">
        <v>11424</v>
      </c>
      <c r="G63" s="93">
        <v>11424</v>
      </c>
      <c r="H63" s="94">
        <v>11424</v>
      </c>
      <c r="I63" s="91">
        <v>3377</v>
      </c>
      <c r="J63" s="92">
        <v>1277</v>
      </c>
      <c r="K63" s="93">
        <v>577</v>
      </c>
    </row>
    <row r="64" spans="1:11" ht="13.5">
      <c r="A64" s="90" t="s">
        <v>62</v>
      </c>
      <c r="B64" s="91">
        <v>13119</v>
      </c>
      <c r="C64" s="92">
        <v>12667</v>
      </c>
      <c r="D64" s="93">
        <v>12667</v>
      </c>
      <c r="E64" s="91">
        <v>3412</v>
      </c>
      <c r="F64" s="92">
        <v>20984</v>
      </c>
      <c r="G64" s="93">
        <v>20984</v>
      </c>
      <c r="H64" s="94">
        <v>20984</v>
      </c>
      <c r="I64" s="91">
        <v>11400</v>
      </c>
      <c r="J64" s="92">
        <v>10260</v>
      </c>
      <c r="K64" s="93">
        <v>9234</v>
      </c>
    </row>
    <row r="65" spans="1:11" ht="13.5">
      <c r="A65" s="90" t="s">
        <v>63</v>
      </c>
      <c r="B65" s="91">
        <v>93993</v>
      </c>
      <c r="C65" s="92">
        <v>93993</v>
      </c>
      <c r="D65" s="93">
        <v>74083</v>
      </c>
      <c r="E65" s="91">
        <v>60551</v>
      </c>
      <c r="F65" s="92">
        <v>116873</v>
      </c>
      <c r="G65" s="93">
        <v>116873</v>
      </c>
      <c r="H65" s="94">
        <v>116873</v>
      </c>
      <c r="I65" s="91">
        <v>44393</v>
      </c>
      <c r="J65" s="92">
        <v>38393</v>
      </c>
      <c r="K65" s="93">
        <v>22556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0.9504871131276902</v>
      </c>
      <c r="C70" s="5">
        <f aca="true" t="shared" si="8" ref="C70:K70">IF(ISERROR(C71/C72),0,(C71/C72))</f>
        <v>0.8872612187664763</v>
      </c>
      <c r="D70" s="5">
        <f t="shared" si="8"/>
        <v>0.9446219874121128</v>
      </c>
      <c r="E70" s="5">
        <f t="shared" si="8"/>
        <v>0.9676770706971906</v>
      </c>
      <c r="F70" s="5">
        <f t="shared" si="8"/>
        <v>0.9986878843836002</v>
      </c>
      <c r="G70" s="5">
        <f t="shared" si="8"/>
        <v>0.9986878843836002</v>
      </c>
      <c r="H70" s="5">
        <f t="shared" si="8"/>
        <v>0</v>
      </c>
      <c r="I70" s="5">
        <f t="shared" si="8"/>
        <v>0.8825895377173272</v>
      </c>
      <c r="J70" s="5">
        <f t="shared" si="8"/>
        <v>0.8690478114011659</v>
      </c>
      <c r="K70" s="5">
        <f t="shared" si="8"/>
        <v>0.8714477302101087</v>
      </c>
    </row>
    <row r="71" spans="1:11" ht="12.75" hidden="1">
      <c r="A71" s="1" t="s">
        <v>141</v>
      </c>
      <c r="B71" s="1">
        <f>+B83</f>
        <v>2235714911</v>
      </c>
      <c r="C71" s="1">
        <f aca="true" t="shared" si="9" ref="C71:K71">+C83</f>
        <v>2467132301</v>
      </c>
      <c r="D71" s="1">
        <f t="shared" si="9"/>
        <v>2827035514</v>
      </c>
      <c r="E71" s="1">
        <f t="shared" si="9"/>
        <v>3015567158</v>
      </c>
      <c r="F71" s="1">
        <f t="shared" si="9"/>
        <v>3117292424</v>
      </c>
      <c r="G71" s="1">
        <f t="shared" si="9"/>
        <v>3117292424</v>
      </c>
      <c r="H71" s="1">
        <f t="shared" si="9"/>
        <v>3173166549</v>
      </c>
      <c r="I71" s="1">
        <f t="shared" si="9"/>
        <v>3134903065</v>
      </c>
      <c r="J71" s="1">
        <f t="shared" si="9"/>
        <v>3363952372</v>
      </c>
      <c r="K71" s="1">
        <f t="shared" si="9"/>
        <v>3668086072</v>
      </c>
    </row>
    <row r="72" spans="1:11" ht="12.75" hidden="1">
      <c r="A72" s="1" t="s">
        <v>142</v>
      </c>
      <c r="B72" s="1">
        <f>+B77</f>
        <v>2352178036</v>
      </c>
      <c r="C72" s="1">
        <f aca="true" t="shared" si="10" ref="C72:K72">+C77</f>
        <v>2780615504</v>
      </c>
      <c r="D72" s="1">
        <f t="shared" si="10"/>
        <v>2992769120</v>
      </c>
      <c r="E72" s="1">
        <f t="shared" si="10"/>
        <v>3116294939</v>
      </c>
      <c r="F72" s="1">
        <f t="shared" si="10"/>
        <v>3121388046</v>
      </c>
      <c r="G72" s="1">
        <f t="shared" si="10"/>
        <v>3121388046</v>
      </c>
      <c r="H72" s="1">
        <f t="shared" si="10"/>
        <v>0</v>
      </c>
      <c r="I72" s="1">
        <f t="shared" si="10"/>
        <v>3551937714</v>
      </c>
      <c r="J72" s="1">
        <f t="shared" si="10"/>
        <v>3870848448</v>
      </c>
      <c r="K72" s="1">
        <f t="shared" si="10"/>
        <v>4209186558</v>
      </c>
    </row>
    <row r="73" spans="1:11" ht="12.75" hidden="1">
      <c r="A73" s="1" t="s">
        <v>143</v>
      </c>
      <c r="B73" s="1">
        <f>+B74</f>
        <v>352928667.3333334</v>
      </c>
      <c r="C73" s="1">
        <f aca="true" t="shared" si="11" ref="C73:K73">+(C78+C80+C81+C82)-(B78+B80+B81+B82)</f>
        <v>324156402</v>
      </c>
      <c r="D73" s="1">
        <f t="shared" si="11"/>
        <v>196130674</v>
      </c>
      <c r="E73" s="1">
        <f t="shared" si="11"/>
        <v>-104528646</v>
      </c>
      <c r="F73" s="1">
        <f>+(F78+F80+F81+F82)-(D78+D80+D81+D82)</f>
        <v>-104528763</v>
      </c>
      <c r="G73" s="1">
        <f>+(G78+G80+G81+G82)-(D78+D80+D81+D82)</f>
        <v>-104528763</v>
      </c>
      <c r="H73" s="1">
        <f>+(H78+H80+H81+H82)-(D78+D80+D81+D82)</f>
        <v>191960072</v>
      </c>
      <c r="I73" s="1">
        <f>+(I78+I80+I81+I82)-(E78+E80+E81+E82)</f>
        <v>293389592</v>
      </c>
      <c r="J73" s="1">
        <f t="shared" si="11"/>
        <v>96033960</v>
      </c>
      <c r="K73" s="1">
        <f t="shared" si="11"/>
        <v>105026414</v>
      </c>
    </row>
    <row r="74" spans="1:11" ht="12.75" hidden="1">
      <c r="A74" s="1" t="s">
        <v>144</v>
      </c>
      <c r="B74" s="1">
        <f>+TREND(C74:E74)</f>
        <v>352928667.3333334</v>
      </c>
      <c r="C74" s="1">
        <f>+C73</f>
        <v>324156402</v>
      </c>
      <c r="D74" s="1">
        <f aca="true" t="shared" si="12" ref="D74:K74">+D73</f>
        <v>196130674</v>
      </c>
      <c r="E74" s="1">
        <f t="shared" si="12"/>
        <v>-104528646</v>
      </c>
      <c r="F74" s="1">
        <f t="shared" si="12"/>
        <v>-104528763</v>
      </c>
      <c r="G74" s="1">
        <f t="shared" si="12"/>
        <v>-104528763</v>
      </c>
      <c r="H74" s="1">
        <f t="shared" si="12"/>
        <v>191960072</v>
      </c>
      <c r="I74" s="1">
        <f t="shared" si="12"/>
        <v>293389592</v>
      </c>
      <c r="J74" s="1">
        <f t="shared" si="12"/>
        <v>96033960</v>
      </c>
      <c r="K74" s="1">
        <f t="shared" si="12"/>
        <v>105026414</v>
      </c>
    </row>
    <row r="75" spans="1:11" ht="12.75" hidden="1">
      <c r="A75" s="1" t="s">
        <v>145</v>
      </c>
      <c r="B75" s="1">
        <f>+B84-(((B80+B81+B78)*B70)-B79)</f>
        <v>110931094.29857928</v>
      </c>
      <c r="C75" s="1">
        <f aca="true" t="shared" si="13" ref="C75:K75">+C84-(((C80+C81+C78)*C70)-C79)</f>
        <v>-62377159.944591165</v>
      </c>
      <c r="D75" s="1">
        <f t="shared" si="13"/>
        <v>-226529932.8185308</v>
      </c>
      <c r="E75" s="1">
        <f t="shared" si="13"/>
        <v>260944775.9370309</v>
      </c>
      <c r="F75" s="1">
        <f t="shared" si="13"/>
        <v>381780205.12626827</v>
      </c>
      <c r="G75" s="1">
        <f t="shared" si="13"/>
        <v>381780205.12626827</v>
      </c>
      <c r="H75" s="1">
        <f t="shared" si="13"/>
        <v>684798223</v>
      </c>
      <c r="I75" s="1">
        <f t="shared" si="13"/>
        <v>442955826.86406136</v>
      </c>
      <c r="J75" s="1">
        <f t="shared" si="13"/>
        <v>-20062117.32648301</v>
      </c>
      <c r="K75" s="1">
        <f t="shared" si="13"/>
        <v>-459606072.54575753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2352178036</v>
      </c>
      <c r="C77" s="3">
        <v>2780615504</v>
      </c>
      <c r="D77" s="3">
        <v>2992769120</v>
      </c>
      <c r="E77" s="3">
        <v>3116294939</v>
      </c>
      <c r="F77" s="3">
        <v>3121388046</v>
      </c>
      <c r="G77" s="3">
        <v>3121388046</v>
      </c>
      <c r="H77" s="3">
        <v>0</v>
      </c>
      <c r="I77" s="3">
        <v>3551937714</v>
      </c>
      <c r="J77" s="3">
        <v>3870848448</v>
      </c>
      <c r="K77" s="3">
        <v>4209186558</v>
      </c>
    </row>
    <row r="78" spans="1:11" ht="12.75" hidden="1">
      <c r="A78" s="2" t="s">
        <v>65</v>
      </c>
      <c r="B78" s="3">
        <v>0</v>
      </c>
      <c r="C78" s="3">
        <v>8771407</v>
      </c>
      <c r="D78" s="3">
        <v>9587680</v>
      </c>
      <c r="E78" s="3">
        <v>8771407</v>
      </c>
      <c r="F78" s="3">
        <v>8771407</v>
      </c>
      <c r="G78" s="3">
        <v>8771407</v>
      </c>
      <c r="H78" s="3">
        <v>10482314</v>
      </c>
      <c r="I78" s="3">
        <v>9455112</v>
      </c>
      <c r="J78" s="3">
        <v>9644214</v>
      </c>
      <c r="K78" s="3">
        <v>9837099</v>
      </c>
    </row>
    <row r="79" spans="1:11" ht="12.75" hidden="1">
      <c r="A79" s="2" t="s">
        <v>66</v>
      </c>
      <c r="B79" s="3">
        <v>643081338</v>
      </c>
      <c r="C79" s="3">
        <v>722003913</v>
      </c>
      <c r="D79" s="3">
        <v>793830132</v>
      </c>
      <c r="E79" s="3">
        <v>948479210</v>
      </c>
      <c r="F79" s="3">
        <v>1290865554</v>
      </c>
      <c r="G79" s="3">
        <v>1290865554</v>
      </c>
      <c r="H79" s="3">
        <v>662103014</v>
      </c>
      <c r="I79" s="3">
        <v>1217488814</v>
      </c>
      <c r="J79" s="3">
        <v>821324279</v>
      </c>
      <c r="K79" s="3">
        <v>452894060</v>
      </c>
    </row>
    <row r="80" spans="1:11" ht="12.75" hidden="1">
      <c r="A80" s="2" t="s">
        <v>67</v>
      </c>
      <c r="B80" s="3">
        <v>442012187</v>
      </c>
      <c r="C80" s="3">
        <v>553773105</v>
      </c>
      <c r="D80" s="3">
        <v>667396505</v>
      </c>
      <c r="E80" s="3">
        <v>767954000</v>
      </c>
      <c r="F80" s="3">
        <v>767953860</v>
      </c>
      <c r="G80" s="3">
        <v>767953860</v>
      </c>
      <c r="H80" s="3">
        <v>1351370540</v>
      </c>
      <c r="I80" s="3">
        <v>883146939</v>
      </c>
      <c r="J80" s="3">
        <v>971461633</v>
      </c>
      <c r="K80" s="3">
        <v>1068607796</v>
      </c>
    </row>
    <row r="81" spans="1:11" ht="12.75" hidden="1">
      <c r="A81" s="2" t="s">
        <v>68</v>
      </c>
      <c r="B81" s="3">
        <v>117858890</v>
      </c>
      <c r="C81" s="3">
        <v>321503000</v>
      </c>
      <c r="D81" s="3">
        <v>403194001</v>
      </c>
      <c r="E81" s="3">
        <v>156279478</v>
      </c>
      <c r="F81" s="3">
        <v>156279501</v>
      </c>
      <c r="G81" s="3">
        <v>156279501</v>
      </c>
      <c r="H81" s="3">
        <v>-89668596</v>
      </c>
      <c r="I81" s="3">
        <v>376440000</v>
      </c>
      <c r="J81" s="3">
        <v>383966372</v>
      </c>
      <c r="K81" s="3">
        <v>391648000</v>
      </c>
    </row>
    <row r="82" spans="1:11" ht="12.75" hidden="1">
      <c r="A82" s="2" t="s">
        <v>69</v>
      </c>
      <c r="B82" s="3">
        <v>66033</v>
      </c>
      <c r="C82" s="3">
        <v>46000</v>
      </c>
      <c r="D82" s="3">
        <v>46000</v>
      </c>
      <c r="E82" s="3">
        <v>42690655</v>
      </c>
      <c r="F82" s="3">
        <v>42690655</v>
      </c>
      <c r="G82" s="3">
        <v>42690655</v>
      </c>
      <c r="H82" s="3">
        <v>0</v>
      </c>
      <c r="I82" s="3">
        <v>43081</v>
      </c>
      <c r="J82" s="3">
        <v>46873</v>
      </c>
      <c r="K82" s="3">
        <v>52611</v>
      </c>
    </row>
    <row r="83" spans="1:11" ht="12.75" hidden="1">
      <c r="A83" s="2" t="s">
        <v>70</v>
      </c>
      <c r="B83" s="3">
        <v>2235714911</v>
      </c>
      <c r="C83" s="3">
        <v>2467132301</v>
      </c>
      <c r="D83" s="3">
        <v>2827035514</v>
      </c>
      <c r="E83" s="3">
        <v>3015567158</v>
      </c>
      <c r="F83" s="3">
        <v>3117292424</v>
      </c>
      <c r="G83" s="3">
        <v>3117292424</v>
      </c>
      <c r="H83" s="3">
        <v>3173166549</v>
      </c>
      <c r="I83" s="3">
        <v>3134903065</v>
      </c>
      <c r="J83" s="3">
        <v>3363952372</v>
      </c>
      <c r="K83" s="3">
        <v>3668086072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215313000</v>
      </c>
      <c r="F84" s="3">
        <v>22695209</v>
      </c>
      <c r="G84" s="3">
        <v>22695209</v>
      </c>
      <c r="H84" s="3">
        <v>22695209</v>
      </c>
      <c r="I84" s="3">
        <v>345510250</v>
      </c>
      <c r="J84" s="3">
        <v>344926628</v>
      </c>
      <c r="K84" s="3">
        <v>368608984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4880515</v>
      </c>
      <c r="C5" s="6">
        <v>6722465</v>
      </c>
      <c r="D5" s="23">
        <v>7038480</v>
      </c>
      <c r="E5" s="24">
        <v>16417160</v>
      </c>
      <c r="F5" s="6">
        <v>10807261</v>
      </c>
      <c r="G5" s="25">
        <v>10807261</v>
      </c>
      <c r="H5" s="26">
        <v>0</v>
      </c>
      <c r="I5" s="24">
        <v>11454188</v>
      </c>
      <c r="J5" s="6">
        <v>12141439</v>
      </c>
      <c r="K5" s="25">
        <v>12869926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754332</v>
      </c>
      <c r="C7" s="6">
        <v>1079886</v>
      </c>
      <c r="D7" s="23">
        <v>913367</v>
      </c>
      <c r="E7" s="24">
        <v>832374</v>
      </c>
      <c r="F7" s="6">
        <v>832374</v>
      </c>
      <c r="G7" s="25">
        <v>832374</v>
      </c>
      <c r="H7" s="26">
        <v>0</v>
      </c>
      <c r="I7" s="24">
        <v>800000</v>
      </c>
      <c r="J7" s="6">
        <v>800000</v>
      </c>
      <c r="K7" s="25">
        <v>800000</v>
      </c>
    </row>
    <row r="8" spans="1:11" ht="13.5">
      <c r="A8" s="22" t="s">
        <v>20</v>
      </c>
      <c r="B8" s="6">
        <v>33023557</v>
      </c>
      <c r="C8" s="6">
        <v>34658858</v>
      </c>
      <c r="D8" s="23">
        <v>33305944</v>
      </c>
      <c r="E8" s="24">
        <v>48971000</v>
      </c>
      <c r="F8" s="6">
        <v>50742354</v>
      </c>
      <c r="G8" s="25">
        <v>50742354</v>
      </c>
      <c r="H8" s="26">
        <v>0</v>
      </c>
      <c r="I8" s="24">
        <v>65873000</v>
      </c>
      <c r="J8" s="6">
        <v>66195000</v>
      </c>
      <c r="K8" s="25">
        <v>63847000</v>
      </c>
    </row>
    <row r="9" spans="1:11" ht="13.5">
      <c r="A9" s="22" t="s">
        <v>21</v>
      </c>
      <c r="B9" s="6">
        <v>2942927</v>
      </c>
      <c r="C9" s="6">
        <v>3587523</v>
      </c>
      <c r="D9" s="23">
        <v>3914314</v>
      </c>
      <c r="E9" s="24">
        <v>3797169</v>
      </c>
      <c r="F9" s="6">
        <v>5794712</v>
      </c>
      <c r="G9" s="25">
        <v>5794712</v>
      </c>
      <c r="H9" s="26">
        <v>0</v>
      </c>
      <c r="I9" s="24">
        <v>6570239</v>
      </c>
      <c r="J9" s="6">
        <v>6963654</v>
      </c>
      <c r="K9" s="25">
        <v>7381027</v>
      </c>
    </row>
    <row r="10" spans="1:11" ht="25.5">
      <c r="A10" s="27" t="s">
        <v>134</v>
      </c>
      <c r="B10" s="28">
        <f>SUM(B5:B9)</f>
        <v>41601331</v>
      </c>
      <c r="C10" s="29">
        <f aca="true" t="shared" si="0" ref="C10:K10">SUM(C5:C9)</f>
        <v>46048732</v>
      </c>
      <c r="D10" s="30">
        <f t="shared" si="0"/>
        <v>45172105</v>
      </c>
      <c r="E10" s="28">
        <f t="shared" si="0"/>
        <v>70017703</v>
      </c>
      <c r="F10" s="29">
        <f t="shared" si="0"/>
        <v>68176701</v>
      </c>
      <c r="G10" s="31">
        <f t="shared" si="0"/>
        <v>68176701</v>
      </c>
      <c r="H10" s="32">
        <f t="shared" si="0"/>
        <v>0</v>
      </c>
      <c r="I10" s="28">
        <f t="shared" si="0"/>
        <v>84697427</v>
      </c>
      <c r="J10" s="29">
        <f t="shared" si="0"/>
        <v>86100093</v>
      </c>
      <c r="K10" s="31">
        <f t="shared" si="0"/>
        <v>84897953</v>
      </c>
    </row>
    <row r="11" spans="1:11" ht="13.5">
      <c r="A11" s="22" t="s">
        <v>22</v>
      </c>
      <c r="B11" s="6">
        <v>15269888</v>
      </c>
      <c r="C11" s="6">
        <v>17523672</v>
      </c>
      <c r="D11" s="23">
        <v>20059227</v>
      </c>
      <c r="E11" s="24">
        <v>21968708</v>
      </c>
      <c r="F11" s="6">
        <v>21968708</v>
      </c>
      <c r="G11" s="25">
        <v>21968708</v>
      </c>
      <c r="H11" s="26">
        <v>0</v>
      </c>
      <c r="I11" s="24">
        <v>25751892</v>
      </c>
      <c r="J11" s="6">
        <v>27349906</v>
      </c>
      <c r="K11" s="25">
        <v>28934268</v>
      </c>
    </row>
    <row r="12" spans="1:11" ht="13.5">
      <c r="A12" s="22" t="s">
        <v>23</v>
      </c>
      <c r="B12" s="6">
        <v>3643027</v>
      </c>
      <c r="C12" s="6">
        <v>3869385</v>
      </c>
      <c r="D12" s="23">
        <v>4122707</v>
      </c>
      <c r="E12" s="24">
        <v>4751991</v>
      </c>
      <c r="F12" s="6">
        <v>4751991</v>
      </c>
      <c r="G12" s="25">
        <v>4751991</v>
      </c>
      <c r="H12" s="26">
        <v>0</v>
      </c>
      <c r="I12" s="24">
        <v>4800000</v>
      </c>
      <c r="J12" s="6">
        <v>5100000</v>
      </c>
      <c r="K12" s="25">
        <v>5500000</v>
      </c>
    </row>
    <row r="13" spans="1:11" ht="13.5">
      <c r="A13" s="22" t="s">
        <v>135</v>
      </c>
      <c r="B13" s="6">
        <v>4792315</v>
      </c>
      <c r="C13" s="6">
        <v>3546528</v>
      </c>
      <c r="D13" s="23">
        <v>4039173</v>
      </c>
      <c r="E13" s="24">
        <v>2541600</v>
      </c>
      <c r="F13" s="6">
        <v>4541600</v>
      </c>
      <c r="G13" s="25">
        <v>4541600</v>
      </c>
      <c r="H13" s="26">
        <v>0</v>
      </c>
      <c r="I13" s="24">
        <v>4700000</v>
      </c>
      <c r="J13" s="6">
        <v>4850000</v>
      </c>
      <c r="K13" s="25">
        <v>5000000</v>
      </c>
    </row>
    <row r="14" spans="1:11" ht="13.5">
      <c r="A14" s="22" t="s">
        <v>24</v>
      </c>
      <c r="B14" s="6">
        <v>148948</v>
      </c>
      <c r="C14" s="6">
        <v>106983</v>
      </c>
      <c r="D14" s="23">
        <v>117055</v>
      </c>
      <c r="E14" s="24">
        <v>127080</v>
      </c>
      <c r="F14" s="6">
        <v>0</v>
      </c>
      <c r="G14" s="25">
        <v>0</v>
      </c>
      <c r="H14" s="26">
        <v>0</v>
      </c>
      <c r="I14" s="24">
        <v>140000</v>
      </c>
      <c r="J14" s="6">
        <v>148400</v>
      </c>
      <c r="K14" s="25">
        <v>157304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8385833</v>
      </c>
      <c r="C16" s="6">
        <v>7196562</v>
      </c>
      <c r="D16" s="23">
        <v>8912807</v>
      </c>
      <c r="E16" s="24">
        <v>4737966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8216057</v>
      </c>
      <c r="C17" s="6">
        <v>13968614</v>
      </c>
      <c r="D17" s="23">
        <v>15658736</v>
      </c>
      <c r="E17" s="24">
        <v>16816915</v>
      </c>
      <c r="F17" s="6">
        <v>33890235</v>
      </c>
      <c r="G17" s="25">
        <v>33890235</v>
      </c>
      <c r="H17" s="26">
        <v>0</v>
      </c>
      <c r="I17" s="24">
        <v>48236155</v>
      </c>
      <c r="J17" s="6">
        <v>48269417</v>
      </c>
      <c r="K17" s="25">
        <v>44853962</v>
      </c>
    </row>
    <row r="18" spans="1:11" ht="13.5">
      <c r="A18" s="34" t="s">
        <v>28</v>
      </c>
      <c r="B18" s="35">
        <f>SUM(B11:B17)</f>
        <v>40456068</v>
      </c>
      <c r="C18" s="36">
        <f aca="true" t="shared" si="1" ref="C18:K18">SUM(C11:C17)</f>
        <v>46211744</v>
      </c>
      <c r="D18" s="37">
        <f t="shared" si="1"/>
        <v>52909705</v>
      </c>
      <c r="E18" s="35">
        <f t="shared" si="1"/>
        <v>50944260</v>
      </c>
      <c r="F18" s="36">
        <f t="shared" si="1"/>
        <v>65152534</v>
      </c>
      <c r="G18" s="38">
        <f t="shared" si="1"/>
        <v>65152534</v>
      </c>
      <c r="H18" s="39">
        <f t="shared" si="1"/>
        <v>0</v>
      </c>
      <c r="I18" s="35">
        <f t="shared" si="1"/>
        <v>83628047</v>
      </c>
      <c r="J18" s="36">
        <f t="shared" si="1"/>
        <v>85717723</v>
      </c>
      <c r="K18" s="38">
        <f t="shared" si="1"/>
        <v>84445534</v>
      </c>
    </row>
    <row r="19" spans="1:11" ht="13.5">
      <c r="A19" s="34" t="s">
        <v>29</v>
      </c>
      <c r="B19" s="40">
        <f>+B10-B18</f>
        <v>1145263</v>
      </c>
      <c r="C19" s="41">
        <f aca="true" t="shared" si="2" ref="C19:K19">+C10-C18</f>
        <v>-163012</v>
      </c>
      <c r="D19" s="42">
        <f t="shared" si="2"/>
        <v>-7737600</v>
      </c>
      <c r="E19" s="40">
        <f t="shared" si="2"/>
        <v>19073443</v>
      </c>
      <c r="F19" s="41">
        <f t="shared" si="2"/>
        <v>3024167</v>
      </c>
      <c r="G19" s="43">
        <f t="shared" si="2"/>
        <v>3024167</v>
      </c>
      <c r="H19" s="44">
        <f t="shared" si="2"/>
        <v>0</v>
      </c>
      <c r="I19" s="40">
        <f t="shared" si="2"/>
        <v>1069380</v>
      </c>
      <c r="J19" s="41">
        <f t="shared" si="2"/>
        <v>382370</v>
      </c>
      <c r="K19" s="43">
        <f t="shared" si="2"/>
        <v>452419</v>
      </c>
    </row>
    <row r="20" spans="1:11" ht="13.5">
      <c r="A20" s="22" t="s">
        <v>30</v>
      </c>
      <c r="B20" s="24">
        <v>8618426</v>
      </c>
      <c r="C20" s="6">
        <v>11792422</v>
      </c>
      <c r="D20" s="23">
        <v>15626040</v>
      </c>
      <c r="E20" s="24">
        <v>16251000</v>
      </c>
      <c r="F20" s="6">
        <v>16251000</v>
      </c>
      <c r="G20" s="25">
        <v>16251000</v>
      </c>
      <c r="H20" s="26">
        <v>0</v>
      </c>
      <c r="I20" s="24">
        <v>16851000</v>
      </c>
      <c r="J20" s="6">
        <v>17362000</v>
      </c>
      <c r="K20" s="25">
        <v>18129000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9763689</v>
      </c>
      <c r="C22" s="52">
        <f aca="true" t="shared" si="3" ref="C22:K22">SUM(C19:C21)</f>
        <v>11629410</v>
      </c>
      <c r="D22" s="53">
        <f t="shared" si="3"/>
        <v>7888440</v>
      </c>
      <c r="E22" s="51">
        <f t="shared" si="3"/>
        <v>35324443</v>
      </c>
      <c r="F22" s="52">
        <f t="shared" si="3"/>
        <v>19275167</v>
      </c>
      <c r="G22" s="54">
        <f t="shared" si="3"/>
        <v>19275167</v>
      </c>
      <c r="H22" s="55">
        <f t="shared" si="3"/>
        <v>0</v>
      </c>
      <c r="I22" s="51">
        <f t="shared" si="3"/>
        <v>17920380</v>
      </c>
      <c r="J22" s="52">
        <f t="shared" si="3"/>
        <v>17744370</v>
      </c>
      <c r="K22" s="54">
        <f t="shared" si="3"/>
        <v>18581419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9763689</v>
      </c>
      <c r="C24" s="41">
        <f aca="true" t="shared" si="4" ref="C24:K24">SUM(C22:C23)</f>
        <v>11629410</v>
      </c>
      <c r="D24" s="42">
        <f t="shared" si="4"/>
        <v>7888440</v>
      </c>
      <c r="E24" s="40">
        <f t="shared" si="4"/>
        <v>35324443</v>
      </c>
      <c r="F24" s="41">
        <f t="shared" si="4"/>
        <v>19275167</v>
      </c>
      <c r="G24" s="43">
        <f t="shared" si="4"/>
        <v>19275167</v>
      </c>
      <c r="H24" s="44">
        <f t="shared" si="4"/>
        <v>0</v>
      </c>
      <c r="I24" s="40">
        <f t="shared" si="4"/>
        <v>17920380</v>
      </c>
      <c r="J24" s="41">
        <f t="shared" si="4"/>
        <v>17744370</v>
      </c>
      <c r="K24" s="43">
        <f t="shared" si="4"/>
        <v>18581419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11820276</v>
      </c>
      <c r="C27" s="7">
        <v>11933661</v>
      </c>
      <c r="D27" s="64">
        <v>17927000</v>
      </c>
      <c r="E27" s="65">
        <v>20720000</v>
      </c>
      <c r="F27" s="7">
        <v>36122000</v>
      </c>
      <c r="G27" s="66">
        <v>36122000</v>
      </c>
      <c r="H27" s="67">
        <v>0</v>
      </c>
      <c r="I27" s="65">
        <v>19301000</v>
      </c>
      <c r="J27" s="7">
        <v>18962000</v>
      </c>
      <c r="K27" s="66">
        <v>19729000</v>
      </c>
    </row>
    <row r="28" spans="1:11" ht="13.5">
      <c r="A28" s="68" t="s">
        <v>30</v>
      </c>
      <c r="B28" s="6">
        <v>11820276</v>
      </c>
      <c r="C28" s="6">
        <v>11933661</v>
      </c>
      <c r="D28" s="23">
        <v>17927000</v>
      </c>
      <c r="E28" s="24">
        <v>16251000</v>
      </c>
      <c r="F28" s="6">
        <v>36122000</v>
      </c>
      <c r="G28" s="25">
        <v>36122000</v>
      </c>
      <c r="H28" s="26">
        <v>0</v>
      </c>
      <c r="I28" s="24">
        <v>16851000</v>
      </c>
      <c r="J28" s="6">
        <v>17362000</v>
      </c>
      <c r="K28" s="25">
        <v>18129000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4469000</v>
      </c>
      <c r="F31" s="6">
        <v>0</v>
      </c>
      <c r="G31" s="25">
        <v>0</v>
      </c>
      <c r="H31" s="26">
        <v>0</v>
      </c>
      <c r="I31" s="24">
        <v>2450000</v>
      </c>
      <c r="J31" s="6">
        <v>1600000</v>
      </c>
      <c r="K31" s="25">
        <v>1600000</v>
      </c>
    </row>
    <row r="32" spans="1:11" ht="13.5">
      <c r="A32" s="34" t="s">
        <v>36</v>
      </c>
      <c r="B32" s="7">
        <f>SUM(B28:B31)</f>
        <v>11820276</v>
      </c>
      <c r="C32" s="7">
        <f aca="true" t="shared" si="5" ref="C32:K32">SUM(C28:C31)</f>
        <v>11933661</v>
      </c>
      <c r="D32" s="64">
        <f t="shared" si="5"/>
        <v>17927000</v>
      </c>
      <c r="E32" s="65">
        <f t="shared" si="5"/>
        <v>20720000</v>
      </c>
      <c r="F32" s="7">
        <f t="shared" si="5"/>
        <v>36122000</v>
      </c>
      <c r="G32" s="66">
        <f t="shared" si="5"/>
        <v>36122000</v>
      </c>
      <c r="H32" s="67">
        <f t="shared" si="5"/>
        <v>0</v>
      </c>
      <c r="I32" s="65">
        <f t="shared" si="5"/>
        <v>19301000</v>
      </c>
      <c r="J32" s="7">
        <f t="shared" si="5"/>
        <v>18962000</v>
      </c>
      <c r="K32" s="66">
        <f t="shared" si="5"/>
        <v>19729000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13735858</v>
      </c>
      <c r="C35" s="6">
        <v>23761822</v>
      </c>
      <c r="D35" s="23">
        <v>10409900</v>
      </c>
      <c r="E35" s="24">
        <v>31631585</v>
      </c>
      <c r="F35" s="6">
        <v>30280450</v>
      </c>
      <c r="G35" s="25">
        <v>30280450</v>
      </c>
      <c r="H35" s="26">
        <v>29752842</v>
      </c>
      <c r="I35" s="24">
        <v>20500000</v>
      </c>
      <c r="J35" s="6">
        <v>24500000</v>
      </c>
      <c r="K35" s="25">
        <v>29500000</v>
      </c>
    </row>
    <row r="36" spans="1:11" ht="13.5">
      <c r="A36" s="22" t="s">
        <v>39</v>
      </c>
      <c r="B36" s="6">
        <v>58086426</v>
      </c>
      <c r="C36" s="6">
        <v>65571959</v>
      </c>
      <c r="D36" s="23">
        <v>80595727</v>
      </c>
      <c r="E36" s="24">
        <v>101451000</v>
      </c>
      <c r="F36" s="6">
        <v>101450595</v>
      </c>
      <c r="G36" s="25">
        <v>101450595</v>
      </c>
      <c r="H36" s="26">
        <v>79286486</v>
      </c>
      <c r="I36" s="24">
        <v>109106000</v>
      </c>
      <c r="J36" s="6">
        <v>123956000</v>
      </c>
      <c r="K36" s="25">
        <v>138158000</v>
      </c>
    </row>
    <row r="37" spans="1:11" ht="13.5">
      <c r="A37" s="22" t="s">
        <v>40</v>
      </c>
      <c r="B37" s="6">
        <v>8892946</v>
      </c>
      <c r="C37" s="6">
        <v>14725858</v>
      </c>
      <c r="D37" s="23">
        <v>8762845</v>
      </c>
      <c r="E37" s="24">
        <v>452000</v>
      </c>
      <c r="F37" s="6">
        <v>452193</v>
      </c>
      <c r="G37" s="25">
        <v>452193</v>
      </c>
      <c r="H37" s="26">
        <v>13646733</v>
      </c>
      <c r="I37" s="24">
        <v>4791000</v>
      </c>
      <c r="J37" s="6">
        <v>4881000</v>
      </c>
      <c r="K37" s="25">
        <v>4975000</v>
      </c>
    </row>
    <row r="38" spans="1:11" ht="13.5">
      <c r="A38" s="22" t="s">
        <v>41</v>
      </c>
      <c r="B38" s="6">
        <v>0</v>
      </c>
      <c r="C38" s="6">
        <v>1328796</v>
      </c>
      <c r="D38" s="23">
        <v>1865028</v>
      </c>
      <c r="E38" s="24">
        <v>0</v>
      </c>
      <c r="F38" s="6">
        <v>0</v>
      </c>
      <c r="G38" s="25">
        <v>0</v>
      </c>
      <c r="H38" s="26">
        <v>1865028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62929338</v>
      </c>
      <c r="C39" s="6">
        <v>73279127</v>
      </c>
      <c r="D39" s="23">
        <v>80377754</v>
      </c>
      <c r="E39" s="24">
        <v>132630585</v>
      </c>
      <c r="F39" s="6">
        <v>131278852</v>
      </c>
      <c r="G39" s="25">
        <v>131278852</v>
      </c>
      <c r="H39" s="26">
        <v>93527567</v>
      </c>
      <c r="I39" s="24">
        <v>124815000</v>
      </c>
      <c r="J39" s="6">
        <v>143575000</v>
      </c>
      <c r="K39" s="25">
        <v>162683000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18398333</v>
      </c>
      <c r="C42" s="6">
        <v>19798980</v>
      </c>
      <c r="D42" s="23">
        <v>6376531</v>
      </c>
      <c r="E42" s="24">
        <v>35291920</v>
      </c>
      <c r="F42" s="6">
        <v>19275296</v>
      </c>
      <c r="G42" s="25">
        <v>19275296</v>
      </c>
      <c r="H42" s="26">
        <v>21833521</v>
      </c>
      <c r="I42" s="24">
        <v>19763989</v>
      </c>
      <c r="J42" s="6">
        <v>22571134</v>
      </c>
      <c r="K42" s="25">
        <v>24026542</v>
      </c>
    </row>
    <row r="43" spans="1:11" ht="13.5">
      <c r="A43" s="22" t="s">
        <v>45</v>
      </c>
      <c r="B43" s="6">
        <v>-11621229</v>
      </c>
      <c r="C43" s="6">
        <v>-12368797</v>
      </c>
      <c r="D43" s="23">
        <v>-19068793</v>
      </c>
      <c r="E43" s="24">
        <v>-20700000</v>
      </c>
      <c r="F43" s="6">
        <v>-16251000</v>
      </c>
      <c r="G43" s="25">
        <v>-16251000</v>
      </c>
      <c r="H43" s="26">
        <v>-18056872</v>
      </c>
      <c r="I43" s="24">
        <v>-19301004</v>
      </c>
      <c r="J43" s="6">
        <v>-18962000</v>
      </c>
      <c r="K43" s="25">
        <v>-19729000</v>
      </c>
    </row>
    <row r="44" spans="1:11" ht="13.5">
      <c r="A44" s="22" t="s">
        <v>46</v>
      </c>
      <c r="B44" s="6">
        <v>-88358</v>
      </c>
      <c r="C44" s="6">
        <v>1343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10831927</v>
      </c>
      <c r="C45" s="7">
        <v>18263453</v>
      </c>
      <c r="D45" s="64">
        <v>5571191</v>
      </c>
      <c r="E45" s="65">
        <v>36968472</v>
      </c>
      <c r="F45" s="7">
        <v>25400848</v>
      </c>
      <c r="G45" s="66">
        <v>25400848</v>
      </c>
      <c r="H45" s="67">
        <v>20277927</v>
      </c>
      <c r="I45" s="65">
        <v>6034176</v>
      </c>
      <c r="J45" s="7">
        <v>9643310</v>
      </c>
      <c r="K45" s="66">
        <v>13940852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10831927</v>
      </c>
      <c r="C48" s="6">
        <v>18263453</v>
      </c>
      <c r="D48" s="23">
        <v>5571191</v>
      </c>
      <c r="E48" s="24">
        <v>28903585</v>
      </c>
      <c r="F48" s="6">
        <v>28903347</v>
      </c>
      <c r="G48" s="25">
        <v>28903347</v>
      </c>
      <c r="H48" s="26">
        <v>14522161</v>
      </c>
      <c r="I48" s="24">
        <v>17000000</v>
      </c>
      <c r="J48" s="6">
        <v>21000000</v>
      </c>
      <c r="K48" s="25">
        <v>26000000</v>
      </c>
    </row>
    <row r="49" spans="1:11" ht="13.5">
      <c r="A49" s="22" t="s">
        <v>50</v>
      </c>
      <c r="B49" s="6">
        <f>+B75</f>
        <v>-3014230.15390536</v>
      </c>
      <c r="C49" s="6">
        <f aca="true" t="shared" si="6" ref="C49:K49">+C75</f>
        <v>4493248.315799205</v>
      </c>
      <c r="D49" s="23">
        <f t="shared" si="6"/>
        <v>3374305.259487032</v>
      </c>
      <c r="E49" s="24">
        <f t="shared" si="6"/>
        <v>-1690950.1569833294</v>
      </c>
      <c r="F49" s="6">
        <f t="shared" si="6"/>
        <v>-260376.38641515677</v>
      </c>
      <c r="G49" s="25">
        <f t="shared" si="6"/>
        <v>-260376.38641515677</v>
      </c>
      <c r="H49" s="26">
        <f t="shared" si="6"/>
        <v>12605067</v>
      </c>
      <c r="I49" s="24">
        <f t="shared" si="6"/>
        <v>376438.02746051224</v>
      </c>
      <c r="J49" s="6">
        <f t="shared" si="6"/>
        <v>304602.54097553995</v>
      </c>
      <c r="K49" s="25">
        <f t="shared" si="6"/>
        <v>245278.14729775907</v>
      </c>
    </row>
    <row r="50" spans="1:11" ht="13.5">
      <c r="A50" s="34" t="s">
        <v>51</v>
      </c>
      <c r="B50" s="7">
        <f>+B48-B49</f>
        <v>13846157.15390536</v>
      </c>
      <c r="C50" s="7">
        <f aca="true" t="shared" si="7" ref="C50:K50">+C48-C49</f>
        <v>13770204.684200795</v>
      </c>
      <c r="D50" s="64">
        <f t="shared" si="7"/>
        <v>2196885.740512968</v>
      </c>
      <c r="E50" s="65">
        <f t="shared" si="7"/>
        <v>30594535.15698333</v>
      </c>
      <c r="F50" s="7">
        <f t="shared" si="7"/>
        <v>29163723.386415157</v>
      </c>
      <c r="G50" s="66">
        <f t="shared" si="7"/>
        <v>29163723.386415157</v>
      </c>
      <c r="H50" s="67">
        <f t="shared" si="7"/>
        <v>1917094</v>
      </c>
      <c r="I50" s="65">
        <f t="shared" si="7"/>
        <v>16623561.972539488</v>
      </c>
      <c r="J50" s="7">
        <f t="shared" si="7"/>
        <v>20695397.45902446</v>
      </c>
      <c r="K50" s="66">
        <f t="shared" si="7"/>
        <v>25754721.85270224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57868702</v>
      </c>
      <c r="C53" s="6">
        <v>65747400</v>
      </c>
      <c r="D53" s="23">
        <v>17927000</v>
      </c>
      <c r="E53" s="24">
        <v>52198443</v>
      </c>
      <c r="F53" s="6">
        <v>67600443</v>
      </c>
      <c r="G53" s="25">
        <v>67600443</v>
      </c>
      <c r="H53" s="26">
        <v>31478443</v>
      </c>
      <c r="I53" s="24">
        <v>25359000</v>
      </c>
      <c r="J53" s="6">
        <v>23320000</v>
      </c>
      <c r="K53" s="25">
        <v>24087000</v>
      </c>
    </row>
    <row r="54" spans="1:11" ht="13.5">
      <c r="A54" s="22" t="s">
        <v>135</v>
      </c>
      <c r="B54" s="6">
        <v>4792315</v>
      </c>
      <c r="C54" s="6">
        <v>3546528</v>
      </c>
      <c r="D54" s="23">
        <v>4039173</v>
      </c>
      <c r="E54" s="24">
        <v>2541600</v>
      </c>
      <c r="F54" s="6">
        <v>4541600</v>
      </c>
      <c r="G54" s="25">
        <v>4541600</v>
      </c>
      <c r="H54" s="26">
        <v>0</v>
      </c>
      <c r="I54" s="24">
        <v>4700000</v>
      </c>
      <c r="J54" s="6">
        <v>4850000</v>
      </c>
      <c r="K54" s="25">
        <v>5000000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18061000</v>
      </c>
      <c r="G55" s="25">
        <v>18061000</v>
      </c>
      <c r="H55" s="26">
        <v>0</v>
      </c>
      <c r="I55" s="24">
        <v>2450000</v>
      </c>
      <c r="J55" s="6">
        <v>1600000</v>
      </c>
      <c r="K55" s="25">
        <v>1600000</v>
      </c>
    </row>
    <row r="56" spans="1:11" ht="13.5">
      <c r="A56" s="22" t="s">
        <v>55</v>
      </c>
      <c r="B56" s="6">
        <v>620000</v>
      </c>
      <c r="C56" s="6">
        <v>565287</v>
      </c>
      <c r="D56" s="23">
        <v>2459200</v>
      </c>
      <c r="E56" s="24">
        <v>2500000</v>
      </c>
      <c r="F56" s="6">
        <v>2220000</v>
      </c>
      <c r="G56" s="25">
        <v>2220000</v>
      </c>
      <c r="H56" s="26">
        <v>0</v>
      </c>
      <c r="I56" s="24">
        <v>7750000</v>
      </c>
      <c r="J56" s="6">
        <v>8020800</v>
      </c>
      <c r="K56" s="25">
        <v>6682248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180000</v>
      </c>
      <c r="C59" s="6">
        <v>422000</v>
      </c>
      <c r="D59" s="23">
        <v>424000</v>
      </c>
      <c r="E59" s="24">
        <v>1159650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1012000</v>
      </c>
      <c r="C60" s="6">
        <v>1132000</v>
      </c>
      <c r="D60" s="23">
        <v>1137000</v>
      </c>
      <c r="E60" s="24">
        <v>1205220</v>
      </c>
      <c r="F60" s="6">
        <v>1205220</v>
      </c>
      <c r="G60" s="25">
        <v>1205220</v>
      </c>
      <c r="H60" s="26">
        <v>1205220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2146</v>
      </c>
      <c r="C62" s="92">
        <v>1110</v>
      </c>
      <c r="D62" s="93">
        <v>884</v>
      </c>
      <c r="E62" s="91">
        <v>503</v>
      </c>
      <c r="F62" s="92">
        <v>503</v>
      </c>
      <c r="G62" s="93">
        <v>503</v>
      </c>
      <c r="H62" s="94">
        <v>503</v>
      </c>
      <c r="I62" s="91">
        <v>513</v>
      </c>
      <c r="J62" s="92">
        <v>523</v>
      </c>
      <c r="K62" s="93">
        <v>534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52</v>
      </c>
      <c r="C65" s="92">
        <v>52</v>
      </c>
      <c r="D65" s="93">
        <v>52</v>
      </c>
      <c r="E65" s="91">
        <v>52</v>
      </c>
      <c r="F65" s="92">
        <v>52</v>
      </c>
      <c r="G65" s="93">
        <v>52</v>
      </c>
      <c r="H65" s="94">
        <v>52</v>
      </c>
      <c r="I65" s="91">
        <v>52</v>
      </c>
      <c r="J65" s="92">
        <v>52</v>
      </c>
      <c r="K65" s="93">
        <v>52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4.1753341088012625</v>
      </c>
      <c r="C70" s="5">
        <f aca="true" t="shared" si="8" ref="C70:K70">IF(ISERROR(C71/C72),0,(C71/C72))</f>
        <v>1.8465866303627123</v>
      </c>
      <c r="D70" s="5">
        <f t="shared" si="8"/>
        <v>0.8945350382742522</v>
      </c>
      <c r="E70" s="5">
        <f t="shared" si="8"/>
        <v>0.9926551161962351</v>
      </c>
      <c r="F70" s="5">
        <f t="shared" si="8"/>
        <v>0.9277319027081902</v>
      </c>
      <c r="G70" s="5">
        <f t="shared" si="8"/>
        <v>0.9277319027081902</v>
      </c>
      <c r="H70" s="5">
        <f t="shared" si="8"/>
        <v>0</v>
      </c>
      <c r="I70" s="5">
        <f t="shared" si="8"/>
        <v>0.8601371350112822</v>
      </c>
      <c r="J70" s="5">
        <f t="shared" si="8"/>
        <v>0.8806615597212744</v>
      </c>
      <c r="K70" s="5">
        <f t="shared" si="8"/>
        <v>0.8976113864863545</v>
      </c>
    </row>
    <row r="71" spans="1:11" ht="12.75" hidden="1">
      <c r="A71" s="1" t="s">
        <v>141</v>
      </c>
      <c r="B71" s="1">
        <f>+B83</f>
        <v>32646666</v>
      </c>
      <c r="C71" s="1">
        <f aca="true" t="shared" si="9" ref="C71:K71">+C83</f>
        <v>19038286</v>
      </c>
      <c r="D71" s="1">
        <f t="shared" si="9"/>
        <v>9797658</v>
      </c>
      <c r="E71" s="1">
        <f t="shared" si="9"/>
        <v>20046004</v>
      </c>
      <c r="F71" s="1">
        <f t="shared" si="9"/>
        <v>15402180</v>
      </c>
      <c r="G71" s="1">
        <f t="shared" si="9"/>
        <v>15402180</v>
      </c>
      <c r="H71" s="1">
        <f t="shared" si="9"/>
        <v>8976919</v>
      </c>
      <c r="I71" s="1">
        <f t="shared" si="9"/>
        <v>15503479</v>
      </c>
      <c r="J71" s="1">
        <f t="shared" si="9"/>
        <v>16825121</v>
      </c>
      <c r="K71" s="1">
        <f t="shared" si="9"/>
        <v>18177486</v>
      </c>
    </row>
    <row r="72" spans="1:11" ht="12.75" hidden="1">
      <c r="A72" s="1" t="s">
        <v>142</v>
      </c>
      <c r="B72" s="1">
        <f>+B77</f>
        <v>7818935</v>
      </c>
      <c r="C72" s="1">
        <f aca="true" t="shared" si="10" ref="C72:K72">+C77</f>
        <v>10309988</v>
      </c>
      <c r="D72" s="1">
        <f t="shared" si="10"/>
        <v>10952794</v>
      </c>
      <c r="E72" s="1">
        <f t="shared" si="10"/>
        <v>20194329</v>
      </c>
      <c r="F72" s="1">
        <f t="shared" si="10"/>
        <v>16601973</v>
      </c>
      <c r="G72" s="1">
        <f t="shared" si="10"/>
        <v>16601973</v>
      </c>
      <c r="H72" s="1">
        <f t="shared" si="10"/>
        <v>0</v>
      </c>
      <c r="I72" s="1">
        <f t="shared" si="10"/>
        <v>18024427</v>
      </c>
      <c r="J72" s="1">
        <f t="shared" si="10"/>
        <v>19105093</v>
      </c>
      <c r="K72" s="1">
        <f t="shared" si="10"/>
        <v>20250953</v>
      </c>
    </row>
    <row r="73" spans="1:11" ht="12.75" hidden="1">
      <c r="A73" s="1" t="s">
        <v>143</v>
      </c>
      <c r="B73" s="1">
        <f>+B74</f>
        <v>2293929.8333333326</v>
      </c>
      <c r="C73" s="1">
        <f aca="true" t="shared" si="11" ref="C73:K73">+(C78+C80+C81+C82)-(B78+B80+B81+B82)</f>
        <v>2594438</v>
      </c>
      <c r="D73" s="1">
        <f t="shared" si="11"/>
        <v>-659660</v>
      </c>
      <c r="E73" s="1">
        <f t="shared" si="11"/>
        <v>-2110709</v>
      </c>
      <c r="F73" s="1">
        <f>+(F78+F80+F81+F82)-(D78+D80+D81+D82)</f>
        <v>-3461606</v>
      </c>
      <c r="G73" s="1">
        <f>+(G78+G80+G81+G82)-(D78+D80+D81+D82)</f>
        <v>-3461606</v>
      </c>
      <c r="H73" s="1">
        <f>+(H78+H80+H81+H82)-(D78+D80+D81+D82)</f>
        <v>10391972</v>
      </c>
      <c r="I73" s="1">
        <f>+(I78+I80+I81+I82)-(E78+E80+E81+E82)</f>
        <v>772000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144</v>
      </c>
      <c r="B74" s="1">
        <f>+TREND(C74:E74)</f>
        <v>2293929.8333333326</v>
      </c>
      <c r="C74" s="1">
        <f>+C73</f>
        <v>2594438</v>
      </c>
      <c r="D74" s="1">
        <f aca="true" t="shared" si="12" ref="D74:K74">+D73</f>
        <v>-659660</v>
      </c>
      <c r="E74" s="1">
        <f t="shared" si="12"/>
        <v>-2110709</v>
      </c>
      <c r="F74" s="1">
        <f t="shared" si="12"/>
        <v>-3461606</v>
      </c>
      <c r="G74" s="1">
        <f t="shared" si="12"/>
        <v>-3461606</v>
      </c>
      <c r="H74" s="1">
        <f t="shared" si="12"/>
        <v>10391972</v>
      </c>
      <c r="I74" s="1">
        <f t="shared" si="12"/>
        <v>772000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145</v>
      </c>
      <c r="B75" s="1">
        <f>+B84-(((B80+B81+B78)*B70)-B79)</f>
        <v>-3014230.15390536</v>
      </c>
      <c r="C75" s="1">
        <f aca="true" t="shared" si="13" ref="C75:K75">+C84-(((C80+C81+C78)*C70)-C79)</f>
        <v>4493248.315799205</v>
      </c>
      <c r="D75" s="1">
        <f t="shared" si="13"/>
        <v>3374305.259487032</v>
      </c>
      <c r="E75" s="1">
        <f t="shared" si="13"/>
        <v>-1690950.1569833294</v>
      </c>
      <c r="F75" s="1">
        <f t="shared" si="13"/>
        <v>-260376.38641515677</v>
      </c>
      <c r="G75" s="1">
        <f t="shared" si="13"/>
        <v>-260376.38641515677</v>
      </c>
      <c r="H75" s="1">
        <f t="shared" si="13"/>
        <v>12605067</v>
      </c>
      <c r="I75" s="1">
        <f t="shared" si="13"/>
        <v>376438.02746051224</v>
      </c>
      <c r="J75" s="1">
        <f t="shared" si="13"/>
        <v>304602.54097553995</v>
      </c>
      <c r="K75" s="1">
        <f t="shared" si="13"/>
        <v>245278.14729775907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7818935</v>
      </c>
      <c r="C77" s="3">
        <v>10309988</v>
      </c>
      <c r="D77" s="3">
        <v>10952794</v>
      </c>
      <c r="E77" s="3">
        <v>20194329</v>
      </c>
      <c r="F77" s="3">
        <v>16601973</v>
      </c>
      <c r="G77" s="3">
        <v>16601973</v>
      </c>
      <c r="H77" s="3">
        <v>0</v>
      </c>
      <c r="I77" s="3">
        <v>18024427</v>
      </c>
      <c r="J77" s="3">
        <v>19105093</v>
      </c>
      <c r="K77" s="3">
        <v>20250953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8070533</v>
      </c>
      <c r="C79" s="3">
        <v>13529844</v>
      </c>
      <c r="D79" s="3">
        <v>7137687</v>
      </c>
      <c r="E79" s="3">
        <v>452000</v>
      </c>
      <c r="F79" s="3">
        <v>452193</v>
      </c>
      <c r="G79" s="3">
        <v>452193</v>
      </c>
      <c r="H79" s="3">
        <v>12040054</v>
      </c>
      <c r="I79" s="3">
        <v>3000000</v>
      </c>
      <c r="J79" s="3">
        <v>3000000</v>
      </c>
      <c r="K79" s="3">
        <v>3000000</v>
      </c>
    </row>
    <row r="80" spans="1:11" ht="12.75" hidden="1">
      <c r="A80" s="2" t="s">
        <v>67</v>
      </c>
      <c r="B80" s="3">
        <v>1712934</v>
      </c>
      <c r="C80" s="3">
        <v>2895113</v>
      </c>
      <c r="D80" s="3">
        <v>3455667</v>
      </c>
      <c r="E80" s="3">
        <v>2728000</v>
      </c>
      <c r="F80" s="3">
        <v>1377103</v>
      </c>
      <c r="G80" s="3">
        <v>1377103</v>
      </c>
      <c r="H80" s="3">
        <v>10409135</v>
      </c>
      <c r="I80" s="3">
        <v>3500000</v>
      </c>
      <c r="J80" s="3">
        <v>3500000</v>
      </c>
      <c r="K80" s="3">
        <v>3500000</v>
      </c>
    </row>
    <row r="81" spans="1:11" ht="12.75" hidden="1">
      <c r="A81" s="2" t="s">
        <v>68</v>
      </c>
      <c r="B81" s="3">
        <v>1190997</v>
      </c>
      <c r="C81" s="3">
        <v>2603256</v>
      </c>
      <c r="D81" s="3">
        <v>1383042</v>
      </c>
      <c r="E81" s="3">
        <v>0</v>
      </c>
      <c r="F81" s="3">
        <v>0</v>
      </c>
      <c r="G81" s="3">
        <v>0</v>
      </c>
      <c r="H81" s="3">
        <v>4821546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32646666</v>
      </c>
      <c r="C83" s="3">
        <v>19038286</v>
      </c>
      <c r="D83" s="3">
        <v>9797658</v>
      </c>
      <c r="E83" s="3">
        <v>20046004</v>
      </c>
      <c r="F83" s="3">
        <v>15402180</v>
      </c>
      <c r="G83" s="3">
        <v>15402180</v>
      </c>
      <c r="H83" s="3">
        <v>8976919</v>
      </c>
      <c r="I83" s="3">
        <v>15503479</v>
      </c>
      <c r="J83" s="3">
        <v>16825121</v>
      </c>
      <c r="K83" s="3">
        <v>18177486</v>
      </c>
    </row>
    <row r="84" spans="1:11" ht="12.75" hidden="1">
      <c r="A84" s="2" t="s">
        <v>71</v>
      </c>
      <c r="B84" s="3">
        <v>1040119</v>
      </c>
      <c r="C84" s="3">
        <v>1116619</v>
      </c>
      <c r="D84" s="3">
        <v>565013</v>
      </c>
      <c r="E84" s="3">
        <v>565013</v>
      </c>
      <c r="F84" s="3">
        <v>565013</v>
      </c>
      <c r="G84" s="3">
        <v>565013</v>
      </c>
      <c r="H84" s="3">
        <v>565013</v>
      </c>
      <c r="I84" s="3">
        <v>386918</v>
      </c>
      <c r="J84" s="3">
        <v>386918</v>
      </c>
      <c r="K84" s="3">
        <v>386918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6895299</v>
      </c>
      <c r="C5" s="6">
        <v>9325323</v>
      </c>
      <c r="D5" s="23">
        <v>10311012</v>
      </c>
      <c r="E5" s="24">
        <v>10202000</v>
      </c>
      <c r="F5" s="6">
        <v>10502000</v>
      </c>
      <c r="G5" s="25">
        <v>10502000</v>
      </c>
      <c r="H5" s="26">
        <v>0</v>
      </c>
      <c r="I5" s="24">
        <v>10400000</v>
      </c>
      <c r="J5" s="6">
        <v>10818000</v>
      </c>
      <c r="K5" s="25">
        <v>10152000</v>
      </c>
    </row>
    <row r="6" spans="1:11" ht="13.5">
      <c r="A6" s="22" t="s">
        <v>18</v>
      </c>
      <c r="B6" s="6">
        <v>283028</v>
      </c>
      <c r="C6" s="6">
        <v>299603</v>
      </c>
      <c r="D6" s="23">
        <v>405186</v>
      </c>
      <c r="E6" s="24">
        <v>400000</v>
      </c>
      <c r="F6" s="6">
        <v>400000</v>
      </c>
      <c r="G6" s="25">
        <v>400000</v>
      </c>
      <c r="H6" s="26">
        <v>0</v>
      </c>
      <c r="I6" s="24">
        <v>450000</v>
      </c>
      <c r="J6" s="6">
        <v>450000</v>
      </c>
      <c r="K6" s="25">
        <v>450000</v>
      </c>
    </row>
    <row r="7" spans="1:11" ht="13.5">
      <c r="A7" s="22" t="s">
        <v>19</v>
      </c>
      <c r="B7" s="6">
        <v>1620518</v>
      </c>
      <c r="C7" s="6">
        <v>1518174</v>
      </c>
      <c r="D7" s="23">
        <v>2120545</v>
      </c>
      <c r="E7" s="24">
        <v>1800000</v>
      </c>
      <c r="F7" s="6">
        <v>3000000</v>
      </c>
      <c r="G7" s="25">
        <v>3000000</v>
      </c>
      <c r="H7" s="26">
        <v>0</v>
      </c>
      <c r="I7" s="24">
        <v>2500000</v>
      </c>
      <c r="J7" s="6">
        <v>2650000</v>
      </c>
      <c r="K7" s="25">
        <v>2800000</v>
      </c>
    </row>
    <row r="8" spans="1:11" ht="13.5">
      <c r="A8" s="22" t="s">
        <v>20</v>
      </c>
      <c r="B8" s="6">
        <v>27211220</v>
      </c>
      <c r="C8" s="6">
        <v>30094032</v>
      </c>
      <c r="D8" s="23">
        <v>35703887</v>
      </c>
      <c r="E8" s="24">
        <v>46917650</v>
      </c>
      <c r="F8" s="6">
        <v>46813234</v>
      </c>
      <c r="G8" s="25">
        <v>46813234</v>
      </c>
      <c r="H8" s="26">
        <v>0</v>
      </c>
      <c r="I8" s="24">
        <v>69605930</v>
      </c>
      <c r="J8" s="6">
        <v>69885000</v>
      </c>
      <c r="K8" s="25">
        <v>72221000</v>
      </c>
    </row>
    <row r="9" spans="1:11" ht="13.5">
      <c r="A9" s="22" t="s">
        <v>21</v>
      </c>
      <c r="B9" s="6">
        <v>4663984</v>
      </c>
      <c r="C9" s="6">
        <v>2911574</v>
      </c>
      <c r="D9" s="23">
        <v>6777389</v>
      </c>
      <c r="E9" s="24">
        <v>3134130</v>
      </c>
      <c r="F9" s="6">
        <v>7404552</v>
      </c>
      <c r="G9" s="25">
        <v>7404552</v>
      </c>
      <c r="H9" s="26">
        <v>0</v>
      </c>
      <c r="I9" s="24">
        <v>5373200</v>
      </c>
      <c r="J9" s="6">
        <v>5685500</v>
      </c>
      <c r="K9" s="25">
        <v>5048000</v>
      </c>
    </row>
    <row r="10" spans="1:11" ht="25.5">
      <c r="A10" s="27" t="s">
        <v>134</v>
      </c>
      <c r="B10" s="28">
        <f>SUM(B5:B9)</f>
        <v>40674049</v>
      </c>
      <c r="C10" s="29">
        <f aca="true" t="shared" si="0" ref="C10:K10">SUM(C5:C9)</f>
        <v>44148706</v>
      </c>
      <c r="D10" s="30">
        <f t="shared" si="0"/>
        <v>55318019</v>
      </c>
      <c r="E10" s="28">
        <f t="shared" si="0"/>
        <v>62453780</v>
      </c>
      <c r="F10" s="29">
        <f t="shared" si="0"/>
        <v>68119786</v>
      </c>
      <c r="G10" s="31">
        <f t="shared" si="0"/>
        <v>68119786</v>
      </c>
      <c r="H10" s="32">
        <f t="shared" si="0"/>
        <v>0</v>
      </c>
      <c r="I10" s="28">
        <f t="shared" si="0"/>
        <v>88329130</v>
      </c>
      <c r="J10" s="29">
        <f t="shared" si="0"/>
        <v>89488500</v>
      </c>
      <c r="K10" s="31">
        <f t="shared" si="0"/>
        <v>90671000</v>
      </c>
    </row>
    <row r="11" spans="1:11" ht="13.5">
      <c r="A11" s="22" t="s">
        <v>22</v>
      </c>
      <c r="B11" s="6">
        <v>19148104</v>
      </c>
      <c r="C11" s="6">
        <v>23833944</v>
      </c>
      <c r="D11" s="23">
        <v>24663640</v>
      </c>
      <c r="E11" s="24">
        <v>31026857</v>
      </c>
      <c r="F11" s="6">
        <v>29417957</v>
      </c>
      <c r="G11" s="25">
        <v>29417957</v>
      </c>
      <c r="H11" s="26">
        <v>0</v>
      </c>
      <c r="I11" s="24">
        <v>37136446</v>
      </c>
      <c r="J11" s="6">
        <v>39625921</v>
      </c>
      <c r="K11" s="25">
        <v>42399184</v>
      </c>
    </row>
    <row r="12" spans="1:11" ht="13.5">
      <c r="A12" s="22" t="s">
        <v>23</v>
      </c>
      <c r="B12" s="6">
        <v>3389997</v>
      </c>
      <c r="C12" s="6">
        <v>3477164</v>
      </c>
      <c r="D12" s="23">
        <v>3750576</v>
      </c>
      <c r="E12" s="24">
        <v>4214061</v>
      </c>
      <c r="F12" s="6">
        <v>4214061</v>
      </c>
      <c r="G12" s="25">
        <v>4214061</v>
      </c>
      <c r="H12" s="26">
        <v>0</v>
      </c>
      <c r="I12" s="24">
        <v>4472944</v>
      </c>
      <c r="J12" s="6">
        <v>4741000</v>
      </c>
      <c r="K12" s="25">
        <v>5026000</v>
      </c>
    </row>
    <row r="13" spans="1:11" ht="13.5">
      <c r="A13" s="22" t="s">
        <v>135</v>
      </c>
      <c r="B13" s="6">
        <v>3731716</v>
      </c>
      <c r="C13" s="6">
        <v>4306411</v>
      </c>
      <c r="D13" s="23">
        <v>6362317</v>
      </c>
      <c r="E13" s="24">
        <v>6148706</v>
      </c>
      <c r="F13" s="6">
        <v>7180940</v>
      </c>
      <c r="G13" s="25">
        <v>7180940</v>
      </c>
      <c r="H13" s="26">
        <v>0</v>
      </c>
      <c r="I13" s="24">
        <v>7899034</v>
      </c>
      <c r="J13" s="6">
        <v>8688976</v>
      </c>
      <c r="K13" s="25">
        <v>9557000</v>
      </c>
    </row>
    <row r="14" spans="1:11" ht="13.5">
      <c r="A14" s="22" t="s">
        <v>24</v>
      </c>
      <c r="B14" s="6">
        <v>178248</v>
      </c>
      <c r="C14" s="6">
        <v>184456</v>
      </c>
      <c r="D14" s="23">
        <v>613462</v>
      </c>
      <c r="E14" s="24">
        <v>104130</v>
      </c>
      <c r="F14" s="6">
        <v>104030</v>
      </c>
      <c r="G14" s="25">
        <v>104030</v>
      </c>
      <c r="H14" s="26">
        <v>0</v>
      </c>
      <c r="I14" s="24">
        <v>175000</v>
      </c>
      <c r="J14" s="6">
        <v>185500</v>
      </c>
      <c r="K14" s="25">
        <v>196630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64730</v>
      </c>
      <c r="C16" s="6">
        <v>0</v>
      </c>
      <c r="D16" s="23">
        <v>0</v>
      </c>
      <c r="E16" s="24">
        <v>800000</v>
      </c>
      <c r="F16" s="6">
        <v>800000</v>
      </c>
      <c r="G16" s="25">
        <v>800000</v>
      </c>
      <c r="H16" s="26">
        <v>0</v>
      </c>
      <c r="I16" s="24">
        <v>545000</v>
      </c>
      <c r="J16" s="6">
        <v>554200</v>
      </c>
      <c r="K16" s="25">
        <v>640000</v>
      </c>
    </row>
    <row r="17" spans="1:11" ht="13.5">
      <c r="A17" s="22" t="s">
        <v>27</v>
      </c>
      <c r="B17" s="6">
        <v>18406176</v>
      </c>
      <c r="C17" s="6">
        <v>25277852</v>
      </c>
      <c r="D17" s="23">
        <v>26907088</v>
      </c>
      <c r="E17" s="24">
        <v>23963339</v>
      </c>
      <c r="F17" s="6">
        <v>32891708</v>
      </c>
      <c r="G17" s="25">
        <v>32891708</v>
      </c>
      <c r="H17" s="26">
        <v>0</v>
      </c>
      <c r="I17" s="24">
        <v>39368260</v>
      </c>
      <c r="J17" s="6">
        <v>40829656</v>
      </c>
      <c r="K17" s="25">
        <v>42055795</v>
      </c>
    </row>
    <row r="18" spans="1:11" ht="13.5">
      <c r="A18" s="34" t="s">
        <v>28</v>
      </c>
      <c r="B18" s="35">
        <f>SUM(B11:B17)</f>
        <v>44918971</v>
      </c>
      <c r="C18" s="36">
        <f aca="true" t="shared" si="1" ref="C18:K18">SUM(C11:C17)</f>
        <v>57079827</v>
      </c>
      <c r="D18" s="37">
        <f t="shared" si="1"/>
        <v>62297083</v>
      </c>
      <c r="E18" s="35">
        <f t="shared" si="1"/>
        <v>66257093</v>
      </c>
      <c r="F18" s="36">
        <f t="shared" si="1"/>
        <v>74608696</v>
      </c>
      <c r="G18" s="38">
        <f t="shared" si="1"/>
        <v>74608696</v>
      </c>
      <c r="H18" s="39">
        <f t="shared" si="1"/>
        <v>0</v>
      </c>
      <c r="I18" s="35">
        <f t="shared" si="1"/>
        <v>89596684</v>
      </c>
      <c r="J18" s="36">
        <f t="shared" si="1"/>
        <v>94625253</v>
      </c>
      <c r="K18" s="38">
        <f t="shared" si="1"/>
        <v>99874609</v>
      </c>
    </row>
    <row r="19" spans="1:11" ht="13.5">
      <c r="A19" s="34" t="s">
        <v>29</v>
      </c>
      <c r="B19" s="40">
        <f>+B10-B18</f>
        <v>-4244922</v>
      </c>
      <c r="C19" s="41">
        <f aca="true" t="shared" si="2" ref="C19:K19">+C10-C18</f>
        <v>-12931121</v>
      </c>
      <c r="D19" s="42">
        <f t="shared" si="2"/>
        <v>-6979064</v>
      </c>
      <c r="E19" s="40">
        <f t="shared" si="2"/>
        <v>-3803313</v>
      </c>
      <c r="F19" s="41">
        <f t="shared" si="2"/>
        <v>-6488910</v>
      </c>
      <c r="G19" s="43">
        <f t="shared" si="2"/>
        <v>-6488910</v>
      </c>
      <c r="H19" s="44">
        <f t="shared" si="2"/>
        <v>0</v>
      </c>
      <c r="I19" s="40">
        <f t="shared" si="2"/>
        <v>-1267554</v>
      </c>
      <c r="J19" s="41">
        <f t="shared" si="2"/>
        <v>-5136753</v>
      </c>
      <c r="K19" s="43">
        <f t="shared" si="2"/>
        <v>-9203609</v>
      </c>
    </row>
    <row r="20" spans="1:11" ht="13.5">
      <c r="A20" s="22" t="s">
        <v>30</v>
      </c>
      <c r="B20" s="24">
        <v>14420959</v>
      </c>
      <c r="C20" s="6">
        <v>27058427</v>
      </c>
      <c r="D20" s="23">
        <v>26486336</v>
      </c>
      <c r="E20" s="24">
        <v>18868350</v>
      </c>
      <c r="F20" s="6">
        <v>31199916</v>
      </c>
      <c r="G20" s="25">
        <v>31199916</v>
      </c>
      <c r="H20" s="26">
        <v>0</v>
      </c>
      <c r="I20" s="24">
        <v>17376000</v>
      </c>
      <c r="J20" s="6">
        <v>17650000</v>
      </c>
      <c r="K20" s="25">
        <v>18449500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10176037</v>
      </c>
      <c r="C22" s="52">
        <f aca="true" t="shared" si="3" ref="C22:K22">SUM(C19:C21)</f>
        <v>14127306</v>
      </c>
      <c r="D22" s="53">
        <f t="shared" si="3"/>
        <v>19507272</v>
      </c>
      <c r="E22" s="51">
        <f t="shared" si="3"/>
        <v>15065037</v>
      </c>
      <c r="F22" s="52">
        <f t="shared" si="3"/>
        <v>24711006</v>
      </c>
      <c r="G22" s="54">
        <f t="shared" si="3"/>
        <v>24711006</v>
      </c>
      <c r="H22" s="55">
        <f t="shared" si="3"/>
        <v>0</v>
      </c>
      <c r="I22" s="51">
        <f t="shared" si="3"/>
        <v>16108446</v>
      </c>
      <c r="J22" s="52">
        <f t="shared" si="3"/>
        <v>12513247</v>
      </c>
      <c r="K22" s="54">
        <f t="shared" si="3"/>
        <v>9245891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10176037</v>
      </c>
      <c r="C24" s="41">
        <f aca="true" t="shared" si="4" ref="C24:K24">SUM(C22:C23)</f>
        <v>14127306</v>
      </c>
      <c r="D24" s="42">
        <f t="shared" si="4"/>
        <v>19507272</v>
      </c>
      <c r="E24" s="40">
        <f t="shared" si="4"/>
        <v>15065037</v>
      </c>
      <c r="F24" s="41">
        <f t="shared" si="4"/>
        <v>24711006</v>
      </c>
      <c r="G24" s="43">
        <f t="shared" si="4"/>
        <v>24711006</v>
      </c>
      <c r="H24" s="44">
        <f t="shared" si="4"/>
        <v>0</v>
      </c>
      <c r="I24" s="40">
        <f t="shared" si="4"/>
        <v>16108446</v>
      </c>
      <c r="J24" s="41">
        <f t="shared" si="4"/>
        <v>12513247</v>
      </c>
      <c r="K24" s="43">
        <f t="shared" si="4"/>
        <v>9245891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15464176</v>
      </c>
      <c r="C27" s="7">
        <v>21207384</v>
      </c>
      <c r="D27" s="64">
        <v>21141560</v>
      </c>
      <c r="E27" s="65">
        <v>21499050</v>
      </c>
      <c r="F27" s="7">
        <v>34091000</v>
      </c>
      <c r="G27" s="66">
        <v>34091000</v>
      </c>
      <c r="H27" s="67">
        <v>0</v>
      </c>
      <c r="I27" s="65">
        <v>25850400</v>
      </c>
      <c r="J27" s="7">
        <v>17650000</v>
      </c>
      <c r="K27" s="66">
        <v>18450000</v>
      </c>
    </row>
    <row r="28" spans="1:11" ht="13.5">
      <c r="A28" s="68" t="s">
        <v>30</v>
      </c>
      <c r="B28" s="6">
        <v>12317732</v>
      </c>
      <c r="C28" s="6">
        <v>10280384</v>
      </c>
      <c r="D28" s="23">
        <v>21141560</v>
      </c>
      <c r="E28" s="24">
        <v>18868350</v>
      </c>
      <c r="F28" s="6">
        <v>17725000</v>
      </c>
      <c r="G28" s="25">
        <v>17725000</v>
      </c>
      <c r="H28" s="26">
        <v>0</v>
      </c>
      <c r="I28" s="24">
        <v>17376000</v>
      </c>
      <c r="J28" s="6">
        <v>17650000</v>
      </c>
      <c r="K28" s="25">
        <v>18450000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437000</v>
      </c>
      <c r="G29" s="25">
        <v>437000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3146444</v>
      </c>
      <c r="C31" s="6">
        <v>10927000</v>
      </c>
      <c r="D31" s="23">
        <v>0</v>
      </c>
      <c r="E31" s="24">
        <v>2630700</v>
      </c>
      <c r="F31" s="6">
        <v>15929000</v>
      </c>
      <c r="G31" s="25">
        <v>15929000</v>
      </c>
      <c r="H31" s="26">
        <v>0</v>
      </c>
      <c r="I31" s="24">
        <v>8474400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15464176</v>
      </c>
      <c r="C32" s="7">
        <f aca="true" t="shared" si="5" ref="C32:K32">SUM(C28:C31)</f>
        <v>21207384</v>
      </c>
      <c r="D32" s="64">
        <f t="shared" si="5"/>
        <v>21141560</v>
      </c>
      <c r="E32" s="65">
        <f t="shared" si="5"/>
        <v>21499050</v>
      </c>
      <c r="F32" s="7">
        <f t="shared" si="5"/>
        <v>34091000</v>
      </c>
      <c r="G32" s="66">
        <f t="shared" si="5"/>
        <v>34091000</v>
      </c>
      <c r="H32" s="67">
        <f t="shared" si="5"/>
        <v>0</v>
      </c>
      <c r="I32" s="65">
        <f t="shared" si="5"/>
        <v>25850400</v>
      </c>
      <c r="J32" s="7">
        <f t="shared" si="5"/>
        <v>17650000</v>
      </c>
      <c r="K32" s="66">
        <f t="shared" si="5"/>
        <v>18450000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46819124</v>
      </c>
      <c r="C35" s="6">
        <v>49098920</v>
      </c>
      <c r="D35" s="23">
        <v>52346430</v>
      </c>
      <c r="E35" s="24">
        <v>78168081</v>
      </c>
      <c r="F35" s="6">
        <v>34898000</v>
      </c>
      <c r="G35" s="25">
        <v>34898000</v>
      </c>
      <c r="H35" s="26">
        <v>56582758</v>
      </c>
      <c r="I35" s="24">
        <v>45730720</v>
      </c>
      <c r="J35" s="6">
        <v>33874839</v>
      </c>
      <c r="K35" s="25">
        <v>39028807</v>
      </c>
    </row>
    <row r="36" spans="1:11" ht="13.5">
      <c r="A36" s="22" t="s">
        <v>39</v>
      </c>
      <c r="B36" s="6">
        <v>92673412</v>
      </c>
      <c r="C36" s="6">
        <v>107015550</v>
      </c>
      <c r="D36" s="23">
        <v>121698984</v>
      </c>
      <c r="E36" s="24">
        <v>123902383</v>
      </c>
      <c r="F36" s="6">
        <v>123903000</v>
      </c>
      <c r="G36" s="25">
        <v>123903000</v>
      </c>
      <c r="H36" s="26">
        <v>139984260</v>
      </c>
      <c r="I36" s="24">
        <v>128611000</v>
      </c>
      <c r="J36" s="6">
        <v>141059000</v>
      </c>
      <c r="K36" s="25">
        <v>154752000</v>
      </c>
    </row>
    <row r="37" spans="1:11" ht="13.5">
      <c r="A37" s="22" t="s">
        <v>40</v>
      </c>
      <c r="B37" s="6">
        <v>28018248</v>
      </c>
      <c r="C37" s="6">
        <v>28545496</v>
      </c>
      <c r="D37" s="23">
        <v>26209887</v>
      </c>
      <c r="E37" s="24">
        <v>22915035</v>
      </c>
      <c r="F37" s="6">
        <v>22915000</v>
      </c>
      <c r="G37" s="25">
        <v>22915000</v>
      </c>
      <c r="H37" s="26">
        <v>17485410</v>
      </c>
      <c r="I37" s="24">
        <v>1500000</v>
      </c>
      <c r="J37" s="6">
        <v>1545000</v>
      </c>
      <c r="K37" s="25">
        <v>1591350</v>
      </c>
    </row>
    <row r="38" spans="1:11" ht="13.5">
      <c r="A38" s="22" t="s">
        <v>41</v>
      </c>
      <c r="B38" s="6">
        <v>7806830</v>
      </c>
      <c r="C38" s="6">
        <v>9809293</v>
      </c>
      <c r="D38" s="23">
        <v>10569183</v>
      </c>
      <c r="E38" s="24">
        <v>10788245</v>
      </c>
      <c r="F38" s="6">
        <v>10788000</v>
      </c>
      <c r="G38" s="25">
        <v>10788000</v>
      </c>
      <c r="H38" s="26">
        <v>12140642</v>
      </c>
      <c r="I38" s="24">
        <v>12767000</v>
      </c>
      <c r="J38" s="6">
        <v>14881300</v>
      </c>
      <c r="K38" s="25">
        <v>17121511</v>
      </c>
    </row>
    <row r="39" spans="1:11" ht="13.5">
      <c r="A39" s="22" t="s">
        <v>42</v>
      </c>
      <c r="B39" s="6">
        <v>103667458</v>
      </c>
      <c r="C39" s="6">
        <v>117759681</v>
      </c>
      <c r="D39" s="23">
        <v>137266344</v>
      </c>
      <c r="E39" s="24">
        <v>168367184</v>
      </c>
      <c r="F39" s="6">
        <v>125098000</v>
      </c>
      <c r="G39" s="25">
        <v>125098000</v>
      </c>
      <c r="H39" s="26">
        <v>166940966</v>
      </c>
      <c r="I39" s="24">
        <v>160074720</v>
      </c>
      <c r="J39" s="6">
        <v>158507539</v>
      </c>
      <c r="K39" s="25">
        <v>175067946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16261331</v>
      </c>
      <c r="C42" s="6">
        <v>27108373</v>
      </c>
      <c r="D42" s="23">
        <v>21986321</v>
      </c>
      <c r="E42" s="24">
        <v>21332000</v>
      </c>
      <c r="F42" s="6">
        <v>19719702</v>
      </c>
      <c r="G42" s="25">
        <v>19719702</v>
      </c>
      <c r="H42" s="26">
        <v>21305122</v>
      </c>
      <c r="I42" s="24">
        <v>23524731</v>
      </c>
      <c r="J42" s="6">
        <v>22404406</v>
      </c>
      <c r="K42" s="25">
        <v>20091928</v>
      </c>
    </row>
    <row r="43" spans="1:11" ht="13.5">
      <c r="A43" s="22" t="s">
        <v>45</v>
      </c>
      <c r="B43" s="6">
        <v>-14945028</v>
      </c>
      <c r="C43" s="6">
        <v>-21284318</v>
      </c>
      <c r="D43" s="23">
        <v>-19576735</v>
      </c>
      <c r="E43" s="24">
        <v>-21499000</v>
      </c>
      <c r="F43" s="6">
        <v>-34091438</v>
      </c>
      <c r="G43" s="25">
        <v>-34091438</v>
      </c>
      <c r="H43" s="26">
        <v>-25127275</v>
      </c>
      <c r="I43" s="24">
        <v>-12686500</v>
      </c>
      <c r="J43" s="6">
        <v>-17650050</v>
      </c>
      <c r="K43" s="25">
        <v>-18449950</v>
      </c>
    </row>
    <row r="44" spans="1:11" ht="13.5">
      <c r="A44" s="22" t="s">
        <v>46</v>
      </c>
      <c r="B44" s="6">
        <v>19072</v>
      </c>
      <c r="C44" s="6">
        <v>-140362</v>
      </c>
      <c r="D44" s="23">
        <v>-150364</v>
      </c>
      <c r="E44" s="24">
        <v>-140000</v>
      </c>
      <c r="F44" s="6">
        <v>-140000</v>
      </c>
      <c r="G44" s="25">
        <v>-140000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37721545</v>
      </c>
      <c r="C45" s="7">
        <v>43415077</v>
      </c>
      <c r="D45" s="64">
        <v>45674129</v>
      </c>
      <c r="E45" s="65">
        <v>74373000</v>
      </c>
      <c r="F45" s="7">
        <v>31162392</v>
      </c>
      <c r="G45" s="66">
        <v>31162392</v>
      </c>
      <c r="H45" s="67">
        <v>1197854</v>
      </c>
      <c r="I45" s="65">
        <v>42000230</v>
      </c>
      <c r="J45" s="7">
        <v>46754586</v>
      </c>
      <c r="K45" s="66">
        <v>48396564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37721811</v>
      </c>
      <c r="C48" s="6">
        <v>43415174</v>
      </c>
      <c r="D48" s="23">
        <v>45674394</v>
      </c>
      <c r="E48" s="24">
        <v>74372186</v>
      </c>
      <c r="F48" s="6">
        <v>31102000</v>
      </c>
      <c r="G48" s="25">
        <v>31102000</v>
      </c>
      <c r="H48" s="26">
        <v>50082687</v>
      </c>
      <c r="I48" s="24">
        <v>42600000</v>
      </c>
      <c r="J48" s="6">
        <v>30660200</v>
      </c>
      <c r="K48" s="25">
        <v>35725807</v>
      </c>
    </row>
    <row r="49" spans="1:11" ht="13.5">
      <c r="A49" s="22" t="s">
        <v>50</v>
      </c>
      <c r="B49" s="6">
        <f>+B75</f>
        <v>20034266.50326673</v>
      </c>
      <c r="C49" s="6">
        <f aca="true" t="shared" si="6" ref="C49:K49">+C75</f>
        <v>21556863.029564075</v>
      </c>
      <c r="D49" s="23">
        <f t="shared" si="6"/>
        <v>20901751.301376898</v>
      </c>
      <c r="E49" s="24">
        <f t="shared" si="6"/>
        <v>30429363.06089925</v>
      </c>
      <c r="F49" s="6">
        <f t="shared" si="6"/>
        <v>20461943.94378581</v>
      </c>
      <c r="G49" s="25">
        <f t="shared" si="6"/>
        <v>20461943.94378581</v>
      </c>
      <c r="H49" s="26">
        <f t="shared" si="6"/>
        <v>17277720</v>
      </c>
      <c r="I49" s="24">
        <f t="shared" si="6"/>
        <v>-856419.5053503625</v>
      </c>
      <c r="J49" s="6">
        <f t="shared" si="6"/>
        <v>-1254406.0408218363</v>
      </c>
      <c r="K49" s="25">
        <f t="shared" si="6"/>
        <v>-1280865.2492012777</v>
      </c>
    </row>
    <row r="50" spans="1:11" ht="13.5">
      <c r="A50" s="34" t="s">
        <v>51</v>
      </c>
      <c r="B50" s="7">
        <f>+B48-B49</f>
        <v>17687544.49673327</v>
      </c>
      <c r="C50" s="7">
        <f aca="true" t="shared" si="7" ref="C50:K50">+C48-C49</f>
        <v>21858310.970435925</v>
      </c>
      <c r="D50" s="64">
        <f t="shared" si="7"/>
        <v>24772642.698623102</v>
      </c>
      <c r="E50" s="65">
        <f t="shared" si="7"/>
        <v>43942822.93910075</v>
      </c>
      <c r="F50" s="7">
        <f t="shared" si="7"/>
        <v>10640056.056214191</v>
      </c>
      <c r="G50" s="66">
        <f t="shared" si="7"/>
        <v>10640056.056214191</v>
      </c>
      <c r="H50" s="67">
        <f t="shared" si="7"/>
        <v>32804967</v>
      </c>
      <c r="I50" s="65">
        <f t="shared" si="7"/>
        <v>43456419.505350366</v>
      </c>
      <c r="J50" s="7">
        <f t="shared" si="7"/>
        <v>31914606.040821835</v>
      </c>
      <c r="K50" s="66">
        <f t="shared" si="7"/>
        <v>37006672.249201275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90722164</v>
      </c>
      <c r="C53" s="6">
        <v>107005900</v>
      </c>
      <c r="D53" s="23">
        <v>121699279</v>
      </c>
      <c r="E53" s="24">
        <v>116074623</v>
      </c>
      <c r="F53" s="6">
        <v>128666573</v>
      </c>
      <c r="G53" s="25">
        <v>128666573</v>
      </c>
      <c r="H53" s="26">
        <v>94575573</v>
      </c>
      <c r="I53" s="24">
        <v>176751500</v>
      </c>
      <c r="J53" s="6">
        <v>216233298</v>
      </c>
      <c r="K53" s="25">
        <v>248057286</v>
      </c>
    </row>
    <row r="54" spans="1:11" ht="13.5">
      <c r="A54" s="22" t="s">
        <v>135</v>
      </c>
      <c r="B54" s="6">
        <v>3731716</v>
      </c>
      <c r="C54" s="6">
        <v>4306411</v>
      </c>
      <c r="D54" s="23">
        <v>6362317</v>
      </c>
      <c r="E54" s="24">
        <v>6148706</v>
      </c>
      <c r="F54" s="6">
        <v>7180940</v>
      </c>
      <c r="G54" s="25">
        <v>7180940</v>
      </c>
      <c r="H54" s="26">
        <v>0</v>
      </c>
      <c r="I54" s="24">
        <v>7899034</v>
      </c>
      <c r="J54" s="6">
        <v>8688976</v>
      </c>
      <c r="K54" s="25">
        <v>9557000</v>
      </c>
    </row>
    <row r="55" spans="1:11" ht="13.5">
      <c r="A55" s="22" t="s">
        <v>54</v>
      </c>
      <c r="B55" s="6">
        <v>0</v>
      </c>
      <c r="C55" s="6">
        <v>124731</v>
      </c>
      <c r="D55" s="23">
        <v>0</v>
      </c>
      <c r="E55" s="24">
        <v>2000000</v>
      </c>
      <c r="F55" s="6">
        <v>4100000</v>
      </c>
      <c r="G55" s="25">
        <v>4100000</v>
      </c>
      <c r="H55" s="26">
        <v>0</v>
      </c>
      <c r="I55" s="24">
        <v>10400000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3035624</v>
      </c>
      <c r="G56" s="25">
        <v>3035624</v>
      </c>
      <c r="H56" s="26">
        <v>0</v>
      </c>
      <c r="I56" s="24">
        <v>3076000</v>
      </c>
      <c r="J56" s="6">
        <v>3291320</v>
      </c>
      <c r="K56" s="25">
        <v>3521713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800000</v>
      </c>
      <c r="F59" s="6">
        <v>800000</v>
      </c>
      <c r="G59" s="25">
        <v>800000</v>
      </c>
      <c r="H59" s="26">
        <v>800000</v>
      </c>
      <c r="I59" s="24">
        <v>545000</v>
      </c>
      <c r="J59" s="6">
        <v>595000</v>
      </c>
      <c r="K59" s="25">
        <v>645000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1168285</v>
      </c>
      <c r="F60" s="6">
        <v>50051</v>
      </c>
      <c r="G60" s="25">
        <v>50051</v>
      </c>
      <c r="H60" s="26">
        <v>50051</v>
      </c>
      <c r="I60" s="24">
        <v>50051</v>
      </c>
      <c r="J60" s="6">
        <v>50051</v>
      </c>
      <c r="K60" s="25">
        <v>50051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224</v>
      </c>
      <c r="F62" s="92">
        <v>224</v>
      </c>
      <c r="G62" s="93">
        <v>224</v>
      </c>
      <c r="H62" s="94">
        <v>224</v>
      </c>
      <c r="I62" s="91">
        <v>224</v>
      </c>
      <c r="J62" s="92">
        <v>224</v>
      </c>
      <c r="K62" s="93">
        <v>224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730</v>
      </c>
      <c r="F63" s="92">
        <v>730</v>
      </c>
      <c r="G63" s="93">
        <v>730</v>
      </c>
      <c r="H63" s="94">
        <v>730</v>
      </c>
      <c r="I63" s="91">
        <v>730</v>
      </c>
      <c r="J63" s="92">
        <v>730</v>
      </c>
      <c r="K63" s="93">
        <v>730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15790</v>
      </c>
      <c r="F65" s="92">
        <v>15790</v>
      </c>
      <c r="G65" s="93">
        <v>15790</v>
      </c>
      <c r="H65" s="94">
        <v>15790</v>
      </c>
      <c r="I65" s="91">
        <v>15790</v>
      </c>
      <c r="J65" s="92">
        <v>15790</v>
      </c>
      <c r="K65" s="93">
        <v>15790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0.6864684116470222</v>
      </c>
      <c r="C70" s="5">
        <f aca="true" t="shared" si="8" ref="C70:K70">IF(ISERROR(C71/C72),0,(C71/C72))</f>
        <v>1.1253168747258007</v>
      </c>
      <c r="D70" s="5">
        <f t="shared" si="8"/>
        <v>0.7744111027658307</v>
      </c>
      <c r="E70" s="5">
        <f t="shared" si="8"/>
        <v>0.845653033277932</v>
      </c>
      <c r="F70" s="5">
        <f t="shared" si="8"/>
        <v>0.634545871882373</v>
      </c>
      <c r="G70" s="5">
        <f t="shared" si="8"/>
        <v>0.634545871882373</v>
      </c>
      <c r="H70" s="5">
        <f t="shared" si="8"/>
        <v>0</v>
      </c>
      <c r="I70" s="5">
        <f t="shared" si="8"/>
        <v>0.8697618225750776</v>
      </c>
      <c r="J70" s="5">
        <f t="shared" si="8"/>
        <v>0.9934000058984871</v>
      </c>
      <c r="K70" s="5">
        <f t="shared" si="8"/>
        <v>0.9923801916932907</v>
      </c>
    </row>
    <row r="71" spans="1:11" ht="12.75" hidden="1">
      <c r="A71" s="1" t="s">
        <v>141</v>
      </c>
      <c r="B71" s="1">
        <f>+B83</f>
        <v>8042563</v>
      </c>
      <c r="C71" s="1">
        <f aca="true" t="shared" si="9" ref="C71:K71">+C83</f>
        <v>14107535</v>
      </c>
      <c r="D71" s="1">
        <f t="shared" si="9"/>
        <v>13547228</v>
      </c>
      <c r="E71" s="1">
        <f t="shared" si="9"/>
        <v>11616000</v>
      </c>
      <c r="F71" s="1">
        <f t="shared" si="9"/>
        <v>11616347</v>
      </c>
      <c r="G71" s="1">
        <f t="shared" si="9"/>
        <v>11616347</v>
      </c>
      <c r="H71" s="1">
        <f t="shared" si="9"/>
        <v>16002275</v>
      </c>
      <c r="I71" s="1">
        <f t="shared" si="9"/>
        <v>14110320</v>
      </c>
      <c r="J71" s="1">
        <f t="shared" si="9"/>
        <v>16841607</v>
      </c>
      <c r="K71" s="1">
        <f t="shared" si="9"/>
        <v>15530750</v>
      </c>
    </row>
    <row r="72" spans="1:11" ht="12.75" hidden="1">
      <c r="A72" s="1" t="s">
        <v>142</v>
      </c>
      <c r="B72" s="1">
        <f>+B77</f>
        <v>11715853</v>
      </c>
      <c r="C72" s="1">
        <f aca="true" t="shared" si="10" ref="C72:K72">+C77</f>
        <v>12536500</v>
      </c>
      <c r="D72" s="1">
        <f t="shared" si="10"/>
        <v>17493587</v>
      </c>
      <c r="E72" s="1">
        <f t="shared" si="10"/>
        <v>13736130</v>
      </c>
      <c r="F72" s="1">
        <f t="shared" si="10"/>
        <v>18306552</v>
      </c>
      <c r="G72" s="1">
        <f t="shared" si="10"/>
        <v>18306552</v>
      </c>
      <c r="H72" s="1">
        <f t="shared" si="10"/>
        <v>0</v>
      </c>
      <c r="I72" s="1">
        <f t="shared" si="10"/>
        <v>16223200</v>
      </c>
      <c r="J72" s="1">
        <f t="shared" si="10"/>
        <v>16953500</v>
      </c>
      <c r="K72" s="1">
        <f t="shared" si="10"/>
        <v>15650000</v>
      </c>
    </row>
    <row r="73" spans="1:11" ht="12.75" hidden="1">
      <c r="A73" s="1" t="s">
        <v>143</v>
      </c>
      <c r="B73" s="1">
        <f>+B74</f>
        <v>-3578050.666666667</v>
      </c>
      <c r="C73" s="1">
        <f aca="true" t="shared" si="11" ref="C73:K73">+(C78+C80+C81+C82)-(B78+B80+B81+B82)</f>
        <v>-5206092</v>
      </c>
      <c r="D73" s="1">
        <f t="shared" si="11"/>
        <v>838201</v>
      </c>
      <c r="E73" s="1">
        <f t="shared" si="11"/>
        <v>-2885754</v>
      </c>
      <c r="F73" s="1">
        <f>+(F78+F80+F81+F82)-(D78+D80+D81+D82)</f>
        <v>-2885683</v>
      </c>
      <c r="G73" s="1">
        <f>+(G78+G80+G81+G82)-(D78+D80+D81+D82)</f>
        <v>-2885683</v>
      </c>
      <c r="H73" s="1">
        <f>+(H78+H80+H81+H82)-(D78+D80+D81+D82)</f>
        <v>-92895</v>
      </c>
      <c r="I73" s="1">
        <f>+(I78+I80+I81+I82)-(E78+E80+E81+E82)</f>
        <v>-614209</v>
      </c>
      <c r="J73" s="1">
        <f t="shared" si="11"/>
        <v>83519</v>
      </c>
      <c r="K73" s="1">
        <f t="shared" si="11"/>
        <v>88761</v>
      </c>
    </row>
    <row r="74" spans="1:11" ht="12.75" hidden="1">
      <c r="A74" s="1" t="s">
        <v>144</v>
      </c>
      <c r="B74" s="1">
        <f>+TREND(C74:E74)</f>
        <v>-3578050.666666667</v>
      </c>
      <c r="C74" s="1">
        <f>+C73</f>
        <v>-5206092</v>
      </c>
      <c r="D74" s="1">
        <f aca="true" t="shared" si="12" ref="D74:K74">+D73</f>
        <v>838201</v>
      </c>
      <c r="E74" s="1">
        <f t="shared" si="12"/>
        <v>-2885754</v>
      </c>
      <c r="F74" s="1">
        <f t="shared" si="12"/>
        <v>-2885683</v>
      </c>
      <c r="G74" s="1">
        <f t="shared" si="12"/>
        <v>-2885683</v>
      </c>
      <c r="H74" s="1">
        <f t="shared" si="12"/>
        <v>-92895</v>
      </c>
      <c r="I74" s="1">
        <f t="shared" si="12"/>
        <v>-614209</v>
      </c>
      <c r="J74" s="1">
        <f t="shared" si="12"/>
        <v>83519</v>
      </c>
      <c r="K74" s="1">
        <f t="shared" si="12"/>
        <v>88761</v>
      </c>
    </row>
    <row r="75" spans="1:11" ht="12.75" hidden="1">
      <c r="A75" s="1" t="s">
        <v>145</v>
      </c>
      <c r="B75" s="1">
        <f>+B84-(((B80+B81+B78)*B70)-B79)</f>
        <v>20034266.50326673</v>
      </c>
      <c r="C75" s="1">
        <f aca="true" t="shared" si="13" ref="C75:K75">+C84-(((C80+C81+C78)*C70)-C79)</f>
        <v>21556863.029564075</v>
      </c>
      <c r="D75" s="1">
        <f t="shared" si="13"/>
        <v>20901751.301376898</v>
      </c>
      <c r="E75" s="1">
        <f t="shared" si="13"/>
        <v>30429363.06089925</v>
      </c>
      <c r="F75" s="1">
        <f t="shared" si="13"/>
        <v>20461943.94378581</v>
      </c>
      <c r="G75" s="1">
        <f t="shared" si="13"/>
        <v>20461943.94378581</v>
      </c>
      <c r="H75" s="1">
        <f t="shared" si="13"/>
        <v>17277720</v>
      </c>
      <c r="I75" s="1">
        <f t="shared" si="13"/>
        <v>-856419.5053503625</v>
      </c>
      <c r="J75" s="1">
        <f t="shared" si="13"/>
        <v>-1254406.0408218363</v>
      </c>
      <c r="K75" s="1">
        <f t="shared" si="13"/>
        <v>-1280865.2492012777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11715853</v>
      </c>
      <c r="C77" s="3">
        <v>12536500</v>
      </c>
      <c r="D77" s="3">
        <v>17493587</v>
      </c>
      <c r="E77" s="3">
        <v>13736130</v>
      </c>
      <c r="F77" s="3">
        <v>18306552</v>
      </c>
      <c r="G77" s="3">
        <v>18306552</v>
      </c>
      <c r="H77" s="3">
        <v>0</v>
      </c>
      <c r="I77" s="3">
        <v>16223200</v>
      </c>
      <c r="J77" s="3">
        <v>16953500</v>
      </c>
      <c r="K77" s="3">
        <v>15650000</v>
      </c>
    </row>
    <row r="78" spans="1:11" ht="12.75" hidden="1">
      <c r="A78" s="2" t="s">
        <v>65</v>
      </c>
      <c r="B78" s="3">
        <v>1951157</v>
      </c>
      <c r="C78" s="3">
        <v>9768</v>
      </c>
      <c r="D78" s="3">
        <v>0</v>
      </c>
      <c r="E78" s="3">
        <v>9768</v>
      </c>
      <c r="F78" s="3">
        <v>10000</v>
      </c>
      <c r="G78" s="3">
        <v>10000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27484375</v>
      </c>
      <c r="C79" s="3">
        <v>27909144</v>
      </c>
      <c r="D79" s="3">
        <v>25685260</v>
      </c>
      <c r="E79" s="3">
        <v>22758691</v>
      </c>
      <c r="F79" s="3">
        <v>22759000</v>
      </c>
      <c r="G79" s="3">
        <v>22759000</v>
      </c>
      <c r="H79" s="3">
        <v>17277720</v>
      </c>
      <c r="I79" s="3">
        <v>1500000</v>
      </c>
      <c r="J79" s="3">
        <v>1545000</v>
      </c>
      <c r="K79" s="3">
        <v>1591350</v>
      </c>
    </row>
    <row r="80" spans="1:11" ht="12.75" hidden="1">
      <c r="A80" s="2" t="s">
        <v>67</v>
      </c>
      <c r="B80" s="3">
        <v>990639</v>
      </c>
      <c r="C80" s="3">
        <v>1224213</v>
      </c>
      <c r="D80" s="3">
        <v>1171771</v>
      </c>
      <c r="E80" s="3">
        <v>2298341</v>
      </c>
      <c r="F80" s="3">
        <v>2298000</v>
      </c>
      <c r="G80" s="3">
        <v>2298000</v>
      </c>
      <c r="H80" s="3">
        <v>4747552</v>
      </c>
      <c r="I80" s="3">
        <v>1615000</v>
      </c>
      <c r="J80" s="3">
        <v>1615400</v>
      </c>
      <c r="K80" s="3">
        <v>1615000</v>
      </c>
    </row>
    <row r="81" spans="1:11" ht="12.75" hidden="1">
      <c r="A81" s="2" t="s">
        <v>68</v>
      </c>
      <c r="B81" s="3">
        <v>7911010</v>
      </c>
      <c r="C81" s="3">
        <v>4410901</v>
      </c>
      <c r="D81" s="3">
        <v>5324144</v>
      </c>
      <c r="E81" s="3">
        <v>1311820</v>
      </c>
      <c r="F81" s="3">
        <v>1312000</v>
      </c>
      <c r="G81" s="3">
        <v>1312000</v>
      </c>
      <c r="H81" s="3">
        <v>1665236</v>
      </c>
      <c r="I81" s="3">
        <v>1390720</v>
      </c>
      <c r="J81" s="3">
        <v>1473839</v>
      </c>
      <c r="K81" s="3">
        <v>1563000</v>
      </c>
    </row>
    <row r="82" spans="1:11" ht="12.75" hidden="1">
      <c r="A82" s="2" t="s">
        <v>69</v>
      </c>
      <c r="B82" s="3">
        <v>20768</v>
      </c>
      <c r="C82" s="3">
        <v>22600</v>
      </c>
      <c r="D82" s="3">
        <v>9768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8042563</v>
      </c>
      <c r="C83" s="3">
        <v>14107535</v>
      </c>
      <c r="D83" s="3">
        <v>13547228</v>
      </c>
      <c r="E83" s="3">
        <v>11616000</v>
      </c>
      <c r="F83" s="3">
        <v>11616347</v>
      </c>
      <c r="G83" s="3">
        <v>11616347</v>
      </c>
      <c r="H83" s="3">
        <v>16002275</v>
      </c>
      <c r="I83" s="3">
        <v>14110320</v>
      </c>
      <c r="J83" s="3">
        <v>16841607</v>
      </c>
      <c r="K83" s="3">
        <v>15530750</v>
      </c>
    </row>
    <row r="84" spans="1:11" ht="12.75" hidden="1">
      <c r="A84" s="2" t="s">
        <v>71</v>
      </c>
      <c r="B84" s="3">
        <v>0</v>
      </c>
      <c r="C84" s="3">
        <v>0</v>
      </c>
      <c r="D84" s="3">
        <v>247000</v>
      </c>
      <c r="E84" s="3">
        <v>10731876</v>
      </c>
      <c r="F84" s="3">
        <v>0</v>
      </c>
      <c r="G84" s="3">
        <v>0</v>
      </c>
      <c r="H84" s="3">
        <v>0</v>
      </c>
      <c r="I84" s="3">
        <v>257841</v>
      </c>
      <c r="J84" s="3">
        <v>269444</v>
      </c>
      <c r="K84" s="3">
        <v>281569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44282389</v>
      </c>
      <c r="C6" s="6">
        <v>118135897</v>
      </c>
      <c r="D6" s="23">
        <v>132685082</v>
      </c>
      <c r="E6" s="24">
        <v>107290992</v>
      </c>
      <c r="F6" s="6">
        <v>107291000</v>
      </c>
      <c r="G6" s="25">
        <v>107291000</v>
      </c>
      <c r="H6" s="26">
        <v>0</v>
      </c>
      <c r="I6" s="24">
        <v>153031343</v>
      </c>
      <c r="J6" s="6">
        <v>161601098</v>
      </c>
      <c r="K6" s="25">
        <v>169357951</v>
      </c>
    </row>
    <row r="7" spans="1:11" ht="13.5">
      <c r="A7" s="22" t="s">
        <v>19</v>
      </c>
      <c r="B7" s="6">
        <v>8040099</v>
      </c>
      <c r="C7" s="6">
        <v>7979036</v>
      </c>
      <c r="D7" s="23">
        <v>10412984</v>
      </c>
      <c r="E7" s="24">
        <v>15310000</v>
      </c>
      <c r="F7" s="6">
        <v>9360000</v>
      </c>
      <c r="G7" s="25">
        <v>9360000</v>
      </c>
      <c r="H7" s="26">
        <v>0</v>
      </c>
      <c r="I7" s="24">
        <v>9360000</v>
      </c>
      <c r="J7" s="6">
        <v>9884000</v>
      </c>
      <c r="K7" s="25">
        <v>10359000</v>
      </c>
    </row>
    <row r="8" spans="1:11" ht="13.5">
      <c r="A8" s="22" t="s">
        <v>20</v>
      </c>
      <c r="B8" s="6">
        <v>295926226</v>
      </c>
      <c r="C8" s="6">
        <v>327088221</v>
      </c>
      <c r="D8" s="23">
        <v>348651126</v>
      </c>
      <c r="E8" s="24">
        <v>390746000</v>
      </c>
      <c r="F8" s="6">
        <v>390746000</v>
      </c>
      <c r="G8" s="25">
        <v>390746000</v>
      </c>
      <c r="H8" s="26">
        <v>0</v>
      </c>
      <c r="I8" s="24">
        <v>405737000</v>
      </c>
      <c r="J8" s="6">
        <v>437416000</v>
      </c>
      <c r="K8" s="25">
        <v>473283000</v>
      </c>
    </row>
    <row r="9" spans="1:11" ht="13.5">
      <c r="A9" s="22" t="s">
        <v>21</v>
      </c>
      <c r="B9" s="6">
        <v>11255201</v>
      </c>
      <c r="C9" s="6">
        <v>28620452</v>
      </c>
      <c r="D9" s="23">
        <v>22371113</v>
      </c>
      <c r="E9" s="24">
        <v>35132000</v>
      </c>
      <c r="F9" s="6">
        <v>25142000</v>
      </c>
      <c r="G9" s="25">
        <v>25142000</v>
      </c>
      <c r="H9" s="26">
        <v>0</v>
      </c>
      <c r="I9" s="24">
        <v>10872237</v>
      </c>
      <c r="J9" s="6">
        <v>3033082</v>
      </c>
      <c r="K9" s="25">
        <v>3178670</v>
      </c>
    </row>
    <row r="10" spans="1:11" ht="25.5">
      <c r="A10" s="27" t="s">
        <v>134</v>
      </c>
      <c r="B10" s="28">
        <f>SUM(B5:B9)</f>
        <v>359503915</v>
      </c>
      <c r="C10" s="29">
        <f aca="true" t="shared" si="0" ref="C10:K10">SUM(C5:C9)</f>
        <v>481823606</v>
      </c>
      <c r="D10" s="30">
        <f t="shared" si="0"/>
        <v>514120305</v>
      </c>
      <c r="E10" s="28">
        <f t="shared" si="0"/>
        <v>548478992</v>
      </c>
      <c r="F10" s="29">
        <f t="shared" si="0"/>
        <v>532539000</v>
      </c>
      <c r="G10" s="31">
        <f t="shared" si="0"/>
        <v>532539000</v>
      </c>
      <c r="H10" s="32">
        <f t="shared" si="0"/>
        <v>0</v>
      </c>
      <c r="I10" s="28">
        <f t="shared" si="0"/>
        <v>579000580</v>
      </c>
      <c r="J10" s="29">
        <f t="shared" si="0"/>
        <v>611934180</v>
      </c>
      <c r="K10" s="31">
        <f t="shared" si="0"/>
        <v>656178621</v>
      </c>
    </row>
    <row r="11" spans="1:11" ht="13.5">
      <c r="A11" s="22" t="s">
        <v>22</v>
      </c>
      <c r="B11" s="6">
        <v>130233381</v>
      </c>
      <c r="C11" s="6">
        <v>151410989</v>
      </c>
      <c r="D11" s="23">
        <v>157175892</v>
      </c>
      <c r="E11" s="24">
        <v>198840000</v>
      </c>
      <c r="F11" s="6">
        <v>183114505</v>
      </c>
      <c r="G11" s="25">
        <v>183114505</v>
      </c>
      <c r="H11" s="26">
        <v>0</v>
      </c>
      <c r="I11" s="24">
        <v>218051565</v>
      </c>
      <c r="J11" s="6">
        <v>230262997</v>
      </c>
      <c r="K11" s="25">
        <v>241315925</v>
      </c>
    </row>
    <row r="12" spans="1:11" ht="13.5">
      <c r="A12" s="22" t="s">
        <v>23</v>
      </c>
      <c r="B12" s="6">
        <v>7201015</v>
      </c>
      <c r="C12" s="6">
        <v>9466066</v>
      </c>
      <c r="D12" s="23">
        <v>9944341</v>
      </c>
      <c r="E12" s="24">
        <v>14878383</v>
      </c>
      <c r="F12" s="6">
        <v>11684000</v>
      </c>
      <c r="G12" s="25">
        <v>11684000</v>
      </c>
      <c r="H12" s="26">
        <v>0</v>
      </c>
      <c r="I12" s="24">
        <v>12326793</v>
      </c>
      <c r="J12" s="6">
        <v>13017093</v>
      </c>
      <c r="K12" s="25">
        <v>13641913</v>
      </c>
    </row>
    <row r="13" spans="1:11" ht="13.5">
      <c r="A13" s="22" t="s">
        <v>135</v>
      </c>
      <c r="B13" s="6">
        <v>78452766</v>
      </c>
      <c r="C13" s="6">
        <v>80988598</v>
      </c>
      <c r="D13" s="23">
        <v>56330257</v>
      </c>
      <c r="E13" s="24">
        <v>45391264</v>
      </c>
      <c r="F13" s="6">
        <v>45391000</v>
      </c>
      <c r="G13" s="25">
        <v>45391000</v>
      </c>
      <c r="H13" s="26">
        <v>0</v>
      </c>
      <c r="I13" s="24">
        <v>30000000</v>
      </c>
      <c r="J13" s="6">
        <v>31680000</v>
      </c>
      <c r="K13" s="25">
        <v>33200640</v>
      </c>
    </row>
    <row r="14" spans="1:11" ht="13.5">
      <c r="A14" s="22" t="s">
        <v>24</v>
      </c>
      <c r="B14" s="6">
        <v>1459970</v>
      </c>
      <c r="C14" s="6">
        <v>1919004</v>
      </c>
      <c r="D14" s="23">
        <v>2975891</v>
      </c>
      <c r="E14" s="24">
        <v>5300000</v>
      </c>
      <c r="F14" s="6">
        <v>1200000</v>
      </c>
      <c r="G14" s="25">
        <v>1200000</v>
      </c>
      <c r="H14" s="26">
        <v>0</v>
      </c>
      <c r="I14" s="24">
        <v>13284198</v>
      </c>
      <c r="J14" s="6">
        <v>14028113</v>
      </c>
      <c r="K14" s="25">
        <v>14701462</v>
      </c>
    </row>
    <row r="15" spans="1:11" ht="13.5">
      <c r="A15" s="22" t="s">
        <v>25</v>
      </c>
      <c r="B15" s="6">
        <v>43384577</v>
      </c>
      <c r="C15" s="6">
        <v>63345618</v>
      </c>
      <c r="D15" s="23">
        <v>71335728</v>
      </c>
      <c r="E15" s="24">
        <v>73125460</v>
      </c>
      <c r="F15" s="6">
        <v>77096000</v>
      </c>
      <c r="G15" s="25">
        <v>77096000</v>
      </c>
      <c r="H15" s="26">
        <v>0</v>
      </c>
      <c r="I15" s="24">
        <v>97092800</v>
      </c>
      <c r="J15" s="6">
        <v>102529997</v>
      </c>
      <c r="K15" s="25">
        <v>107451437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48991845</v>
      </c>
      <c r="F16" s="6">
        <v>28690000</v>
      </c>
      <c r="G16" s="25">
        <v>28690000</v>
      </c>
      <c r="H16" s="26">
        <v>0</v>
      </c>
      <c r="I16" s="24">
        <v>3000000</v>
      </c>
      <c r="J16" s="6">
        <v>3168000</v>
      </c>
      <c r="K16" s="25">
        <v>3320000</v>
      </c>
    </row>
    <row r="17" spans="1:11" ht="13.5">
      <c r="A17" s="22" t="s">
        <v>27</v>
      </c>
      <c r="B17" s="6">
        <v>133282598</v>
      </c>
      <c r="C17" s="6">
        <v>295639588</v>
      </c>
      <c r="D17" s="23">
        <v>265641878</v>
      </c>
      <c r="E17" s="24">
        <v>177190882</v>
      </c>
      <c r="F17" s="6">
        <v>219605495</v>
      </c>
      <c r="G17" s="25">
        <v>219605495</v>
      </c>
      <c r="H17" s="26">
        <v>0</v>
      </c>
      <c r="I17" s="24">
        <v>203163025</v>
      </c>
      <c r="J17" s="6">
        <v>214539800</v>
      </c>
      <c r="K17" s="25">
        <v>224837044</v>
      </c>
    </row>
    <row r="18" spans="1:11" ht="13.5">
      <c r="A18" s="34" t="s">
        <v>28</v>
      </c>
      <c r="B18" s="35">
        <f>SUM(B11:B17)</f>
        <v>394014307</v>
      </c>
      <c r="C18" s="36">
        <f aca="true" t="shared" si="1" ref="C18:K18">SUM(C11:C17)</f>
        <v>602769863</v>
      </c>
      <c r="D18" s="37">
        <f t="shared" si="1"/>
        <v>563403987</v>
      </c>
      <c r="E18" s="35">
        <f t="shared" si="1"/>
        <v>563717834</v>
      </c>
      <c r="F18" s="36">
        <f t="shared" si="1"/>
        <v>566781000</v>
      </c>
      <c r="G18" s="38">
        <f t="shared" si="1"/>
        <v>566781000</v>
      </c>
      <c r="H18" s="39">
        <f t="shared" si="1"/>
        <v>0</v>
      </c>
      <c r="I18" s="35">
        <f t="shared" si="1"/>
        <v>576918381</v>
      </c>
      <c r="J18" s="36">
        <f t="shared" si="1"/>
        <v>609226000</v>
      </c>
      <c r="K18" s="38">
        <f t="shared" si="1"/>
        <v>638468421</v>
      </c>
    </row>
    <row r="19" spans="1:11" ht="13.5">
      <c r="A19" s="34" t="s">
        <v>29</v>
      </c>
      <c r="B19" s="40">
        <f>+B10-B18</f>
        <v>-34510392</v>
      </c>
      <c r="C19" s="41">
        <f aca="true" t="shared" si="2" ref="C19:K19">+C10-C18</f>
        <v>-120946257</v>
      </c>
      <c r="D19" s="42">
        <f t="shared" si="2"/>
        <v>-49283682</v>
      </c>
      <c r="E19" s="40">
        <f t="shared" si="2"/>
        <v>-15238842</v>
      </c>
      <c r="F19" s="41">
        <f t="shared" si="2"/>
        <v>-34242000</v>
      </c>
      <c r="G19" s="43">
        <f t="shared" si="2"/>
        <v>-34242000</v>
      </c>
      <c r="H19" s="44">
        <f t="shared" si="2"/>
        <v>0</v>
      </c>
      <c r="I19" s="40">
        <f t="shared" si="2"/>
        <v>2082199</v>
      </c>
      <c r="J19" s="41">
        <f t="shared" si="2"/>
        <v>2708180</v>
      </c>
      <c r="K19" s="43">
        <f t="shared" si="2"/>
        <v>17710200</v>
      </c>
    </row>
    <row r="20" spans="1:11" ht="13.5">
      <c r="A20" s="22" t="s">
        <v>30</v>
      </c>
      <c r="B20" s="24">
        <v>90609010</v>
      </c>
      <c r="C20" s="6">
        <v>140324378</v>
      </c>
      <c r="D20" s="23">
        <v>184442278</v>
      </c>
      <c r="E20" s="24">
        <v>139097000</v>
      </c>
      <c r="F20" s="6">
        <v>0</v>
      </c>
      <c r="G20" s="25">
        <v>0</v>
      </c>
      <c r="H20" s="26">
        <v>0</v>
      </c>
      <c r="I20" s="24">
        <v>186132000</v>
      </c>
      <c r="J20" s="6">
        <v>140647000</v>
      </c>
      <c r="K20" s="25">
        <v>169947000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56098618</v>
      </c>
      <c r="C22" s="52">
        <f aca="true" t="shared" si="3" ref="C22:K22">SUM(C19:C21)</f>
        <v>19378121</v>
      </c>
      <c r="D22" s="53">
        <f t="shared" si="3"/>
        <v>135158596</v>
      </c>
      <c r="E22" s="51">
        <f t="shared" si="3"/>
        <v>123858158</v>
      </c>
      <c r="F22" s="52">
        <f t="shared" si="3"/>
        <v>-34242000</v>
      </c>
      <c r="G22" s="54">
        <f t="shared" si="3"/>
        <v>-34242000</v>
      </c>
      <c r="H22" s="55">
        <f t="shared" si="3"/>
        <v>0</v>
      </c>
      <c r="I22" s="51">
        <f t="shared" si="3"/>
        <v>188214199</v>
      </c>
      <c r="J22" s="52">
        <f t="shared" si="3"/>
        <v>143355180</v>
      </c>
      <c r="K22" s="54">
        <f t="shared" si="3"/>
        <v>187657200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56098618</v>
      </c>
      <c r="C24" s="41">
        <f aca="true" t="shared" si="4" ref="C24:K24">SUM(C22:C23)</f>
        <v>19378121</v>
      </c>
      <c r="D24" s="42">
        <f t="shared" si="4"/>
        <v>135158596</v>
      </c>
      <c r="E24" s="40">
        <f t="shared" si="4"/>
        <v>123858158</v>
      </c>
      <c r="F24" s="41">
        <f t="shared" si="4"/>
        <v>-34242000</v>
      </c>
      <c r="G24" s="43">
        <f t="shared" si="4"/>
        <v>-34242000</v>
      </c>
      <c r="H24" s="44">
        <f t="shared" si="4"/>
        <v>0</v>
      </c>
      <c r="I24" s="40">
        <f t="shared" si="4"/>
        <v>188214199</v>
      </c>
      <c r="J24" s="41">
        <f t="shared" si="4"/>
        <v>143355180</v>
      </c>
      <c r="K24" s="43">
        <f t="shared" si="4"/>
        <v>187657200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132312081</v>
      </c>
      <c r="C27" s="7">
        <v>77953296</v>
      </c>
      <c r="D27" s="64">
        <v>143849775</v>
      </c>
      <c r="E27" s="65">
        <v>246108000</v>
      </c>
      <c r="F27" s="7">
        <v>209159000</v>
      </c>
      <c r="G27" s="66">
        <v>209159000</v>
      </c>
      <c r="H27" s="67">
        <v>0</v>
      </c>
      <c r="I27" s="65">
        <v>260496000</v>
      </c>
      <c r="J27" s="7">
        <v>140647000</v>
      </c>
      <c r="K27" s="66">
        <v>169947000</v>
      </c>
    </row>
    <row r="28" spans="1:11" ht="13.5">
      <c r="A28" s="68" t="s">
        <v>30</v>
      </c>
      <c r="B28" s="6">
        <v>129671118</v>
      </c>
      <c r="C28" s="6">
        <v>77276043</v>
      </c>
      <c r="D28" s="23">
        <v>142774254</v>
      </c>
      <c r="E28" s="24">
        <v>139097000</v>
      </c>
      <c r="F28" s="6">
        <v>116097000</v>
      </c>
      <c r="G28" s="25">
        <v>116097000</v>
      </c>
      <c r="H28" s="26">
        <v>0</v>
      </c>
      <c r="I28" s="24">
        <v>186132000</v>
      </c>
      <c r="J28" s="6">
        <v>140647000</v>
      </c>
      <c r="K28" s="25">
        <v>169947000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57736000</v>
      </c>
      <c r="F30" s="6">
        <v>80469000</v>
      </c>
      <c r="G30" s="25">
        <v>80469000</v>
      </c>
      <c r="H30" s="26">
        <v>0</v>
      </c>
      <c r="I30" s="24">
        <v>58764000</v>
      </c>
      <c r="J30" s="6">
        <v>0</v>
      </c>
      <c r="K30" s="25">
        <v>0</v>
      </c>
    </row>
    <row r="31" spans="1:11" ht="13.5">
      <c r="A31" s="22" t="s">
        <v>35</v>
      </c>
      <c r="B31" s="6">
        <v>2640963</v>
      </c>
      <c r="C31" s="6">
        <v>677253</v>
      </c>
      <c r="D31" s="23">
        <v>1075521</v>
      </c>
      <c r="E31" s="24">
        <v>49275000</v>
      </c>
      <c r="F31" s="6">
        <v>12593000</v>
      </c>
      <c r="G31" s="25">
        <v>12593000</v>
      </c>
      <c r="H31" s="26">
        <v>0</v>
      </c>
      <c r="I31" s="24">
        <v>15600000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132312081</v>
      </c>
      <c r="C32" s="7">
        <f aca="true" t="shared" si="5" ref="C32:K32">SUM(C28:C31)</f>
        <v>77953296</v>
      </c>
      <c r="D32" s="64">
        <f t="shared" si="5"/>
        <v>143849775</v>
      </c>
      <c r="E32" s="65">
        <f t="shared" si="5"/>
        <v>246108000</v>
      </c>
      <c r="F32" s="7">
        <f t="shared" si="5"/>
        <v>209159000</v>
      </c>
      <c r="G32" s="66">
        <f t="shared" si="5"/>
        <v>209159000</v>
      </c>
      <c r="H32" s="67">
        <f t="shared" si="5"/>
        <v>0</v>
      </c>
      <c r="I32" s="65">
        <f t="shared" si="5"/>
        <v>260496000</v>
      </c>
      <c r="J32" s="7">
        <f t="shared" si="5"/>
        <v>140647000</v>
      </c>
      <c r="K32" s="66">
        <f t="shared" si="5"/>
        <v>169947000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194092050</v>
      </c>
      <c r="C35" s="6">
        <v>262972888</v>
      </c>
      <c r="D35" s="23">
        <v>408089522</v>
      </c>
      <c r="E35" s="24">
        <v>523041000</v>
      </c>
      <c r="F35" s="6">
        <v>424036000</v>
      </c>
      <c r="G35" s="25">
        <v>424036000</v>
      </c>
      <c r="H35" s="26">
        <v>459464593</v>
      </c>
      <c r="I35" s="24">
        <v>594081000</v>
      </c>
      <c r="J35" s="6">
        <v>742351000</v>
      </c>
      <c r="K35" s="25">
        <v>856713000</v>
      </c>
    </row>
    <row r="36" spans="1:11" ht="13.5">
      <c r="A36" s="22" t="s">
        <v>39</v>
      </c>
      <c r="B36" s="6">
        <v>688134606</v>
      </c>
      <c r="C36" s="6">
        <v>680708980</v>
      </c>
      <c r="D36" s="23">
        <v>793855907</v>
      </c>
      <c r="E36" s="24">
        <v>1062293000</v>
      </c>
      <c r="F36" s="6">
        <v>940566000</v>
      </c>
      <c r="G36" s="25">
        <v>940566000</v>
      </c>
      <c r="H36" s="26">
        <v>824368949</v>
      </c>
      <c r="I36" s="24">
        <v>1116828000</v>
      </c>
      <c r="J36" s="6">
        <v>1257475000</v>
      </c>
      <c r="K36" s="25">
        <v>1456721939</v>
      </c>
    </row>
    <row r="37" spans="1:11" ht="13.5">
      <c r="A37" s="22" t="s">
        <v>40</v>
      </c>
      <c r="B37" s="6">
        <v>95680224</v>
      </c>
      <c r="C37" s="6">
        <v>146225104</v>
      </c>
      <c r="D37" s="23">
        <v>247108539</v>
      </c>
      <c r="E37" s="24">
        <v>165571000</v>
      </c>
      <c r="F37" s="6">
        <v>210360000</v>
      </c>
      <c r="G37" s="25">
        <v>210360000</v>
      </c>
      <c r="H37" s="26">
        <v>239777304</v>
      </c>
      <c r="I37" s="24">
        <v>119696788</v>
      </c>
      <c r="J37" s="6">
        <v>126549563</v>
      </c>
      <c r="K37" s="25">
        <v>133098373</v>
      </c>
    </row>
    <row r="38" spans="1:11" ht="13.5">
      <c r="A38" s="22" t="s">
        <v>41</v>
      </c>
      <c r="B38" s="6">
        <v>13993016</v>
      </c>
      <c r="C38" s="6">
        <v>9953749</v>
      </c>
      <c r="D38" s="23">
        <v>6021088</v>
      </c>
      <c r="E38" s="24">
        <v>136886000</v>
      </c>
      <c r="F38" s="6">
        <v>6035000</v>
      </c>
      <c r="G38" s="25">
        <v>6035000</v>
      </c>
      <c r="H38" s="26">
        <v>85512720</v>
      </c>
      <c r="I38" s="24">
        <v>59737000</v>
      </c>
      <c r="J38" s="6">
        <v>0</v>
      </c>
      <c r="K38" s="25">
        <v>0</v>
      </c>
    </row>
    <row r="39" spans="1:11" ht="13.5">
      <c r="A39" s="22" t="s">
        <v>42</v>
      </c>
      <c r="B39" s="6">
        <v>772553416</v>
      </c>
      <c r="C39" s="6">
        <v>787503015</v>
      </c>
      <c r="D39" s="23">
        <v>948815802</v>
      </c>
      <c r="E39" s="24">
        <v>1282877000</v>
      </c>
      <c r="F39" s="6">
        <v>1148207000</v>
      </c>
      <c r="G39" s="25">
        <v>1148207000</v>
      </c>
      <c r="H39" s="26">
        <v>958543518</v>
      </c>
      <c r="I39" s="24">
        <v>1531475212</v>
      </c>
      <c r="J39" s="6">
        <v>1873276437</v>
      </c>
      <c r="K39" s="25">
        <v>2180336566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181569177</v>
      </c>
      <c r="C42" s="6">
        <v>86784737</v>
      </c>
      <c r="D42" s="23">
        <v>139920702</v>
      </c>
      <c r="E42" s="24">
        <v>90951012</v>
      </c>
      <c r="F42" s="6">
        <v>85863000</v>
      </c>
      <c r="G42" s="25">
        <v>85863000</v>
      </c>
      <c r="H42" s="26">
        <v>70734027</v>
      </c>
      <c r="I42" s="24">
        <v>218328668</v>
      </c>
      <c r="J42" s="6">
        <v>220047000</v>
      </c>
      <c r="K42" s="25">
        <v>268031000</v>
      </c>
    </row>
    <row r="43" spans="1:11" ht="13.5">
      <c r="A43" s="22" t="s">
        <v>45</v>
      </c>
      <c r="B43" s="6">
        <v>-131033020</v>
      </c>
      <c r="C43" s="6">
        <v>-77539837</v>
      </c>
      <c r="D43" s="23">
        <v>-160396286</v>
      </c>
      <c r="E43" s="24">
        <v>-246108000</v>
      </c>
      <c r="F43" s="6">
        <v>-209159004</v>
      </c>
      <c r="G43" s="25">
        <v>-209159004</v>
      </c>
      <c r="H43" s="26">
        <v>-174490753</v>
      </c>
      <c r="I43" s="24">
        <v>-260496000</v>
      </c>
      <c r="J43" s="6">
        <v>-140647000</v>
      </c>
      <c r="K43" s="25">
        <v>-169947000</v>
      </c>
    </row>
    <row r="44" spans="1:11" ht="13.5">
      <c r="A44" s="22" t="s">
        <v>46</v>
      </c>
      <c r="B44" s="6">
        <v>-3243347</v>
      </c>
      <c r="C44" s="6">
        <v>-3407151</v>
      </c>
      <c r="D44" s="23">
        <v>88759941</v>
      </c>
      <c r="E44" s="24">
        <v>47716992</v>
      </c>
      <c r="F44" s="6">
        <v>70449996</v>
      </c>
      <c r="G44" s="25">
        <v>70449996</v>
      </c>
      <c r="H44" s="26">
        <v>77101705</v>
      </c>
      <c r="I44" s="24">
        <v>38198004</v>
      </c>
      <c r="J44" s="6">
        <v>-8417000</v>
      </c>
      <c r="K44" s="25">
        <v>-8821000</v>
      </c>
    </row>
    <row r="45" spans="1:11" ht="13.5">
      <c r="A45" s="34" t="s">
        <v>47</v>
      </c>
      <c r="B45" s="7">
        <v>131157525</v>
      </c>
      <c r="C45" s="7">
        <v>136998580</v>
      </c>
      <c r="D45" s="64">
        <v>205282937</v>
      </c>
      <c r="E45" s="65">
        <v>11800004</v>
      </c>
      <c r="F45" s="7">
        <v>148687470</v>
      </c>
      <c r="G45" s="66">
        <v>148687470</v>
      </c>
      <c r="H45" s="67">
        <v>178619280</v>
      </c>
      <c r="I45" s="65">
        <v>148466672</v>
      </c>
      <c r="J45" s="7">
        <v>219449672</v>
      </c>
      <c r="K45" s="66">
        <v>308712672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131160831</v>
      </c>
      <c r="C48" s="6">
        <v>136998580</v>
      </c>
      <c r="D48" s="23">
        <v>205282937</v>
      </c>
      <c r="E48" s="24">
        <v>141800000</v>
      </c>
      <c r="F48" s="6">
        <v>152437000</v>
      </c>
      <c r="G48" s="25">
        <v>152437000</v>
      </c>
      <c r="H48" s="26">
        <v>158978061</v>
      </c>
      <c r="I48" s="24">
        <v>148467000</v>
      </c>
      <c r="J48" s="6">
        <v>219450000</v>
      </c>
      <c r="K48" s="25">
        <v>308712000</v>
      </c>
    </row>
    <row r="49" spans="1:11" ht="13.5">
      <c r="A49" s="22" t="s">
        <v>50</v>
      </c>
      <c r="B49" s="6">
        <f>+B75</f>
        <v>47152156.803594425</v>
      </c>
      <c r="C49" s="6">
        <f aca="true" t="shared" si="6" ref="C49:K49">+C75</f>
        <v>102789612.19313285</v>
      </c>
      <c r="D49" s="23">
        <f t="shared" si="6"/>
        <v>148047654.74399522</v>
      </c>
      <c r="E49" s="24">
        <f t="shared" si="6"/>
        <v>34104234.35012001</v>
      </c>
      <c r="F49" s="6">
        <f t="shared" si="6"/>
        <v>8413642.241827935</v>
      </c>
      <c r="G49" s="25">
        <f t="shared" si="6"/>
        <v>8413642.241827935</v>
      </c>
      <c r="H49" s="26">
        <f t="shared" si="6"/>
        <v>144191913</v>
      </c>
      <c r="I49" s="24">
        <f t="shared" si="6"/>
        <v>-216705700.52407008</v>
      </c>
      <c r="J49" s="6">
        <f t="shared" si="6"/>
        <v>-410546958.2755699</v>
      </c>
      <c r="K49" s="25">
        <f t="shared" si="6"/>
        <v>-429780427.94815695</v>
      </c>
    </row>
    <row r="50" spans="1:11" ht="13.5">
      <c r="A50" s="34" t="s">
        <v>51</v>
      </c>
      <c r="B50" s="7">
        <f>+B48-B49</f>
        <v>84008674.19640557</v>
      </c>
      <c r="C50" s="7">
        <f aca="true" t="shared" si="7" ref="C50:K50">+C48-C49</f>
        <v>34208967.80686715</v>
      </c>
      <c r="D50" s="64">
        <f t="shared" si="7"/>
        <v>57235282.25600478</v>
      </c>
      <c r="E50" s="65">
        <f t="shared" si="7"/>
        <v>107695765.64987999</v>
      </c>
      <c r="F50" s="7">
        <f t="shared" si="7"/>
        <v>144023357.75817207</v>
      </c>
      <c r="G50" s="66">
        <f t="shared" si="7"/>
        <v>144023357.75817207</v>
      </c>
      <c r="H50" s="67">
        <f t="shared" si="7"/>
        <v>14786148</v>
      </c>
      <c r="I50" s="65">
        <f t="shared" si="7"/>
        <v>365172700.5240701</v>
      </c>
      <c r="J50" s="7">
        <f t="shared" si="7"/>
        <v>629996958.2755699</v>
      </c>
      <c r="K50" s="66">
        <f t="shared" si="7"/>
        <v>738492427.948157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688134687</v>
      </c>
      <c r="C53" s="6">
        <v>680709276</v>
      </c>
      <c r="D53" s="23">
        <v>793855682</v>
      </c>
      <c r="E53" s="24">
        <v>247506713</v>
      </c>
      <c r="F53" s="6">
        <v>210557713</v>
      </c>
      <c r="G53" s="25">
        <v>210557713</v>
      </c>
      <c r="H53" s="26">
        <v>1398713</v>
      </c>
      <c r="I53" s="24">
        <v>1169876000</v>
      </c>
      <c r="J53" s="6">
        <v>1313494000</v>
      </c>
      <c r="K53" s="25">
        <v>1515429000</v>
      </c>
    </row>
    <row r="54" spans="1:11" ht="13.5">
      <c r="A54" s="22" t="s">
        <v>135</v>
      </c>
      <c r="B54" s="6">
        <v>78452766</v>
      </c>
      <c r="C54" s="6">
        <v>80988598</v>
      </c>
      <c r="D54" s="23">
        <v>56330257</v>
      </c>
      <c r="E54" s="24">
        <v>45391264</v>
      </c>
      <c r="F54" s="6">
        <v>45391000</v>
      </c>
      <c r="G54" s="25">
        <v>45391000</v>
      </c>
      <c r="H54" s="26">
        <v>0</v>
      </c>
      <c r="I54" s="24">
        <v>30000000</v>
      </c>
      <c r="J54" s="6">
        <v>31680000</v>
      </c>
      <c r="K54" s="25">
        <v>33200640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246108000</v>
      </c>
      <c r="F55" s="6">
        <v>0</v>
      </c>
      <c r="G55" s="25">
        <v>0</v>
      </c>
      <c r="H55" s="26">
        <v>0</v>
      </c>
      <c r="I55" s="24">
        <v>252896000</v>
      </c>
      <c r="J55" s="6">
        <v>140647000</v>
      </c>
      <c r="K55" s="25">
        <v>169947000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66437215</v>
      </c>
      <c r="F56" s="6">
        <v>0</v>
      </c>
      <c r="G56" s="25">
        <v>0</v>
      </c>
      <c r="H56" s="26">
        <v>0</v>
      </c>
      <c r="I56" s="24">
        <v>85022000</v>
      </c>
      <c r="J56" s="6">
        <v>50130219</v>
      </c>
      <c r="K56" s="25">
        <v>52536469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3000000</v>
      </c>
      <c r="J59" s="6">
        <v>3318860</v>
      </c>
      <c r="K59" s="25">
        <v>3667847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4990747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2290</v>
      </c>
      <c r="F62" s="92">
        <v>2290</v>
      </c>
      <c r="G62" s="93">
        <v>2290</v>
      </c>
      <c r="H62" s="94">
        <v>2290</v>
      </c>
      <c r="I62" s="91">
        <v>216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203709</v>
      </c>
      <c r="F65" s="92">
        <v>0</v>
      </c>
      <c r="G65" s="93">
        <v>0</v>
      </c>
      <c r="H65" s="94">
        <v>0</v>
      </c>
      <c r="I65" s="91">
        <v>213895</v>
      </c>
      <c r="J65" s="92">
        <v>222452</v>
      </c>
      <c r="K65" s="93">
        <v>233130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0.6547740573410636</v>
      </c>
      <c r="C70" s="5">
        <f aca="true" t="shared" si="8" ref="C70:K70">IF(ISERROR(C71/C72),0,(C71/C72))</f>
        <v>0.2849755510160039</v>
      </c>
      <c r="D70" s="5">
        <f t="shared" si="8"/>
        <v>0.10265631760149925</v>
      </c>
      <c r="E70" s="5">
        <f t="shared" si="8"/>
        <v>0.41650575631777204</v>
      </c>
      <c r="F70" s="5">
        <f t="shared" si="8"/>
        <v>0.4517454108870146</v>
      </c>
      <c r="G70" s="5">
        <f t="shared" si="8"/>
        <v>0.4517454108870146</v>
      </c>
      <c r="H70" s="5">
        <f t="shared" si="8"/>
        <v>0</v>
      </c>
      <c r="I70" s="5">
        <f t="shared" si="8"/>
        <v>0.7023751647157432</v>
      </c>
      <c r="J70" s="5">
        <f t="shared" si="8"/>
        <v>0.9815762437666347</v>
      </c>
      <c r="K70" s="5">
        <f t="shared" si="8"/>
        <v>0.9815771226909561</v>
      </c>
    </row>
    <row r="71" spans="1:11" ht="12.75" hidden="1">
      <c r="A71" s="1" t="s">
        <v>141</v>
      </c>
      <c r="B71" s="1">
        <f>+B83</f>
        <v>36276893</v>
      </c>
      <c r="C71" s="1">
        <f aca="true" t="shared" si="9" ref="C71:K71">+C83</f>
        <v>41704146</v>
      </c>
      <c r="D71" s="1">
        <f t="shared" si="9"/>
        <v>15917498</v>
      </c>
      <c r="E71" s="1">
        <f t="shared" si="9"/>
        <v>59319996</v>
      </c>
      <c r="F71" s="1">
        <f t="shared" si="9"/>
        <v>59826000</v>
      </c>
      <c r="G71" s="1">
        <f t="shared" si="9"/>
        <v>59826000</v>
      </c>
      <c r="H71" s="1">
        <f t="shared" si="9"/>
        <v>274997826</v>
      </c>
      <c r="I71" s="1">
        <f t="shared" si="9"/>
        <v>115121804</v>
      </c>
      <c r="J71" s="1">
        <f t="shared" si="9"/>
        <v>161601000</v>
      </c>
      <c r="K71" s="1">
        <f t="shared" si="9"/>
        <v>169358000</v>
      </c>
    </row>
    <row r="72" spans="1:11" ht="12.75" hidden="1">
      <c r="A72" s="1" t="s">
        <v>142</v>
      </c>
      <c r="B72" s="1">
        <f>+B77</f>
        <v>55403681</v>
      </c>
      <c r="C72" s="1">
        <f aca="true" t="shared" si="10" ref="C72:K72">+C77</f>
        <v>146342891</v>
      </c>
      <c r="D72" s="1">
        <f t="shared" si="10"/>
        <v>155056195</v>
      </c>
      <c r="E72" s="1">
        <f t="shared" si="10"/>
        <v>142422992</v>
      </c>
      <c r="F72" s="1">
        <f t="shared" si="10"/>
        <v>132433000</v>
      </c>
      <c r="G72" s="1">
        <f t="shared" si="10"/>
        <v>132433000</v>
      </c>
      <c r="H72" s="1">
        <f t="shared" si="10"/>
        <v>0</v>
      </c>
      <c r="I72" s="1">
        <f t="shared" si="10"/>
        <v>163903580</v>
      </c>
      <c r="J72" s="1">
        <f t="shared" si="10"/>
        <v>164634180</v>
      </c>
      <c r="K72" s="1">
        <f t="shared" si="10"/>
        <v>172536621</v>
      </c>
    </row>
    <row r="73" spans="1:11" ht="12.75" hidden="1">
      <c r="A73" s="1" t="s">
        <v>143</v>
      </c>
      <c r="B73" s="1">
        <f>+B74</f>
        <v>45415719.83333333</v>
      </c>
      <c r="C73" s="1">
        <f aca="true" t="shared" si="11" ref="C73:K73">+(C78+C80+C81+C82)-(B78+B80+B81+B82)</f>
        <v>60798700</v>
      </c>
      <c r="D73" s="1">
        <f t="shared" si="11"/>
        <v>76038541</v>
      </c>
      <c r="E73" s="1">
        <f t="shared" si="11"/>
        <v>183576263</v>
      </c>
      <c r="F73" s="1">
        <f>+(F78+F80+F81+F82)-(D78+D80+D81+D82)</f>
        <v>71470263</v>
      </c>
      <c r="G73" s="1">
        <f>+(G78+G80+G81+G82)-(D78+D80+D81+D82)</f>
        <v>71470263</v>
      </c>
      <c r="H73" s="1">
        <f>+(H78+H80+H81+H82)-(D78+D80+D81+D82)</f>
        <v>97220416</v>
      </c>
      <c r="I73" s="1">
        <f>+(I78+I80+I81+I82)-(E78+E80+E81+E82)</f>
        <v>59231000</v>
      </c>
      <c r="J73" s="1">
        <f t="shared" si="11"/>
        <v>77117000</v>
      </c>
      <c r="K73" s="1">
        <f t="shared" si="11"/>
        <v>24946000</v>
      </c>
    </row>
    <row r="74" spans="1:11" ht="12.75" hidden="1">
      <c r="A74" s="1" t="s">
        <v>144</v>
      </c>
      <c r="B74" s="1">
        <f>+TREND(C74:E74)</f>
        <v>45415719.83333333</v>
      </c>
      <c r="C74" s="1">
        <f>+C73</f>
        <v>60798700</v>
      </c>
      <c r="D74" s="1">
        <f aca="true" t="shared" si="12" ref="D74:K74">+D73</f>
        <v>76038541</v>
      </c>
      <c r="E74" s="1">
        <f t="shared" si="12"/>
        <v>183576263</v>
      </c>
      <c r="F74" s="1">
        <f t="shared" si="12"/>
        <v>71470263</v>
      </c>
      <c r="G74" s="1">
        <f t="shared" si="12"/>
        <v>71470263</v>
      </c>
      <c r="H74" s="1">
        <f t="shared" si="12"/>
        <v>97220416</v>
      </c>
      <c r="I74" s="1">
        <f t="shared" si="12"/>
        <v>59231000</v>
      </c>
      <c r="J74" s="1">
        <f t="shared" si="12"/>
        <v>77117000</v>
      </c>
      <c r="K74" s="1">
        <f t="shared" si="12"/>
        <v>24946000</v>
      </c>
    </row>
    <row r="75" spans="1:11" ht="12.75" hidden="1">
      <c r="A75" s="1" t="s">
        <v>145</v>
      </c>
      <c r="B75" s="1">
        <f>+B84-(((B80+B81+B78)*B70)-B79)</f>
        <v>47152156.803594425</v>
      </c>
      <c r="C75" s="1">
        <f aca="true" t="shared" si="13" ref="C75:K75">+C84-(((C80+C81+C78)*C70)-C79)</f>
        <v>102789612.19313285</v>
      </c>
      <c r="D75" s="1">
        <f t="shared" si="13"/>
        <v>148047654.74399522</v>
      </c>
      <c r="E75" s="1">
        <f t="shared" si="13"/>
        <v>34104234.35012001</v>
      </c>
      <c r="F75" s="1">
        <f t="shared" si="13"/>
        <v>8413642.241827935</v>
      </c>
      <c r="G75" s="1">
        <f t="shared" si="13"/>
        <v>8413642.241827935</v>
      </c>
      <c r="H75" s="1">
        <f t="shared" si="13"/>
        <v>144191913</v>
      </c>
      <c r="I75" s="1">
        <f t="shared" si="13"/>
        <v>-216705700.52407008</v>
      </c>
      <c r="J75" s="1">
        <f t="shared" si="13"/>
        <v>-410546958.2755699</v>
      </c>
      <c r="K75" s="1">
        <f t="shared" si="13"/>
        <v>-429780427.94815695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55403681</v>
      </c>
      <c r="C77" s="3">
        <v>146342891</v>
      </c>
      <c r="D77" s="3">
        <v>155056195</v>
      </c>
      <c r="E77" s="3">
        <v>142422992</v>
      </c>
      <c r="F77" s="3">
        <v>132433000</v>
      </c>
      <c r="G77" s="3">
        <v>132433000</v>
      </c>
      <c r="H77" s="3">
        <v>0</v>
      </c>
      <c r="I77" s="3">
        <v>163903580</v>
      </c>
      <c r="J77" s="3">
        <v>164634180</v>
      </c>
      <c r="K77" s="3">
        <v>172536621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84439413</v>
      </c>
      <c r="C79" s="3">
        <v>112667408</v>
      </c>
      <c r="D79" s="3">
        <v>143523075</v>
      </c>
      <c r="E79" s="3">
        <v>124906000</v>
      </c>
      <c r="F79" s="3">
        <v>95753000</v>
      </c>
      <c r="G79" s="3">
        <v>95753000</v>
      </c>
      <c r="H79" s="3">
        <v>109000749</v>
      </c>
      <c r="I79" s="3">
        <v>56845988</v>
      </c>
      <c r="J79" s="3">
        <v>60029363</v>
      </c>
      <c r="K79" s="3">
        <v>62910773</v>
      </c>
    </row>
    <row r="80" spans="1:11" ht="12.75" hidden="1">
      <c r="A80" s="2" t="s">
        <v>67</v>
      </c>
      <c r="B80" s="3">
        <v>10301651</v>
      </c>
      <c r="C80" s="3">
        <v>42910986</v>
      </c>
      <c r="D80" s="3">
        <v>89587488</v>
      </c>
      <c r="E80" s="3">
        <v>375348000</v>
      </c>
      <c r="F80" s="3">
        <v>121172000</v>
      </c>
      <c r="G80" s="3">
        <v>121172000</v>
      </c>
      <c r="H80" s="3">
        <v>128051013</v>
      </c>
      <c r="I80" s="3">
        <v>335772000</v>
      </c>
      <c r="J80" s="3">
        <v>406908000</v>
      </c>
      <c r="K80" s="3">
        <v>426440000</v>
      </c>
    </row>
    <row r="81" spans="1:11" ht="12.75" hidden="1">
      <c r="A81" s="2" t="s">
        <v>68</v>
      </c>
      <c r="B81" s="3">
        <v>52628845</v>
      </c>
      <c r="C81" s="3">
        <v>80818210</v>
      </c>
      <c r="D81" s="3">
        <v>110180249</v>
      </c>
      <c r="E81" s="3">
        <v>7996000</v>
      </c>
      <c r="F81" s="3">
        <v>150066000</v>
      </c>
      <c r="G81" s="3">
        <v>150066000</v>
      </c>
      <c r="H81" s="3">
        <v>168937140</v>
      </c>
      <c r="I81" s="3">
        <v>106803000</v>
      </c>
      <c r="J81" s="3">
        <v>112784000</v>
      </c>
      <c r="K81" s="3">
        <v>118198000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36276893</v>
      </c>
      <c r="C83" s="3">
        <v>41704146</v>
      </c>
      <c r="D83" s="3">
        <v>15917498</v>
      </c>
      <c r="E83" s="3">
        <v>59319996</v>
      </c>
      <c r="F83" s="3">
        <v>59826000</v>
      </c>
      <c r="G83" s="3">
        <v>59826000</v>
      </c>
      <c r="H83" s="3">
        <v>274997826</v>
      </c>
      <c r="I83" s="3">
        <v>115121804</v>
      </c>
      <c r="J83" s="3">
        <v>161601000</v>
      </c>
      <c r="K83" s="3">
        <v>169358000</v>
      </c>
    </row>
    <row r="84" spans="1:11" ht="12.75" hidden="1">
      <c r="A84" s="2" t="s">
        <v>71</v>
      </c>
      <c r="B84" s="3">
        <v>3918000</v>
      </c>
      <c r="C84" s="3">
        <v>25382000</v>
      </c>
      <c r="D84" s="3">
        <v>25032000</v>
      </c>
      <c r="E84" s="3">
        <v>68863217</v>
      </c>
      <c r="F84" s="3">
        <v>35191164</v>
      </c>
      <c r="G84" s="3">
        <v>35191164</v>
      </c>
      <c r="H84" s="3">
        <v>35191164</v>
      </c>
      <c r="I84" s="3">
        <v>37302000</v>
      </c>
      <c r="J84" s="3">
        <v>39541000</v>
      </c>
      <c r="K84" s="3">
        <v>41913000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108450093</v>
      </c>
      <c r="C5" s="6">
        <v>116871387</v>
      </c>
      <c r="D5" s="23">
        <v>128031903</v>
      </c>
      <c r="E5" s="24">
        <v>139992062</v>
      </c>
      <c r="F5" s="6">
        <v>142135418</v>
      </c>
      <c r="G5" s="25">
        <v>142135418</v>
      </c>
      <c r="H5" s="26">
        <v>0</v>
      </c>
      <c r="I5" s="24">
        <v>151414974</v>
      </c>
      <c r="J5" s="6">
        <v>160499872</v>
      </c>
      <c r="K5" s="25">
        <v>170129864</v>
      </c>
    </row>
    <row r="6" spans="1:11" ht="13.5">
      <c r="A6" s="22" t="s">
        <v>18</v>
      </c>
      <c r="B6" s="6">
        <v>208586770</v>
      </c>
      <c r="C6" s="6">
        <v>232536000</v>
      </c>
      <c r="D6" s="23">
        <v>246250769</v>
      </c>
      <c r="E6" s="24">
        <v>272015854</v>
      </c>
      <c r="F6" s="6">
        <v>268789093</v>
      </c>
      <c r="G6" s="25">
        <v>268789093</v>
      </c>
      <c r="H6" s="26">
        <v>0</v>
      </c>
      <c r="I6" s="24">
        <v>299720340</v>
      </c>
      <c r="J6" s="6">
        <v>318013080</v>
      </c>
      <c r="K6" s="25">
        <v>337093865</v>
      </c>
    </row>
    <row r="7" spans="1:11" ht="13.5">
      <c r="A7" s="22" t="s">
        <v>19</v>
      </c>
      <c r="B7" s="6">
        <v>7409732</v>
      </c>
      <c r="C7" s="6">
        <v>8631950</v>
      </c>
      <c r="D7" s="23">
        <v>6179915</v>
      </c>
      <c r="E7" s="24">
        <v>9000000</v>
      </c>
      <c r="F7" s="6">
        <v>7000000</v>
      </c>
      <c r="G7" s="25">
        <v>7000000</v>
      </c>
      <c r="H7" s="26">
        <v>0</v>
      </c>
      <c r="I7" s="24">
        <v>5000000</v>
      </c>
      <c r="J7" s="6">
        <v>5000000</v>
      </c>
      <c r="K7" s="25">
        <v>5000000</v>
      </c>
    </row>
    <row r="8" spans="1:11" ht="13.5">
      <c r="A8" s="22" t="s">
        <v>20</v>
      </c>
      <c r="B8" s="6">
        <v>96629761</v>
      </c>
      <c r="C8" s="6">
        <v>114584565</v>
      </c>
      <c r="D8" s="23">
        <v>126097769</v>
      </c>
      <c r="E8" s="24">
        <v>130838000</v>
      </c>
      <c r="F8" s="6">
        <v>130840000</v>
      </c>
      <c r="G8" s="25">
        <v>130840000</v>
      </c>
      <c r="H8" s="26">
        <v>0</v>
      </c>
      <c r="I8" s="24">
        <v>136790000</v>
      </c>
      <c r="J8" s="6">
        <v>133111574</v>
      </c>
      <c r="K8" s="25">
        <v>133931366</v>
      </c>
    </row>
    <row r="9" spans="1:11" ht="13.5">
      <c r="A9" s="22" t="s">
        <v>21</v>
      </c>
      <c r="B9" s="6">
        <v>52331108</v>
      </c>
      <c r="C9" s="6">
        <v>70886908</v>
      </c>
      <c r="D9" s="23">
        <v>32842308</v>
      </c>
      <c r="E9" s="24">
        <v>62076192</v>
      </c>
      <c r="F9" s="6">
        <v>37835143</v>
      </c>
      <c r="G9" s="25">
        <v>37835143</v>
      </c>
      <c r="H9" s="26">
        <v>0</v>
      </c>
      <c r="I9" s="24">
        <v>41331882</v>
      </c>
      <c r="J9" s="6">
        <v>43710489</v>
      </c>
      <c r="K9" s="25">
        <v>42528821</v>
      </c>
    </row>
    <row r="10" spans="1:11" ht="25.5">
      <c r="A10" s="27" t="s">
        <v>134</v>
      </c>
      <c r="B10" s="28">
        <f>SUM(B5:B9)</f>
        <v>473407464</v>
      </c>
      <c r="C10" s="29">
        <f aca="true" t="shared" si="0" ref="C10:K10">SUM(C5:C9)</f>
        <v>543510810</v>
      </c>
      <c r="D10" s="30">
        <f t="shared" si="0"/>
        <v>539402664</v>
      </c>
      <c r="E10" s="28">
        <f t="shared" si="0"/>
        <v>613922108</v>
      </c>
      <c r="F10" s="29">
        <f t="shared" si="0"/>
        <v>586599654</v>
      </c>
      <c r="G10" s="31">
        <f t="shared" si="0"/>
        <v>586599654</v>
      </c>
      <c r="H10" s="32">
        <f t="shared" si="0"/>
        <v>0</v>
      </c>
      <c r="I10" s="28">
        <f t="shared" si="0"/>
        <v>634257196</v>
      </c>
      <c r="J10" s="29">
        <f t="shared" si="0"/>
        <v>660335015</v>
      </c>
      <c r="K10" s="31">
        <f t="shared" si="0"/>
        <v>688683916</v>
      </c>
    </row>
    <row r="11" spans="1:11" ht="13.5">
      <c r="A11" s="22" t="s">
        <v>22</v>
      </c>
      <c r="B11" s="6">
        <v>122725971</v>
      </c>
      <c r="C11" s="6">
        <v>132731363</v>
      </c>
      <c r="D11" s="23">
        <v>159570957</v>
      </c>
      <c r="E11" s="24">
        <v>173280907</v>
      </c>
      <c r="F11" s="6">
        <v>179434964</v>
      </c>
      <c r="G11" s="25">
        <v>179434964</v>
      </c>
      <c r="H11" s="26">
        <v>0</v>
      </c>
      <c r="I11" s="24">
        <v>196205329</v>
      </c>
      <c r="J11" s="6">
        <v>207371327</v>
      </c>
      <c r="K11" s="25">
        <v>220537233</v>
      </c>
    </row>
    <row r="12" spans="1:11" ht="13.5">
      <c r="A12" s="22" t="s">
        <v>23</v>
      </c>
      <c r="B12" s="6">
        <v>12164110</v>
      </c>
      <c r="C12" s="6">
        <v>13131617</v>
      </c>
      <c r="D12" s="23">
        <v>14508863</v>
      </c>
      <c r="E12" s="24">
        <v>17922728</v>
      </c>
      <c r="F12" s="6">
        <v>15750854</v>
      </c>
      <c r="G12" s="25">
        <v>15750854</v>
      </c>
      <c r="H12" s="26">
        <v>0</v>
      </c>
      <c r="I12" s="24">
        <v>15910681</v>
      </c>
      <c r="J12" s="6">
        <v>17471641</v>
      </c>
      <c r="K12" s="25">
        <v>18522938</v>
      </c>
    </row>
    <row r="13" spans="1:11" ht="13.5">
      <c r="A13" s="22" t="s">
        <v>135</v>
      </c>
      <c r="B13" s="6">
        <v>69155625</v>
      </c>
      <c r="C13" s="6">
        <v>59154139</v>
      </c>
      <c r="D13" s="23">
        <v>57323140</v>
      </c>
      <c r="E13" s="24">
        <v>74415369</v>
      </c>
      <c r="F13" s="6">
        <v>66181394</v>
      </c>
      <c r="G13" s="25">
        <v>66181394</v>
      </c>
      <c r="H13" s="26">
        <v>0</v>
      </c>
      <c r="I13" s="24">
        <v>72446855</v>
      </c>
      <c r="J13" s="6">
        <v>76677068</v>
      </c>
      <c r="K13" s="25">
        <v>81161093</v>
      </c>
    </row>
    <row r="14" spans="1:11" ht="13.5">
      <c r="A14" s="22" t="s">
        <v>24</v>
      </c>
      <c r="B14" s="6">
        <v>681942</v>
      </c>
      <c r="C14" s="6">
        <v>556000</v>
      </c>
      <c r="D14" s="23">
        <v>469241</v>
      </c>
      <c r="E14" s="24">
        <v>477706</v>
      </c>
      <c r="F14" s="6">
        <v>482862</v>
      </c>
      <c r="G14" s="25">
        <v>482862</v>
      </c>
      <c r="H14" s="26">
        <v>0</v>
      </c>
      <c r="I14" s="24">
        <v>418764</v>
      </c>
      <c r="J14" s="6">
        <v>391575</v>
      </c>
      <c r="K14" s="25">
        <v>363067</v>
      </c>
    </row>
    <row r="15" spans="1:11" ht="13.5">
      <c r="A15" s="22" t="s">
        <v>25</v>
      </c>
      <c r="B15" s="6">
        <v>141131571</v>
      </c>
      <c r="C15" s="6">
        <v>154749980</v>
      </c>
      <c r="D15" s="23">
        <v>149064631</v>
      </c>
      <c r="E15" s="24">
        <v>164306011</v>
      </c>
      <c r="F15" s="6">
        <v>165624538</v>
      </c>
      <c r="G15" s="25">
        <v>165624538</v>
      </c>
      <c r="H15" s="26">
        <v>0</v>
      </c>
      <c r="I15" s="24">
        <v>183766408</v>
      </c>
      <c r="J15" s="6">
        <v>194792392</v>
      </c>
      <c r="K15" s="25">
        <v>206479936</v>
      </c>
    </row>
    <row r="16" spans="1:11" ht="13.5">
      <c r="A16" s="33" t="s">
        <v>26</v>
      </c>
      <c r="B16" s="6">
        <v>32982800</v>
      </c>
      <c r="C16" s="6">
        <v>43094216</v>
      </c>
      <c r="D16" s="23">
        <v>32289503</v>
      </c>
      <c r="E16" s="24">
        <v>20180128</v>
      </c>
      <c r="F16" s="6">
        <v>15239447</v>
      </c>
      <c r="G16" s="25">
        <v>15239447</v>
      </c>
      <c r="H16" s="26">
        <v>0</v>
      </c>
      <c r="I16" s="24">
        <v>19227648</v>
      </c>
      <c r="J16" s="6">
        <v>20381311</v>
      </c>
      <c r="K16" s="25">
        <v>21604184</v>
      </c>
    </row>
    <row r="17" spans="1:11" ht="13.5">
      <c r="A17" s="22" t="s">
        <v>27</v>
      </c>
      <c r="B17" s="6">
        <v>139229496</v>
      </c>
      <c r="C17" s="6">
        <v>148215446</v>
      </c>
      <c r="D17" s="23">
        <v>157056225</v>
      </c>
      <c r="E17" s="24">
        <v>183079309</v>
      </c>
      <c r="F17" s="6">
        <v>179228113</v>
      </c>
      <c r="G17" s="25">
        <v>179228113</v>
      </c>
      <c r="H17" s="26">
        <v>0</v>
      </c>
      <c r="I17" s="24">
        <v>204286235</v>
      </c>
      <c r="J17" s="6">
        <v>211562726</v>
      </c>
      <c r="K17" s="25">
        <v>220825434</v>
      </c>
    </row>
    <row r="18" spans="1:11" ht="13.5">
      <c r="A18" s="34" t="s">
        <v>28</v>
      </c>
      <c r="B18" s="35">
        <f>SUM(B11:B17)</f>
        <v>518071515</v>
      </c>
      <c r="C18" s="36">
        <f aca="true" t="shared" si="1" ref="C18:K18">SUM(C11:C17)</f>
        <v>551632761</v>
      </c>
      <c r="D18" s="37">
        <f t="shared" si="1"/>
        <v>570282560</v>
      </c>
      <c r="E18" s="35">
        <f t="shared" si="1"/>
        <v>633662158</v>
      </c>
      <c r="F18" s="36">
        <f t="shared" si="1"/>
        <v>621942172</v>
      </c>
      <c r="G18" s="38">
        <f t="shared" si="1"/>
        <v>621942172</v>
      </c>
      <c r="H18" s="39">
        <f t="shared" si="1"/>
        <v>0</v>
      </c>
      <c r="I18" s="35">
        <f t="shared" si="1"/>
        <v>692261920</v>
      </c>
      <c r="J18" s="36">
        <f t="shared" si="1"/>
        <v>728648040</v>
      </c>
      <c r="K18" s="38">
        <f t="shared" si="1"/>
        <v>769493885</v>
      </c>
    </row>
    <row r="19" spans="1:11" ht="13.5">
      <c r="A19" s="34" t="s">
        <v>29</v>
      </c>
      <c r="B19" s="40">
        <f>+B10-B18</f>
        <v>-44664051</v>
      </c>
      <c r="C19" s="41">
        <f aca="true" t="shared" si="2" ref="C19:K19">+C10-C18</f>
        <v>-8121951</v>
      </c>
      <c r="D19" s="42">
        <f t="shared" si="2"/>
        <v>-30879896</v>
      </c>
      <c r="E19" s="40">
        <f t="shared" si="2"/>
        <v>-19740050</v>
      </c>
      <c r="F19" s="41">
        <f t="shared" si="2"/>
        <v>-35342518</v>
      </c>
      <c r="G19" s="43">
        <f t="shared" si="2"/>
        <v>-35342518</v>
      </c>
      <c r="H19" s="44">
        <f t="shared" si="2"/>
        <v>0</v>
      </c>
      <c r="I19" s="40">
        <f t="shared" si="2"/>
        <v>-58004724</v>
      </c>
      <c r="J19" s="41">
        <f t="shared" si="2"/>
        <v>-68313025</v>
      </c>
      <c r="K19" s="43">
        <f t="shared" si="2"/>
        <v>-80809969</v>
      </c>
    </row>
    <row r="20" spans="1:11" ht="13.5">
      <c r="A20" s="22" t="s">
        <v>30</v>
      </c>
      <c r="B20" s="24">
        <v>61045704</v>
      </c>
      <c r="C20" s="6">
        <v>91959252</v>
      </c>
      <c r="D20" s="23">
        <v>49562384</v>
      </c>
      <c r="E20" s="24">
        <v>58150000</v>
      </c>
      <c r="F20" s="6">
        <v>101999000</v>
      </c>
      <c r="G20" s="25">
        <v>101999000</v>
      </c>
      <c r="H20" s="26">
        <v>0</v>
      </c>
      <c r="I20" s="24">
        <v>107647000</v>
      </c>
      <c r="J20" s="6">
        <v>110272000</v>
      </c>
      <c r="K20" s="25">
        <v>64707000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16381653</v>
      </c>
      <c r="C22" s="52">
        <f aca="true" t="shared" si="3" ref="C22:K22">SUM(C19:C21)</f>
        <v>83837301</v>
      </c>
      <c r="D22" s="53">
        <f t="shared" si="3"/>
        <v>18682488</v>
      </c>
      <c r="E22" s="51">
        <f t="shared" si="3"/>
        <v>38409950</v>
      </c>
      <c r="F22" s="52">
        <f t="shared" si="3"/>
        <v>66656482</v>
      </c>
      <c r="G22" s="54">
        <f t="shared" si="3"/>
        <v>66656482</v>
      </c>
      <c r="H22" s="55">
        <f t="shared" si="3"/>
        <v>0</v>
      </c>
      <c r="I22" s="51">
        <f t="shared" si="3"/>
        <v>49642276</v>
      </c>
      <c r="J22" s="52">
        <f t="shared" si="3"/>
        <v>41958975</v>
      </c>
      <c r="K22" s="54">
        <f t="shared" si="3"/>
        <v>-16102969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16381653</v>
      </c>
      <c r="C24" s="41">
        <f aca="true" t="shared" si="4" ref="C24:K24">SUM(C22:C23)</f>
        <v>83837301</v>
      </c>
      <c r="D24" s="42">
        <f t="shared" si="4"/>
        <v>18682488</v>
      </c>
      <c r="E24" s="40">
        <f t="shared" si="4"/>
        <v>38409950</v>
      </c>
      <c r="F24" s="41">
        <f t="shared" si="4"/>
        <v>66656482</v>
      </c>
      <c r="G24" s="43">
        <f t="shared" si="4"/>
        <v>66656482</v>
      </c>
      <c r="H24" s="44">
        <f t="shared" si="4"/>
        <v>0</v>
      </c>
      <c r="I24" s="40">
        <f t="shared" si="4"/>
        <v>49642276</v>
      </c>
      <c r="J24" s="41">
        <f t="shared" si="4"/>
        <v>41958975</v>
      </c>
      <c r="K24" s="43">
        <f t="shared" si="4"/>
        <v>-16102969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54035856</v>
      </c>
      <c r="C27" s="7">
        <v>104015440</v>
      </c>
      <c r="D27" s="64">
        <v>143290972</v>
      </c>
      <c r="E27" s="65">
        <v>111799030</v>
      </c>
      <c r="F27" s="7">
        <v>157923030</v>
      </c>
      <c r="G27" s="66">
        <v>157923030</v>
      </c>
      <c r="H27" s="67">
        <v>0</v>
      </c>
      <c r="I27" s="65">
        <v>168275000</v>
      </c>
      <c r="J27" s="7">
        <v>111750000</v>
      </c>
      <c r="K27" s="66">
        <v>64707000</v>
      </c>
    </row>
    <row r="28" spans="1:11" ht="13.5">
      <c r="A28" s="68" t="s">
        <v>30</v>
      </c>
      <c r="B28" s="6">
        <v>48425556</v>
      </c>
      <c r="C28" s="6">
        <v>81178866</v>
      </c>
      <c r="D28" s="23">
        <v>95150000</v>
      </c>
      <c r="E28" s="24">
        <v>58150000</v>
      </c>
      <c r="F28" s="6">
        <v>101999000</v>
      </c>
      <c r="G28" s="25">
        <v>101999000</v>
      </c>
      <c r="H28" s="26">
        <v>0</v>
      </c>
      <c r="I28" s="24">
        <v>107647000</v>
      </c>
      <c r="J28" s="6">
        <v>110272000</v>
      </c>
      <c r="K28" s="25">
        <v>64707000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5610300</v>
      </c>
      <c r="C31" s="6">
        <v>22836574</v>
      </c>
      <c r="D31" s="23">
        <v>48140972</v>
      </c>
      <c r="E31" s="24">
        <v>53649030</v>
      </c>
      <c r="F31" s="6">
        <v>55924030</v>
      </c>
      <c r="G31" s="25">
        <v>55924030</v>
      </c>
      <c r="H31" s="26">
        <v>0</v>
      </c>
      <c r="I31" s="24">
        <v>60628000</v>
      </c>
      <c r="J31" s="6">
        <v>1478000</v>
      </c>
      <c r="K31" s="25">
        <v>0</v>
      </c>
    </row>
    <row r="32" spans="1:11" ht="13.5">
      <c r="A32" s="34" t="s">
        <v>36</v>
      </c>
      <c r="B32" s="7">
        <f>SUM(B28:B31)</f>
        <v>54035856</v>
      </c>
      <c r="C32" s="7">
        <f aca="true" t="shared" si="5" ref="C32:K32">SUM(C28:C31)</f>
        <v>104015440</v>
      </c>
      <c r="D32" s="64">
        <f t="shared" si="5"/>
        <v>143290972</v>
      </c>
      <c r="E32" s="65">
        <f t="shared" si="5"/>
        <v>111799030</v>
      </c>
      <c r="F32" s="7">
        <f t="shared" si="5"/>
        <v>157923030</v>
      </c>
      <c r="G32" s="66">
        <f t="shared" si="5"/>
        <v>157923030</v>
      </c>
      <c r="H32" s="67">
        <f t="shared" si="5"/>
        <v>0</v>
      </c>
      <c r="I32" s="65">
        <f t="shared" si="5"/>
        <v>168275000</v>
      </c>
      <c r="J32" s="7">
        <f t="shared" si="5"/>
        <v>111750000</v>
      </c>
      <c r="K32" s="66">
        <f t="shared" si="5"/>
        <v>64707000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252041234</v>
      </c>
      <c r="C35" s="6">
        <v>290946725</v>
      </c>
      <c r="D35" s="23">
        <v>235637078</v>
      </c>
      <c r="E35" s="24">
        <v>181970000</v>
      </c>
      <c r="F35" s="6">
        <v>280741000</v>
      </c>
      <c r="G35" s="25">
        <v>280741000</v>
      </c>
      <c r="H35" s="26">
        <v>193182507</v>
      </c>
      <c r="I35" s="24">
        <v>312569000</v>
      </c>
      <c r="J35" s="6">
        <v>392630000</v>
      </c>
      <c r="K35" s="25">
        <v>641335000</v>
      </c>
    </row>
    <row r="36" spans="1:11" ht="13.5">
      <c r="A36" s="22" t="s">
        <v>39</v>
      </c>
      <c r="B36" s="6">
        <v>811205035</v>
      </c>
      <c r="C36" s="6">
        <v>869080889</v>
      </c>
      <c r="D36" s="23">
        <v>931219490</v>
      </c>
      <c r="E36" s="24">
        <v>1036167000</v>
      </c>
      <c r="F36" s="6">
        <v>731375000</v>
      </c>
      <c r="G36" s="25">
        <v>731375000</v>
      </c>
      <c r="H36" s="26">
        <v>28764347</v>
      </c>
      <c r="I36" s="24">
        <v>1057000475</v>
      </c>
      <c r="J36" s="6">
        <v>1070832572</v>
      </c>
      <c r="K36" s="25">
        <v>1070830572</v>
      </c>
    </row>
    <row r="37" spans="1:11" ht="13.5">
      <c r="A37" s="22" t="s">
        <v>40</v>
      </c>
      <c r="B37" s="6">
        <v>163489450</v>
      </c>
      <c r="C37" s="6">
        <v>170436385</v>
      </c>
      <c r="D37" s="23">
        <v>155033760</v>
      </c>
      <c r="E37" s="24">
        <v>111027000</v>
      </c>
      <c r="F37" s="6">
        <v>74563000</v>
      </c>
      <c r="G37" s="25">
        <v>74563000</v>
      </c>
      <c r="H37" s="26">
        <v>127169267</v>
      </c>
      <c r="I37" s="24">
        <v>141973458</v>
      </c>
      <c r="J37" s="6">
        <v>149571713</v>
      </c>
      <c r="K37" s="25">
        <v>156600221</v>
      </c>
    </row>
    <row r="38" spans="1:11" ht="13.5">
      <c r="A38" s="22" t="s">
        <v>41</v>
      </c>
      <c r="B38" s="6">
        <v>38195305</v>
      </c>
      <c r="C38" s="6">
        <v>39579774</v>
      </c>
      <c r="D38" s="23">
        <v>38772171</v>
      </c>
      <c r="E38" s="24">
        <v>43042000</v>
      </c>
      <c r="F38" s="6">
        <v>34695000</v>
      </c>
      <c r="G38" s="25">
        <v>34695000</v>
      </c>
      <c r="H38" s="26">
        <v>227736</v>
      </c>
      <c r="I38" s="24">
        <v>64917679</v>
      </c>
      <c r="J38" s="6">
        <v>70476906</v>
      </c>
      <c r="K38" s="25">
        <v>76158204</v>
      </c>
    </row>
    <row r="39" spans="1:11" ht="13.5">
      <c r="A39" s="22" t="s">
        <v>42</v>
      </c>
      <c r="B39" s="6">
        <v>861561514</v>
      </c>
      <c r="C39" s="6">
        <v>950011455</v>
      </c>
      <c r="D39" s="23">
        <v>973050637</v>
      </c>
      <c r="E39" s="24">
        <v>1064068000</v>
      </c>
      <c r="F39" s="6">
        <v>902858000</v>
      </c>
      <c r="G39" s="25">
        <v>902858000</v>
      </c>
      <c r="H39" s="26">
        <v>94549851</v>
      </c>
      <c r="I39" s="24">
        <v>1162678338</v>
      </c>
      <c r="J39" s="6">
        <v>1243413953</v>
      </c>
      <c r="K39" s="25">
        <v>1479407147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116800661</v>
      </c>
      <c r="C42" s="6">
        <v>74950985</v>
      </c>
      <c r="D42" s="23">
        <v>93206414</v>
      </c>
      <c r="E42" s="24">
        <v>86242823</v>
      </c>
      <c r="F42" s="6">
        <v>123292000</v>
      </c>
      <c r="G42" s="25">
        <v>123292000</v>
      </c>
      <c r="H42" s="26">
        <v>166647107</v>
      </c>
      <c r="I42" s="24">
        <v>112131250</v>
      </c>
      <c r="J42" s="6">
        <v>230907425</v>
      </c>
      <c r="K42" s="25">
        <v>293971133</v>
      </c>
    </row>
    <row r="43" spans="1:11" ht="13.5">
      <c r="A43" s="22" t="s">
        <v>45</v>
      </c>
      <c r="B43" s="6">
        <v>-74388508</v>
      </c>
      <c r="C43" s="6">
        <v>-109662983</v>
      </c>
      <c r="D43" s="23">
        <v>-118672632</v>
      </c>
      <c r="E43" s="24">
        <v>-111799000</v>
      </c>
      <c r="F43" s="6">
        <v>-153123000</v>
      </c>
      <c r="G43" s="25">
        <v>-153123000</v>
      </c>
      <c r="H43" s="26">
        <v>-53328723</v>
      </c>
      <c r="I43" s="24">
        <v>-168273000</v>
      </c>
      <c r="J43" s="6">
        <v>-111748000</v>
      </c>
      <c r="K43" s="25">
        <v>-64705000</v>
      </c>
    </row>
    <row r="44" spans="1:11" ht="13.5">
      <c r="A44" s="22" t="s">
        <v>46</v>
      </c>
      <c r="B44" s="6">
        <v>-1283771</v>
      </c>
      <c r="C44" s="6">
        <v>-1512584</v>
      </c>
      <c r="D44" s="23">
        <v>-247872</v>
      </c>
      <c r="E44" s="24">
        <v>701571</v>
      </c>
      <c r="F44" s="6">
        <v>702000</v>
      </c>
      <c r="G44" s="25">
        <v>702000</v>
      </c>
      <c r="H44" s="26">
        <v>180307051</v>
      </c>
      <c r="I44" s="24">
        <v>611934</v>
      </c>
      <c r="J44" s="6">
        <v>672577</v>
      </c>
      <c r="K44" s="25">
        <v>-328931</v>
      </c>
    </row>
    <row r="45" spans="1:11" ht="13.5">
      <c r="A45" s="34" t="s">
        <v>47</v>
      </c>
      <c r="B45" s="7">
        <v>183166945</v>
      </c>
      <c r="C45" s="7">
        <v>146942362</v>
      </c>
      <c r="D45" s="64">
        <v>121228910</v>
      </c>
      <c r="E45" s="65">
        <v>65473394</v>
      </c>
      <c r="F45" s="7">
        <v>92071001</v>
      </c>
      <c r="G45" s="66">
        <v>92071001</v>
      </c>
      <c r="H45" s="67">
        <v>388424617</v>
      </c>
      <c r="I45" s="65">
        <v>89490184</v>
      </c>
      <c r="J45" s="7">
        <v>209322186</v>
      </c>
      <c r="K45" s="66">
        <v>438259388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183166945</v>
      </c>
      <c r="C48" s="6">
        <v>146942664</v>
      </c>
      <c r="D48" s="23">
        <v>121229321</v>
      </c>
      <c r="E48" s="24">
        <v>65473000</v>
      </c>
      <c r="F48" s="6">
        <v>102488000</v>
      </c>
      <c r="G48" s="25">
        <v>102488000</v>
      </c>
      <c r="H48" s="26">
        <v>153038535</v>
      </c>
      <c r="I48" s="24">
        <v>128403000</v>
      </c>
      <c r="J48" s="6">
        <v>189552000</v>
      </c>
      <c r="K48" s="25">
        <v>429745000</v>
      </c>
    </row>
    <row r="49" spans="1:11" ht="13.5">
      <c r="A49" s="22" t="s">
        <v>50</v>
      </c>
      <c r="B49" s="6">
        <f>+B75</f>
        <v>77935018.80598241</v>
      </c>
      <c r="C49" s="6">
        <f aca="true" t="shared" si="6" ref="C49:K49">+C75</f>
        <v>36708051.06796618</v>
      </c>
      <c r="D49" s="23">
        <f t="shared" si="6"/>
        <v>48586353.45833187</v>
      </c>
      <c r="E49" s="24">
        <f t="shared" si="6"/>
        <v>44123438.6773517</v>
      </c>
      <c r="F49" s="6">
        <f t="shared" si="6"/>
        <v>-101651730.9423157</v>
      </c>
      <c r="G49" s="25">
        <f t="shared" si="6"/>
        <v>-101651730.9423157</v>
      </c>
      <c r="H49" s="26">
        <f t="shared" si="6"/>
        <v>124872387</v>
      </c>
      <c r="I49" s="24">
        <f t="shared" si="6"/>
        <v>-32786443.716267437</v>
      </c>
      <c r="J49" s="6">
        <f t="shared" si="6"/>
        <v>-49377960.730712414</v>
      </c>
      <c r="K49" s="25">
        <f t="shared" si="6"/>
        <v>-43850490.38182911</v>
      </c>
    </row>
    <row r="50" spans="1:11" ht="13.5">
      <c r="A50" s="34" t="s">
        <v>51</v>
      </c>
      <c r="B50" s="7">
        <f>+B48-B49</f>
        <v>105231926.19401759</v>
      </c>
      <c r="C50" s="7">
        <f aca="true" t="shared" si="7" ref="C50:K50">+C48-C49</f>
        <v>110234612.93203382</v>
      </c>
      <c r="D50" s="64">
        <f t="shared" si="7"/>
        <v>72642967.54166813</v>
      </c>
      <c r="E50" s="65">
        <f t="shared" si="7"/>
        <v>21349561.3226483</v>
      </c>
      <c r="F50" s="7">
        <f t="shared" si="7"/>
        <v>204139730.9423157</v>
      </c>
      <c r="G50" s="66">
        <f t="shared" si="7"/>
        <v>204139730.9423157</v>
      </c>
      <c r="H50" s="67">
        <f t="shared" si="7"/>
        <v>28166148</v>
      </c>
      <c r="I50" s="65">
        <f t="shared" si="7"/>
        <v>161189443.71626744</v>
      </c>
      <c r="J50" s="7">
        <f t="shared" si="7"/>
        <v>238929960.7307124</v>
      </c>
      <c r="K50" s="66">
        <f t="shared" si="7"/>
        <v>473595490.38182914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728234552</v>
      </c>
      <c r="C53" s="6">
        <v>775094769</v>
      </c>
      <c r="D53" s="23">
        <v>859130234</v>
      </c>
      <c r="E53" s="24">
        <v>1019419030</v>
      </c>
      <c r="F53" s="6">
        <v>1065543030</v>
      </c>
      <c r="G53" s="25">
        <v>1065543030</v>
      </c>
      <c r="H53" s="26">
        <v>907620000</v>
      </c>
      <c r="I53" s="24">
        <v>1038782847</v>
      </c>
      <c r="J53" s="6">
        <v>1073855847</v>
      </c>
      <c r="K53" s="25">
        <v>1057401847</v>
      </c>
    </row>
    <row r="54" spans="1:11" ht="13.5">
      <c r="A54" s="22" t="s">
        <v>135</v>
      </c>
      <c r="B54" s="6">
        <v>69155625</v>
      </c>
      <c r="C54" s="6">
        <v>59154139</v>
      </c>
      <c r="D54" s="23">
        <v>57323140</v>
      </c>
      <c r="E54" s="24">
        <v>74415369</v>
      </c>
      <c r="F54" s="6">
        <v>66181394</v>
      </c>
      <c r="G54" s="25">
        <v>66181394</v>
      </c>
      <c r="H54" s="26">
        <v>0</v>
      </c>
      <c r="I54" s="24">
        <v>72446855</v>
      </c>
      <c r="J54" s="6">
        <v>76677068</v>
      </c>
      <c r="K54" s="25">
        <v>81161093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7500000</v>
      </c>
      <c r="F55" s="6">
        <v>31346000</v>
      </c>
      <c r="G55" s="25">
        <v>31346000</v>
      </c>
      <c r="H55" s="26">
        <v>0</v>
      </c>
      <c r="I55" s="24">
        <v>52000000</v>
      </c>
      <c r="J55" s="6">
        <v>50000000</v>
      </c>
      <c r="K55" s="25">
        <v>0</v>
      </c>
    </row>
    <row r="56" spans="1:11" ht="13.5">
      <c r="A56" s="22" t="s">
        <v>55</v>
      </c>
      <c r="B56" s="6">
        <v>0</v>
      </c>
      <c r="C56" s="6">
        <v>36332000</v>
      </c>
      <c r="D56" s="23">
        <v>35359000</v>
      </c>
      <c r="E56" s="24">
        <v>37082800</v>
      </c>
      <c r="F56" s="6">
        <v>36318267</v>
      </c>
      <c r="G56" s="25">
        <v>36318267</v>
      </c>
      <c r="H56" s="26">
        <v>0</v>
      </c>
      <c r="I56" s="24">
        <v>40997000</v>
      </c>
      <c r="J56" s="6">
        <v>43456987</v>
      </c>
      <c r="K56" s="25">
        <v>46097406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10044000</v>
      </c>
      <c r="C59" s="6">
        <v>10044000</v>
      </c>
      <c r="D59" s="23">
        <v>8419000</v>
      </c>
      <c r="E59" s="24">
        <v>1461554</v>
      </c>
      <c r="F59" s="6">
        <v>1462000</v>
      </c>
      <c r="G59" s="25">
        <v>1462000</v>
      </c>
      <c r="H59" s="26">
        <v>1462000</v>
      </c>
      <c r="I59" s="24">
        <v>1537000</v>
      </c>
      <c r="J59" s="6">
        <v>1537000</v>
      </c>
      <c r="K59" s="25">
        <v>0</v>
      </c>
    </row>
    <row r="60" spans="1:11" ht="13.5">
      <c r="A60" s="33" t="s">
        <v>58</v>
      </c>
      <c r="B60" s="6">
        <v>22435000</v>
      </c>
      <c r="C60" s="6">
        <v>22435000</v>
      </c>
      <c r="D60" s="23">
        <v>19192000</v>
      </c>
      <c r="E60" s="24">
        <v>22329000</v>
      </c>
      <c r="F60" s="6">
        <v>22329000</v>
      </c>
      <c r="G60" s="25">
        <v>22329000</v>
      </c>
      <c r="H60" s="26">
        <v>22329000</v>
      </c>
      <c r="I60" s="24">
        <v>62556000</v>
      </c>
      <c r="J60" s="6">
        <v>21759000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21535</v>
      </c>
      <c r="E65" s="91">
        <v>1906</v>
      </c>
      <c r="F65" s="92">
        <v>453</v>
      </c>
      <c r="G65" s="93">
        <v>453</v>
      </c>
      <c r="H65" s="94">
        <v>453</v>
      </c>
      <c r="I65" s="91">
        <v>453</v>
      </c>
      <c r="J65" s="92">
        <v>453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1.020002837507917</v>
      </c>
      <c r="C70" s="5">
        <f aca="true" t="shared" si="8" ref="C70:K70">IF(ISERROR(C71/C72),0,(C71/C72))</f>
        <v>0.9039547405019672</v>
      </c>
      <c r="D70" s="5">
        <f t="shared" si="8"/>
        <v>0.9493339864761041</v>
      </c>
      <c r="E70" s="5">
        <f t="shared" si="8"/>
        <v>0.9422944637252997</v>
      </c>
      <c r="F70" s="5">
        <f t="shared" si="8"/>
        <v>0.9846831803241219</v>
      </c>
      <c r="G70" s="5">
        <f t="shared" si="8"/>
        <v>0.9846831803241219</v>
      </c>
      <c r="H70" s="5">
        <f t="shared" si="8"/>
        <v>0</v>
      </c>
      <c r="I70" s="5">
        <f t="shared" si="8"/>
        <v>0.9495807412459335</v>
      </c>
      <c r="J70" s="5">
        <f t="shared" si="8"/>
        <v>0.9954589846083034</v>
      </c>
      <c r="K70" s="5">
        <f t="shared" si="8"/>
        <v>0.9420899112287111</v>
      </c>
    </row>
    <row r="71" spans="1:11" ht="12.75" hidden="1">
      <c r="A71" s="1" t="s">
        <v>141</v>
      </c>
      <c r="B71" s="1">
        <f>+B83</f>
        <v>373224737</v>
      </c>
      <c r="C71" s="1">
        <f aca="true" t="shared" si="9" ref="C71:K71">+C83</f>
        <v>354432002</v>
      </c>
      <c r="D71" s="1">
        <f t="shared" si="9"/>
        <v>384325000</v>
      </c>
      <c r="E71" s="1">
        <f t="shared" si="9"/>
        <v>437077735</v>
      </c>
      <c r="F71" s="1">
        <f t="shared" si="9"/>
        <v>437078411</v>
      </c>
      <c r="G71" s="1">
        <f t="shared" si="9"/>
        <v>437078411</v>
      </c>
      <c r="H71" s="1">
        <f t="shared" si="9"/>
        <v>528785160</v>
      </c>
      <c r="I71" s="1">
        <f t="shared" si="9"/>
        <v>462722902</v>
      </c>
      <c r="J71" s="1">
        <f t="shared" si="9"/>
        <v>514391000</v>
      </c>
      <c r="K71" s="1">
        <f t="shared" si="9"/>
        <v>512438000</v>
      </c>
    </row>
    <row r="72" spans="1:11" ht="12.75" hidden="1">
      <c r="A72" s="1" t="s">
        <v>142</v>
      </c>
      <c r="B72" s="1">
        <f>+B77</f>
        <v>365905587</v>
      </c>
      <c r="C72" s="1">
        <f aca="true" t="shared" si="10" ref="C72:K72">+C77</f>
        <v>392090429</v>
      </c>
      <c r="D72" s="1">
        <f t="shared" si="10"/>
        <v>404836449</v>
      </c>
      <c r="E72" s="1">
        <f t="shared" si="10"/>
        <v>463844108</v>
      </c>
      <c r="F72" s="1">
        <f t="shared" si="10"/>
        <v>443877198</v>
      </c>
      <c r="G72" s="1">
        <f t="shared" si="10"/>
        <v>443877198</v>
      </c>
      <c r="H72" s="1">
        <f t="shared" si="10"/>
        <v>0</v>
      </c>
      <c r="I72" s="1">
        <f t="shared" si="10"/>
        <v>487291793</v>
      </c>
      <c r="J72" s="1">
        <f t="shared" si="10"/>
        <v>516737513</v>
      </c>
      <c r="K72" s="1">
        <f t="shared" si="10"/>
        <v>543937467</v>
      </c>
    </row>
    <row r="73" spans="1:11" ht="12.75" hidden="1">
      <c r="A73" s="1" t="s">
        <v>143</v>
      </c>
      <c r="B73" s="1">
        <f>+B74</f>
        <v>23652305.33333333</v>
      </c>
      <c r="C73" s="1">
        <f aca="true" t="shared" si="11" ref="C73:K73">+(C78+C80+C81+C82)-(B78+B80+B81+B82)</f>
        <v>30826949</v>
      </c>
      <c r="D73" s="1">
        <f t="shared" si="11"/>
        <v>-4431316</v>
      </c>
      <c r="E73" s="1">
        <f t="shared" si="11"/>
        <v>3358281</v>
      </c>
      <c r="F73" s="1">
        <f>+(F78+F80+F81+F82)-(D78+D80+D81+D82)</f>
        <v>100620281</v>
      </c>
      <c r="G73" s="1">
        <f>+(G78+G80+G81+G82)-(D78+D80+D81+D82)</f>
        <v>100620281</v>
      </c>
      <c r="H73" s="1">
        <f>+(H78+H80+H81+H82)-(D78+D80+D81+D82)</f>
        <v>-37730869</v>
      </c>
      <c r="I73" s="1">
        <f>+(I78+I80+I81+I82)-(E78+E80+E81+E82)</f>
        <v>64111000</v>
      </c>
      <c r="J73" s="1">
        <f t="shared" si="11"/>
        <v>15003000</v>
      </c>
      <c r="K73" s="1">
        <f t="shared" si="11"/>
        <v>8510000</v>
      </c>
    </row>
    <row r="74" spans="1:11" ht="12.75" hidden="1">
      <c r="A74" s="1" t="s">
        <v>144</v>
      </c>
      <c r="B74" s="1">
        <f>+TREND(C74:E74)</f>
        <v>23652305.33333333</v>
      </c>
      <c r="C74" s="1">
        <f>+C73</f>
        <v>30826949</v>
      </c>
      <c r="D74" s="1">
        <f aca="true" t="shared" si="12" ref="D74:K74">+D73</f>
        <v>-4431316</v>
      </c>
      <c r="E74" s="1">
        <f t="shared" si="12"/>
        <v>3358281</v>
      </c>
      <c r="F74" s="1">
        <f t="shared" si="12"/>
        <v>100620281</v>
      </c>
      <c r="G74" s="1">
        <f t="shared" si="12"/>
        <v>100620281</v>
      </c>
      <c r="H74" s="1">
        <f t="shared" si="12"/>
        <v>-37730869</v>
      </c>
      <c r="I74" s="1">
        <f t="shared" si="12"/>
        <v>64111000</v>
      </c>
      <c r="J74" s="1">
        <f t="shared" si="12"/>
        <v>15003000</v>
      </c>
      <c r="K74" s="1">
        <f t="shared" si="12"/>
        <v>8510000</v>
      </c>
    </row>
    <row r="75" spans="1:11" ht="12.75" hidden="1">
      <c r="A75" s="1" t="s">
        <v>145</v>
      </c>
      <c r="B75" s="1">
        <f>+B84-(((B80+B81+B78)*B70)-B79)</f>
        <v>77935018.80598241</v>
      </c>
      <c r="C75" s="1">
        <f aca="true" t="shared" si="13" ref="C75:K75">+C84-(((C80+C81+C78)*C70)-C79)</f>
        <v>36708051.06796618</v>
      </c>
      <c r="D75" s="1">
        <f t="shared" si="13"/>
        <v>48586353.45833187</v>
      </c>
      <c r="E75" s="1">
        <f t="shared" si="13"/>
        <v>44123438.6773517</v>
      </c>
      <c r="F75" s="1">
        <f t="shared" si="13"/>
        <v>-101651730.9423157</v>
      </c>
      <c r="G75" s="1">
        <f t="shared" si="13"/>
        <v>-101651730.9423157</v>
      </c>
      <c r="H75" s="1">
        <f t="shared" si="13"/>
        <v>124872387</v>
      </c>
      <c r="I75" s="1">
        <f t="shared" si="13"/>
        <v>-32786443.716267437</v>
      </c>
      <c r="J75" s="1">
        <f t="shared" si="13"/>
        <v>-49377960.730712414</v>
      </c>
      <c r="K75" s="1">
        <f t="shared" si="13"/>
        <v>-43850490.38182911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365905587</v>
      </c>
      <c r="C77" s="3">
        <v>392090429</v>
      </c>
      <c r="D77" s="3">
        <v>404836449</v>
      </c>
      <c r="E77" s="3">
        <v>463844108</v>
      </c>
      <c r="F77" s="3">
        <v>443877198</v>
      </c>
      <c r="G77" s="3">
        <v>443877198</v>
      </c>
      <c r="H77" s="3">
        <v>0</v>
      </c>
      <c r="I77" s="3">
        <v>487291793</v>
      </c>
      <c r="J77" s="3">
        <v>516737513</v>
      </c>
      <c r="K77" s="3">
        <v>543937467</v>
      </c>
    </row>
    <row r="78" spans="1:11" ht="12.75" hidden="1">
      <c r="A78" s="2" t="s">
        <v>65</v>
      </c>
      <c r="B78" s="3">
        <v>21418</v>
      </c>
      <c r="C78" s="3">
        <v>19186</v>
      </c>
      <c r="D78" s="3">
        <v>17610</v>
      </c>
      <c r="E78" s="3">
        <v>20000</v>
      </c>
      <c r="F78" s="3">
        <v>0</v>
      </c>
      <c r="G78" s="3">
        <v>0</v>
      </c>
      <c r="H78" s="3">
        <v>0</v>
      </c>
      <c r="I78" s="3">
        <v>14000</v>
      </c>
      <c r="J78" s="3">
        <v>12000</v>
      </c>
      <c r="K78" s="3">
        <v>10000</v>
      </c>
    </row>
    <row r="79" spans="1:11" ht="12.75" hidden="1">
      <c r="A79" s="2" t="s">
        <v>66</v>
      </c>
      <c r="B79" s="3">
        <v>130192815</v>
      </c>
      <c r="C79" s="3">
        <v>110888206</v>
      </c>
      <c r="D79" s="3">
        <v>122284403</v>
      </c>
      <c r="E79" s="3">
        <v>78300000</v>
      </c>
      <c r="F79" s="3">
        <v>73871000</v>
      </c>
      <c r="G79" s="3">
        <v>73871000</v>
      </c>
      <c r="H79" s="3">
        <v>124872387</v>
      </c>
      <c r="I79" s="3">
        <v>104999621</v>
      </c>
      <c r="J79" s="3">
        <v>110000000</v>
      </c>
      <c r="K79" s="3">
        <v>115000000</v>
      </c>
    </row>
    <row r="80" spans="1:11" ht="12.75" hidden="1">
      <c r="A80" s="2" t="s">
        <v>67</v>
      </c>
      <c r="B80" s="3">
        <v>20905918</v>
      </c>
      <c r="C80" s="3">
        <v>22366249</v>
      </c>
      <c r="D80" s="3">
        <v>22517812</v>
      </c>
      <c r="E80" s="3">
        <v>24602000</v>
      </c>
      <c r="F80" s="3">
        <v>178253000</v>
      </c>
      <c r="G80" s="3">
        <v>178253000</v>
      </c>
      <c r="H80" s="3">
        <v>31704850</v>
      </c>
      <c r="I80" s="3">
        <v>83085000</v>
      </c>
      <c r="J80" s="3">
        <v>91890000</v>
      </c>
      <c r="K80" s="3">
        <v>100402000</v>
      </c>
    </row>
    <row r="81" spans="1:11" ht="12.75" hidden="1">
      <c r="A81" s="2" t="s">
        <v>68</v>
      </c>
      <c r="B81" s="3">
        <v>30305655</v>
      </c>
      <c r="C81" s="3">
        <v>59676367</v>
      </c>
      <c r="D81" s="3">
        <v>55095897</v>
      </c>
      <c r="E81" s="3">
        <v>56367000</v>
      </c>
      <c r="F81" s="3">
        <v>0</v>
      </c>
      <c r="G81" s="3">
        <v>0</v>
      </c>
      <c r="H81" s="3">
        <v>8197000</v>
      </c>
      <c r="I81" s="3">
        <v>62003000</v>
      </c>
      <c r="J81" s="3">
        <v>68203000</v>
      </c>
      <c r="K81" s="3">
        <v>68203000</v>
      </c>
    </row>
    <row r="82" spans="1:11" ht="12.75" hidden="1">
      <c r="A82" s="2" t="s">
        <v>69</v>
      </c>
      <c r="B82" s="3">
        <v>4095</v>
      </c>
      <c r="C82" s="3">
        <v>2233</v>
      </c>
      <c r="D82" s="3">
        <v>1400</v>
      </c>
      <c r="E82" s="3">
        <v>2000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373224737</v>
      </c>
      <c r="C83" s="3">
        <v>354432002</v>
      </c>
      <c r="D83" s="3">
        <v>384325000</v>
      </c>
      <c r="E83" s="3">
        <v>437077735</v>
      </c>
      <c r="F83" s="3">
        <v>437078411</v>
      </c>
      <c r="G83" s="3">
        <v>437078411</v>
      </c>
      <c r="H83" s="3">
        <v>528785160</v>
      </c>
      <c r="I83" s="3">
        <v>462722902</v>
      </c>
      <c r="J83" s="3">
        <v>514391000</v>
      </c>
      <c r="K83" s="3">
        <v>512438000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42138925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841435</v>
      </c>
      <c r="C5" s="6">
        <v>1675645</v>
      </c>
      <c r="D5" s="23">
        <v>2189186</v>
      </c>
      <c r="E5" s="24">
        <v>3056643</v>
      </c>
      <c r="F5" s="6">
        <v>3220438</v>
      </c>
      <c r="G5" s="25">
        <v>3220438</v>
      </c>
      <c r="H5" s="26">
        <v>0</v>
      </c>
      <c r="I5" s="24">
        <v>3220438</v>
      </c>
      <c r="J5" s="6">
        <v>3363849</v>
      </c>
      <c r="K5" s="25">
        <v>3521618</v>
      </c>
    </row>
    <row r="6" spans="1:11" ht="13.5">
      <c r="A6" s="22" t="s">
        <v>18</v>
      </c>
      <c r="B6" s="6">
        <v>168138</v>
      </c>
      <c r="C6" s="6">
        <v>138000</v>
      </c>
      <c r="D6" s="23">
        <v>221852</v>
      </c>
      <c r="E6" s="24">
        <v>175000</v>
      </c>
      <c r="F6" s="6">
        <v>195000</v>
      </c>
      <c r="G6" s="25">
        <v>195000</v>
      </c>
      <c r="H6" s="26">
        <v>0</v>
      </c>
      <c r="I6" s="24">
        <v>180000</v>
      </c>
      <c r="J6" s="6">
        <v>190000</v>
      </c>
      <c r="K6" s="25">
        <v>199965</v>
      </c>
    </row>
    <row r="7" spans="1:11" ht="13.5">
      <c r="A7" s="22" t="s">
        <v>19</v>
      </c>
      <c r="B7" s="6">
        <v>935746</v>
      </c>
      <c r="C7" s="6">
        <v>1790234</v>
      </c>
      <c r="D7" s="23">
        <v>3876256</v>
      </c>
      <c r="E7" s="24">
        <v>2500000</v>
      </c>
      <c r="F7" s="6">
        <v>5000000</v>
      </c>
      <c r="G7" s="25">
        <v>5000000</v>
      </c>
      <c r="H7" s="26">
        <v>0</v>
      </c>
      <c r="I7" s="24">
        <v>5000000</v>
      </c>
      <c r="J7" s="6">
        <v>5000000</v>
      </c>
      <c r="K7" s="25">
        <v>5000000</v>
      </c>
    </row>
    <row r="8" spans="1:11" ht="13.5">
      <c r="A8" s="22" t="s">
        <v>20</v>
      </c>
      <c r="B8" s="6">
        <v>57243710</v>
      </c>
      <c r="C8" s="6">
        <v>61826061</v>
      </c>
      <c r="D8" s="23">
        <v>66851056</v>
      </c>
      <c r="E8" s="24">
        <v>71820000</v>
      </c>
      <c r="F8" s="6">
        <v>71524000</v>
      </c>
      <c r="G8" s="25">
        <v>71524000</v>
      </c>
      <c r="H8" s="26">
        <v>0</v>
      </c>
      <c r="I8" s="24">
        <v>81910800</v>
      </c>
      <c r="J8" s="6">
        <v>77385000</v>
      </c>
      <c r="K8" s="25">
        <v>74458000</v>
      </c>
    </row>
    <row r="9" spans="1:11" ht="13.5">
      <c r="A9" s="22" t="s">
        <v>21</v>
      </c>
      <c r="B9" s="6">
        <v>180130</v>
      </c>
      <c r="C9" s="6">
        <v>171956</v>
      </c>
      <c r="D9" s="23">
        <v>216318</v>
      </c>
      <c r="E9" s="24">
        <v>172349</v>
      </c>
      <c r="F9" s="6">
        <v>181350</v>
      </c>
      <c r="G9" s="25">
        <v>181350</v>
      </c>
      <c r="H9" s="26">
        <v>0</v>
      </c>
      <c r="I9" s="24">
        <v>196798</v>
      </c>
      <c r="J9" s="6">
        <v>197568</v>
      </c>
      <c r="K9" s="25">
        <v>197351</v>
      </c>
    </row>
    <row r="10" spans="1:11" ht="25.5">
      <c r="A10" s="27" t="s">
        <v>134</v>
      </c>
      <c r="B10" s="28">
        <f>SUM(B5:B9)</f>
        <v>59369159</v>
      </c>
      <c r="C10" s="29">
        <f aca="true" t="shared" si="0" ref="C10:K10">SUM(C5:C9)</f>
        <v>65601896</v>
      </c>
      <c r="D10" s="30">
        <f t="shared" si="0"/>
        <v>73354668</v>
      </c>
      <c r="E10" s="28">
        <f t="shared" si="0"/>
        <v>77723992</v>
      </c>
      <c r="F10" s="29">
        <f t="shared" si="0"/>
        <v>80120788</v>
      </c>
      <c r="G10" s="31">
        <f t="shared" si="0"/>
        <v>80120788</v>
      </c>
      <c r="H10" s="32">
        <f t="shared" si="0"/>
        <v>0</v>
      </c>
      <c r="I10" s="28">
        <f t="shared" si="0"/>
        <v>90508036</v>
      </c>
      <c r="J10" s="29">
        <f t="shared" si="0"/>
        <v>86136417</v>
      </c>
      <c r="K10" s="31">
        <f t="shared" si="0"/>
        <v>83376934</v>
      </c>
    </row>
    <row r="11" spans="1:11" ht="13.5">
      <c r="A11" s="22" t="s">
        <v>22</v>
      </c>
      <c r="B11" s="6">
        <v>10000604</v>
      </c>
      <c r="C11" s="6">
        <v>9100719</v>
      </c>
      <c r="D11" s="23">
        <v>9256777</v>
      </c>
      <c r="E11" s="24">
        <v>12853544</v>
      </c>
      <c r="F11" s="6">
        <v>11917644</v>
      </c>
      <c r="G11" s="25">
        <v>11917644</v>
      </c>
      <c r="H11" s="26">
        <v>0</v>
      </c>
      <c r="I11" s="24">
        <v>12421343</v>
      </c>
      <c r="J11" s="6">
        <v>13183975</v>
      </c>
      <c r="K11" s="25">
        <v>13955735</v>
      </c>
    </row>
    <row r="12" spans="1:11" ht="13.5">
      <c r="A12" s="22" t="s">
        <v>23</v>
      </c>
      <c r="B12" s="6">
        <v>4585536</v>
      </c>
      <c r="C12" s="6">
        <v>4780264</v>
      </c>
      <c r="D12" s="23">
        <v>5125489</v>
      </c>
      <c r="E12" s="24">
        <v>5784953</v>
      </c>
      <c r="F12" s="6">
        <v>5784952</v>
      </c>
      <c r="G12" s="25">
        <v>5784952</v>
      </c>
      <c r="H12" s="26">
        <v>0</v>
      </c>
      <c r="I12" s="24">
        <v>6001845</v>
      </c>
      <c r="J12" s="6">
        <v>6370771</v>
      </c>
      <c r="K12" s="25">
        <v>6743322</v>
      </c>
    </row>
    <row r="13" spans="1:11" ht="13.5">
      <c r="A13" s="22" t="s">
        <v>135</v>
      </c>
      <c r="B13" s="6">
        <v>3351190</v>
      </c>
      <c r="C13" s="6">
        <v>6091688</v>
      </c>
      <c r="D13" s="23">
        <v>9805786</v>
      </c>
      <c r="E13" s="24">
        <v>9750000</v>
      </c>
      <c r="F13" s="6">
        <v>11125000</v>
      </c>
      <c r="G13" s="25">
        <v>11125000</v>
      </c>
      <c r="H13" s="26">
        <v>0</v>
      </c>
      <c r="I13" s="24">
        <v>13000000</v>
      </c>
      <c r="J13" s="6">
        <v>13767000</v>
      </c>
      <c r="K13" s="25">
        <v>14537952</v>
      </c>
    </row>
    <row r="14" spans="1:11" ht="13.5">
      <c r="A14" s="22" t="s">
        <v>24</v>
      </c>
      <c r="B14" s="6">
        <v>348097</v>
      </c>
      <c r="C14" s="6">
        <v>254850</v>
      </c>
      <c r="D14" s="23">
        <v>213962</v>
      </c>
      <c r="E14" s="24">
        <v>230000</v>
      </c>
      <c r="F14" s="6">
        <v>125000</v>
      </c>
      <c r="G14" s="25">
        <v>125000</v>
      </c>
      <c r="H14" s="26">
        <v>0</v>
      </c>
      <c r="I14" s="24">
        <v>180000</v>
      </c>
      <c r="J14" s="6">
        <v>190620</v>
      </c>
      <c r="K14" s="25">
        <v>201295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5689302</v>
      </c>
      <c r="C16" s="6">
        <v>2520657</v>
      </c>
      <c r="D16" s="23">
        <v>3293541</v>
      </c>
      <c r="E16" s="24">
        <v>1000000</v>
      </c>
      <c r="F16" s="6">
        <v>1000000</v>
      </c>
      <c r="G16" s="25">
        <v>1000000</v>
      </c>
      <c r="H16" s="26">
        <v>0</v>
      </c>
      <c r="I16" s="24">
        <v>1000000</v>
      </c>
      <c r="J16" s="6">
        <v>1059000</v>
      </c>
      <c r="K16" s="25">
        <v>1118304</v>
      </c>
    </row>
    <row r="17" spans="1:11" ht="13.5">
      <c r="A17" s="22" t="s">
        <v>27</v>
      </c>
      <c r="B17" s="6">
        <v>19515367</v>
      </c>
      <c r="C17" s="6">
        <v>13606097</v>
      </c>
      <c r="D17" s="23">
        <v>15406118</v>
      </c>
      <c r="E17" s="24">
        <v>25304906</v>
      </c>
      <c r="F17" s="6">
        <v>27807307</v>
      </c>
      <c r="G17" s="25">
        <v>27807307</v>
      </c>
      <c r="H17" s="26">
        <v>0</v>
      </c>
      <c r="I17" s="24">
        <v>27684306</v>
      </c>
      <c r="J17" s="6">
        <v>29317903</v>
      </c>
      <c r="K17" s="25">
        <v>30959500</v>
      </c>
    </row>
    <row r="18" spans="1:11" ht="13.5">
      <c r="A18" s="34" t="s">
        <v>28</v>
      </c>
      <c r="B18" s="35">
        <f>SUM(B11:B17)</f>
        <v>43490096</v>
      </c>
      <c r="C18" s="36">
        <f aca="true" t="shared" si="1" ref="C18:K18">SUM(C11:C17)</f>
        <v>36354275</v>
      </c>
      <c r="D18" s="37">
        <f t="shared" si="1"/>
        <v>43101673</v>
      </c>
      <c r="E18" s="35">
        <f t="shared" si="1"/>
        <v>54923403</v>
      </c>
      <c r="F18" s="36">
        <f t="shared" si="1"/>
        <v>57759903</v>
      </c>
      <c r="G18" s="38">
        <f t="shared" si="1"/>
        <v>57759903</v>
      </c>
      <c r="H18" s="39">
        <f t="shared" si="1"/>
        <v>0</v>
      </c>
      <c r="I18" s="35">
        <f t="shared" si="1"/>
        <v>60287494</v>
      </c>
      <c r="J18" s="36">
        <f t="shared" si="1"/>
        <v>63889269</v>
      </c>
      <c r="K18" s="38">
        <f t="shared" si="1"/>
        <v>67516108</v>
      </c>
    </row>
    <row r="19" spans="1:11" ht="13.5">
      <c r="A19" s="34" t="s">
        <v>29</v>
      </c>
      <c r="B19" s="40">
        <f>+B10-B18</f>
        <v>15879063</v>
      </c>
      <c r="C19" s="41">
        <f aca="true" t="shared" si="2" ref="C19:K19">+C10-C18</f>
        <v>29247621</v>
      </c>
      <c r="D19" s="42">
        <f t="shared" si="2"/>
        <v>30252995</v>
      </c>
      <c r="E19" s="40">
        <f t="shared" si="2"/>
        <v>22800589</v>
      </c>
      <c r="F19" s="41">
        <f t="shared" si="2"/>
        <v>22360885</v>
      </c>
      <c r="G19" s="43">
        <f t="shared" si="2"/>
        <v>22360885</v>
      </c>
      <c r="H19" s="44">
        <f t="shared" si="2"/>
        <v>0</v>
      </c>
      <c r="I19" s="40">
        <f t="shared" si="2"/>
        <v>30220542</v>
      </c>
      <c r="J19" s="41">
        <f t="shared" si="2"/>
        <v>22247148</v>
      </c>
      <c r="K19" s="43">
        <f t="shared" si="2"/>
        <v>15860826</v>
      </c>
    </row>
    <row r="20" spans="1:11" ht="13.5">
      <c r="A20" s="22" t="s">
        <v>30</v>
      </c>
      <c r="B20" s="24">
        <v>20677372</v>
      </c>
      <c r="C20" s="6">
        <v>21217761</v>
      </c>
      <c r="D20" s="23">
        <v>22986204</v>
      </c>
      <c r="E20" s="24">
        <v>21401000</v>
      </c>
      <c r="F20" s="6">
        <v>31401000</v>
      </c>
      <c r="G20" s="25">
        <v>31401000</v>
      </c>
      <c r="H20" s="26">
        <v>0</v>
      </c>
      <c r="I20" s="24">
        <v>30051000</v>
      </c>
      <c r="J20" s="6">
        <v>22787000</v>
      </c>
      <c r="K20" s="25">
        <v>30890000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36556435</v>
      </c>
      <c r="C22" s="52">
        <f aca="true" t="shared" si="3" ref="C22:K22">SUM(C19:C21)</f>
        <v>50465382</v>
      </c>
      <c r="D22" s="53">
        <f t="shared" si="3"/>
        <v>53239199</v>
      </c>
      <c r="E22" s="51">
        <f t="shared" si="3"/>
        <v>44201589</v>
      </c>
      <c r="F22" s="52">
        <f t="shared" si="3"/>
        <v>53761885</v>
      </c>
      <c r="G22" s="54">
        <f t="shared" si="3"/>
        <v>53761885</v>
      </c>
      <c r="H22" s="55">
        <f t="shared" si="3"/>
        <v>0</v>
      </c>
      <c r="I22" s="51">
        <f t="shared" si="3"/>
        <v>60271542</v>
      </c>
      <c r="J22" s="52">
        <f t="shared" si="3"/>
        <v>45034148</v>
      </c>
      <c r="K22" s="54">
        <f t="shared" si="3"/>
        <v>46750826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36556435</v>
      </c>
      <c r="C24" s="41">
        <f aca="true" t="shared" si="4" ref="C24:K24">SUM(C22:C23)</f>
        <v>50465382</v>
      </c>
      <c r="D24" s="42">
        <f t="shared" si="4"/>
        <v>53239199</v>
      </c>
      <c r="E24" s="40">
        <f t="shared" si="4"/>
        <v>44201589</v>
      </c>
      <c r="F24" s="41">
        <f t="shared" si="4"/>
        <v>53761885</v>
      </c>
      <c r="G24" s="43">
        <f t="shared" si="4"/>
        <v>53761885</v>
      </c>
      <c r="H24" s="44">
        <f t="shared" si="4"/>
        <v>0</v>
      </c>
      <c r="I24" s="40">
        <f t="shared" si="4"/>
        <v>60271542</v>
      </c>
      <c r="J24" s="41">
        <f t="shared" si="4"/>
        <v>45034148</v>
      </c>
      <c r="K24" s="43">
        <f t="shared" si="4"/>
        <v>46750826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23323619</v>
      </c>
      <c r="C27" s="7">
        <v>22821566</v>
      </c>
      <c r="D27" s="64">
        <v>23634092</v>
      </c>
      <c r="E27" s="65">
        <v>44040000</v>
      </c>
      <c r="F27" s="7">
        <v>53562000</v>
      </c>
      <c r="G27" s="66">
        <v>53562000</v>
      </c>
      <c r="H27" s="67">
        <v>0</v>
      </c>
      <c r="I27" s="65">
        <v>60201000</v>
      </c>
      <c r="J27" s="7">
        <v>44497500</v>
      </c>
      <c r="K27" s="66">
        <v>43732273</v>
      </c>
    </row>
    <row r="28" spans="1:11" ht="13.5">
      <c r="A28" s="68" t="s">
        <v>30</v>
      </c>
      <c r="B28" s="6">
        <v>20380370</v>
      </c>
      <c r="C28" s="6">
        <v>20776399</v>
      </c>
      <c r="D28" s="23">
        <v>20444596</v>
      </c>
      <c r="E28" s="24">
        <v>21401000</v>
      </c>
      <c r="F28" s="6">
        <v>31401000</v>
      </c>
      <c r="G28" s="25">
        <v>31401000</v>
      </c>
      <c r="H28" s="26">
        <v>0</v>
      </c>
      <c r="I28" s="24">
        <v>30051000</v>
      </c>
      <c r="J28" s="6">
        <v>22787000</v>
      </c>
      <c r="K28" s="25">
        <v>30890000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2943249</v>
      </c>
      <c r="C31" s="6">
        <v>2045167</v>
      </c>
      <c r="D31" s="23">
        <v>3189496</v>
      </c>
      <c r="E31" s="24">
        <v>22639000</v>
      </c>
      <c r="F31" s="6">
        <v>22161000</v>
      </c>
      <c r="G31" s="25">
        <v>22161000</v>
      </c>
      <c r="H31" s="26">
        <v>0</v>
      </c>
      <c r="I31" s="24">
        <v>30150000</v>
      </c>
      <c r="J31" s="6">
        <v>21710500</v>
      </c>
      <c r="K31" s="25">
        <v>12842273</v>
      </c>
    </row>
    <row r="32" spans="1:11" ht="13.5">
      <c r="A32" s="34" t="s">
        <v>36</v>
      </c>
      <c r="B32" s="7">
        <f>SUM(B28:B31)</f>
        <v>23323619</v>
      </c>
      <c r="C32" s="7">
        <f aca="true" t="shared" si="5" ref="C32:K32">SUM(C28:C31)</f>
        <v>22821566</v>
      </c>
      <c r="D32" s="64">
        <f t="shared" si="5"/>
        <v>23634092</v>
      </c>
      <c r="E32" s="65">
        <f t="shared" si="5"/>
        <v>44040000</v>
      </c>
      <c r="F32" s="7">
        <f t="shared" si="5"/>
        <v>53562000</v>
      </c>
      <c r="G32" s="66">
        <f t="shared" si="5"/>
        <v>53562000</v>
      </c>
      <c r="H32" s="67">
        <f t="shared" si="5"/>
        <v>0</v>
      </c>
      <c r="I32" s="65">
        <f t="shared" si="5"/>
        <v>60201000</v>
      </c>
      <c r="J32" s="7">
        <f t="shared" si="5"/>
        <v>44497500</v>
      </c>
      <c r="K32" s="66">
        <f t="shared" si="5"/>
        <v>43732273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30548884</v>
      </c>
      <c r="C35" s="6">
        <v>67774978</v>
      </c>
      <c r="D35" s="23">
        <v>106002209</v>
      </c>
      <c r="E35" s="24">
        <v>52746282</v>
      </c>
      <c r="F35" s="6">
        <v>125190000</v>
      </c>
      <c r="G35" s="25">
        <v>125190000</v>
      </c>
      <c r="H35" s="26">
        <v>148613345</v>
      </c>
      <c r="I35" s="24">
        <v>146670998</v>
      </c>
      <c r="J35" s="6">
        <v>154881000</v>
      </c>
      <c r="K35" s="25">
        <v>165506000</v>
      </c>
    </row>
    <row r="36" spans="1:11" ht="13.5">
      <c r="A36" s="22" t="s">
        <v>39</v>
      </c>
      <c r="B36" s="6">
        <v>57560479</v>
      </c>
      <c r="C36" s="6">
        <v>75010709</v>
      </c>
      <c r="D36" s="23">
        <v>88810248</v>
      </c>
      <c r="E36" s="24">
        <v>115531887</v>
      </c>
      <c r="F36" s="6">
        <v>120858000</v>
      </c>
      <c r="G36" s="25">
        <v>120858000</v>
      </c>
      <c r="H36" s="26">
        <v>104704132</v>
      </c>
      <c r="I36" s="24">
        <v>178059000</v>
      </c>
      <c r="J36" s="6">
        <v>207790000</v>
      </c>
      <c r="K36" s="25">
        <v>236984000</v>
      </c>
    </row>
    <row r="37" spans="1:11" ht="13.5">
      <c r="A37" s="22" t="s">
        <v>40</v>
      </c>
      <c r="B37" s="6">
        <v>16968648</v>
      </c>
      <c r="C37" s="6">
        <v>20705367</v>
      </c>
      <c r="D37" s="23">
        <v>18912376</v>
      </c>
      <c r="E37" s="24">
        <v>6560498</v>
      </c>
      <c r="F37" s="6">
        <v>7637000</v>
      </c>
      <c r="G37" s="25">
        <v>7637000</v>
      </c>
      <c r="H37" s="26">
        <v>22694843</v>
      </c>
      <c r="I37" s="24">
        <v>8417097</v>
      </c>
      <c r="J37" s="6">
        <v>8047096</v>
      </c>
      <c r="K37" s="25">
        <v>8957097</v>
      </c>
    </row>
    <row r="38" spans="1:11" ht="13.5">
      <c r="A38" s="22" t="s">
        <v>41</v>
      </c>
      <c r="B38" s="6">
        <v>4875244</v>
      </c>
      <c r="C38" s="6">
        <v>4362253</v>
      </c>
      <c r="D38" s="23">
        <v>4907451</v>
      </c>
      <c r="E38" s="24">
        <v>5712765</v>
      </c>
      <c r="F38" s="6">
        <v>4927000</v>
      </c>
      <c r="G38" s="25">
        <v>4927000</v>
      </c>
      <c r="H38" s="26">
        <v>5102049</v>
      </c>
      <c r="I38" s="24">
        <v>5026983</v>
      </c>
      <c r="J38" s="6">
        <v>5138783</v>
      </c>
      <c r="K38" s="25">
        <v>5262443</v>
      </c>
    </row>
    <row r="39" spans="1:11" ht="13.5">
      <c r="A39" s="22" t="s">
        <v>42</v>
      </c>
      <c r="B39" s="6">
        <v>66265471</v>
      </c>
      <c r="C39" s="6">
        <v>117718067</v>
      </c>
      <c r="D39" s="23">
        <v>170992630</v>
      </c>
      <c r="E39" s="24">
        <v>156004906</v>
      </c>
      <c r="F39" s="6">
        <v>233484000</v>
      </c>
      <c r="G39" s="25">
        <v>233484000</v>
      </c>
      <c r="H39" s="26">
        <v>225520585</v>
      </c>
      <c r="I39" s="24">
        <v>311285918</v>
      </c>
      <c r="J39" s="6">
        <v>349485121</v>
      </c>
      <c r="K39" s="25">
        <v>388270460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46961798</v>
      </c>
      <c r="C42" s="6">
        <v>57719384</v>
      </c>
      <c r="D42" s="23">
        <v>64434824</v>
      </c>
      <c r="E42" s="24">
        <v>28983111</v>
      </c>
      <c r="F42" s="6">
        <v>51825586</v>
      </c>
      <c r="G42" s="25">
        <v>51825586</v>
      </c>
      <c r="H42" s="26">
        <v>57684270</v>
      </c>
      <c r="I42" s="24">
        <v>72708000</v>
      </c>
      <c r="J42" s="6">
        <v>58103000</v>
      </c>
      <c r="K42" s="25">
        <v>60455000</v>
      </c>
    </row>
    <row r="43" spans="1:11" ht="13.5">
      <c r="A43" s="22" t="s">
        <v>45</v>
      </c>
      <c r="B43" s="6">
        <v>-20559424</v>
      </c>
      <c r="C43" s="6">
        <v>-22560168</v>
      </c>
      <c r="D43" s="23">
        <v>-23605324</v>
      </c>
      <c r="E43" s="24">
        <v>-44040000</v>
      </c>
      <c r="F43" s="6">
        <v>-53562000</v>
      </c>
      <c r="G43" s="25">
        <v>-53562000</v>
      </c>
      <c r="H43" s="26">
        <v>-26146031</v>
      </c>
      <c r="I43" s="24">
        <v>-60201000</v>
      </c>
      <c r="J43" s="6">
        <v>-43497500</v>
      </c>
      <c r="K43" s="25">
        <v>-43732000</v>
      </c>
    </row>
    <row r="44" spans="1:11" ht="13.5">
      <c r="A44" s="22" t="s">
        <v>46</v>
      </c>
      <c r="B44" s="6">
        <v>105342</v>
      </c>
      <c r="C44" s="6">
        <v>-335000</v>
      </c>
      <c r="D44" s="23">
        <v>-364000</v>
      </c>
      <c r="E44" s="24">
        <v>-168999</v>
      </c>
      <c r="F44" s="6">
        <v>-169000</v>
      </c>
      <c r="G44" s="25">
        <v>-169000</v>
      </c>
      <c r="H44" s="26">
        <v>0</v>
      </c>
      <c r="I44" s="24">
        <v>-190000</v>
      </c>
      <c r="J44" s="6">
        <v>-190000</v>
      </c>
      <c r="K44" s="25">
        <v>-190000</v>
      </c>
    </row>
    <row r="45" spans="1:11" ht="13.5">
      <c r="A45" s="34" t="s">
        <v>47</v>
      </c>
      <c r="B45" s="7">
        <v>27889877</v>
      </c>
      <c r="C45" s="7">
        <v>62707581</v>
      </c>
      <c r="D45" s="64">
        <v>103173680</v>
      </c>
      <c r="E45" s="65">
        <v>49296969</v>
      </c>
      <c r="F45" s="7">
        <v>122055586</v>
      </c>
      <c r="G45" s="66">
        <v>122055586</v>
      </c>
      <c r="H45" s="67">
        <v>134711925</v>
      </c>
      <c r="I45" s="65">
        <v>144372000</v>
      </c>
      <c r="J45" s="7">
        <v>158787500</v>
      </c>
      <c r="K45" s="66">
        <v>175320500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27883584</v>
      </c>
      <c r="C48" s="6">
        <v>62708180</v>
      </c>
      <c r="D48" s="23">
        <v>103173686</v>
      </c>
      <c r="E48" s="24">
        <v>49297290</v>
      </c>
      <c r="F48" s="6">
        <v>122055000</v>
      </c>
      <c r="G48" s="25">
        <v>122055000</v>
      </c>
      <c r="H48" s="26">
        <v>143532787</v>
      </c>
      <c r="I48" s="24">
        <v>144372000</v>
      </c>
      <c r="J48" s="6">
        <v>152487000</v>
      </c>
      <c r="K48" s="25">
        <v>162752000</v>
      </c>
    </row>
    <row r="49" spans="1:11" ht="13.5">
      <c r="A49" s="22" t="s">
        <v>50</v>
      </c>
      <c r="B49" s="6">
        <f>+B75</f>
        <v>-160840112.9039382</v>
      </c>
      <c r="C49" s="6">
        <f aca="true" t="shared" si="6" ref="C49:K49">+C75</f>
        <v>-191598455.48095465</v>
      </c>
      <c r="D49" s="23">
        <f t="shared" si="6"/>
        <v>-71538377.71024215</v>
      </c>
      <c r="E49" s="24">
        <f t="shared" si="6"/>
        <v>9365157.970260799</v>
      </c>
      <c r="F49" s="6">
        <f t="shared" si="6"/>
        <v>7689077.150727816</v>
      </c>
      <c r="G49" s="25">
        <f t="shared" si="6"/>
        <v>7689077.150727816</v>
      </c>
      <c r="H49" s="26">
        <f t="shared" si="6"/>
        <v>24974762</v>
      </c>
      <c r="I49" s="24">
        <f t="shared" si="6"/>
        <v>8433196.120821653</v>
      </c>
      <c r="J49" s="6">
        <f t="shared" si="6"/>
        <v>8225943.759796098</v>
      </c>
      <c r="K49" s="25">
        <f t="shared" si="6"/>
        <v>9203821.935342621</v>
      </c>
    </row>
    <row r="50" spans="1:11" ht="13.5">
      <c r="A50" s="34" t="s">
        <v>51</v>
      </c>
      <c r="B50" s="7">
        <f>+B48-B49</f>
        <v>188723696.9039382</v>
      </c>
      <c r="C50" s="7">
        <f aca="true" t="shared" si="7" ref="C50:K50">+C48-C49</f>
        <v>254306635.48095465</v>
      </c>
      <c r="D50" s="64">
        <f t="shared" si="7"/>
        <v>174712063.71024215</v>
      </c>
      <c r="E50" s="65">
        <f t="shared" si="7"/>
        <v>39932132.0297392</v>
      </c>
      <c r="F50" s="7">
        <f t="shared" si="7"/>
        <v>114365922.84927219</v>
      </c>
      <c r="G50" s="66">
        <f t="shared" si="7"/>
        <v>114365922.84927219</v>
      </c>
      <c r="H50" s="67">
        <f t="shared" si="7"/>
        <v>118558025</v>
      </c>
      <c r="I50" s="65">
        <f t="shared" si="7"/>
        <v>135938803.87917835</v>
      </c>
      <c r="J50" s="7">
        <f t="shared" si="7"/>
        <v>144261056.24020392</v>
      </c>
      <c r="K50" s="66">
        <f t="shared" si="7"/>
        <v>153548178.0646574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36073159</v>
      </c>
      <c r="C53" s="6">
        <v>55135670</v>
      </c>
      <c r="D53" s="23">
        <v>75010707</v>
      </c>
      <c r="E53" s="24">
        <v>149549648</v>
      </c>
      <c r="F53" s="6">
        <v>159071648</v>
      </c>
      <c r="G53" s="25">
        <v>159071648</v>
      </c>
      <c r="H53" s="26">
        <v>105509648</v>
      </c>
      <c r="I53" s="24">
        <v>159170930</v>
      </c>
      <c r="J53" s="6">
        <v>189901430</v>
      </c>
      <c r="K53" s="25">
        <v>219095703</v>
      </c>
    </row>
    <row r="54" spans="1:11" ht="13.5">
      <c r="A54" s="22" t="s">
        <v>135</v>
      </c>
      <c r="B54" s="6">
        <v>3351190</v>
      </c>
      <c r="C54" s="6">
        <v>6091688</v>
      </c>
      <c r="D54" s="23">
        <v>9805786</v>
      </c>
      <c r="E54" s="24">
        <v>9750000</v>
      </c>
      <c r="F54" s="6">
        <v>11125000</v>
      </c>
      <c r="G54" s="25">
        <v>11125000</v>
      </c>
      <c r="H54" s="26">
        <v>0</v>
      </c>
      <c r="I54" s="24">
        <v>13000000</v>
      </c>
      <c r="J54" s="6">
        <v>13767000</v>
      </c>
      <c r="K54" s="25">
        <v>14537952</v>
      </c>
    </row>
    <row r="55" spans="1:11" ht="13.5">
      <c r="A55" s="22" t="s">
        <v>54</v>
      </c>
      <c r="B55" s="6">
        <v>0</v>
      </c>
      <c r="C55" s="6">
        <v>15053351</v>
      </c>
      <c r="D55" s="23">
        <v>21003851</v>
      </c>
      <c r="E55" s="24">
        <v>36747000</v>
      </c>
      <c r="F55" s="6">
        <v>44936358</v>
      </c>
      <c r="G55" s="25">
        <v>44936358</v>
      </c>
      <c r="H55" s="26">
        <v>0</v>
      </c>
      <c r="I55" s="24">
        <v>11510000</v>
      </c>
      <c r="J55" s="6">
        <v>11635500</v>
      </c>
      <c r="K55" s="25">
        <v>12767273</v>
      </c>
    </row>
    <row r="56" spans="1:11" ht="13.5">
      <c r="A56" s="22" t="s">
        <v>55</v>
      </c>
      <c r="B56" s="6">
        <v>737000</v>
      </c>
      <c r="C56" s="6">
        <v>386128</v>
      </c>
      <c r="D56" s="23">
        <v>889000</v>
      </c>
      <c r="E56" s="24">
        <v>1540000</v>
      </c>
      <c r="F56" s="6">
        <v>0</v>
      </c>
      <c r="G56" s="25">
        <v>0</v>
      </c>
      <c r="H56" s="26">
        <v>0</v>
      </c>
      <c r="I56" s="24">
        <v>1128000</v>
      </c>
      <c r="J56" s="6">
        <v>1195000</v>
      </c>
      <c r="K56" s="25">
        <v>1261446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47000</v>
      </c>
      <c r="C59" s="6">
        <v>47000</v>
      </c>
      <c r="D59" s="23">
        <v>47000</v>
      </c>
      <c r="E59" s="24">
        <v>47000</v>
      </c>
      <c r="F59" s="6">
        <v>47000</v>
      </c>
      <c r="G59" s="25">
        <v>47000</v>
      </c>
      <c r="H59" s="26">
        <v>47000</v>
      </c>
      <c r="I59" s="24">
        <v>47000</v>
      </c>
      <c r="J59" s="6">
        <v>47000</v>
      </c>
      <c r="K59" s="25">
        <v>47000</v>
      </c>
    </row>
    <row r="60" spans="1:11" ht="13.5">
      <c r="A60" s="33" t="s">
        <v>58</v>
      </c>
      <c r="B60" s="6">
        <v>0</v>
      </c>
      <c r="C60" s="6">
        <v>0</v>
      </c>
      <c r="D60" s="23">
        <v>3422583</v>
      </c>
      <c r="E60" s="24">
        <v>0</v>
      </c>
      <c r="F60" s="6">
        <v>3235965</v>
      </c>
      <c r="G60" s="25">
        <v>3235965</v>
      </c>
      <c r="H60" s="26">
        <v>3235965</v>
      </c>
      <c r="I60" s="24">
        <v>3837039</v>
      </c>
      <c r="J60" s="6">
        <v>3837039</v>
      </c>
      <c r="K60" s="25">
        <v>3837039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6924</v>
      </c>
      <c r="C62" s="92">
        <v>6924</v>
      </c>
      <c r="D62" s="93">
        <v>6924</v>
      </c>
      <c r="E62" s="91">
        <v>6924</v>
      </c>
      <c r="F62" s="92">
        <v>6924</v>
      </c>
      <c r="G62" s="93">
        <v>6924</v>
      </c>
      <c r="H62" s="94">
        <v>6924</v>
      </c>
      <c r="I62" s="91">
        <v>6924</v>
      </c>
      <c r="J62" s="92">
        <v>6924</v>
      </c>
      <c r="K62" s="93">
        <v>6924</v>
      </c>
    </row>
    <row r="63" spans="1:11" ht="13.5">
      <c r="A63" s="90" t="s">
        <v>61</v>
      </c>
      <c r="B63" s="91">
        <v>4889</v>
      </c>
      <c r="C63" s="92">
        <v>4889</v>
      </c>
      <c r="D63" s="93">
        <v>4889</v>
      </c>
      <c r="E63" s="91">
        <v>4889</v>
      </c>
      <c r="F63" s="92">
        <v>4889</v>
      </c>
      <c r="G63" s="93">
        <v>4889</v>
      </c>
      <c r="H63" s="94">
        <v>4889</v>
      </c>
      <c r="I63" s="91">
        <v>4889</v>
      </c>
      <c r="J63" s="92">
        <v>4889</v>
      </c>
      <c r="K63" s="93">
        <v>4889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20071</v>
      </c>
      <c r="C65" s="92">
        <v>20071</v>
      </c>
      <c r="D65" s="93">
        <v>20071</v>
      </c>
      <c r="E65" s="91">
        <v>20071</v>
      </c>
      <c r="F65" s="92">
        <v>20071</v>
      </c>
      <c r="G65" s="93">
        <v>20071</v>
      </c>
      <c r="H65" s="94">
        <v>20071</v>
      </c>
      <c r="I65" s="91">
        <v>20071</v>
      </c>
      <c r="J65" s="92">
        <v>20071</v>
      </c>
      <c r="K65" s="93">
        <v>20071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67.91274797155256</v>
      </c>
      <c r="C70" s="5">
        <f aca="true" t="shared" si="8" ref="C70:K70">IF(ISERROR(C71/C72),0,(C71/C72))</f>
        <v>43.1587212133757</v>
      </c>
      <c r="D70" s="5">
        <f t="shared" si="8"/>
        <v>32.613216861361764</v>
      </c>
      <c r="E70" s="5">
        <f t="shared" si="8"/>
        <v>0.45711035748615153</v>
      </c>
      <c r="F70" s="5">
        <f t="shared" si="8"/>
        <v>0.6952275196647676</v>
      </c>
      <c r="G70" s="5">
        <f t="shared" si="8"/>
        <v>0.6952275196647676</v>
      </c>
      <c r="H70" s="5">
        <f t="shared" si="8"/>
        <v>0</v>
      </c>
      <c r="I70" s="5">
        <f t="shared" si="8"/>
        <v>0.701927813465672</v>
      </c>
      <c r="J70" s="5">
        <f t="shared" si="8"/>
        <v>0.6733455651557798</v>
      </c>
      <c r="K70" s="5">
        <f t="shared" si="8"/>
        <v>0.6445630367850033</v>
      </c>
    </row>
    <row r="71" spans="1:11" ht="12.75" hidden="1">
      <c r="A71" s="1" t="s">
        <v>141</v>
      </c>
      <c r="B71" s="1">
        <f>+B83</f>
        <v>80796000</v>
      </c>
      <c r="C71" s="1">
        <f aca="true" t="shared" si="9" ref="C71:K71">+C83</f>
        <v>85696000</v>
      </c>
      <c r="D71" s="1">
        <f t="shared" si="9"/>
        <v>85686531</v>
      </c>
      <c r="E71" s="1">
        <f t="shared" si="9"/>
        <v>1556000</v>
      </c>
      <c r="F71" s="1">
        <f t="shared" si="9"/>
        <v>2500586</v>
      </c>
      <c r="G71" s="1">
        <f t="shared" si="9"/>
        <v>2500586</v>
      </c>
      <c r="H71" s="1">
        <f t="shared" si="9"/>
        <v>31077304</v>
      </c>
      <c r="I71" s="1">
        <f t="shared" si="9"/>
        <v>2525000</v>
      </c>
      <c r="J71" s="1">
        <f t="shared" si="9"/>
        <v>2526000</v>
      </c>
      <c r="K71" s="1">
        <f t="shared" si="9"/>
        <v>2526000</v>
      </c>
    </row>
    <row r="72" spans="1:11" ht="12.75" hidden="1">
      <c r="A72" s="1" t="s">
        <v>142</v>
      </c>
      <c r="B72" s="1">
        <f>+B77</f>
        <v>1189703</v>
      </c>
      <c r="C72" s="1">
        <f aca="true" t="shared" si="10" ref="C72:K72">+C77</f>
        <v>1985601</v>
      </c>
      <c r="D72" s="1">
        <f t="shared" si="10"/>
        <v>2627356</v>
      </c>
      <c r="E72" s="1">
        <f t="shared" si="10"/>
        <v>3403992</v>
      </c>
      <c r="F72" s="1">
        <f t="shared" si="10"/>
        <v>3596788</v>
      </c>
      <c r="G72" s="1">
        <f t="shared" si="10"/>
        <v>3596788</v>
      </c>
      <c r="H72" s="1">
        <f t="shared" si="10"/>
        <v>0</v>
      </c>
      <c r="I72" s="1">
        <f t="shared" si="10"/>
        <v>3597236</v>
      </c>
      <c r="J72" s="1">
        <f t="shared" si="10"/>
        <v>3751417</v>
      </c>
      <c r="K72" s="1">
        <f t="shared" si="10"/>
        <v>3918934</v>
      </c>
    </row>
    <row r="73" spans="1:11" ht="12.75" hidden="1">
      <c r="A73" s="1" t="s">
        <v>143</v>
      </c>
      <c r="B73" s="1">
        <f>+B74</f>
        <v>1115517.3333333335</v>
      </c>
      <c r="C73" s="1">
        <f aca="true" t="shared" si="11" ref="C73:K73">+(C78+C80+C81+C82)-(B78+B80+B81+B82)</f>
        <v>2279848</v>
      </c>
      <c r="D73" s="1">
        <f t="shared" si="11"/>
        <v>-2132288</v>
      </c>
      <c r="E73" s="1">
        <f t="shared" si="11"/>
        <v>441560</v>
      </c>
      <c r="F73" s="1">
        <f>+(F78+F80+F81+F82)-(D78+D80+D81+D82)</f>
        <v>127683</v>
      </c>
      <c r="G73" s="1">
        <f>+(G78+G80+G81+G82)-(D78+D80+D81+D82)</f>
        <v>127683</v>
      </c>
      <c r="H73" s="1">
        <f>+(H78+H80+H81+H82)-(D78+D80+D81+D82)</f>
        <v>2006210</v>
      </c>
      <c r="I73" s="1">
        <f>+(I78+I80+I81+I82)-(E78+E80+E81+E82)</f>
        <v>-1029879</v>
      </c>
      <c r="J73" s="1">
        <f t="shared" si="11"/>
        <v>165002</v>
      </c>
      <c r="K73" s="1">
        <f t="shared" si="11"/>
        <v>346000</v>
      </c>
    </row>
    <row r="74" spans="1:11" ht="12.75" hidden="1">
      <c r="A74" s="1" t="s">
        <v>144</v>
      </c>
      <c r="B74" s="1">
        <f>+TREND(C74:E74)</f>
        <v>1115517.3333333335</v>
      </c>
      <c r="C74" s="1">
        <f>+C73</f>
        <v>2279848</v>
      </c>
      <c r="D74" s="1">
        <f aca="true" t="shared" si="12" ref="D74:K74">+D73</f>
        <v>-2132288</v>
      </c>
      <c r="E74" s="1">
        <f t="shared" si="12"/>
        <v>441560</v>
      </c>
      <c r="F74" s="1">
        <f t="shared" si="12"/>
        <v>127683</v>
      </c>
      <c r="G74" s="1">
        <f t="shared" si="12"/>
        <v>127683</v>
      </c>
      <c r="H74" s="1">
        <f t="shared" si="12"/>
        <v>2006210</v>
      </c>
      <c r="I74" s="1">
        <f t="shared" si="12"/>
        <v>-1029879</v>
      </c>
      <c r="J74" s="1">
        <f t="shared" si="12"/>
        <v>165002</v>
      </c>
      <c r="K74" s="1">
        <f t="shared" si="12"/>
        <v>346000</v>
      </c>
    </row>
    <row r="75" spans="1:11" ht="12.75" hidden="1">
      <c r="A75" s="1" t="s">
        <v>145</v>
      </c>
      <c r="B75" s="1">
        <f>+B84-(((B80+B81+B78)*B70)-B79)</f>
        <v>-160840112.9039382</v>
      </c>
      <c r="C75" s="1">
        <f aca="true" t="shared" si="13" ref="C75:K75">+C84-(((C80+C81+C78)*C70)-C79)</f>
        <v>-191598455.48095465</v>
      </c>
      <c r="D75" s="1">
        <f t="shared" si="13"/>
        <v>-71538377.71024215</v>
      </c>
      <c r="E75" s="1">
        <f t="shared" si="13"/>
        <v>9365157.970260799</v>
      </c>
      <c r="F75" s="1">
        <f t="shared" si="13"/>
        <v>7689077.150727816</v>
      </c>
      <c r="G75" s="1">
        <f t="shared" si="13"/>
        <v>7689077.150727816</v>
      </c>
      <c r="H75" s="1">
        <f t="shared" si="13"/>
        <v>24974762</v>
      </c>
      <c r="I75" s="1">
        <f t="shared" si="13"/>
        <v>8433196.120821653</v>
      </c>
      <c r="J75" s="1">
        <f t="shared" si="13"/>
        <v>8225943.759796098</v>
      </c>
      <c r="K75" s="1">
        <f t="shared" si="13"/>
        <v>9203821.935342621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1189703</v>
      </c>
      <c r="C77" s="3">
        <v>1985601</v>
      </c>
      <c r="D77" s="3">
        <v>2627356</v>
      </c>
      <c r="E77" s="3">
        <v>3403992</v>
      </c>
      <c r="F77" s="3">
        <v>3596788</v>
      </c>
      <c r="G77" s="3">
        <v>3596788</v>
      </c>
      <c r="H77" s="3">
        <v>0</v>
      </c>
      <c r="I77" s="3">
        <v>3597236</v>
      </c>
      <c r="J77" s="3">
        <v>3751417</v>
      </c>
      <c r="K77" s="3">
        <v>3918934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16531482</v>
      </c>
      <c r="C79" s="3">
        <v>19516961</v>
      </c>
      <c r="D79" s="3">
        <v>18451826</v>
      </c>
      <c r="E79" s="3">
        <v>5885409</v>
      </c>
      <c r="F79" s="3">
        <v>7376000</v>
      </c>
      <c r="G79" s="3">
        <v>7376000</v>
      </c>
      <c r="H79" s="3">
        <v>22654563</v>
      </c>
      <c r="I79" s="3">
        <v>8227097</v>
      </c>
      <c r="J79" s="3">
        <v>7857096</v>
      </c>
      <c r="K79" s="3">
        <v>8767097</v>
      </c>
    </row>
    <row r="80" spans="1:11" ht="12.75" hidden="1">
      <c r="A80" s="2" t="s">
        <v>67</v>
      </c>
      <c r="B80" s="3">
        <v>529371</v>
      </c>
      <c r="C80" s="3">
        <v>1413823</v>
      </c>
      <c r="D80" s="3">
        <v>902167</v>
      </c>
      <c r="E80" s="3">
        <v>1313215</v>
      </c>
      <c r="F80" s="3">
        <v>999000</v>
      </c>
      <c r="G80" s="3">
        <v>999000</v>
      </c>
      <c r="H80" s="3">
        <v>3465436</v>
      </c>
      <c r="I80" s="3">
        <v>1190998</v>
      </c>
      <c r="J80" s="3">
        <v>1486000</v>
      </c>
      <c r="K80" s="3">
        <v>1897000</v>
      </c>
    </row>
    <row r="81" spans="1:11" ht="12.75" hidden="1">
      <c r="A81" s="2" t="s">
        <v>68</v>
      </c>
      <c r="B81" s="3">
        <v>2082386</v>
      </c>
      <c r="C81" s="3">
        <v>3477782</v>
      </c>
      <c r="D81" s="3">
        <v>1857150</v>
      </c>
      <c r="E81" s="3">
        <v>1887662</v>
      </c>
      <c r="F81" s="3">
        <v>1888000</v>
      </c>
      <c r="G81" s="3">
        <v>1888000</v>
      </c>
      <c r="H81" s="3">
        <v>1300091</v>
      </c>
      <c r="I81" s="3">
        <v>980000</v>
      </c>
      <c r="J81" s="3">
        <v>850000</v>
      </c>
      <c r="K81" s="3">
        <v>785000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80796000</v>
      </c>
      <c r="C83" s="3">
        <v>85696000</v>
      </c>
      <c r="D83" s="3">
        <v>85686531</v>
      </c>
      <c r="E83" s="3">
        <v>1556000</v>
      </c>
      <c r="F83" s="3">
        <v>2500586</v>
      </c>
      <c r="G83" s="3">
        <v>2500586</v>
      </c>
      <c r="H83" s="3">
        <v>31077304</v>
      </c>
      <c r="I83" s="3">
        <v>2525000</v>
      </c>
      <c r="J83" s="3">
        <v>2526000</v>
      </c>
      <c r="K83" s="3">
        <v>2526000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4942903</v>
      </c>
      <c r="F84" s="3">
        <v>2320199</v>
      </c>
      <c r="G84" s="3">
        <v>2320199</v>
      </c>
      <c r="H84" s="3">
        <v>2320199</v>
      </c>
      <c r="I84" s="3">
        <v>1729983</v>
      </c>
      <c r="J84" s="3">
        <v>1941783</v>
      </c>
      <c r="K84" s="3">
        <v>2165443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4444307632</v>
      </c>
      <c r="C5" s="6">
        <v>4987887000</v>
      </c>
      <c r="D5" s="23">
        <v>5443084631</v>
      </c>
      <c r="E5" s="24">
        <v>5481368252</v>
      </c>
      <c r="F5" s="6">
        <v>5521968252</v>
      </c>
      <c r="G5" s="25">
        <v>5521968252</v>
      </c>
      <c r="H5" s="26">
        <v>0</v>
      </c>
      <c r="I5" s="24">
        <v>5936802627</v>
      </c>
      <c r="J5" s="6">
        <v>6318024348</v>
      </c>
      <c r="K5" s="25">
        <v>6754792077</v>
      </c>
    </row>
    <row r="6" spans="1:11" ht="13.5">
      <c r="A6" s="22" t="s">
        <v>18</v>
      </c>
      <c r="B6" s="6">
        <v>11394608985</v>
      </c>
      <c r="C6" s="6">
        <v>12467301000</v>
      </c>
      <c r="D6" s="23">
        <v>13076734573</v>
      </c>
      <c r="E6" s="24">
        <v>14790650354</v>
      </c>
      <c r="F6" s="6">
        <v>14790650354</v>
      </c>
      <c r="G6" s="25">
        <v>14790650354</v>
      </c>
      <c r="H6" s="26">
        <v>0</v>
      </c>
      <c r="I6" s="24">
        <v>16609913795</v>
      </c>
      <c r="J6" s="6">
        <v>18444174199</v>
      </c>
      <c r="K6" s="25">
        <v>20423055756</v>
      </c>
    </row>
    <row r="7" spans="1:11" ht="13.5">
      <c r="A7" s="22" t="s">
        <v>19</v>
      </c>
      <c r="B7" s="6">
        <v>231692650</v>
      </c>
      <c r="C7" s="6">
        <v>303994000</v>
      </c>
      <c r="D7" s="23">
        <v>334874540</v>
      </c>
      <c r="E7" s="24">
        <v>491385020</v>
      </c>
      <c r="F7" s="6">
        <v>497231563</v>
      </c>
      <c r="G7" s="25">
        <v>497231563</v>
      </c>
      <c r="H7" s="26">
        <v>0</v>
      </c>
      <c r="I7" s="24">
        <v>760535140</v>
      </c>
      <c r="J7" s="6">
        <v>832664490</v>
      </c>
      <c r="K7" s="25">
        <v>880431040</v>
      </c>
    </row>
    <row r="8" spans="1:11" ht="13.5">
      <c r="A8" s="22" t="s">
        <v>20</v>
      </c>
      <c r="B8" s="6">
        <v>1858822451</v>
      </c>
      <c r="C8" s="6">
        <v>2026005000</v>
      </c>
      <c r="D8" s="23">
        <v>2191385000</v>
      </c>
      <c r="E8" s="24">
        <v>2584009904</v>
      </c>
      <c r="F8" s="6">
        <v>2640963721</v>
      </c>
      <c r="G8" s="25">
        <v>2640963721</v>
      </c>
      <c r="H8" s="26">
        <v>0</v>
      </c>
      <c r="I8" s="24">
        <v>2640037049</v>
      </c>
      <c r="J8" s="6">
        <v>2716408548</v>
      </c>
      <c r="K8" s="25">
        <v>2950312150</v>
      </c>
    </row>
    <row r="9" spans="1:11" ht="13.5">
      <c r="A9" s="22" t="s">
        <v>21</v>
      </c>
      <c r="B9" s="6">
        <v>2999188225</v>
      </c>
      <c r="C9" s="6">
        <v>3237800000</v>
      </c>
      <c r="D9" s="23">
        <v>3377435436</v>
      </c>
      <c r="E9" s="24">
        <v>3377961689</v>
      </c>
      <c r="F9" s="6">
        <v>3344142489</v>
      </c>
      <c r="G9" s="25">
        <v>3344142489</v>
      </c>
      <c r="H9" s="26">
        <v>0</v>
      </c>
      <c r="I9" s="24">
        <v>3586997148</v>
      </c>
      <c r="J9" s="6">
        <v>3785991380</v>
      </c>
      <c r="K9" s="25">
        <v>3994413305</v>
      </c>
    </row>
    <row r="10" spans="1:11" ht="25.5">
      <c r="A10" s="27" t="s">
        <v>134</v>
      </c>
      <c r="B10" s="28">
        <f>SUM(B5:B9)</f>
        <v>20928619943</v>
      </c>
      <c r="C10" s="29">
        <f aca="true" t="shared" si="0" ref="C10:K10">SUM(C5:C9)</f>
        <v>23022987000</v>
      </c>
      <c r="D10" s="30">
        <f t="shared" si="0"/>
        <v>24423514180</v>
      </c>
      <c r="E10" s="28">
        <f t="shared" si="0"/>
        <v>26725375219</v>
      </c>
      <c r="F10" s="29">
        <f t="shared" si="0"/>
        <v>26794956379</v>
      </c>
      <c r="G10" s="31">
        <f t="shared" si="0"/>
        <v>26794956379</v>
      </c>
      <c r="H10" s="32">
        <f t="shared" si="0"/>
        <v>0</v>
      </c>
      <c r="I10" s="28">
        <f t="shared" si="0"/>
        <v>29534285759</v>
      </c>
      <c r="J10" s="29">
        <f t="shared" si="0"/>
        <v>32097262965</v>
      </c>
      <c r="K10" s="31">
        <f t="shared" si="0"/>
        <v>35003004328</v>
      </c>
    </row>
    <row r="11" spans="1:11" ht="13.5">
      <c r="A11" s="22" t="s">
        <v>22</v>
      </c>
      <c r="B11" s="6">
        <v>6576030000</v>
      </c>
      <c r="C11" s="6">
        <v>6021630000</v>
      </c>
      <c r="D11" s="23">
        <v>6893729293</v>
      </c>
      <c r="E11" s="24">
        <v>7353431371</v>
      </c>
      <c r="F11" s="6">
        <v>7412240274</v>
      </c>
      <c r="G11" s="25">
        <v>7412240274</v>
      </c>
      <c r="H11" s="26">
        <v>0</v>
      </c>
      <c r="I11" s="24">
        <v>7970602808</v>
      </c>
      <c r="J11" s="6">
        <v>8594816910</v>
      </c>
      <c r="K11" s="25">
        <v>9245349784</v>
      </c>
    </row>
    <row r="12" spans="1:11" ht="13.5">
      <c r="A12" s="22" t="s">
        <v>23</v>
      </c>
      <c r="B12" s="6">
        <v>84751944</v>
      </c>
      <c r="C12" s="6">
        <v>84713000</v>
      </c>
      <c r="D12" s="23">
        <v>94721024</v>
      </c>
      <c r="E12" s="24">
        <v>93025720</v>
      </c>
      <c r="F12" s="6">
        <v>93025720</v>
      </c>
      <c r="G12" s="25">
        <v>93025720</v>
      </c>
      <c r="H12" s="26">
        <v>0</v>
      </c>
      <c r="I12" s="24">
        <v>98554010</v>
      </c>
      <c r="J12" s="6">
        <v>103568700</v>
      </c>
      <c r="K12" s="25">
        <v>108926650</v>
      </c>
    </row>
    <row r="13" spans="1:11" ht="13.5">
      <c r="A13" s="22" t="s">
        <v>135</v>
      </c>
      <c r="B13" s="6">
        <v>1549385000</v>
      </c>
      <c r="C13" s="6">
        <v>1695052000</v>
      </c>
      <c r="D13" s="23">
        <v>1740969000</v>
      </c>
      <c r="E13" s="24">
        <v>1990224569</v>
      </c>
      <c r="F13" s="6">
        <v>1998043575</v>
      </c>
      <c r="G13" s="25">
        <v>1998043575</v>
      </c>
      <c r="H13" s="26">
        <v>0</v>
      </c>
      <c r="I13" s="24">
        <v>2145380942</v>
      </c>
      <c r="J13" s="6">
        <v>2208122836</v>
      </c>
      <c r="K13" s="25">
        <v>2370207492</v>
      </c>
    </row>
    <row r="14" spans="1:11" ht="13.5">
      <c r="A14" s="22" t="s">
        <v>24</v>
      </c>
      <c r="B14" s="6">
        <v>872091000</v>
      </c>
      <c r="C14" s="6">
        <v>942081000</v>
      </c>
      <c r="D14" s="23">
        <v>857206000</v>
      </c>
      <c r="E14" s="24">
        <v>1177330925</v>
      </c>
      <c r="F14" s="6">
        <v>1177330925</v>
      </c>
      <c r="G14" s="25">
        <v>1177330925</v>
      </c>
      <c r="H14" s="26">
        <v>0</v>
      </c>
      <c r="I14" s="24">
        <v>1427941027</v>
      </c>
      <c r="J14" s="6">
        <v>1476014123</v>
      </c>
      <c r="K14" s="25">
        <v>1507352848</v>
      </c>
    </row>
    <row r="15" spans="1:11" ht="13.5">
      <c r="A15" s="22" t="s">
        <v>25</v>
      </c>
      <c r="B15" s="6">
        <v>6710934581</v>
      </c>
      <c r="C15" s="6">
        <v>7615696028</v>
      </c>
      <c r="D15" s="23">
        <v>7895243061</v>
      </c>
      <c r="E15" s="24">
        <v>8522863747</v>
      </c>
      <c r="F15" s="6">
        <v>8522226347</v>
      </c>
      <c r="G15" s="25">
        <v>8522226347</v>
      </c>
      <c r="H15" s="26">
        <v>0</v>
      </c>
      <c r="I15" s="24">
        <v>9766031919</v>
      </c>
      <c r="J15" s="6">
        <v>10938765152</v>
      </c>
      <c r="K15" s="25">
        <v>12254415992</v>
      </c>
    </row>
    <row r="16" spans="1:11" ht="13.5">
      <c r="A16" s="33" t="s">
        <v>26</v>
      </c>
      <c r="B16" s="6">
        <v>126094254</v>
      </c>
      <c r="C16" s="6">
        <v>171574000</v>
      </c>
      <c r="D16" s="23">
        <v>166133000</v>
      </c>
      <c r="E16" s="24">
        <v>205214291</v>
      </c>
      <c r="F16" s="6">
        <v>200628891</v>
      </c>
      <c r="G16" s="25">
        <v>200628891</v>
      </c>
      <c r="H16" s="26">
        <v>0</v>
      </c>
      <c r="I16" s="24">
        <v>222501345</v>
      </c>
      <c r="J16" s="6">
        <v>236503436</v>
      </c>
      <c r="K16" s="25">
        <v>250044325</v>
      </c>
    </row>
    <row r="17" spans="1:11" ht="13.5">
      <c r="A17" s="22" t="s">
        <v>27</v>
      </c>
      <c r="B17" s="6">
        <v>4800361962</v>
      </c>
      <c r="C17" s="6">
        <v>5587744000</v>
      </c>
      <c r="D17" s="23">
        <v>6829519673</v>
      </c>
      <c r="E17" s="24">
        <v>7511194596</v>
      </c>
      <c r="F17" s="6">
        <v>7539097736</v>
      </c>
      <c r="G17" s="25">
        <v>7539097736</v>
      </c>
      <c r="H17" s="26">
        <v>0</v>
      </c>
      <c r="I17" s="24">
        <v>7805047000</v>
      </c>
      <c r="J17" s="6">
        <v>8281642843</v>
      </c>
      <c r="K17" s="25">
        <v>8838075947</v>
      </c>
    </row>
    <row r="18" spans="1:11" ht="13.5">
      <c r="A18" s="34" t="s">
        <v>28</v>
      </c>
      <c r="B18" s="35">
        <f>SUM(B11:B17)</f>
        <v>20719648741</v>
      </c>
      <c r="C18" s="36">
        <f aca="true" t="shared" si="1" ref="C18:K18">SUM(C11:C17)</f>
        <v>22118490028</v>
      </c>
      <c r="D18" s="37">
        <f t="shared" si="1"/>
        <v>24477521051</v>
      </c>
      <c r="E18" s="35">
        <f t="shared" si="1"/>
        <v>26853285219</v>
      </c>
      <c r="F18" s="36">
        <f t="shared" si="1"/>
        <v>26942593468</v>
      </c>
      <c r="G18" s="38">
        <f t="shared" si="1"/>
        <v>26942593468</v>
      </c>
      <c r="H18" s="39">
        <f t="shared" si="1"/>
        <v>0</v>
      </c>
      <c r="I18" s="35">
        <f t="shared" si="1"/>
        <v>29436059051</v>
      </c>
      <c r="J18" s="36">
        <f t="shared" si="1"/>
        <v>31839434000</v>
      </c>
      <c r="K18" s="38">
        <f t="shared" si="1"/>
        <v>34574373038</v>
      </c>
    </row>
    <row r="19" spans="1:11" ht="13.5">
      <c r="A19" s="34" t="s">
        <v>29</v>
      </c>
      <c r="B19" s="40">
        <f>+B10-B18</f>
        <v>208971202</v>
      </c>
      <c r="C19" s="41">
        <f aca="true" t="shared" si="2" ref="C19:K19">+C10-C18</f>
        <v>904496972</v>
      </c>
      <c r="D19" s="42">
        <f t="shared" si="2"/>
        <v>-54006871</v>
      </c>
      <c r="E19" s="40">
        <f t="shared" si="2"/>
        <v>-127910000</v>
      </c>
      <c r="F19" s="41">
        <f t="shared" si="2"/>
        <v>-147637089</v>
      </c>
      <c r="G19" s="43">
        <f t="shared" si="2"/>
        <v>-147637089</v>
      </c>
      <c r="H19" s="44">
        <f t="shared" si="2"/>
        <v>0</v>
      </c>
      <c r="I19" s="40">
        <f t="shared" si="2"/>
        <v>98226708</v>
      </c>
      <c r="J19" s="41">
        <f t="shared" si="2"/>
        <v>257828965</v>
      </c>
      <c r="K19" s="43">
        <f t="shared" si="2"/>
        <v>428631290</v>
      </c>
    </row>
    <row r="20" spans="1:11" ht="13.5">
      <c r="A20" s="22" t="s">
        <v>30</v>
      </c>
      <c r="B20" s="24">
        <v>1550918919</v>
      </c>
      <c r="C20" s="6">
        <v>1631745000</v>
      </c>
      <c r="D20" s="23">
        <v>2041010849</v>
      </c>
      <c r="E20" s="24">
        <v>3377739831</v>
      </c>
      <c r="F20" s="6">
        <v>3406938931</v>
      </c>
      <c r="G20" s="25">
        <v>3406938931</v>
      </c>
      <c r="H20" s="26">
        <v>0</v>
      </c>
      <c r="I20" s="24">
        <v>3564952670</v>
      </c>
      <c r="J20" s="6">
        <v>3682316980</v>
      </c>
      <c r="K20" s="25">
        <v>3891048220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1759890121</v>
      </c>
      <c r="C22" s="52">
        <f aca="true" t="shared" si="3" ref="C22:K22">SUM(C19:C21)</f>
        <v>2536241972</v>
      </c>
      <c r="D22" s="53">
        <f t="shared" si="3"/>
        <v>1987003978</v>
      </c>
      <c r="E22" s="51">
        <f t="shared" si="3"/>
        <v>3249829831</v>
      </c>
      <c r="F22" s="52">
        <f t="shared" si="3"/>
        <v>3259301842</v>
      </c>
      <c r="G22" s="54">
        <f t="shared" si="3"/>
        <v>3259301842</v>
      </c>
      <c r="H22" s="55">
        <f t="shared" si="3"/>
        <v>0</v>
      </c>
      <c r="I22" s="51">
        <f t="shared" si="3"/>
        <v>3663179378</v>
      </c>
      <c r="J22" s="52">
        <f t="shared" si="3"/>
        <v>3940145945</v>
      </c>
      <c r="K22" s="54">
        <f t="shared" si="3"/>
        <v>4319679510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1759890121</v>
      </c>
      <c r="C24" s="41">
        <f aca="true" t="shared" si="4" ref="C24:K24">SUM(C22:C23)</f>
        <v>2536241972</v>
      </c>
      <c r="D24" s="42">
        <f t="shared" si="4"/>
        <v>1987003978</v>
      </c>
      <c r="E24" s="40">
        <f t="shared" si="4"/>
        <v>3249829831</v>
      </c>
      <c r="F24" s="41">
        <f t="shared" si="4"/>
        <v>3259301842</v>
      </c>
      <c r="G24" s="43">
        <f t="shared" si="4"/>
        <v>3259301842</v>
      </c>
      <c r="H24" s="44">
        <f t="shared" si="4"/>
        <v>0</v>
      </c>
      <c r="I24" s="40">
        <f t="shared" si="4"/>
        <v>3663179378</v>
      </c>
      <c r="J24" s="41">
        <f t="shared" si="4"/>
        <v>3940145945</v>
      </c>
      <c r="K24" s="43">
        <f t="shared" si="4"/>
        <v>4319679510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3515470541</v>
      </c>
      <c r="C27" s="7">
        <v>3494715455</v>
      </c>
      <c r="D27" s="64">
        <v>4201622000</v>
      </c>
      <c r="E27" s="65">
        <v>5711022000</v>
      </c>
      <c r="F27" s="7">
        <v>5613077000</v>
      </c>
      <c r="G27" s="66">
        <v>5613077000</v>
      </c>
      <c r="H27" s="67">
        <v>0</v>
      </c>
      <c r="I27" s="65">
        <v>6046925999</v>
      </c>
      <c r="J27" s="7">
        <v>6435350995</v>
      </c>
      <c r="K27" s="66">
        <v>6937100301</v>
      </c>
    </row>
    <row r="28" spans="1:11" ht="13.5">
      <c r="A28" s="68" t="s">
        <v>30</v>
      </c>
      <c r="B28" s="6">
        <v>1550919000</v>
      </c>
      <c r="C28" s="6">
        <v>1631745074</v>
      </c>
      <c r="D28" s="23">
        <v>2041011000</v>
      </c>
      <c r="E28" s="24">
        <v>3377741000</v>
      </c>
      <c r="F28" s="6">
        <v>3406939000</v>
      </c>
      <c r="G28" s="25">
        <v>3406939000</v>
      </c>
      <c r="H28" s="26">
        <v>0</v>
      </c>
      <c r="I28" s="24">
        <v>3564953000</v>
      </c>
      <c r="J28" s="6">
        <v>3682317000</v>
      </c>
      <c r="K28" s="25">
        <v>3891048301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1000000000</v>
      </c>
      <c r="C30" s="6">
        <v>0</v>
      </c>
      <c r="D30" s="23">
        <v>1500000000</v>
      </c>
      <c r="E30" s="24">
        <v>1000000000</v>
      </c>
      <c r="F30" s="6">
        <v>1000000000</v>
      </c>
      <c r="G30" s="25">
        <v>1000000000</v>
      </c>
      <c r="H30" s="26">
        <v>0</v>
      </c>
      <c r="I30" s="24">
        <v>1000000000</v>
      </c>
      <c r="J30" s="6">
        <v>1000000000</v>
      </c>
      <c r="K30" s="25">
        <v>1000000000</v>
      </c>
    </row>
    <row r="31" spans="1:11" ht="13.5">
      <c r="A31" s="22" t="s">
        <v>35</v>
      </c>
      <c r="B31" s="6">
        <v>964551541</v>
      </c>
      <c r="C31" s="6">
        <v>1862970381</v>
      </c>
      <c r="D31" s="23">
        <v>660611000</v>
      </c>
      <c r="E31" s="24">
        <v>1333281000</v>
      </c>
      <c r="F31" s="6">
        <v>1206138000</v>
      </c>
      <c r="G31" s="25">
        <v>1206138000</v>
      </c>
      <c r="H31" s="26">
        <v>0</v>
      </c>
      <c r="I31" s="24">
        <v>1481972999</v>
      </c>
      <c r="J31" s="6">
        <v>1753033995</v>
      </c>
      <c r="K31" s="25">
        <v>2046052000</v>
      </c>
    </row>
    <row r="32" spans="1:11" ht="13.5">
      <c r="A32" s="34" t="s">
        <v>36</v>
      </c>
      <c r="B32" s="7">
        <f>SUM(B28:B31)</f>
        <v>3515470541</v>
      </c>
      <c r="C32" s="7">
        <f aca="true" t="shared" si="5" ref="C32:K32">SUM(C28:C31)</f>
        <v>3494715455</v>
      </c>
      <c r="D32" s="64">
        <f t="shared" si="5"/>
        <v>4201622000</v>
      </c>
      <c r="E32" s="65">
        <f t="shared" si="5"/>
        <v>5711022000</v>
      </c>
      <c r="F32" s="7">
        <f t="shared" si="5"/>
        <v>5613077000</v>
      </c>
      <c r="G32" s="66">
        <f t="shared" si="5"/>
        <v>5613077000</v>
      </c>
      <c r="H32" s="67">
        <f t="shared" si="5"/>
        <v>0</v>
      </c>
      <c r="I32" s="65">
        <f t="shared" si="5"/>
        <v>6046925999</v>
      </c>
      <c r="J32" s="7">
        <f t="shared" si="5"/>
        <v>6435350995</v>
      </c>
      <c r="K32" s="66">
        <f t="shared" si="5"/>
        <v>6937100301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11244179000</v>
      </c>
      <c r="C35" s="6">
        <v>11503561000</v>
      </c>
      <c r="D35" s="23">
        <v>13163816000</v>
      </c>
      <c r="E35" s="24">
        <v>12999431916</v>
      </c>
      <c r="F35" s="6">
        <v>12172435060</v>
      </c>
      <c r="G35" s="25">
        <v>12172435060</v>
      </c>
      <c r="H35" s="26">
        <v>15611986</v>
      </c>
      <c r="I35" s="24">
        <v>12756504147</v>
      </c>
      <c r="J35" s="6">
        <v>13254016442</v>
      </c>
      <c r="K35" s="25">
        <v>13841749549</v>
      </c>
    </row>
    <row r="36" spans="1:11" ht="13.5">
      <c r="A36" s="22" t="s">
        <v>39</v>
      </c>
      <c r="B36" s="6">
        <v>35136248000</v>
      </c>
      <c r="C36" s="6">
        <v>37430275000</v>
      </c>
      <c r="D36" s="23">
        <v>39823426000</v>
      </c>
      <c r="E36" s="24">
        <v>44242310278</v>
      </c>
      <c r="F36" s="6">
        <v>44174439278</v>
      </c>
      <c r="G36" s="25">
        <v>44174439278</v>
      </c>
      <c r="H36" s="26">
        <v>40458148</v>
      </c>
      <c r="I36" s="24">
        <v>46666108581</v>
      </c>
      <c r="J36" s="6">
        <v>50898176439</v>
      </c>
      <c r="K36" s="25">
        <v>55476693560</v>
      </c>
    </row>
    <row r="37" spans="1:11" ht="13.5">
      <c r="A37" s="22" t="s">
        <v>40</v>
      </c>
      <c r="B37" s="6">
        <v>8058631000</v>
      </c>
      <c r="C37" s="6">
        <v>9270341000</v>
      </c>
      <c r="D37" s="23">
        <v>10695464000</v>
      </c>
      <c r="E37" s="24">
        <v>9057861237</v>
      </c>
      <c r="F37" s="6">
        <v>9056571436</v>
      </c>
      <c r="G37" s="25">
        <v>9056571436</v>
      </c>
      <c r="H37" s="26">
        <v>11551434</v>
      </c>
      <c r="I37" s="24">
        <v>10299180249</v>
      </c>
      <c r="J37" s="6">
        <v>10636817843</v>
      </c>
      <c r="K37" s="25">
        <v>11054575072</v>
      </c>
    </row>
    <row r="38" spans="1:11" ht="13.5">
      <c r="A38" s="22" t="s">
        <v>41</v>
      </c>
      <c r="B38" s="6">
        <v>12965746000</v>
      </c>
      <c r="C38" s="6">
        <v>12133811000</v>
      </c>
      <c r="D38" s="23">
        <v>12775090000</v>
      </c>
      <c r="E38" s="24">
        <v>12631338156</v>
      </c>
      <c r="F38" s="6">
        <v>12631338155</v>
      </c>
      <c r="G38" s="25">
        <v>12631338155</v>
      </c>
      <c r="H38" s="26">
        <v>12636700</v>
      </c>
      <c r="I38" s="24">
        <v>12871967535</v>
      </c>
      <c r="J38" s="6">
        <v>12872271863</v>
      </c>
      <c r="K38" s="25">
        <v>12862719520</v>
      </c>
    </row>
    <row r="39" spans="1:11" ht="13.5">
      <c r="A39" s="22" t="s">
        <v>42</v>
      </c>
      <c r="B39" s="6">
        <v>25356050000</v>
      </c>
      <c r="C39" s="6">
        <v>27529684000</v>
      </c>
      <c r="D39" s="23">
        <v>29516688000</v>
      </c>
      <c r="E39" s="24">
        <v>35552542801</v>
      </c>
      <c r="F39" s="6">
        <v>34658964746</v>
      </c>
      <c r="G39" s="25">
        <v>34658964746</v>
      </c>
      <c r="H39" s="26">
        <v>31882000</v>
      </c>
      <c r="I39" s="24">
        <v>36251464944</v>
      </c>
      <c r="J39" s="6">
        <v>40643103175</v>
      </c>
      <c r="K39" s="25">
        <v>45401148517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4609680535</v>
      </c>
      <c r="C42" s="6">
        <v>4215923001</v>
      </c>
      <c r="D42" s="23">
        <v>5041836226</v>
      </c>
      <c r="E42" s="24">
        <v>5277878937</v>
      </c>
      <c r="F42" s="6">
        <v>4869355223</v>
      </c>
      <c r="G42" s="25">
        <v>4869355223</v>
      </c>
      <c r="H42" s="26">
        <v>1994955027</v>
      </c>
      <c r="I42" s="24">
        <v>5957494420</v>
      </c>
      <c r="J42" s="6">
        <v>6010555145</v>
      </c>
      <c r="K42" s="25">
        <v>6511750447</v>
      </c>
    </row>
    <row r="43" spans="1:11" ht="13.5">
      <c r="A43" s="22" t="s">
        <v>45</v>
      </c>
      <c r="B43" s="6">
        <v>-3434298000</v>
      </c>
      <c r="C43" s="6">
        <v>-2897684000</v>
      </c>
      <c r="D43" s="23">
        <v>-4111416000</v>
      </c>
      <c r="E43" s="24">
        <v>-5676732255</v>
      </c>
      <c r="F43" s="6">
        <v>-5639260129</v>
      </c>
      <c r="G43" s="25">
        <v>-5639260129</v>
      </c>
      <c r="H43" s="26">
        <v>-3926022169</v>
      </c>
      <c r="I43" s="24">
        <v>-6014211897</v>
      </c>
      <c r="J43" s="6">
        <v>-6403548976</v>
      </c>
      <c r="K43" s="25">
        <v>-6905236979</v>
      </c>
    </row>
    <row r="44" spans="1:11" ht="13.5">
      <c r="A44" s="22" t="s">
        <v>46</v>
      </c>
      <c r="B44" s="6">
        <v>576074000</v>
      </c>
      <c r="C44" s="6">
        <v>-784013000</v>
      </c>
      <c r="D44" s="23">
        <v>369562000</v>
      </c>
      <c r="E44" s="24">
        <v>24697000</v>
      </c>
      <c r="F44" s="6">
        <v>69482999</v>
      </c>
      <c r="G44" s="25">
        <v>69482999</v>
      </c>
      <c r="H44" s="26">
        <v>-131833341</v>
      </c>
      <c r="I44" s="24">
        <v>-109189000</v>
      </c>
      <c r="J44" s="6">
        <v>21644000</v>
      </c>
      <c r="K44" s="25">
        <v>12381000</v>
      </c>
    </row>
    <row r="45" spans="1:11" ht="13.5">
      <c r="A45" s="34" t="s">
        <v>47</v>
      </c>
      <c r="B45" s="7">
        <v>5025482535</v>
      </c>
      <c r="C45" s="7">
        <v>5559709346</v>
      </c>
      <c r="D45" s="64">
        <v>6859691571</v>
      </c>
      <c r="E45" s="65">
        <v>5148302446</v>
      </c>
      <c r="F45" s="7">
        <v>4822036857</v>
      </c>
      <c r="G45" s="66">
        <v>4822036857</v>
      </c>
      <c r="H45" s="67">
        <v>4021763963</v>
      </c>
      <c r="I45" s="65">
        <v>4990785965</v>
      </c>
      <c r="J45" s="7">
        <v>4619436134</v>
      </c>
      <c r="K45" s="66">
        <v>4238330602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5025483000</v>
      </c>
      <c r="C48" s="6">
        <v>5559709000</v>
      </c>
      <c r="D48" s="23">
        <v>6859692000</v>
      </c>
      <c r="E48" s="24">
        <v>5990384200</v>
      </c>
      <c r="F48" s="6">
        <v>5422038000</v>
      </c>
      <c r="G48" s="25">
        <v>5422038000</v>
      </c>
      <c r="H48" s="26">
        <v>7629012</v>
      </c>
      <c r="I48" s="24">
        <v>5490785965</v>
      </c>
      <c r="J48" s="6">
        <v>5319436132</v>
      </c>
      <c r="K48" s="25">
        <v>5238330601</v>
      </c>
    </row>
    <row r="49" spans="1:11" ht="13.5">
      <c r="A49" s="22" t="s">
        <v>50</v>
      </c>
      <c r="B49" s="6">
        <f>+B75</f>
        <v>3186428832.287098</v>
      </c>
      <c r="C49" s="6">
        <f aca="true" t="shared" si="6" ref="C49:K49">+C75</f>
        <v>4352586723.009826</v>
      </c>
      <c r="D49" s="23">
        <f t="shared" si="6"/>
        <v>5558710598.266006</v>
      </c>
      <c r="E49" s="24">
        <f t="shared" si="6"/>
        <v>3568360239.039461</v>
      </c>
      <c r="F49" s="6">
        <f t="shared" si="6"/>
        <v>3792143916.1506805</v>
      </c>
      <c r="G49" s="25">
        <f t="shared" si="6"/>
        <v>3792143916.1506805</v>
      </c>
      <c r="H49" s="26">
        <f t="shared" si="6"/>
        <v>6750875</v>
      </c>
      <c r="I49" s="24">
        <f t="shared" si="6"/>
        <v>4599621099.872842</v>
      </c>
      <c r="J49" s="6">
        <f t="shared" si="6"/>
        <v>4306923264.728678</v>
      </c>
      <c r="K49" s="25">
        <f t="shared" si="6"/>
        <v>4084095749.821295</v>
      </c>
    </row>
    <row r="50" spans="1:11" ht="13.5">
      <c r="A50" s="34" t="s">
        <v>51</v>
      </c>
      <c r="B50" s="7">
        <f>+B48-B49</f>
        <v>1839054167.712902</v>
      </c>
      <c r="C50" s="7">
        <f aca="true" t="shared" si="7" ref="C50:K50">+C48-C49</f>
        <v>1207122276.9901743</v>
      </c>
      <c r="D50" s="64">
        <f t="shared" si="7"/>
        <v>1300981401.7339935</v>
      </c>
      <c r="E50" s="65">
        <f t="shared" si="7"/>
        <v>2422023960.960539</v>
      </c>
      <c r="F50" s="7">
        <f t="shared" si="7"/>
        <v>1629894083.8493195</v>
      </c>
      <c r="G50" s="66">
        <f t="shared" si="7"/>
        <v>1629894083.8493195</v>
      </c>
      <c r="H50" s="67">
        <f t="shared" si="7"/>
        <v>878137</v>
      </c>
      <c r="I50" s="65">
        <f t="shared" si="7"/>
        <v>891164865.1271582</v>
      </c>
      <c r="J50" s="7">
        <f t="shared" si="7"/>
        <v>1012512867.2713223</v>
      </c>
      <c r="K50" s="66">
        <f t="shared" si="7"/>
        <v>1154234851.1787052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34842266546</v>
      </c>
      <c r="C53" s="6">
        <v>43916296129</v>
      </c>
      <c r="D53" s="23">
        <v>37957949260</v>
      </c>
      <c r="E53" s="24">
        <v>43982599996</v>
      </c>
      <c r="F53" s="6">
        <v>43884654996</v>
      </c>
      <c r="G53" s="25">
        <v>43884654996</v>
      </c>
      <c r="H53" s="26">
        <v>38271577996</v>
      </c>
      <c r="I53" s="24">
        <v>46294836938</v>
      </c>
      <c r="J53" s="6">
        <v>50497672999</v>
      </c>
      <c r="K53" s="25">
        <v>55044092774</v>
      </c>
    </row>
    <row r="54" spans="1:11" ht="13.5">
      <c r="A54" s="22" t="s">
        <v>135</v>
      </c>
      <c r="B54" s="6">
        <v>1549385000</v>
      </c>
      <c r="C54" s="6">
        <v>1695052000</v>
      </c>
      <c r="D54" s="23">
        <v>1740969000</v>
      </c>
      <c r="E54" s="24">
        <v>1990224569</v>
      </c>
      <c r="F54" s="6">
        <v>1998043575</v>
      </c>
      <c r="G54" s="25">
        <v>1998043575</v>
      </c>
      <c r="H54" s="26">
        <v>0</v>
      </c>
      <c r="I54" s="24">
        <v>2145380942</v>
      </c>
      <c r="J54" s="6">
        <v>2208122836</v>
      </c>
      <c r="K54" s="25">
        <v>2370207492</v>
      </c>
    </row>
    <row r="55" spans="1:11" ht="13.5">
      <c r="A55" s="22" t="s">
        <v>54</v>
      </c>
      <c r="B55" s="6">
        <v>1166087000</v>
      </c>
      <c r="C55" s="6">
        <v>1485446794</v>
      </c>
      <c r="D55" s="23">
        <v>1631582440</v>
      </c>
      <c r="E55" s="24">
        <v>1808057000</v>
      </c>
      <c r="F55" s="6">
        <v>1640965000</v>
      </c>
      <c r="G55" s="25">
        <v>1640965000</v>
      </c>
      <c r="H55" s="26">
        <v>0</v>
      </c>
      <c r="I55" s="24">
        <v>2929619272</v>
      </c>
      <c r="J55" s="6">
        <v>2934744779</v>
      </c>
      <c r="K55" s="25">
        <v>3229100722</v>
      </c>
    </row>
    <row r="56" spans="1:11" ht="13.5">
      <c r="A56" s="22" t="s">
        <v>55</v>
      </c>
      <c r="B56" s="6">
        <v>1821525000</v>
      </c>
      <c r="C56" s="6">
        <v>2311701462</v>
      </c>
      <c r="D56" s="23">
        <v>2483448116</v>
      </c>
      <c r="E56" s="24">
        <v>3101050312</v>
      </c>
      <c r="F56" s="6">
        <v>3071120696</v>
      </c>
      <c r="G56" s="25">
        <v>3071120696</v>
      </c>
      <c r="H56" s="26">
        <v>0</v>
      </c>
      <c r="I56" s="24">
        <v>3152219100</v>
      </c>
      <c r="J56" s="6">
        <v>3388292000</v>
      </c>
      <c r="K56" s="25">
        <v>3645757718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1305152000</v>
      </c>
      <c r="C59" s="6">
        <v>1305152000</v>
      </c>
      <c r="D59" s="23">
        <v>1183686307</v>
      </c>
      <c r="E59" s="24">
        <v>1270639191</v>
      </c>
      <c r="F59" s="6">
        <v>1305077191</v>
      </c>
      <c r="G59" s="25">
        <v>1305077191</v>
      </c>
      <c r="H59" s="26">
        <v>1305076990</v>
      </c>
      <c r="I59" s="24">
        <v>1415233130</v>
      </c>
      <c r="J59" s="6">
        <v>1534798780</v>
      </c>
      <c r="K59" s="25">
        <v>1664610580</v>
      </c>
    </row>
    <row r="60" spans="1:11" ht="13.5">
      <c r="A60" s="33" t="s">
        <v>58</v>
      </c>
      <c r="B60" s="6">
        <v>2642169000</v>
      </c>
      <c r="C60" s="6">
        <v>2642169000</v>
      </c>
      <c r="D60" s="23">
        <v>2769528307</v>
      </c>
      <c r="E60" s="24">
        <v>3073505191</v>
      </c>
      <c r="F60" s="6">
        <v>3090064191</v>
      </c>
      <c r="G60" s="25">
        <v>3090064191</v>
      </c>
      <c r="H60" s="26">
        <v>3109076990</v>
      </c>
      <c r="I60" s="24">
        <v>3354233130</v>
      </c>
      <c r="J60" s="6">
        <v>3619798780</v>
      </c>
      <c r="K60" s="25">
        <v>3749610580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74000</v>
      </c>
      <c r="C62" s="92">
        <v>74000</v>
      </c>
      <c r="D62" s="93">
        <v>80000</v>
      </c>
      <c r="E62" s="91">
        <v>75000</v>
      </c>
      <c r="F62" s="92">
        <v>75000</v>
      </c>
      <c r="G62" s="93">
        <v>75000</v>
      </c>
      <c r="H62" s="94">
        <v>73447</v>
      </c>
      <c r="I62" s="91">
        <v>72000</v>
      </c>
      <c r="J62" s="92">
        <v>77000</v>
      </c>
      <c r="K62" s="93">
        <v>80000</v>
      </c>
    </row>
    <row r="63" spans="1:11" ht="13.5">
      <c r="A63" s="90" t="s">
        <v>61</v>
      </c>
      <c r="B63" s="91">
        <v>235000</v>
      </c>
      <c r="C63" s="92">
        <v>235000</v>
      </c>
      <c r="D63" s="93">
        <v>202000</v>
      </c>
      <c r="E63" s="91">
        <v>190000</v>
      </c>
      <c r="F63" s="92">
        <v>190000</v>
      </c>
      <c r="G63" s="93">
        <v>190000</v>
      </c>
      <c r="H63" s="94">
        <v>171844</v>
      </c>
      <c r="I63" s="91">
        <v>186000</v>
      </c>
      <c r="J63" s="92">
        <v>182000</v>
      </c>
      <c r="K63" s="93">
        <v>180000</v>
      </c>
    </row>
    <row r="64" spans="1:11" ht="13.5">
      <c r="A64" s="90" t="s">
        <v>62</v>
      </c>
      <c r="B64" s="91">
        <v>345000</v>
      </c>
      <c r="C64" s="92">
        <v>345000</v>
      </c>
      <c r="D64" s="93">
        <v>363000</v>
      </c>
      <c r="E64" s="91">
        <v>368000</v>
      </c>
      <c r="F64" s="92">
        <v>368000</v>
      </c>
      <c r="G64" s="93">
        <v>368000</v>
      </c>
      <c r="H64" s="94">
        <v>368000</v>
      </c>
      <c r="I64" s="91">
        <v>385000</v>
      </c>
      <c r="J64" s="92">
        <v>399000</v>
      </c>
      <c r="K64" s="93">
        <v>405000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0.9621992873344998</v>
      </c>
      <c r="C70" s="5">
        <f aca="true" t="shared" si="8" ref="C70:K70">IF(ISERROR(C71/C72),0,(C71/C72))</f>
        <v>0.9729029088022944</v>
      </c>
      <c r="D70" s="5">
        <f t="shared" si="8"/>
        <v>0.9309839194868027</v>
      </c>
      <c r="E70" s="5">
        <f t="shared" si="8"/>
        <v>0.9677706949894508</v>
      </c>
      <c r="F70" s="5">
        <f t="shared" si="8"/>
        <v>0.9681231807220213</v>
      </c>
      <c r="G70" s="5">
        <f t="shared" si="8"/>
        <v>0.9681231807220213</v>
      </c>
      <c r="H70" s="5">
        <f t="shared" si="8"/>
        <v>0</v>
      </c>
      <c r="I70" s="5">
        <f t="shared" si="8"/>
        <v>0.9511730869712914</v>
      </c>
      <c r="J70" s="5">
        <f t="shared" si="8"/>
        <v>0.9585839723737187</v>
      </c>
      <c r="K70" s="5">
        <f t="shared" si="8"/>
        <v>0.9588081776266784</v>
      </c>
    </row>
    <row r="71" spans="1:11" ht="12.75" hidden="1">
      <c r="A71" s="1" t="s">
        <v>141</v>
      </c>
      <c r="B71" s="1">
        <f>+B83</f>
        <v>18063236210</v>
      </c>
      <c r="C71" s="1">
        <f aca="true" t="shared" si="9" ref="C71:K71">+C83</f>
        <v>20120223679</v>
      </c>
      <c r="D71" s="1">
        <f t="shared" si="9"/>
        <v>20369477227</v>
      </c>
      <c r="E71" s="1">
        <f t="shared" si="9"/>
        <v>22854574224</v>
      </c>
      <c r="F71" s="1">
        <f t="shared" si="9"/>
        <v>22869463068</v>
      </c>
      <c r="G71" s="1">
        <f t="shared" si="9"/>
        <v>22869463068</v>
      </c>
      <c r="H71" s="1">
        <f t="shared" si="9"/>
        <v>23213832314</v>
      </c>
      <c r="I71" s="1">
        <f t="shared" si="9"/>
        <v>24825714504</v>
      </c>
      <c r="J71" s="1">
        <f t="shared" si="9"/>
        <v>27333612955</v>
      </c>
      <c r="K71" s="1">
        <f t="shared" si="9"/>
        <v>29855809428</v>
      </c>
    </row>
    <row r="72" spans="1:11" ht="12.75" hidden="1">
      <c r="A72" s="1" t="s">
        <v>142</v>
      </c>
      <c r="B72" s="1">
        <f>+B77</f>
        <v>18772863842</v>
      </c>
      <c r="C72" s="1">
        <f aca="true" t="shared" si="10" ref="C72:K72">+C77</f>
        <v>20680608000</v>
      </c>
      <c r="D72" s="1">
        <f t="shared" si="10"/>
        <v>21879515640</v>
      </c>
      <c r="E72" s="1">
        <f t="shared" si="10"/>
        <v>23615691550</v>
      </c>
      <c r="F72" s="1">
        <f t="shared" si="10"/>
        <v>23622472350</v>
      </c>
      <c r="G72" s="1">
        <f t="shared" si="10"/>
        <v>23622472350</v>
      </c>
      <c r="H72" s="1">
        <f t="shared" si="10"/>
        <v>0</v>
      </c>
      <c r="I72" s="1">
        <f t="shared" si="10"/>
        <v>26100101910</v>
      </c>
      <c r="J72" s="1">
        <f t="shared" si="10"/>
        <v>28514573311</v>
      </c>
      <c r="K72" s="1">
        <f t="shared" si="10"/>
        <v>31138459313</v>
      </c>
    </row>
    <row r="73" spans="1:11" ht="12.75" hidden="1">
      <c r="A73" s="1" t="s">
        <v>143</v>
      </c>
      <c r="B73" s="1">
        <f>+B74</f>
        <v>-132870773.83333331</v>
      </c>
      <c r="C73" s="1">
        <f aca="true" t="shared" si="11" ref="C73:K73">+(C78+C80+C81+C82)-(B78+B80+B81+B82)</f>
        <v>-181889000</v>
      </c>
      <c r="D73" s="1">
        <f t="shared" si="11"/>
        <v>239552000</v>
      </c>
      <c r="E73" s="1">
        <f t="shared" si="11"/>
        <v>366883643</v>
      </c>
      <c r="F73" s="1">
        <f>+(F78+F80+F81+F82)-(D78+D80+D81+D82)</f>
        <v>103286787</v>
      </c>
      <c r="G73" s="1">
        <f>+(G78+G80+G81+G82)-(D78+D80+D81+D82)</f>
        <v>103286787</v>
      </c>
      <c r="H73" s="1">
        <f>+(H78+H80+H81+H82)-(D78+D80+D81+D82)</f>
        <v>-5642449614</v>
      </c>
      <c r="I73" s="1">
        <f>+(I78+I80+I81+I82)-(E78+E80+E81+E82)</f>
        <v>154801505</v>
      </c>
      <c r="J73" s="1">
        <f t="shared" si="11"/>
        <v>487794527</v>
      </c>
      <c r="K73" s="1">
        <f t="shared" si="11"/>
        <v>572869803</v>
      </c>
    </row>
    <row r="74" spans="1:11" ht="12.75" hidden="1">
      <c r="A74" s="1" t="s">
        <v>144</v>
      </c>
      <c r="B74" s="1">
        <f>+TREND(C74:E74)</f>
        <v>-132870773.83333331</v>
      </c>
      <c r="C74" s="1">
        <f>+C73</f>
        <v>-181889000</v>
      </c>
      <c r="D74" s="1">
        <f aca="true" t="shared" si="12" ref="D74:K74">+D73</f>
        <v>239552000</v>
      </c>
      <c r="E74" s="1">
        <f t="shared" si="12"/>
        <v>366883643</v>
      </c>
      <c r="F74" s="1">
        <f t="shared" si="12"/>
        <v>103286787</v>
      </c>
      <c r="G74" s="1">
        <f t="shared" si="12"/>
        <v>103286787</v>
      </c>
      <c r="H74" s="1">
        <f t="shared" si="12"/>
        <v>-5642449614</v>
      </c>
      <c r="I74" s="1">
        <f t="shared" si="12"/>
        <v>154801505</v>
      </c>
      <c r="J74" s="1">
        <f t="shared" si="12"/>
        <v>487794527</v>
      </c>
      <c r="K74" s="1">
        <f t="shared" si="12"/>
        <v>572869803</v>
      </c>
    </row>
    <row r="75" spans="1:11" ht="12.75" hidden="1">
      <c r="A75" s="1" t="s">
        <v>145</v>
      </c>
      <c r="B75" s="1">
        <f>+B84-(((B80+B81+B78)*B70)-B79)</f>
        <v>3186428832.287098</v>
      </c>
      <c r="C75" s="1">
        <f aca="true" t="shared" si="13" ref="C75:K75">+C84-(((C80+C81+C78)*C70)-C79)</f>
        <v>4352586723.009826</v>
      </c>
      <c r="D75" s="1">
        <f t="shared" si="13"/>
        <v>5558710598.266006</v>
      </c>
      <c r="E75" s="1">
        <f t="shared" si="13"/>
        <v>3568360239.039461</v>
      </c>
      <c r="F75" s="1">
        <f t="shared" si="13"/>
        <v>3792143916.1506805</v>
      </c>
      <c r="G75" s="1">
        <f t="shared" si="13"/>
        <v>3792143916.1506805</v>
      </c>
      <c r="H75" s="1">
        <f t="shared" si="13"/>
        <v>6750875</v>
      </c>
      <c r="I75" s="1">
        <f t="shared" si="13"/>
        <v>4599621099.872842</v>
      </c>
      <c r="J75" s="1">
        <f t="shared" si="13"/>
        <v>4306923264.728678</v>
      </c>
      <c r="K75" s="1">
        <f t="shared" si="13"/>
        <v>4084095749.821295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18772863842</v>
      </c>
      <c r="C77" s="3">
        <v>20680608000</v>
      </c>
      <c r="D77" s="3">
        <v>21879515640</v>
      </c>
      <c r="E77" s="3">
        <v>23615691550</v>
      </c>
      <c r="F77" s="3">
        <v>23622472350</v>
      </c>
      <c r="G77" s="3">
        <v>23622472350</v>
      </c>
      <c r="H77" s="3">
        <v>0</v>
      </c>
      <c r="I77" s="3">
        <v>26100101910</v>
      </c>
      <c r="J77" s="3">
        <v>28514573311</v>
      </c>
      <c r="K77" s="3">
        <v>31138459313</v>
      </c>
    </row>
    <row r="78" spans="1:11" ht="12.75" hidden="1">
      <c r="A78" s="2" t="s">
        <v>65</v>
      </c>
      <c r="B78" s="3">
        <v>288004000</v>
      </c>
      <c r="C78" s="3">
        <v>153966000</v>
      </c>
      <c r="D78" s="3">
        <v>91704000</v>
      </c>
      <c r="E78" s="3">
        <v>155609777</v>
      </c>
      <c r="F78" s="3">
        <v>156333777</v>
      </c>
      <c r="G78" s="3">
        <v>156333777</v>
      </c>
      <c r="H78" s="3">
        <v>96203</v>
      </c>
      <c r="I78" s="3">
        <v>97097706</v>
      </c>
      <c r="J78" s="3">
        <v>98912136</v>
      </c>
      <c r="K78" s="3">
        <v>100850368</v>
      </c>
    </row>
    <row r="79" spans="1:11" ht="12.75" hidden="1">
      <c r="A79" s="2" t="s">
        <v>66</v>
      </c>
      <c r="B79" s="3">
        <v>5274218000</v>
      </c>
      <c r="C79" s="3">
        <v>5903002000</v>
      </c>
      <c r="D79" s="3">
        <v>7061447000</v>
      </c>
      <c r="E79" s="3">
        <v>5483595500</v>
      </c>
      <c r="F79" s="3">
        <v>5454271500</v>
      </c>
      <c r="G79" s="3">
        <v>5454271500</v>
      </c>
      <c r="H79" s="3">
        <v>6750875</v>
      </c>
      <c r="I79" s="3">
        <v>6367255265</v>
      </c>
      <c r="J79" s="3">
        <v>6442746960</v>
      </c>
      <c r="K79" s="3">
        <v>6681141172</v>
      </c>
    </row>
    <row r="80" spans="1:11" ht="12.75" hidden="1">
      <c r="A80" s="2" t="s">
        <v>67</v>
      </c>
      <c r="B80" s="3">
        <v>2564131000</v>
      </c>
      <c r="C80" s="3">
        <v>2924428000</v>
      </c>
      <c r="D80" s="3">
        <v>2879048000</v>
      </c>
      <c r="E80" s="3">
        <v>3235276243</v>
      </c>
      <c r="F80" s="3">
        <v>2965165387</v>
      </c>
      <c r="G80" s="3">
        <v>2965165387</v>
      </c>
      <c r="H80" s="3">
        <v>3098641</v>
      </c>
      <c r="I80" s="3">
        <v>3188743028</v>
      </c>
      <c r="J80" s="3">
        <v>3514803274</v>
      </c>
      <c r="K80" s="3">
        <v>3892255514</v>
      </c>
    </row>
    <row r="81" spans="1:11" ht="12.75" hidden="1">
      <c r="A81" s="2" t="s">
        <v>68</v>
      </c>
      <c r="B81" s="3">
        <v>2725639000</v>
      </c>
      <c r="C81" s="3">
        <v>2234786000</v>
      </c>
      <c r="D81" s="3">
        <v>2576289000</v>
      </c>
      <c r="E81" s="3">
        <v>2548502030</v>
      </c>
      <c r="F81" s="3">
        <v>2554292030</v>
      </c>
      <c r="G81" s="3">
        <v>2554292030</v>
      </c>
      <c r="H81" s="3">
        <v>2992403</v>
      </c>
      <c r="I81" s="3">
        <v>2877060998</v>
      </c>
      <c r="J81" s="3">
        <v>3036832301</v>
      </c>
      <c r="K81" s="3">
        <v>3230160113</v>
      </c>
    </row>
    <row r="82" spans="1:11" ht="12.75" hidden="1">
      <c r="A82" s="2" t="s">
        <v>69</v>
      </c>
      <c r="B82" s="3">
        <v>13207000</v>
      </c>
      <c r="C82" s="3">
        <v>95912000</v>
      </c>
      <c r="D82" s="3">
        <v>101603000</v>
      </c>
      <c r="E82" s="3">
        <v>76139593</v>
      </c>
      <c r="F82" s="3">
        <v>76139593</v>
      </c>
      <c r="G82" s="3">
        <v>76139593</v>
      </c>
      <c r="H82" s="3">
        <v>7139</v>
      </c>
      <c r="I82" s="3">
        <v>7427416</v>
      </c>
      <c r="J82" s="3">
        <v>7575964</v>
      </c>
      <c r="K82" s="3">
        <v>7727483</v>
      </c>
    </row>
    <row r="83" spans="1:11" ht="12.75" hidden="1">
      <c r="A83" s="2" t="s">
        <v>70</v>
      </c>
      <c r="B83" s="3">
        <v>18063236210</v>
      </c>
      <c r="C83" s="3">
        <v>20120223679</v>
      </c>
      <c r="D83" s="3">
        <v>20369477227</v>
      </c>
      <c r="E83" s="3">
        <v>22854574224</v>
      </c>
      <c r="F83" s="3">
        <v>22869463068</v>
      </c>
      <c r="G83" s="3">
        <v>22869463068</v>
      </c>
      <c r="H83" s="3">
        <v>23213832314</v>
      </c>
      <c r="I83" s="3">
        <v>24825714504</v>
      </c>
      <c r="J83" s="3">
        <v>27333612955</v>
      </c>
      <c r="K83" s="3">
        <v>29855809428</v>
      </c>
    </row>
    <row r="84" spans="1:11" ht="12.75" hidden="1">
      <c r="A84" s="2" t="s">
        <v>71</v>
      </c>
      <c r="B84" s="3">
        <v>3279141000</v>
      </c>
      <c r="C84" s="3">
        <v>3618793000</v>
      </c>
      <c r="D84" s="3">
        <v>3661469570</v>
      </c>
      <c r="E84" s="3">
        <v>3832730440</v>
      </c>
      <c r="F84" s="3">
        <v>3832737440</v>
      </c>
      <c r="G84" s="3">
        <v>3832737440</v>
      </c>
      <c r="H84" s="3">
        <v>0</v>
      </c>
      <c r="I84" s="3">
        <v>4094352100</v>
      </c>
      <c r="J84" s="3">
        <v>4239284748</v>
      </c>
      <c r="K84" s="3">
        <v>4328681083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40393133</v>
      </c>
      <c r="C5" s="6">
        <v>43704000</v>
      </c>
      <c r="D5" s="23">
        <v>67338698</v>
      </c>
      <c r="E5" s="24">
        <v>60403997</v>
      </c>
      <c r="F5" s="6">
        <v>64259955</v>
      </c>
      <c r="G5" s="25">
        <v>64259955</v>
      </c>
      <c r="H5" s="26">
        <v>0</v>
      </c>
      <c r="I5" s="24">
        <v>68454783</v>
      </c>
      <c r="J5" s="6">
        <v>72562000</v>
      </c>
      <c r="K5" s="25">
        <v>76916000</v>
      </c>
    </row>
    <row r="6" spans="1:11" ht="13.5">
      <c r="A6" s="22" t="s">
        <v>18</v>
      </c>
      <c r="B6" s="6">
        <v>147418000</v>
      </c>
      <c r="C6" s="6">
        <v>163354338</v>
      </c>
      <c r="D6" s="23">
        <v>175220102</v>
      </c>
      <c r="E6" s="24">
        <v>196414757</v>
      </c>
      <c r="F6" s="6">
        <v>179414757</v>
      </c>
      <c r="G6" s="25">
        <v>179414757</v>
      </c>
      <c r="H6" s="26">
        <v>0</v>
      </c>
      <c r="I6" s="24">
        <v>202355241</v>
      </c>
      <c r="J6" s="6">
        <v>222359000</v>
      </c>
      <c r="K6" s="25">
        <v>244348000</v>
      </c>
    </row>
    <row r="7" spans="1:11" ht="13.5">
      <c r="A7" s="22" t="s">
        <v>19</v>
      </c>
      <c r="B7" s="6">
        <v>1729259</v>
      </c>
      <c r="C7" s="6">
        <v>0</v>
      </c>
      <c r="D7" s="23">
        <v>1774779</v>
      </c>
      <c r="E7" s="24">
        <v>2211453</v>
      </c>
      <c r="F7" s="6">
        <v>2250000</v>
      </c>
      <c r="G7" s="25">
        <v>2250000</v>
      </c>
      <c r="H7" s="26">
        <v>0</v>
      </c>
      <c r="I7" s="24">
        <v>3494260</v>
      </c>
      <c r="J7" s="6">
        <v>3704000</v>
      </c>
      <c r="K7" s="25">
        <v>3926000</v>
      </c>
    </row>
    <row r="8" spans="1:11" ht="13.5">
      <c r="A8" s="22" t="s">
        <v>20</v>
      </c>
      <c r="B8" s="6">
        <v>30694000</v>
      </c>
      <c r="C8" s="6">
        <v>36202000</v>
      </c>
      <c r="D8" s="23">
        <v>40545933</v>
      </c>
      <c r="E8" s="24">
        <v>45778000</v>
      </c>
      <c r="F8" s="6">
        <v>45331000</v>
      </c>
      <c r="G8" s="25">
        <v>45331000</v>
      </c>
      <c r="H8" s="26">
        <v>0</v>
      </c>
      <c r="I8" s="24">
        <v>58151600</v>
      </c>
      <c r="J8" s="6">
        <v>57959000</v>
      </c>
      <c r="K8" s="25">
        <v>59386000</v>
      </c>
    </row>
    <row r="9" spans="1:11" ht="13.5">
      <c r="A9" s="22" t="s">
        <v>21</v>
      </c>
      <c r="B9" s="6">
        <v>8906718</v>
      </c>
      <c r="C9" s="6">
        <v>10232000</v>
      </c>
      <c r="D9" s="23">
        <v>9274977</v>
      </c>
      <c r="E9" s="24">
        <v>11612622</v>
      </c>
      <c r="F9" s="6">
        <v>11198422</v>
      </c>
      <c r="G9" s="25">
        <v>11198422</v>
      </c>
      <c r="H9" s="26">
        <v>0</v>
      </c>
      <c r="I9" s="24">
        <v>16500106</v>
      </c>
      <c r="J9" s="6">
        <v>17489000</v>
      </c>
      <c r="K9" s="25">
        <v>18540000</v>
      </c>
    </row>
    <row r="10" spans="1:11" ht="25.5">
      <c r="A10" s="27" t="s">
        <v>134</v>
      </c>
      <c r="B10" s="28">
        <f>SUM(B5:B9)</f>
        <v>229141110</v>
      </c>
      <c r="C10" s="29">
        <f aca="true" t="shared" si="0" ref="C10:K10">SUM(C5:C9)</f>
        <v>253492338</v>
      </c>
      <c r="D10" s="30">
        <f t="shared" si="0"/>
        <v>294154489</v>
      </c>
      <c r="E10" s="28">
        <f t="shared" si="0"/>
        <v>316420829</v>
      </c>
      <c r="F10" s="29">
        <f t="shared" si="0"/>
        <v>302454134</v>
      </c>
      <c r="G10" s="31">
        <f t="shared" si="0"/>
        <v>302454134</v>
      </c>
      <c r="H10" s="32">
        <f t="shared" si="0"/>
        <v>0</v>
      </c>
      <c r="I10" s="28">
        <f t="shared" si="0"/>
        <v>348955990</v>
      </c>
      <c r="J10" s="29">
        <f t="shared" si="0"/>
        <v>374073000</v>
      </c>
      <c r="K10" s="31">
        <f t="shared" si="0"/>
        <v>403116000</v>
      </c>
    </row>
    <row r="11" spans="1:11" ht="13.5">
      <c r="A11" s="22" t="s">
        <v>22</v>
      </c>
      <c r="B11" s="6">
        <v>56390938</v>
      </c>
      <c r="C11" s="6">
        <v>62101000</v>
      </c>
      <c r="D11" s="23">
        <v>71116670</v>
      </c>
      <c r="E11" s="24">
        <v>67945570</v>
      </c>
      <c r="F11" s="6">
        <v>67945572</v>
      </c>
      <c r="G11" s="25">
        <v>67945572</v>
      </c>
      <c r="H11" s="26">
        <v>0</v>
      </c>
      <c r="I11" s="24">
        <v>79738857</v>
      </c>
      <c r="J11" s="6">
        <v>84378632</v>
      </c>
      <c r="K11" s="25">
        <v>89526930</v>
      </c>
    </row>
    <row r="12" spans="1:11" ht="13.5">
      <c r="A12" s="22" t="s">
        <v>23</v>
      </c>
      <c r="B12" s="6">
        <v>4360000</v>
      </c>
      <c r="C12" s="6">
        <v>4601000</v>
      </c>
      <c r="D12" s="23">
        <v>5036937</v>
      </c>
      <c r="E12" s="24">
        <v>5907976</v>
      </c>
      <c r="F12" s="6">
        <v>5907975</v>
      </c>
      <c r="G12" s="25">
        <v>5907975</v>
      </c>
      <c r="H12" s="26">
        <v>0</v>
      </c>
      <c r="I12" s="24">
        <v>5325895</v>
      </c>
      <c r="J12" s="6">
        <v>5641000</v>
      </c>
      <c r="K12" s="25">
        <v>5985000</v>
      </c>
    </row>
    <row r="13" spans="1:11" ht="13.5">
      <c r="A13" s="22" t="s">
        <v>135</v>
      </c>
      <c r="B13" s="6">
        <v>32170000</v>
      </c>
      <c r="C13" s="6">
        <v>36782196</v>
      </c>
      <c r="D13" s="23">
        <v>38663958</v>
      </c>
      <c r="E13" s="24">
        <v>37030000</v>
      </c>
      <c r="F13" s="6">
        <v>37030001</v>
      </c>
      <c r="G13" s="25">
        <v>37030001</v>
      </c>
      <c r="H13" s="26">
        <v>0</v>
      </c>
      <c r="I13" s="24">
        <v>44436002</v>
      </c>
      <c r="J13" s="6">
        <v>47058000</v>
      </c>
      <c r="K13" s="25">
        <v>49693000</v>
      </c>
    </row>
    <row r="14" spans="1:11" ht="13.5">
      <c r="A14" s="22" t="s">
        <v>24</v>
      </c>
      <c r="B14" s="6">
        <v>953444</v>
      </c>
      <c r="C14" s="6">
        <v>814000</v>
      </c>
      <c r="D14" s="23">
        <v>1660258</v>
      </c>
      <c r="E14" s="24">
        <v>1392484</v>
      </c>
      <c r="F14" s="6">
        <v>6392484</v>
      </c>
      <c r="G14" s="25">
        <v>6392484</v>
      </c>
      <c r="H14" s="26">
        <v>0</v>
      </c>
      <c r="I14" s="24">
        <v>6392484</v>
      </c>
      <c r="J14" s="6">
        <v>6770000</v>
      </c>
      <c r="K14" s="25">
        <v>7149000</v>
      </c>
    </row>
    <row r="15" spans="1:11" ht="13.5">
      <c r="A15" s="22" t="s">
        <v>25</v>
      </c>
      <c r="B15" s="6">
        <v>121819508</v>
      </c>
      <c r="C15" s="6">
        <v>138188000</v>
      </c>
      <c r="D15" s="23">
        <v>143239187</v>
      </c>
      <c r="E15" s="24">
        <v>160844035</v>
      </c>
      <c r="F15" s="6">
        <v>154948665</v>
      </c>
      <c r="G15" s="25">
        <v>154948665</v>
      </c>
      <c r="H15" s="26">
        <v>0</v>
      </c>
      <c r="I15" s="24">
        <v>175201937</v>
      </c>
      <c r="J15" s="6">
        <v>185539000</v>
      </c>
      <c r="K15" s="25">
        <v>195929000</v>
      </c>
    </row>
    <row r="16" spans="1:11" ht="13.5">
      <c r="A16" s="33" t="s">
        <v>26</v>
      </c>
      <c r="B16" s="6">
        <v>1941000</v>
      </c>
      <c r="C16" s="6">
        <v>1165000</v>
      </c>
      <c r="D16" s="23">
        <v>6142844</v>
      </c>
      <c r="E16" s="24">
        <v>8537150</v>
      </c>
      <c r="F16" s="6">
        <v>8537000</v>
      </c>
      <c r="G16" s="25">
        <v>8537000</v>
      </c>
      <c r="H16" s="26">
        <v>0</v>
      </c>
      <c r="I16" s="24">
        <v>8537150</v>
      </c>
      <c r="J16" s="6">
        <v>9041000</v>
      </c>
      <c r="K16" s="25">
        <v>9547000</v>
      </c>
    </row>
    <row r="17" spans="1:11" ht="13.5">
      <c r="A17" s="22" t="s">
        <v>27</v>
      </c>
      <c r="B17" s="6">
        <v>37837618</v>
      </c>
      <c r="C17" s="6">
        <v>46118000</v>
      </c>
      <c r="D17" s="23">
        <v>57294360</v>
      </c>
      <c r="E17" s="24">
        <v>53531696</v>
      </c>
      <c r="F17" s="6">
        <v>67401020</v>
      </c>
      <c r="G17" s="25">
        <v>67401020</v>
      </c>
      <c r="H17" s="26">
        <v>0</v>
      </c>
      <c r="I17" s="24">
        <v>73946194</v>
      </c>
      <c r="J17" s="6">
        <v>76903600</v>
      </c>
      <c r="K17" s="25">
        <v>79878600</v>
      </c>
    </row>
    <row r="18" spans="1:11" ht="13.5">
      <c r="A18" s="34" t="s">
        <v>28</v>
      </c>
      <c r="B18" s="35">
        <f>SUM(B11:B17)</f>
        <v>255472508</v>
      </c>
      <c r="C18" s="36">
        <f aca="true" t="shared" si="1" ref="C18:K18">SUM(C11:C17)</f>
        <v>289769196</v>
      </c>
      <c r="D18" s="37">
        <f t="shared" si="1"/>
        <v>323154214</v>
      </c>
      <c r="E18" s="35">
        <f t="shared" si="1"/>
        <v>335188911</v>
      </c>
      <c r="F18" s="36">
        <f t="shared" si="1"/>
        <v>348162717</v>
      </c>
      <c r="G18" s="38">
        <f t="shared" si="1"/>
        <v>348162717</v>
      </c>
      <c r="H18" s="39">
        <f t="shared" si="1"/>
        <v>0</v>
      </c>
      <c r="I18" s="35">
        <f t="shared" si="1"/>
        <v>393578519</v>
      </c>
      <c r="J18" s="36">
        <f t="shared" si="1"/>
        <v>415331232</v>
      </c>
      <c r="K18" s="38">
        <f t="shared" si="1"/>
        <v>437708530</v>
      </c>
    </row>
    <row r="19" spans="1:11" ht="13.5">
      <c r="A19" s="34" t="s">
        <v>29</v>
      </c>
      <c r="B19" s="40">
        <f>+B10-B18</f>
        <v>-26331398</v>
      </c>
      <c r="C19" s="41">
        <f aca="true" t="shared" si="2" ref="C19:K19">+C10-C18</f>
        <v>-36276858</v>
      </c>
      <c r="D19" s="42">
        <f t="shared" si="2"/>
        <v>-28999725</v>
      </c>
      <c r="E19" s="40">
        <f t="shared" si="2"/>
        <v>-18768082</v>
      </c>
      <c r="F19" s="41">
        <f t="shared" si="2"/>
        <v>-45708583</v>
      </c>
      <c r="G19" s="43">
        <f t="shared" si="2"/>
        <v>-45708583</v>
      </c>
      <c r="H19" s="44">
        <f t="shared" si="2"/>
        <v>0</v>
      </c>
      <c r="I19" s="40">
        <f t="shared" si="2"/>
        <v>-44622529</v>
      </c>
      <c r="J19" s="41">
        <f t="shared" si="2"/>
        <v>-41258232</v>
      </c>
      <c r="K19" s="43">
        <f t="shared" si="2"/>
        <v>-34592530</v>
      </c>
    </row>
    <row r="20" spans="1:11" ht="13.5">
      <c r="A20" s="22" t="s">
        <v>30</v>
      </c>
      <c r="B20" s="24">
        <v>15811420</v>
      </c>
      <c r="C20" s="6">
        <v>30691000</v>
      </c>
      <c r="D20" s="23">
        <v>31405674</v>
      </c>
      <c r="E20" s="24">
        <v>28615000</v>
      </c>
      <c r="F20" s="6">
        <v>44889000</v>
      </c>
      <c r="G20" s="25">
        <v>44889000</v>
      </c>
      <c r="H20" s="26">
        <v>0</v>
      </c>
      <c r="I20" s="24">
        <v>33055000</v>
      </c>
      <c r="J20" s="6">
        <v>34214000</v>
      </c>
      <c r="K20" s="25">
        <v>34352000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-10519978</v>
      </c>
      <c r="C22" s="52">
        <f aca="true" t="shared" si="3" ref="C22:K22">SUM(C19:C21)</f>
        <v>-5585858</v>
      </c>
      <c r="D22" s="53">
        <f t="shared" si="3"/>
        <v>2405949</v>
      </c>
      <c r="E22" s="51">
        <f t="shared" si="3"/>
        <v>9846918</v>
      </c>
      <c r="F22" s="52">
        <f t="shared" si="3"/>
        <v>-819583</v>
      </c>
      <c r="G22" s="54">
        <f t="shared" si="3"/>
        <v>-819583</v>
      </c>
      <c r="H22" s="55">
        <f t="shared" si="3"/>
        <v>0</v>
      </c>
      <c r="I22" s="51">
        <f t="shared" si="3"/>
        <v>-11567529</v>
      </c>
      <c r="J22" s="52">
        <f t="shared" si="3"/>
        <v>-7044232</v>
      </c>
      <c r="K22" s="54">
        <f t="shared" si="3"/>
        <v>-240530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-10519978</v>
      </c>
      <c r="C24" s="41">
        <f aca="true" t="shared" si="4" ref="C24:K24">SUM(C22:C23)</f>
        <v>-5585858</v>
      </c>
      <c r="D24" s="42">
        <f t="shared" si="4"/>
        <v>2405949</v>
      </c>
      <c r="E24" s="40">
        <f t="shared" si="4"/>
        <v>9846918</v>
      </c>
      <c r="F24" s="41">
        <f t="shared" si="4"/>
        <v>-819583</v>
      </c>
      <c r="G24" s="43">
        <f t="shared" si="4"/>
        <v>-819583</v>
      </c>
      <c r="H24" s="44">
        <f t="shared" si="4"/>
        <v>0</v>
      </c>
      <c r="I24" s="40">
        <f t="shared" si="4"/>
        <v>-11567529</v>
      </c>
      <c r="J24" s="41">
        <f t="shared" si="4"/>
        <v>-7044232</v>
      </c>
      <c r="K24" s="43">
        <f t="shared" si="4"/>
        <v>-240530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24459000</v>
      </c>
      <c r="C27" s="7">
        <v>29874000</v>
      </c>
      <c r="D27" s="64">
        <v>56541393</v>
      </c>
      <c r="E27" s="65">
        <v>35499280</v>
      </c>
      <c r="F27" s="7">
        <v>59989349</v>
      </c>
      <c r="G27" s="66">
        <v>59989349</v>
      </c>
      <c r="H27" s="67">
        <v>0</v>
      </c>
      <c r="I27" s="65">
        <v>34935000</v>
      </c>
      <c r="J27" s="7">
        <v>34214000</v>
      </c>
      <c r="K27" s="66">
        <v>34352000</v>
      </c>
    </row>
    <row r="28" spans="1:11" ht="13.5">
      <c r="A28" s="68" t="s">
        <v>30</v>
      </c>
      <c r="B28" s="6">
        <v>15811000</v>
      </c>
      <c r="C28" s="6">
        <v>20084000</v>
      </c>
      <c r="D28" s="23">
        <v>31168126</v>
      </c>
      <c r="E28" s="24">
        <v>29265000</v>
      </c>
      <c r="F28" s="6">
        <v>45439000</v>
      </c>
      <c r="G28" s="25">
        <v>45439000</v>
      </c>
      <c r="H28" s="26">
        <v>0</v>
      </c>
      <c r="I28" s="24">
        <v>33055000</v>
      </c>
      <c r="J28" s="6">
        <v>34214000</v>
      </c>
      <c r="K28" s="25">
        <v>34352000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4928000</v>
      </c>
      <c r="C30" s="6">
        <v>7200000</v>
      </c>
      <c r="D30" s="23">
        <v>11539000</v>
      </c>
      <c r="E30" s="24">
        <v>0</v>
      </c>
      <c r="F30" s="6">
        <v>2500000</v>
      </c>
      <c r="G30" s="25">
        <v>2500000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3720000</v>
      </c>
      <c r="C31" s="6">
        <v>2590000</v>
      </c>
      <c r="D31" s="23">
        <v>13834267</v>
      </c>
      <c r="E31" s="24">
        <v>6234280</v>
      </c>
      <c r="F31" s="6">
        <v>12050349</v>
      </c>
      <c r="G31" s="25">
        <v>12050349</v>
      </c>
      <c r="H31" s="26">
        <v>0</v>
      </c>
      <c r="I31" s="24">
        <v>1880000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24459000</v>
      </c>
      <c r="C32" s="7">
        <f aca="true" t="shared" si="5" ref="C32:K32">SUM(C28:C31)</f>
        <v>29874000</v>
      </c>
      <c r="D32" s="64">
        <f t="shared" si="5"/>
        <v>56541393</v>
      </c>
      <c r="E32" s="65">
        <f t="shared" si="5"/>
        <v>35499280</v>
      </c>
      <c r="F32" s="7">
        <f t="shared" si="5"/>
        <v>59989349</v>
      </c>
      <c r="G32" s="66">
        <f t="shared" si="5"/>
        <v>59989349</v>
      </c>
      <c r="H32" s="67">
        <f t="shared" si="5"/>
        <v>0</v>
      </c>
      <c r="I32" s="65">
        <f t="shared" si="5"/>
        <v>34935000</v>
      </c>
      <c r="J32" s="7">
        <f t="shared" si="5"/>
        <v>34214000</v>
      </c>
      <c r="K32" s="66">
        <f t="shared" si="5"/>
        <v>34352000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85516000</v>
      </c>
      <c r="C35" s="6">
        <v>99768000</v>
      </c>
      <c r="D35" s="23">
        <v>141881558</v>
      </c>
      <c r="E35" s="24">
        <v>99332515</v>
      </c>
      <c r="F35" s="6">
        <v>99333000</v>
      </c>
      <c r="G35" s="25">
        <v>99333000</v>
      </c>
      <c r="H35" s="26">
        <v>150574578</v>
      </c>
      <c r="I35" s="24">
        <v>67086283</v>
      </c>
      <c r="J35" s="6">
        <v>69822827</v>
      </c>
      <c r="K35" s="25">
        <v>75607795</v>
      </c>
    </row>
    <row r="36" spans="1:11" ht="13.5">
      <c r="A36" s="22" t="s">
        <v>39</v>
      </c>
      <c r="B36" s="6">
        <v>631847000</v>
      </c>
      <c r="C36" s="6">
        <v>630631000</v>
      </c>
      <c r="D36" s="23">
        <v>638631100</v>
      </c>
      <c r="E36" s="24">
        <v>613246247</v>
      </c>
      <c r="F36" s="6">
        <v>613246000</v>
      </c>
      <c r="G36" s="25">
        <v>613246000</v>
      </c>
      <c r="H36" s="26">
        <v>535260913</v>
      </c>
      <c r="I36" s="24">
        <v>663067548</v>
      </c>
      <c r="J36" s="6">
        <v>702343953</v>
      </c>
      <c r="K36" s="25">
        <v>743976943</v>
      </c>
    </row>
    <row r="37" spans="1:11" ht="13.5">
      <c r="A37" s="22" t="s">
        <v>40</v>
      </c>
      <c r="B37" s="6">
        <v>49406000</v>
      </c>
      <c r="C37" s="6">
        <v>58603000</v>
      </c>
      <c r="D37" s="23">
        <v>75129855</v>
      </c>
      <c r="E37" s="24">
        <v>63565379</v>
      </c>
      <c r="F37" s="6">
        <v>59065000</v>
      </c>
      <c r="G37" s="25">
        <v>59065000</v>
      </c>
      <c r="H37" s="26">
        <v>51928030</v>
      </c>
      <c r="I37" s="24">
        <v>38899475</v>
      </c>
      <c r="J37" s="6">
        <v>40751551</v>
      </c>
      <c r="K37" s="25">
        <v>42714752</v>
      </c>
    </row>
    <row r="38" spans="1:11" ht="13.5">
      <c r="A38" s="22" t="s">
        <v>41</v>
      </c>
      <c r="B38" s="6">
        <v>23991000</v>
      </c>
      <c r="C38" s="6">
        <v>25096000</v>
      </c>
      <c r="D38" s="23">
        <v>35073245</v>
      </c>
      <c r="E38" s="24">
        <v>25565689</v>
      </c>
      <c r="F38" s="6">
        <v>25566000</v>
      </c>
      <c r="G38" s="25">
        <v>25566000</v>
      </c>
      <c r="H38" s="26">
        <v>38764794</v>
      </c>
      <c r="I38" s="24">
        <v>30153560</v>
      </c>
      <c r="J38" s="6">
        <v>31962774</v>
      </c>
      <c r="K38" s="25">
        <v>33880541</v>
      </c>
    </row>
    <row r="39" spans="1:11" ht="13.5">
      <c r="A39" s="22" t="s">
        <v>42</v>
      </c>
      <c r="B39" s="6">
        <v>643966000</v>
      </c>
      <c r="C39" s="6">
        <v>646700000</v>
      </c>
      <c r="D39" s="23">
        <v>670309558</v>
      </c>
      <c r="E39" s="24">
        <v>623447694</v>
      </c>
      <c r="F39" s="6">
        <v>627948000</v>
      </c>
      <c r="G39" s="25">
        <v>627948000</v>
      </c>
      <c r="H39" s="26">
        <v>595142667</v>
      </c>
      <c r="I39" s="24">
        <v>661100796</v>
      </c>
      <c r="J39" s="6">
        <v>699452455</v>
      </c>
      <c r="K39" s="25">
        <v>742989445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38627000</v>
      </c>
      <c r="C42" s="6">
        <v>36818000</v>
      </c>
      <c r="D42" s="23">
        <v>44118790</v>
      </c>
      <c r="E42" s="24">
        <v>36353180</v>
      </c>
      <c r="F42" s="6">
        <v>-27593934</v>
      </c>
      <c r="G42" s="25">
        <v>-27593934</v>
      </c>
      <c r="H42" s="26">
        <v>49204866</v>
      </c>
      <c r="I42" s="24">
        <v>33894917</v>
      </c>
      <c r="J42" s="6">
        <v>40984252</v>
      </c>
      <c r="K42" s="25">
        <v>40988180</v>
      </c>
    </row>
    <row r="43" spans="1:11" ht="13.5">
      <c r="A43" s="22" t="s">
        <v>45</v>
      </c>
      <c r="B43" s="6">
        <v>-39479000</v>
      </c>
      <c r="C43" s="6">
        <v>-33924000</v>
      </c>
      <c r="D43" s="23">
        <v>-49301325</v>
      </c>
      <c r="E43" s="24">
        <v>-35460851</v>
      </c>
      <c r="F43" s="6">
        <v>-45438711</v>
      </c>
      <c r="G43" s="25">
        <v>-45438711</v>
      </c>
      <c r="H43" s="26">
        <v>-56535269</v>
      </c>
      <c r="I43" s="24">
        <v>-29059575</v>
      </c>
      <c r="J43" s="6">
        <v>-33594509</v>
      </c>
      <c r="K43" s="25">
        <v>-33695340</v>
      </c>
    </row>
    <row r="44" spans="1:11" ht="13.5">
      <c r="A44" s="22" t="s">
        <v>46</v>
      </c>
      <c r="B44" s="6">
        <v>4276000</v>
      </c>
      <c r="C44" s="6">
        <v>-2737000</v>
      </c>
      <c r="D44" s="23">
        <v>-991871</v>
      </c>
      <c r="E44" s="24">
        <v>-1328683</v>
      </c>
      <c r="F44" s="6">
        <v>2500000</v>
      </c>
      <c r="G44" s="25">
        <v>2500000</v>
      </c>
      <c r="H44" s="26">
        <v>2292110</v>
      </c>
      <c r="I44" s="24">
        <v>-6066951</v>
      </c>
      <c r="J44" s="6">
        <v>4994</v>
      </c>
      <c r="K44" s="25">
        <v>5293</v>
      </c>
    </row>
    <row r="45" spans="1:11" ht="13.5">
      <c r="A45" s="34" t="s">
        <v>47</v>
      </c>
      <c r="B45" s="7">
        <v>13366000</v>
      </c>
      <c r="C45" s="7">
        <v>13523000</v>
      </c>
      <c r="D45" s="64">
        <v>7349067</v>
      </c>
      <c r="E45" s="65">
        <v>29167646</v>
      </c>
      <c r="F45" s="7">
        <v>-63192316</v>
      </c>
      <c r="G45" s="66">
        <v>-63192316</v>
      </c>
      <c r="H45" s="67">
        <v>2302036</v>
      </c>
      <c r="I45" s="65">
        <v>7768391</v>
      </c>
      <c r="J45" s="7">
        <v>15163128</v>
      </c>
      <c r="K45" s="66">
        <v>22461261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35812000</v>
      </c>
      <c r="C48" s="6">
        <v>41128000</v>
      </c>
      <c r="D48" s="23">
        <v>38997363</v>
      </c>
      <c r="E48" s="24">
        <v>30613706</v>
      </c>
      <c r="F48" s="6">
        <v>30614000</v>
      </c>
      <c r="G48" s="25">
        <v>30614000</v>
      </c>
      <c r="H48" s="26">
        <v>38982930</v>
      </c>
      <c r="I48" s="24">
        <v>9487033</v>
      </c>
      <c r="J48" s="6">
        <v>8895344</v>
      </c>
      <c r="K48" s="25">
        <v>11152385</v>
      </c>
    </row>
    <row r="49" spans="1:11" ht="13.5">
      <c r="A49" s="22" t="s">
        <v>50</v>
      </c>
      <c r="B49" s="6">
        <f>+B75</f>
        <v>-14933449.138482101</v>
      </c>
      <c r="C49" s="6">
        <f aca="true" t="shared" si="6" ref="C49:K49">+C75</f>
        <v>-8219396.018943094</v>
      </c>
      <c r="D49" s="23">
        <f t="shared" si="6"/>
        <v>-41035178.48249136</v>
      </c>
      <c r="E49" s="24">
        <f t="shared" si="6"/>
        <v>-4287601.620438591</v>
      </c>
      <c r="F49" s="6">
        <f t="shared" si="6"/>
        <v>-7381400.643376559</v>
      </c>
      <c r="G49" s="25">
        <f t="shared" si="6"/>
        <v>-7381400.643376559</v>
      </c>
      <c r="H49" s="26">
        <f t="shared" si="6"/>
        <v>20720443</v>
      </c>
      <c r="I49" s="24">
        <f t="shared" si="6"/>
        <v>-25618592.283334546</v>
      </c>
      <c r="J49" s="6">
        <f t="shared" si="6"/>
        <v>-25823439.38068749</v>
      </c>
      <c r="K49" s="25">
        <f t="shared" si="6"/>
        <v>-25978890.375653163</v>
      </c>
    </row>
    <row r="50" spans="1:11" ht="13.5">
      <c r="A50" s="34" t="s">
        <v>51</v>
      </c>
      <c r="B50" s="7">
        <f>+B48-B49</f>
        <v>50745449.1384821</v>
      </c>
      <c r="C50" s="7">
        <f aca="true" t="shared" si="7" ref="C50:K50">+C48-C49</f>
        <v>49347396.01894309</v>
      </c>
      <c r="D50" s="64">
        <f t="shared" si="7"/>
        <v>80032541.48249136</v>
      </c>
      <c r="E50" s="65">
        <f t="shared" si="7"/>
        <v>34901307.62043859</v>
      </c>
      <c r="F50" s="7">
        <f t="shared" si="7"/>
        <v>37995400.64337656</v>
      </c>
      <c r="G50" s="66">
        <f t="shared" si="7"/>
        <v>37995400.64337656</v>
      </c>
      <c r="H50" s="67">
        <f t="shared" si="7"/>
        <v>18262487</v>
      </c>
      <c r="I50" s="65">
        <f t="shared" si="7"/>
        <v>35105625.283334546</v>
      </c>
      <c r="J50" s="7">
        <f t="shared" si="7"/>
        <v>34718783.38068749</v>
      </c>
      <c r="K50" s="66">
        <f t="shared" si="7"/>
        <v>37131275.37565316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693779000</v>
      </c>
      <c r="C53" s="6">
        <v>659494000</v>
      </c>
      <c r="D53" s="23">
        <v>715681393</v>
      </c>
      <c r="E53" s="24">
        <v>648161630</v>
      </c>
      <c r="F53" s="6">
        <v>672651699</v>
      </c>
      <c r="G53" s="25">
        <v>672651699</v>
      </c>
      <c r="H53" s="26">
        <v>612662350</v>
      </c>
      <c r="I53" s="24">
        <v>654824000</v>
      </c>
      <c r="J53" s="6">
        <v>694098000</v>
      </c>
      <c r="K53" s="25">
        <v>735733000</v>
      </c>
    </row>
    <row r="54" spans="1:11" ht="13.5">
      <c r="A54" s="22" t="s">
        <v>135</v>
      </c>
      <c r="B54" s="6">
        <v>32170000</v>
      </c>
      <c r="C54" s="6">
        <v>36782196</v>
      </c>
      <c r="D54" s="23">
        <v>38663958</v>
      </c>
      <c r="E54" s="24">
        <v>37030000</v>
      </c>
      <c r="F54" s="6">
        <v>37030001</v>
      </c>
      <c r="G54" s="25">
        <v>37030001</v>
      </c>
      <c r="H54" s="26">
        <v>0</v>
      </c>
      <c r="I54" s="24">
        <v>44436002</v>
      </c>
      <c r="J54" s="6">
        <v>47058000</v>
      </c>
      <c r="K54" s="25">
        <v>49693000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10000000</v>
      </c>
      <c r="F55" s="6">
        <v>0</v>
      </c>
      <c r="G55" s="25">
        <v>0</v>
      </c>
      <c r="H55" s="26">
        <v>0</v>
      </c>
      <c r="I55" s="24">
        <v>15000000</v>
      </c>
      <c r="J55" s="6">
        <v>15700000</v>
      </c>
      <c r="K55" s="25">
        <v>15000000</v>
      </c>
    </row>
    <row r="56" spans="1:11" ht="13.5">
      <c r="A56" s="22" t="s">
        <v>55</v>
      </c>
      <c r="B56" s="6">
        <v>0</v>
      </c>
      <c r="C56" s="6">
        <v>0</v>
      </c>
      <c r="D56" s="23">
        <v>10326354</v>
      </c>
      <c r="E56" s="24">
        <v>67389000</v>
      </c>
      <c r="F56" s="6">
        <v>0</v>
      </c>
      <c r="G56" s="25">
        <v>0</v>
      </c>
      <c r="H56" s="26">
        <v>0</v>
      </c>
      <c r="I56" s="24">
        <v>14137000</v>
      </c>
      <c r="J56" s="6">
        <v>14970509</v>
      </c>
      <c r="K56" s="25">
        <v>15810000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7204000</v>
      </c>
      <c r="C59" s="6">
        <v>8487000</v>
      </c>
      <c r="D59" s="23">
        <v>8996220</v>
      </c>
      <c r="E59" s="24">
        <v>9335000</v>
      </c>
      <c r="F59" s="6">
        <v>9335000</v>
      </c>
      <c r="G59" s="25">
        <v>9335000</v>
      </c>
      <c r="H59" s="26">
        <v>9335000</v>
      </c>
      <c r="I59" s="24">
        <v>10341428</v>
      </c>
      <c r="J59" s="6">
        <v>10951572</v>
      </c>
      <c r="K59" s="25">
        <v>11564860</v>
      </c>
    </row>
    <row r="60" spans="1:11" ht="13.5">
      <c r="A60" s="33" t="s">
        <v>58</v>
      </c>
      <c r="B60" s="6">
        <v>48198000</v>
      </c>
      <c r="C60" s="6">
        <v>52270000</v>
      </c>
      <c r="D60" s="23">
        <v>55744360</v>
      </c>
      <c r="E60" s="24">
        <v>55704000</v>
      </c>
      <c r="F60" s="6">
        <v>55704000</v>
      </c>
      <c r="G60" s="25">
        <v>55704000</v>
      </c>
      <c r="H60" s="26">
        <v>55704000</v>
      </c>
      <c r="I60" s="24">
        <v>59480400</v>
      </c>
      <c r="J60" s="6">
        <v>62989744</v>
      </c>
      <c r="K60" s="25">
        <v>66517169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5000</v>
      </c>
      <c r="C65" s="92">
        <v>5500</v>
      </c>
      <c r="D65" s="93">
        <v>5500</v>
      </c>
      <c r="E65" s="91">
        <v>6050</v>
      </c>
      <c r="F65" s="92">
        <v>6050</v>
      </c>
      <c r="G65" s="93">
        <v>6050</v>
      </c>
      <c r="H65" s="94">
        <v>6050</v>
      </c>
      <c r="I65" s="91">
        <v>6050</v>
      </c>
      <c r="J65" s="92">
        <v>6050</v>
      </c>
      <c r="K65" s="93">
        <v>6050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1.0322042405800784</v>
      </c>
      <c r="C70" s="5">
        <f aca="true" t="shared" si="8" ref="C70:K70">IF(ISERROR(C71/C72),0,(C71/C72))</f>
        <v>0.9814932498287153</v>
      </c>
      <c r="D70" s="5">
        <f t="shared" si="8"/>
        <v>0.9888588813088405</v>
      </c>
      <c r="E70" s="5">
        <f t="shared" si="8"/>
        <v>0.8977039740689627</v>
      </c>
      <c r="F70" s="5">
        <f t="shared" si="8"/>
        <v>0.6681687407665337</v>
      </c>
      <c r="G70" s="5">
        <f t="shared" si="8"/>
        <v>0.6681687407665337</v>
      </c>
      <c r="H70" s="5">
        <f t="shared" si="8"/>
        <v>0</v>
      </c>
      <c r="I70" s="5">
        <f t="shared" si="8"/>
        <v>0.9289298814490112</v>
      </c>
      <c r="J70" s="5">
        <f t="shared" si="8"/>
        <v>0.905554665343619</v>
      </c>
      <c r="K70" s="5">
        <f t="shared" si="8"/>
        <v>0.8825045997104213</v>
      </c>
    </row>
    <row r="71" spans="1:11" ht="12.75" hidden="1">
      <c r="A71" s="1" t="s">
        <v>141</v>
      </c>
      <c r="B71" s="1">
        <f>+B83</f>
        <v>203053000</v>
      </c>
      <c r="C71" s="1">
        <f aca="true" t="shared" si="9" ref="C71:K71">+C83</f>
        <v>213269000</v>
      </c>
      <c r="D71" s="1">
        <f t="shared" si="9"/>
        <v>249028067</v>
      </c>
      <c r="E71" s="1">
        <f t="shared" si="9"/>
        <v>240971913</v>
      </c>
      <c r="F71" s="1">
        <f t="shared" si="9"/>
        <v>170298261</v>
      </c>
      <c r="G71" s="1">
        <f t="shared" si="9"/>
        <v>170298261</v>
      </c>
      <c r="H71" s="1">
        <f t="shared" si="9"/>
        <v>303310064</v>
      </c>
      <c r="I71" s="1">
        <f t="shared" si="9"/>
        <v>266890965</v>
      </c>
      <c r="J71" s="1">
        <f t="shared" si="9"/>
        <v>282904333</v>
      </c>
      <c r="K71" s="1">
        <f t="shared" si="9"/>
        <v>299878593</v>
      </c>
    </row>
    <row r="72" spans="1:11" ht="12.75" hidden="1">
      <c r="A72" s="1" t="s">
        <v>142</v>
      </c>
      <c r="B72" s="1">
        <f>+B77</f>
        <v>196717851</v>
      </c>
      <c r="C72" s="1">
        <f aca="true" t="shared" si="10" ref="C72:K72">+C77</f>
        <v>217290338</v>
      </c>
      <c r="D72" s="1">
        <f t="shared" si="10"/>
        <v>251833777</v>
      </c>
      <c r="E72" s="1">
        <f t="shared" si="10"/>
        <v>268431376</v>
      </c>
      <c r="F72" s="1">
        <f t="shared" si="10"/>
        <v>254873134</v>
      </c>
      <c r="G72" s="1">
        <f t="shared" si="10"/>
        <v>254873134</v>
      </c>
      <c r="H72" s="1">
        <f t="shared" si="10"/>
        <v>0</v>
      </c>
      <c r="I72" s="1">
        <f t="shared" si="10"/>
        <v>287310130</v>
      </c>
      <c r="J72" s="1">
        <f t="shared" si="10"/>
        <v>312410000</v>
      </c>
      <c r="K72" s="1">
        <f t="shared" si="10"/>
        <v>339804000</v>
      </c>
    </row>
    <row r="73" spans="1:11" ht="12.75" hidden="1">
      <c r="A73" s="1" t="s">
        <v>143</v>
      </c>
      <c r="B73" s="1">
        <f>+B74</f>
        <v>26805317.49999999</v>
      </c>
      <c r="C73" s="1">
        <f aca="true" t="shared" si="11" ref="C73:K73">+(C78+C80+C81+C82)-(B78+B80+B81+B82)</f>
        <v>7836000</v>
      </c>
      <c r="D73" s="1">
        <f t="shared" si="11"/>
        <v>43856945</v>
      </c>
      <c r="E73" s="1">
        <f t="shared" si="11"/>
        <v>-33938015</v>
      </c>
      <c r="F73" s="1">
        <f>+(F78+F80+F81+F82)-(D78+D80+D81+D82)</f>
        <v>-33937945</v>
      </c>
      <c r="G73" s="1">
        <f>+(G78+G80+G81+G82)-(D78+D80+D81+D82)</f>
        <v>-33937945</v>
      </c>
      <c r="H73" s="1">
        <f>+(H78+H80+H81+H82)-(D78+D80+D81+D82)</f>
        <v>7877340</v>
      </c>
      <c r="I73" s="1">
        <f>+(I78+I80+I81+I82)-(E78+E80+E81+E82)</f>
        <v>-11453050</v>
      </c>
      <c r="J73" s="1">
        <f t="shared" si="11"/>
        <v>3328233</v>
      </c>
      <c r="K73" s="1">
        <f t="shared" si="11"/>
        <v>3527927</v>
      </c>
    </row>
    <row r="74" spans="1:11" ht="12.75" hidden="1">
      <c r="A74" s="1" t="s">
        <v>144</v>
      </c>
      <c r="B74" s="1">
        <f>+TREND(C74:E74)</f>
        <v>26805317.49999999</v>
      </c>
      <c r="C74" s="1">
        <f>+C73</f>
        <v>7836000</v>
      </c>
      <c r="D74" s="1">
        <f aca="true" t="shared" si="12" ref="D74:K74">+D73</f>
        <v>43856945</v>
      </c>
      <c r="E74" s="1">
        <f t="shared" si="12"/>
        <v>-33938015</v>
      </c>
      <c r="F74" s="1">
        <f t="shared" si="12"/>
        <v>-33937945</v>
      </c>
      <c r="G74" s="1">
        <f t="shared" si="12"/>
        <v>-33937945</v>
      </c>
      <c r="H74" s="1">
        <f t="shared" si="12"/>
        <v>7877340</v>
      </c>
      <c r="I74" s="1">
        <f t="shared" si="12"/>
        <v>-11453050</v>
      </c>
      <c r="J74" s="1">
        <f t="shared" si="12"/>
        <v>3328233</v>
      </c>
      <c r="K74" s="1">
        <f t="shared" si="12"/>
        <v>3527927</v>
      </c>
    </row>
    <row r="75" spans="1:11" ht="12.75" hidden="1">
      <c r="A75" s="1" t="s">
        <v>145</v>
      </c>
      <c r="B75" s="1">
        <f>+B84-(((B80+B81+B78)*B70)-B79)</f>
        <v>-14933449.138482101</v>
      </c>
      <c r="C75" s="1">
        <f aca="true" t="shared" si="13" ref="C75:K75">+C84-(((C80+C81+C78)*C70)-C79)</f>
        <v>-8219396.018943094</v>
      </c>
      <c r="D75" s="1">
        <f t="shared" si="13"/>
        <v>-41035178.48249136</v>
      </c>
      <c r="E75" s="1">
        <f t="shared" si="13"/>
        <v>-4287601.620438591</v>
      </c>
      <c r="F75" s="1">
        <f t="shared" si="13"/>
        <v>-7381400.643376559</v>
      </c>
      <c r="G75" s="1">
        <f t="shared" si="13"/>
        <v>-7381400.643376559</v>
      </c>
      <c r="H75" s="1">
        <f t="shared" si="13"/>
        <v>20720443</v>
      </c>
      <c r="I75" s="1">
        <f t="shared" si="13"/>
        <v>-25618592.283334546</v>
      </c>
      <c r="J75" s="1">
        <f t="shared" si="13"/>
        <v>-25823439.38068749</v>
      </c>
      <c r="K75" s="1">
        <f t="shared" si="13"/>
        <v>-25978890.375653163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196717851</v>
      </c>
      <c r="C77" s="3">
        <v>217290338</v>
      </c>
      <c r="D77" s="3">
        <v>251833777</v>
      </c>
      <c r="E77" s="3">
        <v>268431376</v>
      </c>
      <c r="F77" s="3">
        <v>254873134</v>
      </c>
      <c r="G77" s="3">
        <v>254873134</v>
      </c>
      <c r="H77" s="3">
        <v>0</v>
      </c>
      <c r="I77" s="3">
        <v>287310130</v>
      </c>
      <c r="J77" s="3">
        <v>312410000</v>
      </c>
      <c r="K77" s="3">
        <v>339804000</v>
      </c>
    </row>
    <row r="78" spans="1:11" ht="12.75" hidden="1">
      <c r="A78" s="2" t="s">
        <v>65</v>
      </c>
      <c r="B78" s="3">
        <v>722000</v>
      </c>
      <c r="C78" s="3">
        <v>555000</v>
      </c>
      <c r="D78" s="3">
        <v>0</v>
      </c>
      <c r="E78" s="3">
        <v>584425</v>
      </c>
      <c r="F78" s="3">
        <v>584000</v>
      </c>
      <c r="G78" s="3">
        <v>584000</v>
      </c>
      <c r="H78" s="3">
        <v>473433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36460000</v>
      </c>
      <c r="C79" s="3">
        <v>47976000</v>
      </c>
      <c r="D79" s="3">
        <v>58996894</v>
      </c>
      <c r="E79" s="3">
        <v>41277928</v>
      </c>
      <c r="F79" s="3">
        <v>36778000</v>
      </c>
      <c r="G79" s="3">
        <v>36778000</v>
      </c>
      <c r="H79" s="3">
        <v>19625443</v>
      </c>
      <c r="I79" s="3">
        <v>25091000</v>
      </c>
      <c r="J79" s="3">
        <v>26596460</v>
      </c>
      <c r="K79" s="3">
        <v>28192248</v>
      </c>
    </row>
    <row r="80" spans="1:11" ht="12.75" hidden="1">
      <c r="A80" s="2" t="s">
        <v>67</v>
      </c>
      <c r="B80" s="3">
        <v>36235000</v>
      </c>
      <c r="C80" s="3">
        <v>43112000</v>
      </c>
      <c r="D80" s="3">
        <v>55470552</v>
      </c>
      <c r="E80" s="3">
        <v>49867505</v>
      </c>
      <c r="F80" s="3">
        <v>49868000</v>
      </c>
      <c r="G80" s="3">
        <v>49868000</v>
      </c>
      <c r="H80" s="3">
        <v>79952044</v>
      </c>
      <c r="I80" s="3">
        <v>55470552</v>
      </c>
      <c r="J80" s="3">
        <v>58798785</v>
      </c>
      <c r="K80" s="3">
        <v>62326712</v>
      </c>
    </row>
    <row r="81" spans="1:11" ht="12.75" hidden="1">
      <c r="A81" s="2" t="s">
        <v>68</v>
      </c>
      <c r="B81" s="3">
        <v>12833000</v>
      </c>
      <c r="C81" s="3">
        <v>13588000</v>
      </c>
      <c r="D81" s="3">
        <v>45688546</v>
      </c>
      <c r="E81" s="3">
        <v>17277000</v>
      </c>
      <c r="F81" s="3">
        <v>17277000</v>
      </c>
      <c r="G81" s="3">
        <v>17277000</v>
      </c>
      <c r="H81" s="3">
        <v>29118808</v>
      </c>
      <c r="I81" s="3">
        <v>297481</v>
      </c>
      <c r="J81" s="3">
        <v>297481</v>
      </c>
      <c r="K81" s="3">
        <v>297481</v>
      </c>
    </row>
    <row r="82" spans="1:11" ht="12.75" hidden="1">
      <c r="A82" s="2" t="s">
        <v>69</v>
      </c>
      <c r="B82" s="3">
        <v>184000</v>
      </c>
      <c r="C82" s="3">
        <v>555000</v>
      </c>
      <c r="D82" s="3">
        <v>507847</v>
      </c>
      <c r="E82" s="3">
        <v>0</v>
      </c>
      <c r="F82" s="3">
        <v>0</v>
      </c>
      <c r="G82" s="3">
        <v>0</v>
      </c>
      <c r="H82" s="3">
        <v>0</v>
      </c>
      <c r="I82" s="3">
        <v>507847</v>
      </c>
      <c r="J82" s="3">
        <v>507847</v>
      </c>
      <c r="K82" s="3">
        <v>507847</v>
      </c>
    </row>
    <row r="83" spans="1:11" ht="12.75" hidden="1">
      <c r="A83" s="2" t="s">
        <v>70</v>
      </c>
      <c r="B83" s="3">
        <v>203053000</v>
      </c>
      <c r="C83" s="3">
        <v>213269000</v>
      </c>
      <c r="D83" s="3">
        <v>249028067</v>
      </c>
      <c r="E83" s="3">
        <v>240971913</v>
      </c>
      <c r="F83" s="3">
        <v>170298261</v>
      </c>
      <c r="G83" s="3">
        <v>170298261</v>
      </c>
      <c r="H83" s="3">
        <v>303310064</v>
      </c>
      <c r="I83" s="3">
        <v>266890965</v>
      </c>
      <c r="J83" s="3">
        <v>282904333</v>
      </c>
      <c r="K83" s="3">
        <v>299878593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15235000</v>
      </c>
      <c r="F84" s="3">
        <v>1095000</v>
      </c>
      <c r="G84" s="3">
        <v>1095000</v>
      </c>
      <c r="H84" s="3">
        <v>1095000</v>
      </c>
      <c r="I84" s="3">
        <v>1095000</v>
      </c>
      <c r="J84" s="3">
        <v>1095000</v>
      </c>
      <c r="K84" s="3">
        <v>1095000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13905060</v>
      </c>
      <c r="C5" s="6">
        <v>17652973</v>
      </c>
      <c r="D5" s="23">
        <v>25227522</v>
      </c>
      <c r="E5" s="24">
        <v>29388298</v>
      </c>
      <c r="F5" s="6">
        <v>30755196</v>
      </c>
      <c r="G5" s="25">
        <v>30755196</v>
      </c>
      <c r="H5" s="26">
        <v>0</v>
      </c>
      <c r="I5" s="24">
        <v>30584355</v>
      </c>
      <c r="J5" s="6">
        <v>32419416</v>
      </c>
      <c r="K5" s="25">
        <v>34364581</v>
      </c>
    </row>
    <row r="6" spans="1:11" ht="13.5">
      <c r="A6" s="22" t="s">
        <v>18</v>
      </c>
      <c r="B6" s="6">
        <v>500419</v>
      </c>
      <c r="C6" s="6">
        <v>354502</v>
      </c>
      <c r="D6" s="23">
        <v>353995</v>
      </c>
      <c r="E6" s="24">
        <v>365306</v>
      </c>
      <c r="F6" s="6">
        <v>365306</v>
      </c>
      <c r="G6" s="25">
        <v>365306</v>
      </c>
      <c r="H6" s="26">
        <v>0</v>
      </c>
      <c r="I6" s="24">
        <v>387224</v>
      </c>
      <c r="J6" s="6">
        <v>410458</v>
      </c>
      <c r="K6" s="25">
        <v>435085</v>
      </c>
    </row>
    <row r="7" spans="1:11" ht="13.5">
      <c r="A7" s="22" t="s">
        <v>19</v>
      </c>
      <c r="B7" s="6">
        <v>1462441</v>
      </c>
      <c r="C7" s="6">
        <v>2535437</v>
      </c>
      <c r="D7" s="23">
        <v>3529363</v>
      </c>
      <c r="E7" s="24">
        <v>2000000</v>
      </c>
      <c r="F7" s="6">
        <v>2139682</v>
      </c>
      <c r="G7" s="25">
        <v>2139682</v>
      </c>
      <c r="H7" s="26">
        <v>0</v>
      </c>
      <c r="I7" s="24">
        <v>2268063</v>
      </c>
      <c r="J7" s="6">
        <v>2404147</v>
      </c>
      <c r="K7" s="25">
        <v>2548395</v>
      </c>
    </row>
    <row r="8" spans="1:11" ht="13.5">
      <c r="A8" s="22" t="s">
        <v>20</v>
      </c>
      <c r="B8" s="6">
        <v>58862000</v>
      </c>
      <c r="C8" s="6">
        <v>71239901</v>
      </c>
      <c r="D8" s="23">
        <v>78727909</v>
      </c>
      <c r="E8" s="24">
        <v>84307000</v>
      </c>
      <c r="F8" s="6">
        <v>90038550</v>
      </c>
      <c r="G8" s="25">
        <v>90038550</v>
      </c>
      <c r="H8" s="26">
        <v>0</v>
      </c>
      <c r="I8" s="24">
        <v>104103000</v>
      </c>
      <c r="J8" s="6">
        <v>102231000</v>
      </c>
      <c r="K8" s="25">
        <v>99411000</v>
      </c>
    </row>
    <row r="9" spans="1:11" ht="13.5">
      <c r="A9" s="22" t="s">
        <v>21</v>
      </c>
      <c r="B9" s="6">
        <v>2449915</v>
      </c>
      <c r="C9" s="6">
        <v>3363235</v>
      </c>
      <c r="D9" s="23">
        <v>5115624</v>
      </c>
      <c r="E9" s="24">
        <v>17653556</v>
      </c>
      <c r="F9" s="6">
        <v>3165789</v>
      </c>
      <c r="G9" s="25">
        <v>3165789</v>
      </c>
      <c r="H9" s="26">
        <v>0</v>
      </c>
      <c r="I9" s="24">
        <v>2834346</v>
      </c>
      <c r="J9" s="6">
        <v>3004405</v>
      </c>
      <c r="K9" s="25">
        <v>3194700</v>
      </c>
    </row>
    <row r="10" spans="1:11" ht="25.5">
      <c r="A10" s="27" t="s">
        <v>134</v>
      </c>
      <c r="B10" s="28">
        <f>SUM(B5:B9)</f>
        <v>77179835</v>
      </c>
      <c r="C10" s="29">
        <f aca="true" t="shared" si="0" ref="C10:K10">SUM(C5:C9)</f>
        <v>95146048</v>
      </c>
      <c r="D10" s="30">
        <f t="shared" si="0"/>
        <v>112954413</v>
      </c>
      <c r="E10" s="28">
        <f t="shared" si="0"/>
        <v>133714160</v>
      </c>
      <c r="F10" s="29">
        <f t="shared" si="0"/>
        <v>126464523</v>
      </c>
      <c r="G10" s="31">
        <f t="shared" si="0"/>
        <v>126464523</v>
      </c>
      <c r="H10" s="32">
        <f t="shared" si="0"/>
        <v>0</v>
      </c>
      <c r="I10" s="28">
        <f t="shared" si="0"/>
        <v>140176988</v>
      </c>
      <c r="J10" s="29">
        <f t="shared" si="0"/>
        <v>140469426</v>
      </c>
      <c r="K10" s="31">
        <f t="shared" si="0"/>
        <v>139953761</v>
      </c>
    </row>
    <row r="11" spans="1:11" ht="13.5">
      <c r="A11" s="22" t="s">
        <v>22</v>
      </c>
      <c r="B11" s="6">
        <v>22452845</v>
      </c>
      <c r="C11" s="6">
        <v>27712333</v>
      </c>
      <c r="D11" s="23">
        <v>36535027</v>
      </c>
      <c r="E11" s="24">
        <v>39011337</v>
      </c>
      <c r="F11" s="6">
        <v>41012353</v>
      </c>
      <c r="G11" s="25">
        <v>41012353</v>
      </c>
      <c r="H11" s="26">
        <v>0</v>
      </c>
      <c r="I11" s="24">
        <v>43360994</v>
      </c>
      <c r="J11" s="6">
        <v>45525076</v>
      </c>
      <c r="K11" s="25">
        <v>47971978</v>
      </c>
    </row>
    <row r="12" spans="1:11" ht="13.5">
      <c r="A12" s="22" t="s">
        <v>23</v>
      </c>
      <c r="B12" s="6">
        <v>6332907</v>
      </c>
      <c r="C12" s="6">
        <v>6782971</v>
      </c>
      <c r="D12" s="23">
        <v>7337666</v>
      </c>
      <c r="E12" s="24">
        <v>7154038</v>
      </c>
      <c r="F12" s="6">
        <v>7339599</v>
      </c>
      <c r="G12" s="25">
        <v>7339599</v>
      </c>
      <c r="H12" s="26">
        <v>0</v>
      </c>
      <c r="I12" s="24">
        <v>7765296</v>
      </c>
      <c r="J12" s="6">
        <v>8192387</v>
      </c>
      <c r="K12" s="25">
        <v>8626584</v>
      </c>
    </row>
    <row r="13" spans="1:11" ht="13.5">
      <c r="A13" s="22" t="s">
        <v>135</v>
      </c>
      <c r="B13" s="6">
        <v>6345886</v>
      </c>
      <c r="C13" s="6">
        <v>5116663</v>
      </c>
      <c r="D13" s="23">
        <v>9806294</v>
      </c>
      <c r="E13" s="24">
        <v>12229671</v>
      </c>
      <c r="F13" s="6">
        <v>12229671</v>
      </c>
      <c r="G13" s="25">
        <v>12229671</v>
      </c>
      <c r="H13" s="26">
        <v>0</v>
      </c>
      <c r="I13" s="24">
        <v>12962988</v>
      </c>
      <c r="J13" s="6">
        <v>13716445</v>
      </c>
      <c r="K13" s="25">
        <v>14560433</v>
      </c>
    </row>
    <row r="14" spans="1:11" ht="13.5">
      <c r="A14" s="22" t="s">
        <v>24</v>
      </c>
      <c r="B14" s="6">
        <v>678930</v>
      </c>
      <c r="C14" s="6">
        <v>416517</v>
      </c>
      <c r="D14" s="23">
        <v>1116523</v>
      </c>
      <c r="E14" s="24">
        <v>2297929</v>
      </c>
      <c r="F14" s="6">
        <v>2297929</v>
      </c>
      <c r="G14" s="25">
        <v>2297929</v>
      </c>
      <c r="H14" s="26">
        <v>0</v>
      </c>
      <c r="I14" s="24">
        <v>487152</v>
      </c>
      <c r="J14" s="6">
        <v>511510</v>
      </c>
      <c r="K14" s="25">
        <v>537086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693597</v>
      </c>
      <c r="F15" s="6">
        <v>1324507</v>
      </c>
      <c r="G15" s="25">
        <v>1324507</v>
      </c>
      <c r="H15" s="26">
        <v>0</v>
      </c>
      <c r="I15" s="24">
        <v>1539430</v>
      </c>
      <c r="J15" s="6">
        <v>1631796</v>
      </c>
      <c r="K15" s="25">
        <v>1729703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7237247</v>
      </c>
      <c r="F16" s="6">
        <v>7237247</v>
      </c>
      <c r="G16" s="25">
        <v>7237247</v>
      </c>
      <c r="H16" s="26">
        <v>0</v>
      </c>
      <c r="I16" s="24">
        <v>7671101</v>
      </c>
      <c r="J16" s="6">
        <v>8131726</v>
      </c>
      <c r="K16" s="25">
        <v>8619591</v>
      </c>
    </row>
    <row r="17" spans="1:11" ht="13.5">
      <c r="A17" s="22" t="s">
        <v>27</v>
      </c>
      <c r="B17" s="6">
        <v>25318057</v>
      </c>
      <c r="C17" s="6">
        <v>33556064</v>
      </c>
      <c r="D17" s="23">
        <v>48886939</v>
      </c>
      <c r="E17" s="24">
        <v>46488668</v>
      </c>
      <c r="F17" s="6">
        <v>54361929</v>
      </c>
      <c r="G17" s="25">
        <v>54361929</v>
      </c>
      <c r="H17" s="26">
        <v>0</v>
      </c>
      <c r="I17" s="24">
        <v>59581585</v>
      </c>
      <c r="J17" s="6">
        <v>57704499</v>
      </c>
      <c r="K17" s="25">
        <v>61147036</v>
      </c>
    </row>
    <row r="18" spans="1:11" ht="13.5">
      <c r="A18" s="34" t="s">
        <v>28</v>
      </c>
      <c r="B18" s="35">
        <f>SUM(B11:B17)</f>
        <v>61128625</v>
      </c>
      <c r="C18" s="36">
        <f aca="true" t="shared" si="1" ref="C18:K18">SUM(C11:C17)</f>
        <v>73584548</v>
      </c>
      <c r="D18" s="37">
        <f t="shared" si="1"/>
        <v>103682449</v>
      </c>
      <c r="E18" s="35">
        <f t="shared" si="1"/>
        <v>115112487</v>
      </c>
      <c r="F18" s="36">
        <f t="shared" si="1"/>
        <v>125803235</v>
      </c>
      <c r="G18" s="38">
        <f t="shared" si="1"/>
        <v>125803235</v>
      </c>
      <c r="H18" s="39">
        <f t="shared" si="1"/>
        <v>0</v>
      </c>
      <c r="I18" s="35">
        <f t="shared" si="1"/>
        <v>133368546</v>
      </c>
      <c r="J18" s="36">
        <f t="shared" si="1"/>
        <v>135413439</v>
      </c>
      <c r="K18" s="38">
        <f t="shared" si="1"/>
        <v>143192411</v>
      </c>
    </row>
    <row r="19" spans="1:11" ht="13.5">
      <c r="A19" s="34" t="s">
        <v>29</v>
      </c>
      <c r="B19" s="40">
        <f>+B10-B18</f>
        <v>16051210</v>
      </c>
      <c r="C19" s="41">
        <f aca="true" t="shared" si="2" ref="C19:K19">+C10-C18</f>
        <v>21561500</v>
      </c>
      <c r="D19" s="42">
        <f t="shared" si="2"/>
        <v>9271964</v>
      </c>
      <c r="E19" s="40">
        <f t="shared" si="2"/>
        <v>18601673</v>
      </c>
      <c r="F19" s="41">
        <f t="shared" si="2"/>
        <v>661288</v>
      </c>
      <c r="G19" s="43">
        <f t="shared" si="2"/>
        <v>661288</v>
      </c>
      <c r="H19" s="44">
        <f t="shared" si="2"/>
        <v>0</v>
      </c>
      <c r="I19" s="40">
        <f t="shared" si="2"/>
        <v>6808442</v>
      </c>
      <c r="J19" s="41">
        <f t="shared" si="2"/>
        <v>5055987</v>
      </c>
      <c r="K19" s="43">
        <f t="shared" si="2"/>
        <v>-3238650</v>
      </c>
    </row>
    <row r="20" spans="1:11" ht="13.5">
      <c r="A20" s="22" t="s">
        <v>30</v>
      </c>
      <c r="B20" s="24">
        <v>18387782</v>
      </c>
      <c r="C20" s="6">
        <v>29331000</v>
      </c>
      <c r="D20" s="23">
        <v>44376960</v>
      </c>
      <c r="E20" s="24">
        <v>32537000</v>
      </c>
      <c r="F20" s="6">
        <v>43014000</v>
      </c>
      <c r="G20" s="25">
        <v>43014000</v>
      </c>
      <c r="H20" s="26">
        <v>0</v>
      </c>
      <c r="I20" s="24">
        <v>37456000</v>
      </c>
      <c r="J20" s="6">
        <v>38925000</v>
      </c>
      <c r="K20" s="25">
        <v>39877000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34438992</v>
      </c>
      <c r="C22" s="52">
        <f aca="true" t="shared" si="3" ref="C22:K22">SUM(C19:C21)</f>
        <v>50892500</v>
      </c>
      <c r="D22" s="53">
        <f t="shared" si="3"/>
        <v>53648924</v>
      </c>
      <c r="E22" s="51">
        <f t="shared" si="3"/>
        <v>51138673</v>
      </c>
      <c r="F22" s="52">
        <f t="shared" si="3"/>
        <v>43675288</v>
      </c>
      <c r="G22" s="54">
        <f t="shared" si="3"/>
        <v>43675288</v>
      </c>
      <c r="H22" s="55">
        <f t="shared" si="3"/>
        <v>0</v>
      </c>
      <c r="I22" s="51">
        <f t="shared" si="3"/>
        <v>44264442</v>
      </c>
      <c r="J22" s="52">
        <f t="shared" si="3"/>
        <v>43980987</v>
      </c>
      <c r="K22" s="54">
        <f t="shared" si="3"/>
        <v>36638350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34438992</v>
      </c>
      <c r="C24" s="41">
        <f aca="true" t="shared" si="4" ref="C24:K24">SUM(C22:C23)</f>
        <v>50892500</v>
      </c>
      <c r="D24" s="42">
        <f t="shared" si="4"/>
        <v>53648924</v>
      </c>
      <c r="E24" s="40">
        <f t="shared" si="4"/>
        <v>51138673</v>
      </c>
      <c r="F24" s="41">
        <f t="shared" si="4"/>
        <v>43675288</v>
      </c>
      <c r="G24" s="43">
        <f t="shared" si="4"/>
        <v>43675288</v>
      </c>
      <c r="H24" s="44">
        <f t="shared" si="4"/>
        <v>0</v>
      </c>
      <c r="I24" s="40">
        <f t="shared" si="4"/>
        <v>44264442</v>
      </c>
      <c r="J24" s="41">
        <f t="shared" si="4"/>
        <v>43980987</v>
      </c>
      <c r="K24" s="43">
        <f t="shared" si="4"/>
        <v>36638350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19367935</v>
      </c>
      <c r="C27" s="7">
        <v>40806460</v>
      </c>
      <c r="D27" s="64">
        <v>73445548</v>
      </c>
      <c r="E27" s="65">
        <v>48412352</v>
      </c>
      <c r="F27" s="7">
        <v>82066451</v>
      </c>
      <c r="G27" s="66">
        <v>82066451</v>
      </c>
      <c r="H27" s="67">
        <v>0</v>
      </c>
      <c r="I27" s="65">
        <v>81062302</v>
      </c>
      <c r="J27" s="7">
        <v>39045000</v>
      </c>
      <c r="K27" s="66">
        <v>39962000</v>
      </c>
    </row>
    <row r="28" spans="1:11" ht="13.5">
      <c r="A28" s="68" t="s">
        <v>30</v>
      </c>
      <c r="B28" s="6">
        <v>18577744</v>
      </c>
      <c r="C28" s="6">
        <v>34103546</v>
      </c>
      <c r="D28" s="23">
        <v>48933000</v>
      </c>
      <c r="E28" s="24">
        <v>32537000</v>
      </c>
      <c r="F28" s="6">
        <v>43014000</v>
      </c>
      <c r="G28" s="25">
        <v>43014000</v>
      </c>
      <c r="H28" s="26">
        <v>0</v>
      </c>
      <c r="I28" s="24">
        <v>37456000</v>
      </c>
      <c r="J28" s="6">
        <v>38925000</v>
      </c>
      <c r="K28" s="25">
        <v>39877000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790191</v>
      </c>
      <c r="C31" s="6">
        <v>6702914</v>
      </c>
      <c r="D31" s="23">
        <v>24512548</v>
      </c>
      <c r="E31" s="24">
        <v>15875352</v>
      </c>
      <c r="F31" s="6">
        <v>39052451</v>
      </c>
      <c r="G31" s="25">
        <v>39052451</v>
      </c>
      <c r="H31" s="26">
        <v>0</v>
      </c>
      <c r="I31" s="24">
        <v>43606302</v>
      </c>
      <c r="J31" s="6">
        <v>120000</v>
      </c>
      <c r="K31" s="25">
        <v>85000</v>
      </c>
    </row>
    <row r="32" spans="1:11" ht="13.5">
      <c r="A32" s="34" t="s">
        <v>36</v>
      </c>
      <c r="B32" s="7">
        <f>SUM(B28:B31)</f>
        <v>19367935</v>
      </c>
      <c r="C32" s="7">
        <f aca="true" t="shared" si="5" ref="C32:K32">SUM(C28:C31)</f>
        <v>40806460</v>
      </c>
      <c r="D32" s="64">
        <f t="shared" si="5"/>
        <v>73445548</v>
      </c>
      <c r="E32" s="65">
        <f t="shared" si="5"/>
        <v>48412352</v>
      </c>
      <c r="F32" s="7">
        <f t="shared" si="5"/>
        <v>82066451</v>
      </c>
      <c r="G32" s="66">
        <f t="shared" si="5"/>
        <v>82066451</v>
      </c>
      <c r="H32" s="67">
        <f t="shared" si="5"/>
        <v>0</v>
      </c>
      <c r="I32" s="65">
        <f t="shared" si="5"/>
        <v>81062302</v>
      </c>
      <c r="J32" s="7">
        <f t="shared" si="5"/>
        <v>39045000</v>
      </c>
      <c r="K32" s="66">
        <f t="shared" si="5"/>
        <v>39962000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71667130</v>
      </c>
      <c r="C35" s="6">
        <v>90286190</v>
      </c>
      <c r="D35" s="23">
        <v>70941806</v>
      </c>
      <c r="E35" s="24">
        <v>60988000</v>
      </c>
      <c r="F35" s="6">
        <v>47468806</v>
      </c>
      <c r="G35" s="25">
        <v>47468806</v>
      </c>
      <c r="H35" s="26">
        <v>111279391</v>
      </c>
      <c r="I35" s="24">
        <v>93004559</v>
      </c>
      <c r="J35" s="6">
        <v>61372304</v>
      </c>
      <c r="K35" s="25">
        <v>72634970</v>
      </c>
    </row>
    <row r="36" spans="1:11" ht="13.5">
      <c r="A36" s="22" t="s">
        <v>39</v>
      </c>
      <c r="B36" s="6">
        <v>65687496</v>
      </c>
      <c r="C36" s="6">
        <v>98611681</v>
      </c>
      <c r="D36" s="23">
        <v>176839173</v>
      </c>
      <c r="E36" s="24">
        <v>162760080</v>
      </c>
      <c r="F36" s="6">
        <v>195434957</v>
      </c>
      <c r="G36" s="25">
        <v>195434957</v>
      </c>
      <c r="H36" s="26">
        <v>202438232</v>
      </c>
      <c r="I36" s="24">
        <v>264510247</v>
      </c>
      <c r="J36" s="6">
        <v>292205286</v>
      </c>
      <c r="K36" s="25">
        <v>320136326</v>
      </c>
    </row>
    <row r="37" spans="1:11" ht="13.5">
      <c r="A37" s="22" t="s">
        <v>40</v>
      </c>
      <c r="B37" s="6">
        <v>47249324</v>
      </c>
      <c r="C37" s="6">
        <v>43115736</v>
      </c>
      <c r="D37" s="23">
        <v>35914403</v>
      </c>
      <c r="E37" s="24">
        <v>5800000</v>
      </c>
      <c r="F37" s="6">
        <v>30994133</v>
      </c>
      <c r="G37" s="25">
        <v>30994133</v>
      </c>
      <c r="H37" s="26">
        <v>200097428</v>
      </c>
      <c r="I37" s="24">
        <v>29852167</v>
      </c>
      <c r="J37" s="6">
        <v>24394784</v>
      </c>
      <c r="K37" s="25">
        <v>27554781</v>
      </c>
    </row>
    <row r="38" spans="1:11" ht="13.5">
      <c r="A38" s="22" t="s">
        <v>41</v>
      </c>
      <c r="B38" s="6">
        <v>4604701</v>
      </c>
      <c r="C38" s="6">
        <v>9389314</v>
      </c>
      <c r="D38" s="23">
        <v>17692744</v>
      </c>
      <c r="E38" s="24">
        <v>20142928</v>
      </c>
      <c r="F38" s="6">
        <v>25639788</v>
      </c>
      <c r="G38" s="25">
        <v>25639788</v>
      </c>
      <c r="H38" s="26">
        <v>0</v>
      </c>
      <c r="I38" s="24">
        <v>5496860</v>
      </c>
      <c r="J38" s="6">
        <v>5496860</v>
      </c>
      <c r="K38" s="25">
        <v>5496860</v>
      </c>
    </row>
    <row r="39" spans="1:11" ht="13.5">
      <c r="A39" s="22" t="s">
        <v>42</v>
      </c>
      <c r="B39" s="6">
        <v>85500601</v>
      </c>
      <c r="C39" s="6">
        <v>136392821</v>
      </c>
      <c r="D39" s="23">
        <v>194173832</v>
      </c>
      <c r="E39" s="24">
        <v>197805152</v>
      </c>
      <c r="F39" s="6">
        <v>186269842</v>
      </c>
      <c r="G39" s="25">
        <v>186269842</v>
      </c>
      <c r="H39" s="26">
        <v>113620195</v>
      </c>
      <c r="I39" s="24">
        <v>322165779</v>
      </c>
      <c r="J39" s="6">
        <v>323685946</v>
      </c>
      <c r="K39" s="25">
        <v>359719655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51044477</v>
      </c>
      <c r="C42" s="6">
        <v>51090923</v>
      </c>
      <c r="D42" s="23">
        <v>44354191</v>
      </c>
      <c r="E42" s="24">
        <v>45039933</v>
      </c>
      <c r="F42" s="6">
        <v>28305797</v>
      </c>
      <c r="G42" s="25">
        <v>28305797</v>
      </c>
      <c r="H42" s="26">
        <v>51389271</v>
      </c>
      <c r="I42" s="24">
        <v>49433818</v>
      </c>
      <c r="J42" s="6">
        <v>57846842</v>
      </c>
      <c r="K42" s="25">
        <v>51356561</v>
      </c>
    </row>
    <row r="43" spans="1:11" ht="13.5">
      <c r="A43" s="22" t="s">
        <v>45</v>
      </c>
      <c r="B43" s="6">
        <v>-19244546</v>
      </c>
      <c r="C43" s="6">
        <v>-40631964</v>
      </c>
      <c r="D43" s="23">
        <v>-88067799</v>
      </c>
      <c r="E43" s="24">
        <v>-32550000</v>
      </c>
      <c r="F43" s="6">
        <v>-62385492</v>
      </c>
      <c r="G43" s="25">
        <v>-62385492</v>
      </c>
      <c r="H43" s="26">
        <v>-47035333</v>
      </c>
      <c r="I43" s="24">
        <v>-27171302</v>
      </c>
      <c r="J43" s="6">
        <v>5955000</v>
      </c>
      <c r="K43" s="25">
        <v>-19962000</v>
      </c>
    </row>
    <row r="44" spans="1:11" ht="13.5">
      <c r="A44" s="22" t="s">
        <v>46</v>
      </c>
      <c r="B44" s="6">
        <v>-1594028</v>
      </c>
      <c r="C44" s="6">
        <v>3542135</v>
      </c>
      <c r="D44" s="23">
        <v>7682896</v>
      </c>
      <c r="E44" s="24">
        <v>-4300000</v>
      </c>
      <c r="F44" s="6">
        <v>-1892957</v>
      </c>
      <c r="G44" s="25">
        <v>-1892957</v>
      </c>
      <c r="H44" s="26">
        <v>-1892957</v>
      </c>
      <c r="I44" s="24">
        <v>-2567682</v>
      </c>
      <c r="J44" s="6">
        <v>-2567682</v>
      </c>
      <c r="K44" s="25">
        <v>-2567682</v>
      </c>
    </row>
    <row r="45" spans="1:11" ht="13.5">
      <c r="A45" s="34" t="s">
        <v>47</v>
      </c>
      <c r="B45" s="7">
        <v>64828209</v>
      </c>
      <c r="C45" s="7">
        <v>78828900</v>
      </c>
      <c r="D45" s="64">
        <v>42798188</v>
      </c>
      <c r="E45" s="65">
        <v>73578230</v>
      </c>
      <c r="F45" s="7">
        <v>6825536</v>
      </c>
      <c r="G45" s="66">
        <v>6825536</v>
      </c>
      <c r="H45" s="67">
        <v>45259169</v>
      </c>
      <c r="I45" s="65">
        <v>26519682</v>
      </c>
      <c r="J45" s="7">
        <v>87753842</v>
      </c>
      <c r="K45" s="66">
        <v>116580721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64827806</v>
      </c>
      <c r="C48" s="6">
        <v>78828899</v>
      </c>
      <c r="D48" s="23">
        <v>42798188</v>
      </c>
      <c r="E48" s="24">
        <v>48488000</v>
      </c>
      <c r="F48" s="6">
        <v>6825188</v>
      </c>
      <c r="G48" s="25">
        <v>6825188</v>
      </c>
      <c r="H48" s="26">
        <v>70462009</v>
      </c>
      <c r="I48" s="24">
        <v>61598935</v>
      </c>
      <c r="J48" s="6">
        <v>41442095</v>
      </c>
      <c r="K48" s="25">
        <v>56268974</v>
      </c>
    </row>
    <row r="49" spans="1:11" ht="13.5">
      <c r="A49" s="22" t="s">
        <v>50</v>
      </c>
      <c r="B49" s="6">
        <f>+B75</f>
        <v>40766530.02857649</v>
      </c>
      <c r="C49" s="6">
        <f aca="true" t="shared" si="6" ref="C49:K49">+C75</f>
        <v>17568879.254970472</v>
      </c>
      <c r="D49" s="23">
        <f t="shared" si="6"/>
        <v>17530727.286011685</v>
      </c>
      <c r="E49" s="24">
        <f t="shared" si="6"/>
        <v>-1042376.385339261</v>
      </c>
      <c r="F49" s="6">
        <f t="shared" si="6"/>
        <v>-5521896.48536098</v>
      </c>
      <c r="G49" s="25">
        <f t="shared" si="6"/>
        <v>-5521896.48536098</v>
      </c>
      <c r="H49" s="26">
        <f t="shared" si="6"/>
        <v>35720287</v>
      </c>
      <c r="I49" s="24">
        <f t="shared" si="6"/>
        <v>2729547.4574399292</v>
      </c>
      <c r="J49" s="6">
        <f t="shared" si="6"/>
        <v>8812266.686875632</v>
      </c>
      <c r="K49" s="25">
        <f t="shared" si="6"/>
        <v>14758232.321992317</v>
      </c>
    </row>
    <row r="50" spans="1:11" ht="13.5">
      <c r="A50" s="34" t="s">
        <v>51</v>
      </c>
      <c r="B50" s="7">
        <f>+B48-B49</f>
        <v>24061275.971423507</v>
      </c>
      <c r="C50" s="7">
        <f aca="true" t="shared" si="7" ref="C50:K50">+C48-C49</f>
        <v>61260019.745029524</v>
      </c>
      <c r="D50" s="64">
        <f t="shared" si="7"/>
        <v>25267460.713988315</v>
      </c>
      <c r="E50" s="65">
        <f t="shared" si="7"/>
        <v>49530376.38533926</v>
      </c>
      <c r="F50" s="7">
        <f t="shared" si="7"/>
        <v>12347084.48536098</v>
      </c>
      <c r="G50" s="66">
        <f t="shared" si="7"/>
        <v>12347084.48536098</v>
      </c>
      <c r="H50" s="67">
        <f t="shared" si="7"/>
        <v>34741722</v>
      </c>
      <c r="I50" s="65">
        <f t="shared" si="7"/>
        <v>58869387.54256007</v>
      </c>
      <c r="J50" s="7">
        <f t="shared" si="7"/>
        <v>32629828.313124366</v>
      </c>
      <c r="K50" s="66">
        <f t="shared" si="7"/>
        <v>41510741.678007685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65603194</v>
      </c>
      <c r="C53" s="6">
        <v>98721537</v>
      </c>
      <c r="D53" s="23">
        <v>161613548</v>
      </c>
      <c r="E53" s="24">
        <v>192798696</v>
      </c>
      <c r="F53" s="6">
        <v>226452795</v>
      </c>
      <c r="G53" s="25">
        <v>226452795</v>
      </c>
      <c r="H53" s="26">
        <v>144386344</v>
      </c>
      <c r="I53" s="24">
        <v>264510501</v>
      </c>
      <c r="J53" s="6">
        <v>292205256</v>
      </c>
      <c r="K53" s="25">
        <v>320136296</v>
      </c>
    </row>
    <row r="54" spans="1:11" ht="13.5">
      <c r="A54" s="22" t="s">
        <v>135</v>
      </c>
      <c r="B54" s="6">
        <v>6345886</v>
      </c>
      <c r="C54" s="6">
        <v>5116663</v>
      </c>
      <c r="D54" s="23">
        <v>9806294</v>
      </c>
      <c r="E54" s="24">
        <v>12229671</v>
      </c>
      <c r="F54" s="6">
        <v>12229671</v>
      </c>
      <c r="G54" s="25">
        <v>12229671</v>
      </c>
      <c r="H54" s="26">
        <v>0</v>
      </c>
      <c r="I54" s="24">
        <v>12962988</v>
      </c>
      <c r="J54" s="6">
        <v>13716445</v>
      </c>
      <c r="K54" s="25">
        <v>14560433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6125000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10236289</v>
      </c>
      <c r="F56" s="6">
        <v>0</v>
      </c>
      <c r="G56" s="25">
        <v>0</v>
      </c>
      <c r="H56" s="26">
        <v>0</v>
      </c>
      <c r="I56" s="24">
        <v>9983000</v>
      </c>
      <c r="J56" s="6">
        <v>10582000</v>
      </c>
      <c r="K56" s="25">
        <v>11217000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54550</v>
      </c>
      <c r="D59" s="23">
        <v>94513</v>
      </c>
      <c r="E59" s="24">
        <v>2124000</v>
      </c>
      <c r="F59" s="6">
        <v>177000</v>
      </c>
      <c r="G59" s="25">
        <v>177000</v>
      </c>
      <c r="H59" s="26">
        <v>177000</v>
      </c>
      <c r="I59" s="24">
        <v>187620</v>
      </c>
      <c r="J59" s="6">
        <v>198877</v>
      </c>
      <c r="K59" s="25">
        <v>210810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5910926</v>
      </c>
      <c r="F60" s="6">
        <v>8009989</v>
      </c>
      <c r="G60" s="25">
        <v>8009989</v>
      </c>
      <c r="H60" s="26">
        <v>8009989</v>
      </c>
      <c r="I60" s="24">
        <v>8929147</v>
      </c>
      <c r="J60" s="6">
        <v>9464896</v>
      </c>
      <c r="K60" s="25">
        <v>10032790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25027</v>
      </c>
      <c r="C65" s="92">
        <v>25027</v>
      </c>
      <c r="D65" s="93">
        <v>25027</v>
      </c>
      <c r="E65" s="91">
        <v>0</v>
      </c>
      <c r="F65" s="92">
        <v>25027</v>
      </c>
      <c r="G65" s="93">
        <v>25027</v>
      </c>
      <c r="H65" s="94">
        <v>25027</v>
      </c>
      <c r="I65" s="91">
        <v>25027</v>
      </c>
      <c r="J65" s="92">
        <v>26529</v>
      </c>
      <c r="K65" s="93">
        <v>26529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0.9478705748438749</v>
      </c>
      <c r="C70" s="5">
        <f aca="true" t="shared" si="8" ref="C70:K70">IF(ISERROR(C71/C72),0,(C71/C72))</f>
        <v>2.2297466953601446</v>
      </c>
      <c r="D70" s="5">
        <f t="shared" si="8"/>
        <v>0.6532093959628188</v>
      </c>
      <c r="E70" s="5">
        <f t="shared" si="8"/>
        <v>0.4143501108271409</v>
      </c>
      <c r="F70" s="5">
        <f t="shared" si="8"/>
        <v>0.8909802637491815</v>
      </c>
      <c r="G70" s="5">
        <f t="shared" si="8"/>
        <v>0.8909802637491815</v>
      </c>
      <c r="H70" s="5">
        <f t="shared" si="8"/>
        <v>0</v>
      </c>
      <c r="I70" s="5">
        <f t="shared" si="8"/>
        <v>0.7818542163836665</v>
      </c>
      <c r="J70" s="5">
        <f t="shared" si="8"/>
        <v>0.7818541849272312</v>
      </c>
      <c r="K70" s="5">
        <f t="shared" si="8"/>
        <v>0.7818985583283585</v>
      </c>
    </row>
    <row r="71" spans="1:11" ht="12.75" hidden="1">
      <c r="A71" s="1" t="s">
        <v>141</v>
      </c>
      <c r="B71" s="1">
        <f>+B83</f>
        <v>15976732</v>
      </c>
      <c r="C71" s="1">
        <f aca="true" t="shared" si="9" ref="C71:K71">+C83</f>
        <v>47651270</v>
      </c>
      <c r="D71" s="1">
        <f t="shared" si="9"/>
        <v>19596276</v>
      </c>
      <c r="E71" s="1">
        <f t="shared" si="9"/>
        <v>19643162</v>
      </c>
      <c r="F71" s="1">
        <f t="shared" si="9"/>
        <v>30345176</v>
      </c>
      <c r="G71" s="1">
        <f t="shared" si="9"/>
        <v>30345176</v>
      </c>
      <c r="H71" s="1">
        <f t="shared" si="9"/>
        <v>47289966</v>
      </c>
      <c r="I71" s="1">
        <f t="shared" si="9"/>
        <v>26431305</v>
      </c>
      <c r="J71" s="1">
        <f t="shared" si="9"/>
        <v>28017181</v>
      </c>
      <c r="K71" s="1">
        <f t="shared" si="9"/>
        <v>29707740</v>
      </c>
    </row>
    <row r="72" spans="1:11" ht="12.75" hidden="1">
      <c r="A72" s="1" t="s">
        <v>142</v>
      </c>
      <c r="B72" s="1">
        <f>+B77</f>
        <v>16855394</v>
      </c>
      <c r="C72" s="1">
        <f aca="true" t="shared" si="10" ref="C72:K72">+C77</f>
        <v>21370710</v>
      </c>
      <c r="D72" s="1">
        <f t="shared" si="10"/>
        <v>29999991</v>
      </c>
      <c r="E72" s="1">
        <f t="shared" si="10"/>
        <v>47407160</v>
      </c>
      <c r="F72" s="1">
        <f t="shared" si="10"/>
        <v>34058191</v>
      </c>
      <c r="G72" s="1">
        <f t="shared" si="10"/>
        <v>34058191</v>
      </c>
      <c r="H72" s="1">
        <f t="shared" si="10"/>
        <v>0</v>
      </c>
      <c r="I72" s="1">
        <f t="shared" si="10"/>
        <v>33805925</v>
      </c>
      <c r="J72" s="1">
        <f t="shared" si="10"/>
        <v>35834279</v>
      </c>
      <c r="K72" s="1">
        <f t="shared" si="10"/>
        <v>37994366</v>
      </c>
    </row>
    <row r="73" spans="1:11" ht="12.75" hidden="1">
      <c r="A73" s="1" t="s">
        <v>143</v>
      </c>
      <c r="B73" s="1">
        <f>+B74</f>
        <v>12017684.499999998</v>
      </c>
      <c r="C73" s="1">
        <f aca="true" t="shared" si="11" ref="C73:K73">+(C78+C80+C81+C82)-(B78+B80+B81+B82)</f>
        <v>4617967</v>
      </c>
      <c r="D73" s="1">
        <f t="shared" si="11"/>
        <v>16686327</v>
      </c>
      <c r="E73" s="1">
        <f t="shared" si="11"/>
        <v>-15643618</v>
      </c>
      <c r="F73" s="1">
        <f>+(F78+F80+F81+F82)-(D78+D80+D81+D82)</f>
        <v>12500000</v>
      </c>
      <c r="G73" s="1">
        <f>+(G78+G80+G81+G82)-(D78+D80+D81+D82)</f>
        <v>12500000</v>
      </c>
      <c r="H73" s="1">
        <f>+(H78+H80+H81+H82)-(D78+D80+D81+D82)</f>
        <v>12673764</v>
      </c>
      <c r="I73" s="1">
        <f>+(I78+I80+I81+I82)-(E78+E80+E81+E82)</f>
        <v>18905624</v>
      </c>
      <c r="J73" s="1">
        <f t="shared" si="11"/>
        <v>-11475415</v>
      </c>
      <c r="K73" s="1">
        <f t="shared" si="11"/>
        <v>-3564213</v>
      </c>
    </row>
    <row r="74" spans="1:11" ht="12.75" hidden="1">
      <c r="A74" s="1" t="s">
        <v>144</v>
      </c>
      <c r="B74" s="1">
        <f>+TREND(C74:E74)</f>
        <v>12017684.499999998</v>
      </c>
      <c r="C74" s="1">
        <f>+C73</f>
        <v>4617967</v>
      </c>
      <c r="D74" s="1">
        <f aca="true" t="shared" si="12" ref="D74:K74">+D73</f>
        <v>16686327</v>
      </c>
      <c r="E74" s="1">
        <f t="shared" si="12"/>
        <v>-15643618</v>
      </c>
      <c r="F74" s="1">
        <f t="shared" si="12"/>
        <v>12500000</v>
      </c>
      <c r="G74" s="1">
        <f t="shared" si="12"/>
        <v>12500000</v>
      </c>
      <c r="H74" s="1">
        <f t="shared" si="12"/>
        <v>12673764</v>
      </c>
      <c r="I74" s="1">
        <f t="shared" si="12"/>
        <v>18905624</v>
      </c>
      <c r="J74" s="1">
        <f t="shared" si="12"/>
        <v>-11475415</v>
      </c>
      <c r="K74" s="1">
        <f t="shared" si="12"/>
        <v>-3564213</v>
      </c>
    </row>
    <row r="75" spans="1:11" ht="12.75" hidden="1">
      <c r="A75" s="1" t="s">
        <v>145</v>
      </c>
      <c r="B75" s="1">
        <f>+B84-(((B80+B81+B78)*B70)-B79)</f>
        <v>40766530.02857649</v>
      </c>
      <c r="C75" s="1">
        <f aca="true" t="shared" si="13" ref="C75:K75">+C84-(((C80+C81+C78)*C70)-C79)</f>
        <v>17568879.254970472</v>
      </c>
      <c r="D75" s="1">
        <f t="shared" si="13"/>
        <v>17530727.286011685</v>
      </c>
      <c r="E75" s="1">
        <f t="shared" si="13"/>
        <v>-1042376.385339261</v>
      </c>
      <c r="F75" s="1">
        <f t="shared" si="13"/>
        <v>-5521896.48536098</v>
      </c>
      <c r="G75" s="1">
        <f t="shared" si="13"/>
        <v>-5521896.48536098</v>
      </c>
      <c r="H75" s="1">
        <f t="shared" si="13"/>
        <v>35720287</v>
      </c>
      <c r="I75" s="1">
        <f t="shared" si="13"/>
        <v>2729547.4574399292</v>
      </c>
      <c r="J75" s="1">
        <f t="shared" si="13"/>
        <v>8812266.686875632</v>
      </c>
      <c r="K75" s="1">
        <f t="shared" si="13"/>
        <v>14758232.321992317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16855394</v>
      </c>
      <c r="C77" s="3">
        <v>21370710</v>
      </c>
      <c r="D77" s="3">
        <v>29999991</v>
      </c>
      <c r="E77" s="3">
        <v>47407160</v>
      </c>
      <c r="F77" s="3">
        <v>34058191</v>
      </c>
      <c r="G77" s="3">
        <v>34058191</v>
      </c>
      <c r="H77" s="3">
        <v>0</v>
      </c>
      <c r="I77" s="3">
        <v>33805925</v>
      </c>
      <c r="J77" s="3">
        <v>35834279</v>
      </c>
      <c r="K77" s="3">
        <v>37994366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47249324</v>
      </c>
      <c r="C79" s="3">
        <v>43115736</v>
      </c>
      <c r="D79" s="3">
        <v>35914403</v>
      </c>
      <c r="E79" s="3">
        <v>1500000</v>
      </c>
      <c r="F79" s="3">
        <v>23443427</v>
      </c>
      <c r="G79" s="3">
        <v>23443427</v>
      </c>
      <c r="H79" s="3">
        <v>28472949</v>
      </c>
      <c r="I79" s="3">
        <v>27284167</v>
      </c>
      <c r="J79" s="3">
        <v>24394784</v>
      </c>
      <c r="K79" s="3">
        <v>27554781</v>
      </c>
    </row>
    <row r="80" spans="1:11" ht="12.75" hidden="1">
      <c r="A80" s="2" t="s">
        <v>67</v>
      </c>
      <c r="B80" s="3">
        <v>6072103</v>
      </c>
      <c r="C80" s="3">
        <v>8545884</v>
      </c>
      <c r="D80" s="3">
        <v>13473964</v>
      </c>
      <c r="E80" s="3">
        <v>10000000</v>
      </c>
      <c r="F80" s="3">
        <v>23473964</v>
      </c>
      <c r="G80" s="3">
        <v>23473964</v>
      </c>
      <c r="H80" s="3">
        <v>40834172</v>
      </c>
      <c r="I80" s="3">
        <v>24085132</v>
      </c>
      <c r="J80" s="3">
        <v>19930209</v>
      </c>
      <c r="K80" s="3">
        <v>16365996</v>
      </c>
    </row>
    <row r="81" spans="1:11" ht="12.75" hidden="1">
      <c r="A81" s="2" t="s">
        <v>68</v>
      </c>
      <c r="B81" s="3">
        <v>767221</v>
      </c>
      <c r="C81" s="3">
        <v>2911407</v>
      </c>
      <c r="D81" s="3">
        <v>14669654</v>
      </c>
      <c r="E81" s="3">
        <v>2500000</v>
      </c>
      <c r="F81" s="3">
        <v>17169654</v>
      </c>
      <c r="G81" s="3">
        <v>17169654</v>
      </c>
      <c r="H81" s="3">
        <v>-60670</v>
      </c>
      <c r="I81" s="3">
        <v>7320492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43880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15976732</v>
      </c>
      <c r="C83" s="3">
        <v>47651270</v>
      </c>
      <c r="D83" s="3">
        <v>19596276</v>
      </c>
      <c r="E83" s="3">
        <v>19643162</v>
      </c>
      <c r="F83" s="3">
        <v>30345176</v>
      </c>
      <c r="G83" s="3">
        <v>30345176</v>
      </c>
      <c r="H83" s="3">
        <v>47289966</v>
      </c>
      <c r="I83" s="3">
        <v>26431305</v>
      </c>
      <c r="J83" s="3">
        <v>28017181</v>
      </c>
      <c r="K83" s="3">
        <v>29707740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2637000</v>
      </c>
      <c r="F84" s="3">
        <v>7247338</v>
      </c>
      <c r="G84" s="3">
        <v>7247338</v>
      </c>
      <c r="H84" s="3">
        <v>7247338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17651398</v>
      </c>
      <c r="E85" s="3">
        <v>0</v>
      </c>
      <c r="F85" s="3">
        <v>21452829</v>
      </c>
      <c r="G85" s="3">
        <v>21452829</v>
      </c>
      <c r="H85" s="3">
        <v>21452829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4791958</v>
      </c>
      <c r="C5" s="6">
        <v>6316330</v>
      </c>
      <c r="D5" s="23">
        <v>7261190</v>
      </c>
      <c r="E5" s="24">
        <v>7627446</v>
      </c>
      <c r="F5" s="6">
        <v>7711158</v>
      </c>
      <c r="G5" s="25">
        <v>7711158</v>
      </c>
      <c r="H5" s="26">
        <v>0</v>
      </c>
      <c r="I5" s="24">
        <v>12064247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989813</v>
      </c>
      <c r="C7" s="6">
        <v>1857643</v>
      </c>
      <c r="D7" s="23">
        <v>2726584</v>
      </c>
      <c r="E7" s="24">
        <v>2100000</v>
      </c>
      <c r="F7" s="6">
        <v>2200378</v>
      </c>
      <c r="G7" s="25">
        <v>2200378</v>
      </c>
      <c r="H7" s="26">
        <v>0</v>
      </c>
      <c r="I7" s="24">
        <v>1500000</v>
      </c>
      <c r="J7" s="6">
        <v>0</v>
      </c>
      <c r="K7" s="25">
        <v>0</v>
      </c>
    </row>
    <row r="8" spans="1:11" ht="13.5">
      <c r="A8" s="22" t="s">
        <v>20</v>
      </c>
      <c r="B8" s="6">
        <v>59852295</v>
      </c>
      <c r="C8" s="6">
        <v>66544000</v>
      </c>
      <c r="D8" s="23">
        <v>75408000</v>
      </c>
      <c r="E8" s="24">
        <v>78415999</v>
      </c>
      <c r="F8" s="6">
        <v>78415999</v>
      </c>
      <c r="G8" s="25">
        <v>78415999</v>
      </c>
      <c r="H8" s="26">
        <v>0</v>
      </c>
      <c r="I8" s="24">
        <v>94346999</v>
      </c>
      <c r="J8" s="6">
        <v>0</v>
      </c>
      <c r="K8" s="25">
        <v>0</v>
      </c>
    </row>
    <row r="9" spans="1:11" ht="13.5">
      <c r="A9" s="22" t="s">
        <v>21</v>
      </c>
      <c r="B9" s="6">
        <v>546754</v>
      </c>
      <c r="C9" s="6">
        <v>2661714</v>
      </c>
      <c r="D9" s="23">
        <v>445865</v>
      </c>
      <c r="E9" s="24">
        <v>682415</v>
      </c>
      <c r="F9" s="6">
        <v>2281000</v>
      </c>
      <c r="G9" s="25">
        <v>2281000</v>
      </c>
      <c r="H9" s="26">
        <v>0</v>
      </c>
      <c r="I9" s="24">
        <v>15996538</v>
      </c>
      <c r="J9" s="6">
        <v>0</v>
      </c>
      <c r="K9" s="25">
        <v>0</v>
      </c>
    </row>
    <row r="10" spans="1:11" ht="25.5">
      <c r="A10" s="27" t="s">
        <v>134</v>
      </c>
      <c r="B10" s="28">
        <f>SUM(B5:B9)</f>
        <v>66180820</v>
      </c>
      <c r="C10" s="29">
        <f aca="true" t="shared" si="0" ref="C10:K10">SUM(C5:C9)</f>
        <v>77379687</v>
      </c>
      <c r="D10" s="30">
        <f t="shared" si="0"/>
        <v>85841639</v>
      </c>
      <c r="E10" s="28">
        <f t="shared" si="0"/>
        <v>88825860</v>
      </c>
      <c r="F10" s="29">
        <f t="shared" si="0"/>
        <v>90608535</v>
      </c>
      <c r="G10" s="31">
        <f t="shared" si="0"/>
        <v>90608535</v>
      </c>
      <c r="H10" s="32">
        <f t="shared" si="0"/>
        <v>0</v>
      </c>
      <c r="I10" s="28">
        <f t="shared" si="0"/>
        <v>123907784</v>
      </c>
      <c r="J10" s="29">
        <f t="shared" si="0"/>
        <v>0</v>
      </c>
      <c r="K10" s="31">
        <f t="shared" si="0"/>
        <v>0</v>
      </c>
    </row>
    <row r="11" spans="1:11" ht="13.5">
      <c r="A11" s="22" t="s">
        <v>22</v>
      </c>
      <c r="B11" s="6">
        <v>13692000</v>
      </c>
      <c r="C11" s="6">
        <v>18712000</v>
      </c>
      <c r="D11" s="23">
        <v>17775000</v>
      </c>
      <c r="E11" s="24">
        <v>26909925</v>
      </c>
      <c r="F11" s="6">
        <v>24772338</v>
      </c>
      <c r="G11" s="25">
        <v>24772338</v>
      </c>
      <c r="H11" s="26">
        <v>0</v>
      </c>
      <c r="I11" s="24">
        <v>35309723</v>
      </c>
      <c r="J11" s="6">
        <v>0</v>
      </c>
      <c r="K11" s="25">
        <v>0</v>
      </c>
    </row>
    <row r="12" spans="1:11" ht="13.5">
      <c r="A12" s="22" t="s">
        <v>23</v>
      </c>
      <c r="B12" s="6">
        <v>5562927</v>
      </c>
      <c r="C12" s="6">
        <v>5997000</v>
      </c>
      <c r="D12" s="23">
        <v>6179961</v>
      </c>
      <c r="E12" s="24">
        <v>6764934</v>
      </c>
      <c r="F12" s="6">
        <v>6405559</v>
      </c>
      <c r="G12" s="25">
        <v>6405559</v>
      </c>
      <c r="H12" s="26">
        <v>0</v>
      </c>
      <c r="I12" s="24">
        <v>7220683</v>
      </c>
      <c r="J12" s="6">
        <v>0</v>
      </c>
      <c r="K12" s="25">
        <v>0</v>
      </c>
    </row>
    <row r="13" spans="1:11" ht="13.5">
      <c r="A13" s="22" t="s">
        <v>135</v>
      </c>
      <c r="B13" s="6">
        <v>4890533</v>
      </c>
      <c r="C13" s="6">
        <v>4733000</v>
      </c>
      <c r="D13" s="23">
        <v>6902601</v>
      </c>
      <c r="E13" s="24">
        <v>6621030</v>
      </c>
      <c r="F13" s="6">
        <v>7384000</v>
      </c>
      <c r="G13" s="25">
        <v>7384000</v>
      </c>
      <c r="H13" s="26">
        <v>0</v>
      </c>
      <c r="I13" s="24">
        <v>9230150</v>
      </c>
      <c r="J13" s="6">
        <v>0</v>
      </c>
      <c r="K13" s="25">
        <v>0</v>
      </c>
    </row>
    <row r="14" spans="1:11" ht="13.5">
      <c r="A14" s="22" t="s">
        <v>24</v>
      </c>
      <c r="B14" s="6">
        <v>37000</v>
      </c>
      <c r="C14" s="6">
        <v>87338</v>
      </c>
      <c r="D14" s="23">
        <v>38537</v>
      </c>
      <c r="E14" s="24">
        <v>125000</v>
      </c>
      <c r="F14" s="6">
        <v>70000</v>
      </c>
      <c r="G14" s="25">
        <v>70000</v>
      </c>
      <c r="H14" s="26">
        <v>0</v>
      </c>
      <c r="I14" s="24">
        <v>120000</v>
      </c>
      <c r="J14" s="6">
        <v>0</v>
      </c>
      <c r="K14" s="25">
        <v>0</v>
      </c>
    </row>
    <row r="15" spans="1:11" ht="13.5">
      <c r="A15" s="22" t="s">
        <v>25</v>
      </c>
      <c r="B15" s="6">
        <v>2646647</v>
      </c>
      <c r="C15" s="6">
        <v>3588831</v>
      </c>
      <c r="D15" s="23">
        <v>6904543</v>
      </c>
      <c r="E15" s="24">
        <v>7150000</v>
      </c>
      <c r="F15" s="6">
        <v>8353269</v>
      </c>
      <c r="G15" s="25">
        <v>8353269</v>
      </c>
      <c r="H15" s="26">
        <v>0</v>
      </c>
      <c r="I15" s="24">
        <v>9389645</v>
      </c>
      <c r="J15" s="6">
        <v>0</v>
      </c>
      <c r="K15" s="25">
        <v>0</v>
      </c>
    </row>
    <row r="16" spans="1:11" ht="13.5">
      <c r="A16" s="33" t="s">
        <v>26</v>
      </c>
      <c r="B16" s="6">
        <v>2156000</v>
      </c>
      <c r="C16" s="6">
        <v>2725000</v>
      </c>
      <c r="D16" s="23">
        <v>3467000</v>
      </c>
      <c r="E16" s="24">
        <v>3700000</v>
      </c>
      <c r="F16" s="6">
        <v>0</v>
      </c>
      <c r="G16" s="25">
        <v>0</v>
      </c>
      <c r="H16" s="26">
        <v>0</v>
      </c>
      <c r="I16" s="24">
        <v>4000000</v>
      </c>
      <c r="J16" s="6">
        <v>0</v>
      </c>
      <c r="K16" s="25">
        <v>0</v>
      </c>
    </row>
    <row r="17" spans="1:11" ht="13.5">
      <c r="A17" s="22" t="s">
        <v>27</v>
      </c>
      <c r="B17" s="6">
        <v>28531000</v>
      </c>
      <c r="C17" s="6">
        <v>28537000</v>
      </c>
      <c r="D17" s="23">
        <v>42410000</v>
      </c>
      <c r="E17" s="24">
        <v>34646550</v>
      </c>
      <c r="F17" s="6">
        <v>58684330</v>
      </c>
      <c r="G17" s="25">
        <v>58684330</v>
      </c>
      <c r="H17" s="26">
        <v>0</v>
      </c>
      <c r="I17" s="24">
        <v>62739930</v>
      </c>
      <c r="J17" s="6">
        <v>0</v>
      </c>
      <c r="K17" s="25">
        <v>0</v>
      </c>
    </row>
    <row r="18" spans="1:11" ht="13.5">
      <c r="A18" s="34" t="s">
        <v>28</v>
      </c>
      <c r="B18" s="35">
        <f>SUM(B11:B17)</f>
        <v>57516107</v>
      </c>
      <c r="C18" s="36">
        <f aca="true" t="shared" si="1" ref="C18:K18">SUM(C11:C17)</f>
        <v>64380169</v>
      </c>
      <c r="D18" s="37">
        <f t="shared" si="1"/>
        <v>83677642</v>
      </c>
      <c r="E18" s="35">
        <f t="shared" si="1"/>
        <v>85917439</v>
      </c>
      <c r="F18" s="36">
        <f t="shared" si="1"/>
        <v>105669496</v>
      </c>
      <c r="G18" s="38">
        <f t="shared" si="1"/>
        <v>105669496</v>
      </c>
      <c r="H18" s="39">
        <f t="shared" si="1"/>
        <v>0</v>
      </c>
      <c r="I18" s="35">
        <f t="shared" si="1"/>
        <v>128010131</v>
      </c>
      <c r="J18" s="36">
        <f t="shared" si="1"/>
        <v>0</v>
      </c>
      <c r="K18" s="38">
        <f t="shared" si="1"/>
        <v>0</v>
      </c>
    </row>
    <row r="19" spans="1:11" ht="13.5">
      <c r="A19" s="34" t="s">
        <v>29</v>
      </c>
      <c r="B19" s="40">
        <f>+B10-B18</f>
        <v>8664713</v>
      </c>
      <c r="C19" s="41">
        <f aca="true" t="shared" si="2" ref="C19:K19">+C10-C18</f>
        <v>12999518</v>
      </c>
      <c r="D19" s="42">
        <f t="shared" si="2"/>
        <v>2163997</v>
      </c>
      <c r="E19" s="40">
        <f t="shared" si="2"/>
        <v>2908421</v>
      </c>
      <c r="F19" s="41">
        <f t="shared" si="2"/>
        <v>-15060961</v>
      </c>
      <c r="G19" s="43">
        <f t="shared" si="2"/>
        <v>-15060961</v>
      </c>
      <c r="H19" s="44">
        <f t="shared" si="2"/>
        <v>0</v>
      </c>
      <c r="I19" s="40">
        <f t="shared" si="2"/>
        <v>-4102347</v>
      </c>
      <c r="J19" s="41">
        <f t="shared" si="2"/>
        <v>0</v>
      </c>
      <c r="K19" s="43">
        <f t="shared" si="2"/>
        <v>0</v>
      </c>
    </row>
    <row r="20" spans="1:11" ht="13.5">
      <c r="A20" s="22" t="s">
        <v>30</v>
      </c>
      <c r="B20" s="24">
        <v>23330000</v>
      </c>
      <c r="C20" s="6">
        <v>23006000</v>
      </c>
      <c r="D20" s="23">
        <v>24156000</v>
      </c>
      <c r="E20" s="24">
        <v>22787000</v>
      </c>
      <c r="F20" s="6">
        <v>22787000</v>
      </c>
      <c r="G20" s="25">
        <v>22787000</v>
      </c>
      <c r="H20" s="26">
        <v>0</v>
      </c>
      <c r="I20" s="24">
        <v>23516999</v>
      </c>
      <c r="J20" s="6">
        <v>0</v>
      </c>
      <c r="K20" s="25">
        <v>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31994713</v>
      </c>
      <c r="C22" s="52">
        <f aca="true" t="shared" si="3" ref="C22:K22">SUM(C19:C21)</f>
        <v>36005518</v>
      </c>
      <c r="D22" s="53">
        <f t="shared" si="3"/>
        <v>26319997</v>
      </c>
      <c r="E22" s="51">
        <f t="shared" si="3"/>
        <v>25695421</v>
      </c>
      <c r="F22" s="52">
        <f t="shared" si="3"/>
        <v>7726039</v>
      </c>
      <c r="G22" s="54">
        <f t="shared" si="3"/>
        <v>7726039</v>
      </c>
      <c r="H22" s="55">
        <f t="shared" si="3"/>
        <v>0</v>
      </c>
      <c r="I22" s="51">
        <f t="shared" si="3"/>
        <v>19414652</v>
      </c>
      <c r="J22" s="52">
        <f t="shared" si="3"/>
        <v>0</v>
      </c>
      <c r="K22" s="54">
        <f t="shared" si="3"/>
        <v>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31994713</v>
      </c>
      <c r="C24" s="41">
        <f aca="true" t="shared" si="4" ref="C24:K24">SUM(C22:C23)</f>
        <v>36005518</v>
      </c>
      <c r="D24" s="42">
        <f t="shared" si="4"/>
        <v>26319997</v>
      </c>
      <c r="E24" s="40">
        <f t="shared" si="4"/>
        <v>25695421</v>
      </c>
      <c r="F24" s="41">
        <f t="shared" si="4"/>
        <v>7726039</v>
      </c>
      <c r="G24" s="43">
        <f t="shared" si="4"/>
        <v>7726039</v>
      </c>
      <c r="H24" s="44">
        <f t="shared" si="4"/>
        <v>0</v>
      </c>
      <c r="I24" s="40">
        <f t="shared" si="4"/>
        <v>19414652</v>
      </c>
      <c r="J24" s="41">
        <f t="shared" si="4"/>
        <v>0</v>
      </c>
      <c r="K24" s="43">
        <f t="shared" si="4"/>
        <v>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18479000</v>
      </c>
      <c r="C27" s="7">
        <v>24816300</v>
      </c>
      <c r="D27" s="64">
        <v>23012412</v>
      </c>
      <c r="E27" s="65">
        <v>28974595</v>
      </c>
      <c r="F27" s="7">
        <v>29394483</v>
      </c>
      <c r="G27" s="66">
        <v>29394483</v>
      </c>
      <c r="H27" s="67">
        <v>0</v>
      </c>
      <c r="I27" s="65">
        <v>28349594</v>
      </c>
      <c r="J27" s="7">
        <v>0</v>
      </c>
      <c r="K27" s="66">
        <v>0</v>
      </c>
    </row>
    <row r="28" spans="1:11" ht="13.5">
      <c r="A28" s="68" t="s">
        <v>30</v>
      </c>
      <c r="B28" s="6">
        <v>15585000</v>
      </c>
      <c r="C28" s="6">
        <v>20962900</v>
      </c>
      <c r="D28" s="23">
        <v>22064845</v>
      </c>
      <c r="E28" s="24">
        <v>22787000</v>
      </c>
      <c r="F28" s="6">
        <v>22787000</v>
      </c>
      <c r="G28" s="25">
        <v>22787000</v>
      </c>
      <c r="H28" s="26">
        <v>0</v>
      </c>
      <c r="I28" s="24">
        <v>23516999</v>
      </c>
      <c r="J28" s="6">
        <v>0</v>
      </c>
      <c r="K28" s="25">
        <v>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2894000</v>
      </c>
      <c r="C31" s="6">
        <v>3853400</v>
      </c>
      <c r="D31" s="23">
        <v>947567</v>
      </c>
      <c r="E31" s="24">
        <v>6187595</v>
      </c>
      <c r="F31" s="6">
        <v>6607483</v>
      </c>
      <c r="G31" s="25">
        <v>6607483</v>
      </c>
      <c r="H31" s="26">
        <v>0</v>
      </c>
      <c r="I31" s="24">
        <v>4832595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18479000</v>
      </c>
      <c r="C32" s="7">
        <f aca="true" t="shared" si="5" ref="C32:K32">SUM(C28:C31)</f>
        <v>24816300</v>
      </c>
      <c r="D32" s="64">
        <f t="shared" si="5"/>
        <v>23012412</v>
      </c>
      <c r="E32" s="65">
        <f t="shared" si="5"/>
        <v>28974595</v>
      </c>
      <c r="F32" s="7">
        <f t="shared" si="5"/>
        <v>29394483</v>
      </c>
      <c r="G32" s="66">
        <f t="shared" si="5"/>
        <v>29394483</v>
      </c>
      <c r="H32" s="67">
        <f t="shared" si="5"/>
        <v>0</v>
      </c>
      <c r="I32" s="65">
        <f t="shared" si="5"/>
        <v>28349594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47736000</v>
      </c>
      <c r="C35" s="6">
        <v>54084065</v>
      </c>
      <c r="D35" s="23">
        <v>62826126</v>
      </c>
      <c r="E35" s="24">
        <v>53461247</v>
      </c>
      <c r="F35" s="6">
        <v>35758508</v>
      </c>
      <c r="G35" s="25">
        <v>35758508</v>
      </c>
      <c r="H35" s="26">
        <v>36870472</v>
      </c>
      <c r="I35" s="24">
        <v>39138452</v>
      </c>
      <c r="J35" s="6">
        <v>0</v>
      </c>
      <c r="K35" s="25">
        <v>0</v>
      </c>
    </row>
    <row r="36" spans="1:11" ht="13.5">
      <c r="A36" s="22" t="s">
        <v>39</v>
      </c>
      <c r="B36" s="6">
        <v>65929400</v>
      </c>
      <c r="C36" s="6">
        <v>84543149</v>
      </c>
      <c r="D36" s="23">
        <v>102870012</v>
      </c>
      <c r="E36" s="24">
        <v>128202032</v>
      </c>
      <c r="F36" s="6">
        <v>122694772</v>
      </c>
      <c r="G36" s="25">
        <v>122694772</v>
      </c>
      <c r="H36" s="26">
        <v>97130130</v>
      </c>
      <c r="I36" s="24">
        <v>141814858</v>
      </c>
      <c r="J36" s="6">
        <v>0</v>
      </c>
      <c r="K36" s="25">
        <v>0</v>
      </c>
    </row>
    <row r="37" spans="1:11" ht="13.5">
      <c r="A37" s="22" t="s">
        <v>40</v>
      </c>
      <c r="B37" s="6">
        <v>23266900</v>
      </c>
      <c r="C37" s="6">
        <v>14388280</v>
      </c>
      <c r="D37" s="23">
        <v>15191802</v>
      </c>
      <c r="E37" s="24">
        <v>6782787</v>
      </c>
      <c r="F37" s="6">
        <v>2068805</v>
      </c>
      <c r="G37" s="25">
        <v>2068805</v>
      </c>
      <c r="H37" s="26">
        <v>4917486</v>
      </c>
      <c r="I37" s="24">
        <v>5351290</v>
      </c>
      <c r="J37" s="6">
        <v>0</v>
      </c>
      <c r="K37" s="25">
        <v>0</v>
      </c>
    </row>
    <row r="38" spans="1:11" ht="13.5">
      <c r="A38" s="22" t="s">
        <v>41</v>
      </c>
      <c r="B38" s="6">
        <v>373000</v>
      </c>
      <c r="C38" s="6">
        <v>743891</v>
      </c>
      <c r="D38" s="23">
        <v>689006</v>
      </c>
      <c r="E38" s="24">
        <v>1327156</v>
      </c>
      <c r="F38" s="6">
        <v>889006</v>
      </c>
      <c r="G38" s="25">
        <v>889006</v>
      </c>
      <c r="H38" s="26">
        <v>3117608</v>
      </c>
      <c r="I38" s="24">
        <v>689000</v>
      </c>
      <c r="J38" s="6">
        <v>0</v>
      </c>
      <c r="K38" s="25">
        <v>0</v>
      </c>
    </row>
    <row r="39" spans="1:11" ht="13.5">
      <c r="A39" s="22" t="s">
        <v>42</v>
      </c>
      <c r="B39" s="6">
        <v>90025500</v>
      </c>
      <c r="C39" s="6">
        <v>123495043</v>
      </c>
      <c r="D39" s="23">
        <v>149815330</v>
      </c>
      <c r="E39" s="24">
        <v>173553336</v>
      </c>
      <c r="F39" s="6">
        <v>155495469</v>
      </c>
      <c r="G39" s="25">
        <v>155495469</v>
      </c>
      <c r="H39" s="26">
        <v>125965508</v>
      </c>
      <c r="I39" s="24">
        <v>174913020</v>
      </c>
      <c r="J39" s="6">
        <v>0</v>
      </c>
      <c r="K39" s="25">
        <v>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34794500</v>
      </c>
      <c r="C42" s="6">
        <v>29095900</v>
      </c>
      <c r="D42" s="23">
        <v>26440441</v>
      </c>
      <c r="E42" s="24">
        <v>33532104</v>
      </c>
      <c r="F42" s="6">
        <v>10343017</v>
      </c>
      <c r="G42" s="25">
        <v>10343017</v>
      </c>
      <c r="H42" s="26">
        <v>6766853</v>
      </c>
      <c r="I42" s="24">
        <v>23924817</v>
      </c>
      <c r="J42" s="6">
        <v>0</v>
      </c>
      <c r="K42" s="25">
        <v>0</v>
      </c>
    </row>
    <row r="43" spans="1:11" ht="13.5">
      <c r="A43" s="22" t="s">
        <v>45</v>
      </c>
      <c r="B43" s="6">
        <v>-13478500</v>
      </c>
      <c r="C43" s="6">
        <v>-14785000</v>
      </c>
      <c r="D43" s="23">
        <v>-23054416</v>
      </c>
      <c r="E43" s="24">
        <v>-55260760</v>
      </c>
      <c r="F43" s="6">
        <v>-29394996</v>
      </c>
      <c r="G43" s="25">
        <v>-29394996</v>
      </c>
      <c r="H43" s="26">
        <v>-234959458</v>
      </c>
      <c r="I43" s="24">
        <v>-28350009</v>
      </c>
      <c r="J43" s="6">
        <v>0</v>
      </c>
      <c r="K43" s="25">
        <v>0</v>
      </c>
    </row>
    <row r="44" spans="1:11" ht="13.5">
      <c r="A44" s="22" t="s">
        <v>46</v>
      </c>
      <c r="B44" s="6">
        <v>531500</v>
      </c>
      <c r="C44" s="6">
        <v>-159000</v>
      </c>
      <c r="D44" s="23">
        <v>-208977</v>
      </c>
      <c r="E44" s="24">
        <v>-241372</v>
      </c>
      <c r="F44" s="6">
        <v>0</v>
      </c>
      <c r="G44" s="25">
        <v>0</v>
      </c>
      <c r="H44" s="26">
        <v>-57519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31935000</v>
      </c>
      <c r="C45" s="7">
        <v>46086400</v>
      </c>
      <c r="D45" s="64">
        <v>49262790</v>
      </c>
      <c r="E45" s="65">
        <v>19639257</v>
      </c>
      <c r="F45" s="7">
        <v>30211231</v>
      </c>
      <c r="G45" s="66">
        <v>30211231</v>
      </c>
      <c r="H45" s="67">
        <v>-178986915</v>
      </c>
      <c r="I45" s="65">
        <v>25787807</v>
      </c>
      <c r="J45" s="7">
        <v>25787807</v>
      </c>
      <c r="K45" s="66">
        <v>25787807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41935000</v>
      </c>
      <c r="C48" s="6">
        <v>46085741</v>
      </c>
      <c r="D48" s="23">
        <v>49263209</v>
      </c>
      <c r="E48" s="24">
        <v>49639262</v>
      </c>
      <c r="F48" s="6">
        <v>30212712</v>
      </c>
      <c r="G48" s="25">
        <v>30212712</v>
      </c>
      <c r="H48" s="26">
        <v>21074665</v>
      </c>
      <c r="I48" s="24">
        <v>25787467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18537560.23298842</v>
      </c>
      <c r="C49" s="6">
        <f aca="true" t="shared" si="6" ref="C49:K49">+C75</f>
        <v>7674317.768107091</v>
      </c>
      <c r="D49" s="23">
        <f t="shared" si="6"/>
        <v>4284944.419184111</v>
      </c>
      <c r="E49" s="24">
        <f t="shared" si="6"/>
        <v>3280166.5476430864</v>
      </c>
      <c r="F49" s="6">
        <f t="shared" si="6"/>
        <v>-8493175.858743828</v>
      </c>
      <c r="G49" s="25">
        <f t="shared" si="6"/>
        <v>-8493175.858743828</v>
      </c>
      <c r="H49" s="26">
        <f t="shared" si="6"/>
        <v>3590815</v>
      </c>
      <c r="I49" s="24">
        <f t="shared" si="6"/>
        <v>-4509769.773580991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23397439.76701158</v>
      </c>
      <c r="C50" s="7">
        <f aca="true" t="shared" si="7" ref="C50:K50">+C48-C49</f>
        <v>38411423.231892906</v>
      </c>
      <c r="D50" s="64">
        <f t="shared" si="7"/>
        <v>44978264.58081589</v>
      </c>
      <c r="E50" s="65">
        <f t="shared" si="7"/>
        <v>46359095.45235691</v>
      </c>
      <c r="F50" s="7">
        <f t="shared" si="7"/>
        <v>38705887.85874383</v>
      </c>
      <c r="G50" s="66">
        <f t="shared" si="7"/>
        <v>38705887.85874383</v>
      </c>
      <c r="H50" s="67">
        <f t="shared" si="7"/>
        <v>17483850</v>
      </c>
      <c r="I50" s="65">
        <f t="shared" si="7"/>
        <v>30297236.77358099</v>
      </c>
      <c r="J50" s="7">
        <f t="shared" si="7"/>
        <v>0</v>
      </c>
      <c r="K50" s="66">
        <f t="shared" si="7"/>
        <v>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65928000</v>
      </c>
      <c r="C53" s="6">
        <v>86216438</v>
      </c>
      <c r="D53" s="23">
        <v>112626504</v>
      </c>
      <c r="E53" s="24">
        <v>128202032</v>
      </c>
      <c r="F53" s="6">
        <v>128621920</v>
      </c>
      <c r="G53" s="25">
        <v>128621920</v>
      </c>
      <c r="H53" s="26">
        <v>99227437</v>
      </c>
      <c r="I53" s="24">
        <v>141814594</v>
      </c>
      <c r="J53" s="6">
        <v>0</v>
      </c>
      <c r="K53" s="25">
        <v>0</v>
      </c>
    </row>
    <row r="54" spans="1:11" ht="13.5">
      <c r="A54" s="22" t="s">
        <v>135</v>
      </c>
      <c r="B54" s="6">
        <v>4890533</v>
      </c>
      <c r="C54" s="6">
        <v>4733000</v>
      </c>
      <c r="D54" s="23">
        <v>6902601</v>
      </c>
      <c r="E54" s="24">
        <v>6621030</v>
      </c>
      <c r="F54" s="6">
        <v>7384000</v>
      </c>
      <c r="G54" s="25">
        <v>7384000</v>
      </c>
      <c r="H54" s="26">
        <v>0</v>
      </c>
      <c r="I54" s="24">
        <v>9230150</v>
      </c>
      <c r="J54" s="6">
        <v>0</v>
      </c>
      <c r="K54" s="25">
        <v>0</v>
      </c>
    </row>
    <row r="55" spans="1:11" ht="13.5">
      <c r="A55" s="22" t="s">
        <v>54</v>
      </c>
      <c r="B55" s="6">
        <v>0</v>
      </c>
      <c r="C55" s="6">
        <v>0</v>
      </c>
      <c r="D55" s="23">
        <v>19694000</v>
      </c>
      <c r="E55" s="24">
        <v>13437107</v>
      </c>
      <c r="F55" s="6">
        <v>13017107</v>
      </c>
      <c r="G55" s="25">
        <v>13017107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7150000</v>
      </c>
      <c r="F56" s="6">
        <v>0</v>
      </c>
      <c r="G56" s="25">
        <v>0</v>
      </c>
      <c r="H56" s="26">
        <v>0</v>
      </c>
      <c r="I56" s="24">
        <v>7890000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2156500</v>
      </c>
      <c r="C59" s="6">
        <v>2725000</v>
      </c>
      <c r="D59" s="23">
        <v>3467000</v>
      </c>
      <c r="E59" s="24">
        <v>3700000</v>
      </c>
      <c r="F59" s="6">
        <v>3700000</v>
      </c>
      <c r="G59" s="25">
        <v>3700000</v>
      </c>
      <c r="H59" s="26">
        <v>0</v>
      </c>
      <c r="I59" s="24">
        <v>4000000</v>
      </c>
      <c r="J59" s="6">
        <v>0</v>
      </c>
      <c r="K59" s="25">
        <v>0</v>
      </c>
    </row>
    <row r="60" spans="1:11" ht="13.5">
      <c r="A60" s="33" t="s">
        <v>58</v>
      </c>
      <c r="B60" s="6">
        <v>2164500</v>
      </c>
      <c r="C60" s="6">
        <v>3054000</v>
      </c>
      <c r="D60" s="23">
        <v>14397000</v>
      </c>
      <c r="E60" s="24">
        <v>15141169</v>
      </c>
      <c r="F60" s="6">
        <v>15141169</v>
      </c>
      <c r="G60" s="25">
        <v>15141169</v>
      </c>
      <c r="H60" s="26">
        <v>0</v>
      </c>
      <c r="I60" s="24">
        <v>12042831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0.656600545942351</v>
      </c>
      <c r="C70" s="5">
        <f aca="true" t="shared" si="8" ref="C70:K70">IF(ISERROR(C71/C72),0,(C71/C72))</f>
        <v>0.715548311357843</v>
      </c>
      <c r="D70" s="5">
        <f t="shared" si="8"/>
        <v>0.7238426350921331</v>
      </c>
      <c r="E70" s="5">
        <f t="shared" si="8"/>
        <v>0.99346006129195</v>
      </c>
      <c r="F70" s="5">
        <f t="shared" si="8"/>
        <v>1.7376356538797726</v>
      </c>
      <c r="G70" s="5">
        <f t="shared" si="8"/>
        <v>1.7376356538797726</v>
      </c>
      <c r="H70" s="5">
        <f t="shared" si="8"/>
        <v>0</v>
      </c>
      <c r="I70" s="5">
        <f t="shared" si="8"/>
        <v>0.7902083459445869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141</v>
      </c>
      <c r="B71" s="1">
        <f>+B83</f>
        <v>3368500</v>
      </c>
      <c r="C71" s="1">
        <f aca="true" t="shared" si="9" ref="C71:K71">+C83</f>
        <v>6402400</v>
      </c>
      <c r="D71" s="1">
        <f t="shared" si="9"/>
        <v>5578695</v>
      </c>
      <c r="E71" s="1">
        <f t="shared" si="9"/>
        <v>7957477</v>
      </c>
      <c r="F71" s="1">
        <f t="shared" si="9"/>
        <v>17362730</v>
      </c>
      <c r="G71" s="1">
        <f t="shared" si="9"/>
        <v>17362730</v>
      </c>
      <c r="H71" s="1">
        <f t="shared" si="9"/>
        <v>8493012</v>
      </c>
      <c r="I71" s="1">
        <f t="shared" si="9"/>
        <v>22126454</v>
      </c>
      <c r="J71" s="1">
        <f t="shared" si="9"/>
        <v>0</v>
      </c>
      <c r="K71" s="1">
        <f t="shared" si="9"/>
        <v>0</v>
      </c>
    </row>
    <row r="72" spans="1:11" ht="12.75" hidden="1">
      <c r="A72" s="1" t="s">
        <v>142</v>
      </c>
      <c r="B72" s="1">
        <f>+B77</f>
        <v>5130212</v>
      </c>
      <c r="C72" s="1">
        <f aca="true" t="shared" si="10" ref="C72:K72">+C77</f>
        <v>8947544</v>
      </c>
      <c r="D72" s="1">
        <f t="shared" si="10"/>
        <v>7707055</v>
      </c>
      <c r="E72" s="1">
        <f t="shared" si="10"/>
        <v>8009861</v>
      </c>
      <c r="F72" s="1">
        <f t="shared" si="10"/>
        <v>9992158</v>
      </c>
      <c r="G72" s="1">
        <f t="shared" si="10"/>
        <v>9992158</v>
      </c>
      <c r="H72" s="1">
        <f t="shared" si="10"/>
        <v>0</v>
      </c>
      <c r="I72" s="1">
        <f t="shared" si="10"/>
        <v>28000785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143</v>
      </c>
      <c r="B73" s="1">
        <f>+B74</f>
        <v>5309456.333333333</v>
      </c>
      <c r="C73" s="1">
        <f aca="true" t="shared" si="11" ref="C73:K73">+(C78+C80+C81+C82)-(B78+B80+B81+B82)</f>
        <v>2197324</v>
      </c>
      <c r="D73" s="1">
        <f t="shared" si="11"/>
        <v>5564593</v>
      </c>
      <c r="E73" s="1">
        <f t="shared" si="11"/>
        <v>-9740932</v>
      </c>
      <c r="F73" s="1">
        <f>+(F78+F80+F81+F82)-(D78+D80+D81+D82)</f>
        <v>-8017121</v>
      </c>
      <c r="G73" s="1">
        <f>+(G78+G80+G81+G82)-(D78+D80+D81+D82)</f>
        <v>-8017121</v>
      </c>
      <c r="H73" s="1">
        <f>+(H78+H80+H81+H82)-(D78+D80+D81+D82)</f>
        <v>2232890</v>
      </c>
      <c r="I73" s="1">
        <f>+(I78+I80+I81+I82)-(E78+E80+E81+E82)</f>
        <v>9529000</v>
      </c>
      <c r="J73" s="1">
        <f t="shared" si="11"/>
        <v>-13350985</v>
      </c>
      <c r="K73" s="1">
        <f t="shared" si="11"/>
        <v>0</v>
      </c>
    </row>
    <row r="74" spans="1:11" ht="12.75" hidden="1">
      <c r="A74" s="1" t="s">
        <v>144</v>
      </c>
      <c r="B74" s="1">
        <f>+TREND(C74:E74)</f>
        <v>5309456.333333333</v>
      </c>
      <c r="C74" s="1">
        <f>+C73</f>
        <v>2197324</v>
      </c>
      <c r="D74" s="1">
        <f aca="true" t="shared" si="12" ref="D74:K74">+D73</f>
        <v>5564593</v>
      </c>
      <c r="E74" s="1">
        <f t="shared" si="12"/>
        <v>-9740932</v>
      </c>
      <c r="F74" s="1">
        <f t="shared" si="12"/>
        <v>-8017121</v>
      </c>
      <c r="G74" s="1">
        <f t="shared" si="12"/>
        <v>-8017121</v>
      </c>
      <c r="H74" s="1">
        <f t="shared" si="12"/>
        <v>2232890</v>
      </c>
      <c r="I74" s="1">
        <f t="shared" si="12"/>
        <v>9529000</v>
      </c>
      <c r="J74" s="1">
        <f t="shared" si="12"/>
        <v>-13350985</v>
      </c>
      <c r="K74" s="1">
        <f t="shared" si="12"/>
        <v>0</v>
      </c>
    </row>
    <row r="75" spans="1:11" ht="12.75" hidden="1">
      <c r="A75" s="1" t="s">
        <v>145</v>
      </c>
      <c r="B75" s="1">
        <f>+B84-(((B80+B81+B78)*B70)-B79)</f>
        <v>18537560.23298842</v>
      </c>
      <c r="C75" s="1">
        <f aca="true" t="shared" si="13" ref="C75:K75">+C84-(((C80+C81+C78)*C70)-C79)</f>
        <v>7674317.768107091</v>
      </c>
      <c r="D75" s="1">
        <f t="shared" si="13"/>
        <v>4284944.419184111</v>
      </c>
      <c r="E75" s="1">
        <f t="shared" si="13"/>
        <v>3280166.5476430864</v>
      </c>
      <c r="F75" s="1">
        <f t="shared" si="13"/>
        <v>-8493175.858743828</v>
      </c>
      <c r="G75" s="1">
        <f t="shared" si="13"/>
        <v>-8493175.858743828</v>
      </c>
      <c r="H75" s="1">
        <f t="shared" si="13"/>
        <v>3590815</v>
      </c>
      <c r="I75" s="1">
        <f t="shared" si="13"/>
        <v>-4509769.773580991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5130212</v>
      </c>
      <c r="C77" s="3">
        <v>8947544</v>
      </c>
      <c r="D77" s="3">
        <v>7707055</v>
      </c>
      <c r="E77" s="3">
        <v>8009861</v>
      </c>
      <c r="F77" s="3">
        <v>9992158</v>
      </c>
      <c r="G77" s="3">
        <v>9992158</v>
      </c>
      <c r="H77" s="3">
        <v>0</v>
      </c>
      <c r="I77" s="3">
        <v>28000785</v>
      </c>
      <c r="J77" s="3">
        <v>0</v>
      </c>
      <c r="K77" s="3">
        <v>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22346500</v>
      </c>
      <c r="C79" s="3">
        <v>13397505</v>
      </c>
      <c r="D79" s="3">
        <v>14102362</v>
      </c>
      <c r="E79" s="3">
        <v>5750000</v>
      </c>
      <c r="F79" s="3">
        <v>1143397</v>
      </c>
      <c r="G79" s="3">
        <v>1143397</v>
      </c>
      <c r="H79" s="3">
        <v>3590815</v>
      </c>
      <c r="I79" s="3">
        <v>1577315</v>
      </c>
      <c r="J79" s="3">
        <v>0</v>
      </c>
      <c r="K79" s="3">
        <v>0</v>
      </c>
    </row>
    <row r="80" spans="1:11" ht="12.75" hidden="1">
      <c r="A80" s="2" t="s">
        <v>67</v>
      </c>
      <c r="B80" s="3">
        <v>2764500</v>
      </c>
      <c r="C80" s="3">
        <v>4796521</v>
      </c>
      <c r="D80" s="3">
        <v>8725416</v>
      </c>
      <c r="E80" s="3">
        <v>2520182</v>
      </c>
      <c r="F80" s="3">
        <v>3963295</v>
      </c>
      <c r="G80" s="3">
        <v>3963295</v>
      </c>
      <c r="H80" s="3">
        <v>14231141</v>
      </c>
      <c r="I80" s="3">
        <v>11303985</v>
      </c>
      <c r="J80" s="3">
        <v>0</v>
      </c>
      <c r="K80" s="3">
        <v>0</v>
      </c>
    </row>
    <row r="81" spans="1:11" ht="12.75" hidden="1">
      <c r="A81" s="2" t="s">
        <v>68</v>
      </c>
      <c r="B81" s="3">
        <v>3036500</v>
      </c>
      <c r="C81" s="3">
        <v>3201803</v>
      </c>
      <c r="D81" s="3">
        <v>4837501</v>
      </c>
      <c r="E81" s="3">
        <v>1301803</v>
      </c>
      <c r="F81" s="3">
        <v>1582501</v>
      </c>
      <c r="G81" s="3">
        <v>1582501</v>
      </c>
      <c r="H81" s="3">
        <v>1564666</v>
      </c>
      <c r="I81" s="3">
        <v>2047000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3368500</v>
      </c>
      <c r="C83" s="3">
        <v>6402400</v>
      </c>
      <c r="D83" s="3">
        <v>5578695</v>
      </c>
      <c r="E83" s="3">
        <v>7957477</v>
      </c>
      <c r="F83" s="3">
        <v>17362730</v>
      </c>
      <c r="G83" s="3">
        <v>17362730</v>
      </c>
      <c r="H83" s="3">
        <v>8493012</v>
      </c>
      <c r="I83" s="3">
        <v>22126454</v>
      </c>
      <c r="J83" s="3">
        <v>0</v>
      </c>
      <c r="K83" s="3">
        <v>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1327156</v>
      </c>
      <c r="F84" s="3">
        <v>0</v>
      </c>
      <c r="G84" s="3">
        <v>0</v>
      </c>
      <c r="H84" s="3">
        <v>0</v>
      </c>
      <c r="I84" s="3">
        <v>4462975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93550967</v>
      </c>
      <c r="C6" s="6">
        <v>117285980</v>
      </c>
      <c r="D6" s="23">
        <v>132770897</v>
      </c>
      <c r="E6" s="24">
        <v>151506106</v>
      </c>
      <c r="F6" s="6">
        <v>151505778</v>
      </c>
      <c r="G6" s="25">
        <v>151505778</v>
      </c>
      <c r="H6" s="26">
        <v>0</v>
      </c>
      <c r="I6" s="24">
        <v>165107166</v>
      </c>
      <c r="J6" s="6">
        <v>175949971</v>
      </c>
      <c r="K6" s="25">
        <v>187097501</v>
      </c>
    </row>
    <row r="7" spans="1:11" ht="13.5">
      <c r="A7" s="22" t="s">
        <v>19</v>
      </c>
      <c r="B7" s="6">
        <v>19047734</v>
      </c>
      <c r="C7" s="6">
        <v>39236502</v>
      </c>
      <c r="D7" s="23">
        <v>44044579</v>
      </c>
      <c r="E7" s="24">
        <v>9470617</v>
      </c>
      <c r="F7" s="6">
        <v>7172000</v>
      </c>
      <c r="G7" s="25">
        <v>7172000</v>
      </c>
      <c r="H7" s="26">
        <v>0</v>
      </c>
      <c r="I7" s="24">
        <v>8010293</v>
      </c>
      <c r="J7" s="6">
        <v>8482901</v>
      </c>
      <c r="K7" s="25">
        <v>8957943</v>
      </c>
    </row>
    <row r="8" spans="1:11" ht="13.5">
      <c r="A8" s="22" t="s">
        <v>20</v>
      </c>
      <c r="B8" s="6">
        <v>239607000</v>
      </c>
      <c r="C8" s="6">
        <v>308032847</v>
      </c>
      <c r="D8" s="23">
        <v>273926233</v>
      </c>
      <c r="E8" s="24">
        <v>306828000</v>
      </c>
      <c r="F8" s="6">
        <v>301695100</v>
      </c>
      <c r="G8" s="25">
        <v>301695100</v>
      </c>
      <c r="H8" s="26">
        <v>0</v>
      </c>
      <c r="I8" s="24">
        <v>318371000</v>
      </c>
      <c r="J8" s="6">
        <v>339839000</v>
      </c>
      <c r="K8" s="25">
        <v>365525000</v>
      </c>
    </row>
    <row r="9" spans="1:11" ht="13.5">
      <c r="A9" s="22" t="s">
        <v>21</v>
      </c>
      <c r="B9" s="6">
        <v>3020000</v>
      </c>
      <c r="C9" s="6">
        <v>37762974</v>
      </c>
      <c r="D9" s="23">
        <v>2845336</v>
      </c>
      <c r="E9" s="24">
        <v>37032164</v>
      </c>
      <c r="F9" s="6">
        <v>35997663</v>
      </c>
      <c r="G9" s="25">
        <v>35997663</v>
      </c>
      <c r="H9" s="26">
        <v>0</v>
      </c>
      <c r="I9" s="24">
        <v>26923750</v>
      </c>
      <c r="J9" s="6">
        <v>28512251</v>
      </c>
      <c r="K9" s="25">
        <v>30108937</v>
      </c>
    </row>
    <row r="10" spans="1:11" ht="25.5">
      <c r="A10" s="27" t="s">
        <v>134</v>
      </c>
      <c r="B10" s="28">
        <f>SUM(B5:B9)</f>
        <v>355225701</v>
      </c>
      <c r="C10" s="29">
        <f aca="true" t="shared" si="0" ref="C10:K10">SUM(C5:C9)</f>
        <v>502318303</v>
      </c>
      <c r="D10" s="30">
        <f t="shared" si="0"/>
        <v>453587045</v>
      </c>
      <c r="E10" s="28">
        <f t="shared" si="0"/>
        <v>504836887</v>
      </c>
      <c r="F10" s="29">
        <f t="shared" si="0"/>
        <v>496370541</v>
      </c>
      <c r="G10" s="31">
        <f t="shared" si="0"/>
        <v>496370541</v>
      </c>
      <c r="H10" s="32">
        <f t="shared" si="0"/>
        <v>0</v>
      </c>
      <c r="I10" s="28">
        <f t="shared" si="0"/>
        <v>518412209</v>
      </c>
      <c r="J10" s="29">
        <f t="shared" si="0"/>
        <v>552784123</v>
      </c>
      <c r="K10" s="31">
        <f t="shared" si="0"/>
        <v>591689381</v>
      </c>
    </row>
    <row r="11" spans="1:11" ht="13.5">
      <c r="A11" s="22" t="s">
        <v>22</v>
      </c>
      <c r="B11" s="6">
        <v>101424204</v>
      </c>
      <c r="C11" s="6">
        <v>119806034</v>
      </c>
      <c r="D11" s="23">
        <v>125358901</v>
      </c>
      <c r="E11" s="24">
        <v>160321000</v>
      </c>
      <c r="F11" s="6">
        <v>139928486</v>
      </c>
      <c r="G11" s="25">
        <v>139928486</v>
      </c>
      <c r="H11" s="26">
        <v>0</v>
      </c>
      <c r="I11" s="24">
        <v>219377055</v>
      </c>
      <c r="J11" s="6">
        <v>229578090</v>
      </c>
      <c r="K11" s="25">
        <v>240253468</v>
      </c>
    </row>
    <row r="12" spans="1:11" ht="13.5">
      <c r="A12" s="22" t="s">
        <v>23</v>
      </c>
      <c r="B12" s="6">
        <v>5502364</v>
      </c>
      <c r="C12" s="6">
        <v>4791780</v>
      </c>
      <c r="D12" s="23">
        <v>4702698</v>
      </c>
      <c r="E12" s="24">
        <v>4618788</v>
      </c>
      <c r="F12" s="6">
        <v>10290060</v>
      </c>
      <c r="G12" s="25">
        <v>10290060</v>
      </c>
      <c r="H12" s="26">
        <v>0</v>
      </c>
      <c r="I12" s="24">
        <v>5332217</v>
      </c>
      <c r="J12" s="6">
        <v>5580165</v>
      </c>
      <c r="K12" s="25">
        <v>5839643</v>
      </c>
    </row>
    <row r="13" spans="1:11" ht="13.5">
      <c r="A13" s="22" t="s">
        <v>135</v>
      </c>
      <c r="B13" s="6">
        <v>26999000</v>
      </c>
      <c r="C13" s="6">
        <v>32001000</v>
      </c>
      <c r="D13" s="23">
        <v>38999385</v>
      </c>
      <c r="E13" s="24">
        <v>44689131</v>
      </c>
      <c r="F13" s="6">
        <v>44659552</v>
      </c>
      <c r="G13" s="25">
        <v>44659552</v>
      </c>
      <c r="H13" s="26">
        <v>0</v>
      </c>
      <c r="I13" s="24">
        <v>51430176</v>
      </c>
      <c r="J13" s="6">
        <v>56758635</v>
      </c>
      <c r="K13" s="25">
        <v>63735527</v>
      </c>
    </row>
    <row r="14" spans="1:11" ht="13.5">
      <c r="A14" s="22" t="s">
        <v>24</v>
      </c>
      <c r="B14" s="6">
        <v>10886870</v>
      </c>
      <c r="C14" s="6">
        <v>2431826</v>
      </c>
      <c r="D14" s="23">
        <v>2548677</v>
      </c>
      <c r="E14" s="24">
        <v>1310954</v>
      </c>
      <c r="F14" s="6">
        <v>1075000</v>
      </c>
      <c r="G14" s="25">
        <v>1075000</v>
      </c>
      <c r="H14" s="26">
        <v>0</v>
      </c>
      <c r="I14" s="24">
        <v>60000</v>
      </c>
      <c r="J14" s="6">
        <v>63600</v>
      </c>
      <c r="K14" s="25">
        <v>67416</v>
      </c>
    </row>
    <row r="15" spans="1:11" ht="13.5">
      <c r="A15" s="22" t="s">
        <v>25</v>
      </c>
      <c r="B15" s="6">
        <v>18311301</v>
      </c>
      <c r="C15" s="6">
        <v>17334201</v>
      </c>
      <c r="D15" s="23">
        <v>29314536</v>
      </c>
      <c r="E15" s="24">
        <v>60534494</v>
      </c>
      <c r="F15" s="6">
        <v>54636620</v>
      </c>
      <c r="G15" s="25">
        <v>54636620</v>
      </c>
      <c r="H15" s="26">
        <v>0</v>
      </c>
      <c r="I15" s="24">
        <v>65982008</v>
      </c>
      <c r="J15" s="6">
        <v>58329000</v>
      </c>
      <c r="K15" s="25">
        <v>65081037</v>
      </c>
    </row>
    <row r="16" spans="1:11" ht="13.5">
      <c r="A16" s="33" t="s">
        <v>26</v>
      </c>
      <c r="B16" s="6">
        <v>0</v>
      </c>
      <c r="C16" s="6">
        <v>108715000</v>
      </c>
      <c r="D16" s="23">
        <v>83731826</v>
      </c>
      <c r="E16" s="24">
        <v>11900000</v>
      </c>
      <c r="F16" s="6">
        <v>12479566</v>
      </c>
      <c r="G16" s="25">
        <v>12479566</v>
      </c>
      <c r="H16" s="26">
        <v>0</v>
      </c>
      <c r="I16" s="24">
        <v>13228340</v>
      </c>
      <c r="J16" s="6">
        <v>14008812</v>
      </c>
      <c r="K16" s="25">
        <v>14793306</v>
      </c>
    </row>
    <row r="17" spans="1:11" ht="13.5">
      <c r="A17" s="22" t="s">
        <v>27</v>
      </c>
      <c r="B17" s="6">
        <v>213404991</v>
      </c>
      <c r="C17" s="6">
        <v>366628864</v>
      </c>
      <c r="D17" s="23">
        <v>166107087</v>
      </c>
      <c r="E17" s="24">
        <v>183213520</v>
      </c>
      <c r="F17" s="6">
        <v>194523558</v>
      </c>
      <c r="G17" s="25">
        <v>194523558</v>
      </c>
      <c r="H17" s="26">
        <v>0</v>
      </c>
      <c r="I17" s="24">
        <v>225142535</v>
      </c>
      <c r="J17" s="6">
        <v>187435020</v>
      </c>
      <c r="K17" s="25">
        <v>195090151</v>
      </c>
    </row>
    <row r="18" spans="1:11" ht="13.5">
      <c r="A18" s="34" t="s">
        <v>28</v>
      </c>
      <c r="B18" s="35">
        <f>SUM(B11:B17)</f>
        <v>376528730</v>
      </c>
      <c r="C18" s="36">
        <f aca="true" t="shared" si="1" ref="C18:K18">SUM(C11:C17)</f>
        <v>651708705</v>
      </c>
      <c r="D18" s="37">
        <f t="shared" si="1"/>
        <v>450763110</v>
      </c>
      <c r="E18" s="35">
        <f t="shared" si="1"/>
        <v>466587887</v>
      </c>
      <c r="F18" s="36">
        <f t="shared" si="1"/>
        <v>457592842</v>
      </c>
      <c r="G18" s="38">
        <f t="shared" si="1"/>
        <v>457592842</v>
      </c>
      <c r="H18" s="39">
        <f t="shared" si="1"/>
        <v>0</v>
      </c>
      <c r="I18" s="35">
        <f t="shared" si="1"/>
        <v>580552331</v>
      </c>
      <c r="J18" s="36">
        <f t="shared" si="1"/>
        <v>551753322</v>
      </c>
      <c r="K18" s="38">
        <f t="shared" si="1"/>
        <v>584860548</v>
      </c>
    </row>
    <row r="19" spans="1:11" ht="13.5">
      <c r="A19" s="34" t="s">
        <v>29</v>
      </c>
      <c r="B19" s="40">
        <f>+B10-B18</f>
        <v>-21303029</v>
      </c>
      <c r="C19" s="41">
        <f aca="true" t="shared" si="2" ref="C19:K19">+C10-C18</f>
        <v>-149390402</v>
      </c>
      <c r="D19" s="42">
        <f t="shared" si="2"/>
        <v>2823935</v>
      </c>
      <c r="E19" s="40">
        <f t="shared" si="2"/>
        <v>38249000</v>
      </c>
      <c r="F19" s="41">
        <f t="shared" si="2"/>
        <v>38777699</v>
      </c>
      <c r="G19" s="43">
        <f t="shared" si="2"/>
        <v>38777699</v>
      </c>
      <c r="H19" s="44">
        <f t="shared" si="2"/>
        <v>0</v>
      </c>
      <c r="I19" s="40">
        <f t="shared" si="2"/>
        <v>-62140122</v>
      </c>
      <c r="J19" s="41">
        <f t="shared" si="2"/>
        <v>1030801</v>
      </c>
      <c r="K19" s="43">
        <f t="shared" si="2"/>
        <v>6828833</v>
      </c>
    </row>
    <row r="20" spans="1:11" ht="13.5">
      <c r="A20" s="22" t="s">
        <v>30</v>
      </c>
      <c r="B20" s="24">
        <v>101879000</v>
      </c>
      <c r="C20" s="6">
        <v>187952252</v>
      </c>
      <c r="D20" s="23">
        <v>344455508</v>
      </c>
      <c r="E20" s="24">
        <v>209225000</v>
      </c>
      <c r="F20" s="6">
        <v>269648000</v>
      </c>
      <c r="G20" s="25">
        <v>269648000</v>
      </c>
      <c r="H20" s="26">
        <v>0</v>
      </c>
      <c r="I20" s="24">
        <v>237940000</v>
      </c>
      <c r="J20" s="6">
        <v>234038000</v>
      </c>
      <c r="K20" s="25">
        <v>290836000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80575971</v>
      </c>
      <c r="C22" s="52">
        <f aca="true" t="shared" si="3" ref="C22:K22">SUM(C19:C21)</f>
        <v>38561850</v>
      </c>
      <c r="D22" s="53">
        <f t="shared" si="3"/>
        <v>347279443</v>
      </c>
      <c r="E22" s="51">
        <f t="shared" si="3"/>
        <v>247474000</v>
      </c>
      <c r="F22" s="52">
        <f t="shared" si="3"/>
        <v>308425699</v>
      </c>
      <c r="G22" s="54">
        <f t="shared" si="3"/>
        <v>308425699</v>
      </c>
      <c r="H22" s="55">
        <f t="shared" si="3"/>
        <v>0</v>
      </c>
      <c r="I22" s="51">
        <f t="shared" si="3"/>
        <v>175799878</v>
      </c>
      <c r="J22" s="52">
        <f t="shared" si="3"/>
        <v>235068801</v>
      </c>
      <c r="K22" s="54">
        <f t="shared" si="3"/>
        <v>297664833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80575971</v>
      </c>
      <c r="C24" s="41">
        <f aca="true" t="shared" si="4" ref="C24:K24">SUM(C22:C23)</f>
        <v>38561850</v>
      </c>
      <c r="D24" s="42">
        <f t="shared" si="4"/>
        <v>347279443</v>
      </c>
      <c r="E24" s="40">
        <f t="shared" si="4"/>
        <v>247474000</v>
      </c>
      <c r="F24" s="41">
        <f t="shared" si="4"/>
        <v>308425699</v>
      </c>
      <c r="G24" s="43">
        <f t="shared" si="4"/>
        <v>308425699</v>
      </c>
      <c r="H24" s="44">
        <f t="shared" si="4"/>
        <v>0</v>
      </c>
      <c r="I24" s="40">
        <f t="shared" si="4"/>
        <v>175799878</v>
      </c>
      <c r="J24" s="41">
        <f t="shared" si="4"/>
        <v>235068801</v>
      </c>
      <c r="K24" s="43">
        <f t="shared" si="4"/>
        <v>297664833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38107000</v>
      </c>
      <c r="C27" s="7">
        <v>101466332</v>
      </c>
      <c r="D27" s="64">
        <v>425614000</v>
      </c>
      <c r="E27" s="65">
        <v>277474642</v>
      </c>
      <c r="F27" s="7">
        <v>367024971</v>
      </c>
      <c r="G27" s="66">
        <v>367024971</v>
      </c>
      <c r="H27" s="67">
        <v>0</v>
      </c>
      <c r="I27" s="65">
        <v>319070000</v>
      </c>
      <c r="J27" s="7">
        <v>235068000</v>
      </c>
      <c r="K27" s="66">
        <v>297664662</v>
      </c>
    </row>
    <row r="28" spans="1:11" ht="13.5">
      <c r="A28" s="68" t="s">
        <v>30</v>
      </c>
      <c r="B28" s="6">
        <v>33951000</v>
      </c>
      <c r="C28" s="6">
        <v>100760302</v>
      </c>
      <c r="D28" s="23">
        <v>344455897</v>
      </c>
      <c r="E28" s="24">
        <v>209225000</v>
      </c>
      <c r="F28" s="6">
        <v>269648000</v>
      </c>
      <c r="G28" s="25">
        <v>269648000</v>
      </c>
      <c r="H28" s="26">
        <v>0</v>
      </c>
      <c r="I28" s="24">
        <v>237940000</v>
      </c>
      <c r="J28" s="6">
        <v>234038000</v>
      </c>
      <c r="K28" s="25">
        <v>290836000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4156000</v>
      </c>
      <c r="C31" s="6">
        <v>706000</v>
      </c>
      <c r="D31" s="23">
        <v>81158103</v>
      </c>
      <c r="E31" s="24">
        <v>68249642</v>
      </c>
      <c r="F31" s="6">
        <v>97376971</v>
      </c>
      <c r="G31" s="25">
        <v>97376971</v>
      </c>
      <c r="H31" s="26">
        <v>0</v>
      </c>
      <c r="I31" s="24">
        <v>81130000</v>
      </c>
      <c r="J31" s="6">
        <v>1030000</v>
      </c>
      <c r="K31" s="25">
        <v>6828662</v>
      </c>
    </row>
    <row r="32" spans="1:11" ht="13.5">
      <c r="A32" s="34" t="s">
        <v>36</v>
      </c>
      <c r="B32" s="7">
        <f>SUM(B28:B31)</f>
        <v>38107000</v>
      </c>
      <c r="C32" s="7">
        <f aca="true" t="shared" si="5" ref="C32:K32">SUM(C28:C31)</f>
        <v>101466302</v>
      </c>
      <c r="D32" s="64">
        <f t="shared" si="5"/>
        <v>425614000</v>
      </c>
      <c r="E32" s="65">
        <f t="shared" si="5"/>
        <v>277474642</v>
      </c>
      <c r="F32" s="7">
        <f t="shared" si="5"/>
        <v>367024971</v>
      </c>
      <c r="G32" s="66">
        <f t="shared" si="5"/>
        <v>367024971</v>
      </c>
      <c r="H32" s="67">
        <f t="shared" si="5"/>
        <v>0</v>
      </c>
      <c r="I32" s="65">
        <f t="shared" si="5"/>
        <v>319070000</v>
      </c>
      <c r="J32" s="7">
        <f t="shared" si="5"/>
        <v>235068000</v>
      </c>
      <c r="K32" s="66">
        <f t="shared" si="5"/>
        <v>297664662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285755566</v>
      </c>
      <c r="C35" s="6">
        <v>201913790</v>
      </c>
      <c r="D35" s="23">
        <v>268102891</v>
      </c>
      <c r="E35" s="24">
        <v>475653000</v>
      </c>
      <c r="F35" s="6">
        <v>378504000</v>
      </c>
      <c r="G35" s="25">
        <v>378504000</v>
      </c>
      <c r="H35" s="26">
        <v>393396136</v>
      </c>
      <c r="I35" s="24">
        <v>388114000</v>
      </c>
      <c r="J35" s="6">
        <v>397481000</v>
      </c>
      <c r="K35" s="25">
        <v>420462000</v>
      </c>
    </row>
    <row r="36" spans="1:11" ht="13.5">
      <c r="A36" s="22" t="s">
        <v>39</v>
      </c>
      <c r="B36" s="6">
        <v>712341657</v>
      </c>
      <c r="C36" s="6">
        <v>1709897661</v>
      </c>
      <c r="D36" s="23">
        <v>1483052788</v>
      </c>
      <c r="E36" s="24">
        <v>1191455000</v>
      </c>
      <c r="F36" s="6">
        <v>2252753000</v>
      </c>
      <c r="G36" s="25">
        <v>2252753000</v>
      </c>
      <c r="H36" s="26">
        <v>1483052788</v>
      </c>
      <c r="I36" s="24">
        <v>2094885000</v>
      </c>
      <c r="J36" s="6">
        <v>2273191000</v>
      </c>
      <c r="K36" s="25">
        <v>2507117000</v>
      </c>
    </row>
    <row r="37" spans="1:11" ht="13.5">
      <c r="A37" s="22" t="s">
        <v>40</v>
      </c>
      <c r="B37" s="6">
        <v>265066714</v>
      </c>
      <c r="C37" s="6">
        <v>252618428</v>
      </c>
      <c r="D37" s="23">
        <v>155638255</v>
      </c>
      <c r="E37" s="24">
        <v>169263000</v>
      </c>
      <c r="F37" s="6">
        <v>114688000</v>
      </c>
      <c r="G37" s="25">
        <v>114688000</v>
      </c>
      <c r="H37" s="26">
        <v>89564138</v>
      </c>
      <c r="I37" s="24">
        <v>134300000</v>
      </c>
      <c r="J37" s="6">
        <v>94853000</v>
      </c>
      <c r="K37" s="25">
        <v>96054000</v>
      </c>
    </row>
    <row r="38" spans="1:11" ht="13.5">
      <c r="A38" s="22" t="s">
        <v>41</v>
      </c>
      <c r="B38" s="6">
        <v>15767984</v>
      </c>
      <c r="C38" s="6">
        <v>19972543</v>
      </c>
      <c r="D38" s="23">
        <v>15312389</v>
      </c>
      <c r="E38" s="24">
        <v>10082000</v>
      </c>
      <c r="F38" s="6">
        <v>5922000</v>
      </c>
      <c r="G38" s="25">
        <v>5922000</v>
      </c>
      <c r="H38" s="26">
        <v>0</v>
      </c>
      <c r="I38" s="24">
        <v>12925000</v>
      </c>
      <c r="J38" s="6">
        <v>14504000</v>
      </c>
      <c r="K38" s="25">
        <v>16278000</v>
      </c>
    </row>
    <row r="39" spans="1:11" ht="13.5">
      <c r="A39" s="22" t="s">
        <v>42</v>
      </c>
      <c r="B39" s="6">
        <v>717262525</v>
      </c>
      <c r="C39" s="6">
        <v>1639220480</v>
      </c>
      <c r="D39" s="23">
        <v>1580205035</v>
      </c>
      <c r="E39" s="24">
        <v>1487763000</v>
      </c>
      <c r="F39" s="6">
        <v>2510647000</v>
      </c>
      <c r="G39" s="25">
        <v>2510647000</v>
      </c>
      <c r="H39" s="26">
        <v>1786884786</v>
      </c>
      <c r="I39" s="24">
        <v>2335774000</v>
      </c>
      <c r="J39" s="6">
        <v>2561315000</v>
      </c>
      <c r="K39" s="25">
        <v>2815247000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134179082</v>
      </c>
      <c r="C42" s="6">
        <v>163444424</v>
      </c>
      <c r="D42" s="23">
        <v>26792911</v>
      </c>
      <c r="E42" s="24">
        <v>210759000</v>
      </c>
      <c r="F42" s="6">
        <v>306637000</v>
      </c>
      <c r="G42" s="25">
        <v>306637000</v>
      </c>
      <c r="H42" s="26">
        <v>331567266</v>
      </c>
      <c r="I42" s="24">
        <v>189640211</v>
      </c>
      <c r="J42" s="6">
        <v>258759501</v>
      </c>
      <c r="K42" s="25">
        <v>334091254</v>
      </c>
    </row>
    <row r="43" spans="1:11" ht="13.5">
      <c r="A43" s="22" t="s">
        <v>45</v>
      </c>
      <c r="B43" s="6">
        <v>-38107055</v>
      </c>
      <c r="C43" s="6">
        <v>-101466302</v>
      </c>
      <c r="D43" s="23">
        <v>-228221067</v>
      </c>
      <c r="E43" s="24">
        <v>-193288000</v>
      </c>
      <c r="F43" s="6">
        <v>-367027000</v>
      </c>
      <c r="G43" s="25">
        <v>-367027000</v>
      </c>
      <c r="H43" s="26">
        <v>-509800497</v>
      </c>
      <c r="I43" s="24">
        <v>-319070000</v>
      </c>
      <c r="J43" s="6">
        <v>-235068000</v>
      </c>
      <c r="K43" s="25">
        <v>-297664662</v>
      </c>
    </row>
    <row r="44" spans="1:11" ht="13.5">
      <c r="A44" s="22" t="s">
        <v>46</v>
      </c>
      <c r="B44" s="6">
        <v>294037</v>
      </c>
      <c r="C44" s="6">
        <v>-1609600</v>
      </c>
      <c r="D44" s="23">
        <v>179209232</v>
      </c>
      <c r="E44" s="24">
        <v>-3918000</v>
      </c>
      <c r="F44" s="6">
        <v>-2524000</v>
      </c>
      <c r="G44" s="25">
        <v>-2524000</v>
      </c>
      <c r="H44" s="26">
        <v>-7409841</v>
      </c>
      <c r="I44" s="24">
        <v>413000</v>
      </c>
      <c r="J44" s="6">
        <v>437000</v>
      </c>
      <c r="K44" s="25">
        <v>462000</v>
      </c>
    </row>
    <row r="45" spans="1:11" ht="13.5">
      <c r="A45" s="34" t="s">
        <v>47</v>
      </c>
      <c r="B45" s="7">
        <v>88404191</v>
      </c>
      <c r="C45" s="7">
        <v>148772713</v>
      </c>
      <c r="D45" s="64">
        <v>126554017</v>
      </c>
      <c r="E45" s="65">
        <v>164861000</v>
      </c>
      <c r="F45" s="7">
        <v>63640000</v>
      </c>
      <c r="G45" s="66">
        <v>63640000</v>
      </c>
      <c r="H45" s="67">
        <v>-59088746</v>
      </c>
      <c r="I45" s="65">
        <v>47030212</v>
      </c>
      <c r="J45" s="7">
        <v>71158713</v>
      </c>
      <c r="K45" s="66">
        <v>108047305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88404191</v>
      </c>
      <c r="C48" s="6">
        <v>148772941</v>
      </c>
      <c r="D48" s="23">
        <v>126554326</v>
      </c>
      <c r="E48" s="24">
        <v>164861000</v>
      </c>
      <c r="F48" s="6">
        <v>63639000</v>
      </c>
      <c r="G48" s="25">
        <v>63639000</v>
      </c>
      <c r="H48" s="26">
        <v>179773646</v>
      </c>
      <c r="I48" s="24">
        <v>47030000</v>
      </c>
      <c r="J48" s="6">
        <v>71159000</v>
      </c>
      <c r="K48" s="25">
        <v>108047000</v>
      </c>
    </row>
    <row r="49" spans="1:11" ht="13.5">
      <c r="A49" s="22" t="s">
        <v>50</v>
      </c>
      <c r="B49" s="6">
        <f>+B75</f>
        <v>156669583.94146162</v>
      </c>
      <c r="C49" s="6">
        <f aca="true" t="shared" si="6" ref="C49:K49">+C75</f>
        <v>203051660.32174385</v>
      </c>
      <c r="D49" s="23">
        <f t="shared" si="6"/>
        <v>331074036.4603646</v>
      </c>
      <c r="E49" s="24">
        <f t="shared" si="6"/>
        <v>20715961.450266838</v>
      </c>
      <c r="F49" s="6">
        <f t="shared" si="6"/>
        <v>-83529708.72753742</v>
      </c>
      <c r="G49" s="25">
        <f t="shared" si="6"/>
        <v>-83529708.72753742</v>
      </c>
      <c r="H49" s="26">
        <f t="shared" si="6"/>
        <v>82613814</v>
      </c>
      <c r="I49" s="24">
        <f t="shared" si="6"/>
        <v>-72692313.52740097</v>
      </c>
      <c r="J49" s="6">
        <f t="shared" si="6"/>
        <v>-118487955.12550968</v>
      </c>
      <c r="K49" s="25">
        <f t="shared" si="6"/>
        <v>-122975142.87758818</v>
      </c>
    </row>
    <row r="50" spans="1:11" ht="13.5">
      <c r="A50" s="34" t="s">
        <v>51</v>
      </c>
      <c r="B50" s="7">
        <f>+B48-B49</f>
        <v>-68265392.94146162</v>
      </c>
      <c r="C50" s="7">
        <f aca="true" t="shared" si="7" ref="C50:K50">+C48-C49</f>
        <v>-54278719.321743846</v>
      </c>
      <c r="D50" s="64">
        <f t="shared" si="7"/>
        <v>-204519710.46036458</v>
      </c>
      <c r="E50" s="65">
        <f t="shared" si="7"/>
        <v>144145038.54973316</v>
      </c>
      <c r="F50" s="7">
        <f t="shared" si="7"/>
        <v>147168708.72753742</v>
      </c>
      <c r="G50" s="66">
        <f t="shared" si="7"/>
        <v>147168708.72753742</v>
      </c>
      <c r="H50" s="67">
        <f t="shared" si="7"/>
        <v>97159832</v>
      </c>
      <c r="I50" s="65">
        <f t="shared" si="7"/>
        <v>119722313.52740097</v>
      </c>
      <c r="J50" s="7">
        <f t="shared" si="7"/>
        <v>189646955.12550968</v>
      </c>
      <c r="K50" s="66">
        <f t="shared" si="7"/>
        <v>231022142.87758818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712292614</v>
      </c>
      <c r="C53" s="6">
        <v>812442125</v>
      </c>
      <c r="D53" s="23">
        <v>1483052788</v>
      </c>
      <c r="E53" s="24">
        <v>1354373642</v>
      </c>
      <c r="F53" s="6">
        <v>1443923971</v>
      </c>
      <c r="G53" s="25">
        <v>1443923971</v>
      </c>
      <c r="H53" s="26">
        <v>1076899000</v>
      </c>
      <c r="I53" s="24">
        <v>1985236620</v>
      </c>
      <c r="J53" s="6">
        <v>2163545161</v>
      </c>
      <c r="K53" s="25">
        <v>2397473823</v>
      </c>
    </row>
    <row r="54" spans="1:11" ht="13.5">
      <c r="A54" s="22" t="s">
        <v>135</v>
      </c>
      <c r="B54" s="6">
        <v>26999000</v>
      </c>
      <c r="C54" s="6">
        <v>32001000</v>
      </c>
      <c r="D54" s="23">
        <v>38999385</v>
      </c>
      <c r="E54" s="24">
        <v>44689131</v>
      </c>
      <c r="F54" s="6">
        <v>44659552</v>
      </c>
      <c r="G54" s="25">
        <v>44659552</v>
      </c>
      <c r="H54" s="26">
        <v>0</v>
      </c>
      <c r="I54" s="24">
        <v>51430176</v>
      </c>
      <c r="J54" s="6">
        <v>56758635</v>
      </c>
      <c r="K54" s="25">
        <v>63735527</v>
      </c>
    </row>
    <row r="55" spans="1:11" ht="13.5">
      <c r="A55" s="22" t="s">
        <v>54</v>
      </c>
      <c r="B55" s="6">
        <v>0</v>
      </c>
      <c r="C55" s="6">
        <v>0</v>
      </c>
      <c r="D55" s="23">
        <v>65000</v>
      </c>
      <c r="E55" s="24">
        <v>18298642</v>
      </c>
      <c r="F55" s="6">
        <v>12908642</v>
      </c>
      <c r="G55" s="25">
        <v>12908642</v>
      </c>
      <c r="H55" s="26">
        <v>0</v>
      </c>
      <c r="I55" s="24">
        <v>52000000</v>
      </c>
      <c r="J55" s="6">
        <v>620000</v>
      </c>
      <c r="K55" s="25">
        <v>830000</v>
      </c>
    </row>
    <row r="56" spans="1:11" ht="13.5">
      <c r="A56" s="22" t="s">
        <v>55</v>
      </c>
      <c r="B56" s="6">
        <v>14268000</v>
      </c>
      <c r="C56" s="6">
        <v>16088000</v>
      </c>
      <c r="D56" s="23">
        <v>22082000</v>
      </c>
      <c r="E56" s="24">
        <v>54449723</v>
      </c>
      <c r="F56" s="6">
        <v>48551759</v>
      </c>
      <c r="G56" s="25">
        <v>48551759</v>
      </c>
      <c r="H56" s="26">
        <v>0</v>
      </c>
      <c r="I56" s="24">
        <v>59604273</v>
      </c>
      <c r="J56" s="6">
        <v>51576047</v>
      </c>
      <c r="K56" s="25">
        <v>57949686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9</v>
      </c>
      <c r="F59" s="6">
        <v>9</v>
      </c>
      <c r="G59" s="25">
        <v>9</v>
      </c>
      <c r="H59" s="26">
        <v>10</v>
      </c>
      <c r="I59" s="24">
        <v>9</v>
      </c>
      <c r="J59" s="6">
        <v>10</v>
      </c>
      <c r="K59" s="25">
        <v>11</v>
      </c>
    </row>
    <row r="60" spans="1:11" ht="13.5">
      <c r="A60" s="33" t="s">
        <v>58</v>
      </c>
      <c r="B60" s="6">
        <v>80207289</v>
      </c>
      <c r="C60" s="6">
        <v>108715389</v>
      </c>
      <c r="D60" s="23">
        <v>83732000</v>
      </c>
      <c r="E60" s="24">
        <v>6300000</v>
      </c>
      <c r="F60" s="6">
        <v>12480000</v>
      </c>
      <c r="G60" s="25">
        <v>12480000</v>
      </c>
      <c r="H60" s="26">
        <v>12480000</v>
      </c>
      <c r="I60" s="24">
        <v>13228340</v>
      </c>
      <c r="J60" s="6">
        <v>14022040</v>
      </c>
      <c r="K60" s="25">
        <v>14863363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29785</v>
      </c>
      <c r="C62" s="92">
        <v>29785</v>
      </c>
      <c r="D62" s="93">
        <v>31572</v>
      </c>
      <c r="E62" s="91">
        <v>31518</v>
      </c>
      <c r="F62" s="92">
        <v>31518</v>
      </c>
      <c r="G62" s="93">
        <v>31518</v>
      </c>
      <c r="H62" s="94">
        <v>31518</v>
      </c>
      <c r="I62" s="91">
        <v>33409</v>
      </c>
      <c r="J62" s="92">
        <v>33409</v>
      </c>
      <c r="K62" s="93">
        <v>35413</v>
      </c>
    </row>
    <row r="63" spans="1:11" ht="13.5">
      <c r="A63" s="90" t="s">
        <v>61</v>
      </c>
      <c r="B63" s="91">
        <v>13949</v>
      </c>
      <c r="C63" s="92">
        <v>13949</v>
      </c>
      <c r="D63" s="93">
        <v>14786</v>
      </c>
      <c r="E63" s="91">
        <v>14761</v>
      </c>
      <c r="F63" s="92">
        <v>14761</v>
      </c>
      <c r="G63" s="93">
        <v>14761</v>
      </c>
      <c r="H63" s="94">
        <v>14761</v>
      </c>
      <c r="I63" s="91">
        <v>15646</v>
      </c>
      <c r="J63" s="92">
        <v>15646</v>
      </c>
      <c r="K63" s="93">
        <v>16584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98466</v>
      </c>
      <c r="C65" s="92">
        <v>104374</v>
      </c>
      <c r="D65" s="93">
        <v>110636</v>
      </c>
      <c r="E65" s="91">
        <v>0</v>
      </c>
      <c r="F65" s="92">
        <v>124311</v>
      </c>
      <c r="G65" s="93">
        <v>124311</v>
      </c>
      <c r="H65" s="94">
        <v>131770</v>
      </c>
      <c r="I65" s="91">
        <v>139676</v>
      </c>
      <c r="J65" s="92">
        <v>148056</v>
      </c>
      <c r="K65" s="93">
        <v>156940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0.4276705958634545</v>
      </c>
      <c r="C70" s="5">
        <f aca="true" t="shared" si="8" ref="C70:K70">IF(ISERROR(C71/C72),0,(C71/C72))</f>
        <v>0.7235029770773357</v>
      </c>
      <c r="D70" s="5">
        <f t="shared" si="8"/>
        <v>-1.5021068403604831</v>
      </c>
      <c r="E70" s="5">
        <f t="shared" si="8"/>
        <v>0.36888531967541655</v>
      </c>
      <c r="F70" s="5">
        <f t="shared" si="8"/>
        <v>0.5270143282330483</v>
      </c>
      <c r="G70" s="5">
        <f t="shared" si="8"/>
        <v>0.5270143282330483</v>
      </c>
      <c r="H70" s="5">
        <f t="shared" si="8"/>
        <v>0</v>
      </c>
      <c r="I70" s="5">
        <f t="shared" si="8"/>
        <v>0.5607308304460725</v>
      </c>
      <c r="J70" s="5">
        <f t="shared" si="8"/>
        <v>0.6042289807454014</v>
      </c>
      <c r="K70" s="5">
        <f t="shared" si="8"/>
        <v>0.6478675369649954</v>
      </c>
    </row>
    <row r="71" spans="1:11" ht="12.75" hidden="1">
      <c r="A71" s="1" t="s">
        <v>141</v>
      </c>
      <c r="B71" s="1">
        <f>+B83</f>
        <v>41300563</v>
      </c>
      <c r="C71" s="1">
        <f aca="true" t="shared" si="9" ref="C71:K71">+C83</f>
        <v>88529238</v>
      </c>
      <c r="D71" s="1">
        <f t="shared" si="9"/>
        <v>-202304990</v>
      </c>
      <c r="E71" s="1">
        <f t="shared" si="9"/>
        <v>69549000</v>
      </c>
      <c r="F71" s="1">
        <f t="shared" si="9"/>
        <v>98817000</v>
      </c>
      <c r="G71" s="1">
        <f t="shared" si="9"/>
        <v>98817000</v>
      </c>
      <c r="H71" s="1">
        <f t="shared" si="9"/>
        <v>87774795</v>
      </c>
      <c r="I71" s="1">
        <f t="shared" si="9"/>
        <v>107677655</v>
      </c>
      <c r="J71" s="1">
        <f t="shared" si="9"/>
        <v>123542000</v>
      </c>
      <c r="K71" s="1">
        <f t="shared" si="9"/>
        <v>140721000</v>
      </c>
    </row>
    <row r="72" spans="1:11" ht="12.75" hidden="1">
      <c r="A72" s="1" t="s">
        <v>142</v>
      </c>
      <c r="B72" s="1">
        <f>+B77</f>
        <v>96570967</v>
      </c>
      <c r="C72" s="1">
        <f aca="true" t="shared" si="10" ref="C72:K72">+C77</f>
        <v>122361954</v>
      </c>
      <c r="D72" s="1">
        <f t="shared" si="10"/>
        <v>134680826</v>
      </c>
      <c r="E72" s="1">
        <f t="shared" si="10"/>
        <v>188538270</v>
      </c>
      <c r="F72" s="1">
        <f t="shared" si="10"/>
        <v>187503441</v>
      </c>
      <c r="G72" s="1">
        <f t="shared" si="10"/>
        <v>187503441</v>
      </c>
      <c r="H72" s="1">
        <f t="shared" si="10"/>
        <v>0</v>
      </c>
      <c r="I72" s="1">
        <f t="shared" si="10"/>
        <v>192030916</v>
      </c>
      <c r="J72" s="1">
        <f t="shared" si="10"/>
        <v>204462222</v>
      </c>
      <c r="K72" s="1">
        <f t="shared" si="10"/>
        <v>217206438</v>
      </c>
    </row>
    <row r="73" spans="1:11" ht="12.75" hidden="1">
      <c r="A73" s="1" t="s">
        <v>143</v>
      </c>
      <c r="B73" s="1">
        <f>+B74</f>
        <v>-122011665.33333334</v>
      </c>
      <c r="C73" s="1">
        <f aca="true" t="shared" si="11" ref="C73:K73">+(C78+C80+C81+C82)-(B78+B80+B81+B82)</f>
        <v>-150886617</v>
      </c>
      <c r="D73" s="1">
        <f t="shared" si="11"/>
        <v>94198759</v>
      </c>
      <c r="E73" s="1">
        <f t="shared" si="11"/>
        <v>166034425</v>
      </c>
      <c r="F73" s="1">
        <f>+(F78+F80+F81+F82)-(D78+D80+D81+D82)</f>
        <v>170107425</v>
      </c>
      <c r="G73" s="1">
        <f>+(G78+G80+G81+G82)-(D78+D80+D81+D82)</f>
        <v>170107425</v>
      </c>
      <c r="H73" s="1">
        <f>+(H78+H80+H81+H82)-(D78+D80+D81+D82)</f>
        <v>72011364</v>
      </c>
      <c r="I73" s="1">
        <f>+(I78+I80+I81+I82)-(E78+E80+E81+E82)</f>
        <v>29824000</v>
      </c>
      <c r="J73" s="1">
        <f t="shared" si="11"/>
        <v>-15258000</v>
      </c>
      <c r="K73" s="1">
        <f t="shared" si="11"/>
        <v>-14433000</v>
      </c>
    </row>
    <row r="74" spans="1:11" ht="12.75" hidden="1">
      <c r="A74" s="1" t="s">
        <v>144</v>
      </c>
      <c r="B74" s="1">
        <f>+TREND(C74:E74)</f>
        <v>-122011665.33333334</v>
      </c>
      <c r="C74" s="1">
        <f>+C73</f>
        <v>-150886617</v>
      </c>
      <c r="D74" s="1">
        <f aca="true" t="shared" si="12" ref="D74:K74">+D73</f>
        <v>94198759</v>
      </c>
      <c r="E74" s="1">
        <f t="shared" si="12"/>
        <v>166034425</v>
      </c>
      <c r="F74" s="1">
        <f t="shared" si="12"/>
        <v>170107425</v>
      </c>
      <c r="G74" s="1">
        <f t="shared" si="12"/>
        <v>170107425</v>
      </c>
      <c r="H74" s="1">
        <f t="shared" si="12"/>
        <v>72011364</v>
      </c>
      <c r="I74" s="1">
        <f t="shared" si="12"/>
        <v>29824000</v>
      </c>
      <c r="J74" s="1">
        <f t="shared" si="12"/>
        <v>-15258000</v>
      </c>
      <c r="K74" s="1">
        <f t="shared" si="12"/>
        <v>-14433000</v>
      </c>
    </row>
    <row r="75" spans="1:11" ht="12.75" hidden="1">
      <c r="A75" s="1" t="s">
        <v>145</v>
      </c>
      <c r="B75" s="1">
        <f>+B84-(((B80+B81+B78)*B70)-B79)</f>
        <v>156669583.94146162</v>
      </c>
      <c r="C75" s="1">
        <f aca="true" t="shared" si="13" ref="C75:K75">+C84-(((C80+C81+C78)*C70)-C79)</f>
        <v>203051660.32174385</v>
      </c>
      <c r="D75" s="1">
        <f t="shared" si="13"/>
        <v>331074036.4603646</v>
      </c>
      <c r="E75" s="1">
        <f t="shared" si="13"/>
        <v>20715961.450266838</v>
      </c>
      <c r="F75" s="1">
        <f t="shared" si="13"/>
        <v>-83529708.72753742</v>
      </c>
      <c r="G75" s="1">
        <f t="shared" si="13"/>
        <v>-83529708.72753742</v>
      </c>
      <c r="H75" s="1">
        <f t="shared" si="13"/>
        <v>82613814</v>
      </c>
      <c r="I75" s="1">
        <f t="shared" si="13"/>
        <v>-72692313.52740097</v>
      </c>
      <c r="J75" s="1">
        <f t="shared" si="13"/>
        <v>-118487955.12550968</v>
      </c>
      <c r="K75" s="1">
        <f t="shared" si="13"/>
        <v>-122975142.87758818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96570967</v>
      </c>
      <c r="C77" s="3">
        <v>122361954</v>
      </c>
      <c r="D77" s="3">
        <v>134680826</v>
      </c>
      <c r="E77" s="3">
        <v>188538270</v>
      </c>
      <c r="F77" s="3">
        <v>187503441</v>
      </c>
      <c r="G77" s="3">
        <v>187503441</v>
      </c>
      <c r="H77" s="3">
        <v>0</v>
      </c>
      <c r="I77" s="3">
        <v>192030916</v>
      </c>
      <c r="J77" s="3">
        <v>204462222</v>
      </c>
      <c r="K77" s="3">
        <v>217206438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239486897</v>
      </c>
      <c r="C79" s="3">
        <v>233989238</v>
      </c>
      <c r="D79" s="3">
        <v>125346122</v>
      </c>
      <c r="E79" s="3">
        <v>132486000</v>
      </c>
      <c r="F79" s="3">
        <v>78299000</v>
      </c>
      <c r="G79" s="3">
        <v>78299000</v>
      </c>
      <c r="H79" s="3">
        <v>79192814</v>
      </c>
      <c r="I79" s="3">
        <v>110500000</v>
      </c>
      <c r="J79" s="3">
        <v>69756000</v>
      </c>
      <c r="K79" s="3">
        <v>69558000</v>
      </c>
    </row>
    <row r="80" spans="1:11" ht="12.75" hidden="1">
      <c r="A80" s="2" t="s">
        <v>67</v>
      </c>
      <c r="B80" s="3">
        <v>180646836</v>
      </c>
      <c r="C80" s="3">
        <v>35478433</v>
      </c>
      <c r="D80" s="3">
        <v>126138226</v>
      </c>
      <c r="E80" s="3">
        <v>287226000</v>
      </c>
      <c r="F80" s="3">
        <v>291299000</v>
      </c>
      <c r="G80" s="3">
        <v>291299000</v>
      </c>
      <c r="H80" s="3">
        <v>206933939</v>
      </c>
      <c r="I80" s="3">
        <v>320315000</v>
      </c>
      <c r="J80" s="3">
        <v>304319000</v>
      </c>
      <c r="K80" s="3">
        <v>289105000</v>
      </c>
    </row>
    <row r="81" spans="1:11" ht="12.75" hidden="1">
      <c r="A81" s="2" t="s">
        <v>68</v>
      </c>
      <c r="B81" s="3">
        <v>13000597</v>
      </c>
      <c r="C81" s="3">
        <v>7282383</v>
      </c>
      <c r="D81" s="3">
        <v>10821349</v>
      </c>
      <c r="E81" s="3">
        <v>15768000</v>
      </c>
      <c r="F81" s="3">
        <v>15768000</v>
      </c>
      <c r="G81" s="3">
        <v>15768000</v>
      </c>
      <c r="H81" s="3">
        <v>2037000</v>
      </c>
      <c r="I81" s="3">
        <v>12503000</v>
      </c>
      <c r="J81" s="3">
        <v>13241000</v>
      </c>
      <c r="K81" s="3">
        <v>14022000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41300563</v>
      </c>
      <c r="C83" s="3">
        <v>88529238</v>
      </c>
      <c r="D83" s="3">
        <v>-202304990</v>
      </c>
      <c r="E83" s="3">
        <v>69549000</v>
      </c>
      <c r="F83" s="3">
        <v>98817000</v>
      </c>
      <c r="G83" s="3">
        <v>98817000</v>
      </c>
      <c r="H83" s="3">
        <v>87774795</v>
      </c>
      <c r="I83" s="3">
        <v>107677655</v>
      </c>
      <c r="J83" s="3">
        <v>123542000</v>
      </c>
      <c r="K83" s="3">
        <v>140721000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3421000</v>
      </c>
      <c r="I84" s="3">
        <v>3429000</v>
      </c>
      <c r="J84" s="3">
        <v>3635000</v>
      </c>
      <c r="K84" s="3">
        <v>3853000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50685088</v>
      </c>
      <c r="C5" s="6">
        <v>51645301</v>
      </c>
      <c r="D5" s="23">
        <v>54828474</v>
      </c>
      <c r="E5" s="24">
        <v>52689900</v>
      </c>
      <c r="F5" s="6">
        <v>61003276</v>
      </c>
      <c r="G5" s="25">
        <v>61003276</v>
      </c>
      <c r="H5" s="26">
        <v>0</v>
      </c>
      <c r="I5" s="24">
        <v>57814454</v>
      </c>
      <c r="J5" s="6">
        <v>61496193</v>
      </c>
      <c r="K5" s="25">
        <v>65603328</v>
      </c>
    </row>
    <row r="6" spans="1:11" ht="13.5">
      <c r="A6" s="22" t="s">
        <v>18</v>
      </c>
      <c r="B6" s="6">
        <v>84359463</v>
      </c>
      <c r="C6" s="6">
        <v>95756467</v>
      </c>
      <c r="D6" s="23">
        <v>100532794</v>
      </c>
      <c r="E6" s="24">
        <v>113800117</v>
      </c>
      <c r="F6" s="6">
        <v>109949461</v>
      </c>
      <c r="G6" s="25">
        <v>109949461</v>
      </c>
      <c r="H6" s="26">
        <v>0</v>
      </c>
      <c r="I6" s="24">
        <v>126427441</v>
      </c>
      <c r="J6" s="6">
        <v>139970523</v>
      </c>
      <c r="K6" s="25">
        <v>153320106</v>
      </c>
    </row>
    <row r="7" spans="1:11" ht="13.5">
      <c r="A7" s="22" t="s">
        <v>19</v>
      </c>
      <c r="B7" s="6">
        <v>1956359</v>
      </c>
      <c r="C7" s="6">
        <v>1957691</v>
      </c>
      <c r="D7" s="23">
        <v>1952413</v>
      </c>
      <c r="E7" s="24">
        <v>1920000</v>
      </c>
      <c r="F7" s="6">
        <v>1700000</v>
      </c>
      <c r="G7" s="25">
        <v>1700000</v>
      </c>
      <c r="H7" s="26">
        <v>0</v>
      </c>
      <c r="I7" s="24">
        <v>1950000</v>
      </c>
      <c r="J7" s="6">
        <v>1950000</v>
      </c>
      <c r="K7" s="25">
        <v>2100000</v>
      </c>
    </row>
    <row r="8" spans="1:11" ht="13.5">
      <c r="A8" s="22" t="s">
        <v>20</v>
      </c>
      <c r="B8" s="6">
        <v>31335108</v>
      </c>
      <c r="C8" s="6">
        <v>46378919</v>
      </c>
      <c r="D8" s="23">
        <v>44994912</v>
      </c>
      <c r="E8" s="24">
        <v>52036000</v>
      </c>
      <c r="F8" s="6">
        <v>57140000</v>
      </c>
      <c r="G8" s="25">
        <v>57140000</v>
      </c>
      <c r="H8" s="26">
        <v>0</v>
      </c>
      <c r="I8" s="24">
        <v>48403999</v>
      </c>
      <c r="J8" s="6">
        <v>48395000</v>
      </c>
      <c r="K8" s="25">
        <v>49301001</v>
      </c>
    </row>
    <row r="9" spans="1:11" ht="13.5">
      <c r="A9" s="22" t="s">
        <v>21</v>
      </c>
      <c r="B9" s="6">
        <v>8225683</v>
      </c>
      <c r="C9" s="6">
        <v>13901511</v>
      </c>
      <c r="D9" s="23">
        <v>7594250</v>
      </c>
      <c r="E9" s="24">
        <v>11973344</v>
      </c>
      <c r="F9" s="6">
        <v>7319874</v>
      </c>
      <c r="G9" s="25">
        <v>7319874</v>
      </c>
      <c r="H9" s="26">
        <v>0</v>
      </c>
      <c r="I9" s="24">
        <v>15728515</v>
      </c>
      <c r="J9" s="6">
        <v>10654771</v>
      </c>
      <c r="K9" s="25">
        <v>10790151</v>
      </c>
    </row>
    <row r="10" spans="1:11" ht="25.5">
      <c r="A10" s="27" t="s">
        <v>134</v>
      </c>
      <c r="B10" s="28">
        <f>SUM(B5:B9)</f>
        <v>176561701</v>
      </c>
      <c r="C10" s="29">
        <f aca="true" t="shared" si="0" ref="C10:K10">SUM(C5:C9)</f>
        <v>209639889</v>
      </c>
      <c r="D10" s="30">
        <f t="shared" si="0"/>
        <v>209902843</v>
      </c>
      <c r="E10" s="28">
        <f t="shared" si="0"/>
        <v>232419361</v>
      </c>
      <c r="F10" s="29">
        <f t="shared" si="0"/>
        <v>237112611</v>
      </c>
      <c r="G10" s="31">
        <f t="shared" si="0"/>
        <v>237112611</v>
      </c>
      <c r="H10" s="32">
        <f t="shared" si="0"/>
        <v>0</v>
      </c>
      <c r="I10" s="28">
        <f t="shared" si="0"/>
        <v>250324409</v>
      </c>
      <c r="J10" s="29">
        <f t="shared" si="0"/>
        <v>262466487</v>
      </c>
      <c r="K10" s="31">
        <f t="shared" si="0"/>
        <v>281114586</v>
      </c>
    </row>
    <row r="11" spans="1:11" ht="13.5">
      <c r="A11" s="22" t="s">
        <v>22</v>
      </c>
      <c r="B11" s="6">
        <v>61066740</v>
      </c>
      <c r="C11" s="6">
        <v>66822733</v>
      </c>
      <c r="D11" s="23">
        <v>66406997</v>
      </c>
      <c r="E11" s="24">
        <v>83530175</v>
      </c>
      <c r="F11" s="6">
        <v>78108154</v>
      </c>
      <c r="G11" s="25">
        <v>78108154</v>
      </c>
      <c r="H11" s="26">
        <v>0</v>
      </c>
      <c r="I11" s="24">
        <v>94988112</v>
      </c>
      <c r="J11" s="6">
        <v>101059158</v>
      </c>
      <c r="K11" s="25">
        <v>106780166</v>
      </c>
    </row>
    <row r="12" spans="1:11" ht="13.5">
      <c r="A12" s="22" t="s">
        <v>23</v>
      </c>
      <c r="B12" s="6">
        <v>2711076</v>
      </c>
      <c r="C12" s="6">
        <v>2927575</v>
      </c>
      <c r="D12" s="23">
        <v>3074248</v>
      </c>
      <c r="E12" s="24">
        <v>3406571</v>
      </c>
      <c r="F12" s="6">
        <v>3356571</v>
      </c>
      <c r="G12" s="25">
        <v>3356571</v>
      </c>
      <c r="H12" s="26">
        <v>0</v>
      </c>
      <c r="I12" s="24">
        <v>3594885</v>
      </c>
      <c r="J12" s="6">
        <v>3846528</v>
      </c>
      <c r="K12" s="25">
        <v>4077320</v>
      </c>
    </row>
    <row r="13" spans="1:11" ht="13.5">
      <c r="A13" s="22" t="s">
        <v>135</v>
      </c>
      <c r="B13" s="6">
        <v>8123767</v>
      </c>
      <c r="C13" s="6">
        <v>6876210</v>
      </c>
      <c r="D13" s="23">
        <v>10800844</v>
      </c>
      <c r="E13" s="24">
        <v>10539195</v>
      </c>
      <c r="F13" s="6">
        <v>12736327</v>
      </c>
      <c r="G13" s="25">
        <v>12736327</v>
      </c>
      <c r="H13" s="26">
        <v>0</v>
      </c>
      <c r="I13" s="24">
        <v>10664195</v>
      </c>
      <c r="J13" s="6">
        <v>11443786</v>
      </c>
      <c r="K13" s="25">
        <v>12293522</v>
      </c>
    </row>
    <row r="14" spans="1:11" ht="13.5">
      <c r="A14" s="22" t="s">
        <v>24</v>
      </c>
      <c r="B14" s="6">
        <v>2037962</v>
      </c>
      <c r="C14" s="6">
        <v>1448618</v>
      </c>
      <c r="D14" s="23">
        <v>1251918</v>
      </c>
      <c r="E14" s="24">
        <v>1028262</v>
      </c>
      <c r="F14" s="6">
        <v>1038160</v>
      </c>
      <c r="G14" s="25">
        <v>1038160</v>
      </c>
      <c r="H14" s="26">
        <v>0</v>
      </c>
      <c r="I14" s="24">
        <v>790394</v>
      </c>
      <c r="J14" s="6">
        <v>509767</v>
      </c>
      <c r="K14" s="25">
        <v>509767</v>
      </c>
    </row>
    <row r="15" spans="1:11" ht="13.5">
      <c r="A15" s="22" t="s">
        <v>25</v>
      </c>
      <c r="B15" s="6">
        <v>55283205</v>
      </c>
      <c r="C15" s="6">
        <v>63137550</v>
      </c>
      <c r="D15" s="23">
        <v>69750105</v>
      </c>
      <c r="E15" s="24">
        <v>74150847</v>
      </c>
      <c r="F15" s="6">
        <v>74217777</v>
      </c>
      <c r="G15" s="25">
        <v>74217777</v>
      </c>
      <c r="H15" s="26">
        <v>0</v>
      </c>
      <c r="I15" s="24">
        <v>85698653</v>
      </c>
      <c r="J15" s="6">
        <v>94168500</v>
      </c>
      <c r="K15" s="25">
        <v>103569954</v>
      </c>
    </row>
    <row r="16" spans="1:11" ht="13.5">
      <c r="A16" s="33" t="s">
        <v>26</v>
      </c>
      <c r="B16" s="6">
        <v>1412547</v>
      </c>
      <c r="C16" s="6">
        <v>1433819</v>
      </c>
      <c r="D16" s="23">
        <v>1297030</v>
      </c>
      <c r="E16" s="24">
        <v>4256194</v>
      </c>
      <c r="F16" s="6">
        <v>1563723</v>
      </c>
      <c r="G16" s="25">
        <v>1563723</v>
      </c>
      <c r="H16" s="26">
        <v>0</v>
      </c>
      <c r="I16" s="24">
        <v>3963650</v>
      </c>
      <c r="J16" s="6">
        <v>4517827</v>
      </c>
      <c r="K16" s="25">
        <v>4841888</v>
      </c>
    </row>
    <row r="17" spans="1:11" ht="13.5">
      <c r="A17" s="22" t="s">
        <v>27</v>
      </c>
      <c r="B17" s="6">
        <v>50007681</v>
      </c>
      <c r="C17" s="6">
        <v>62183557</v>
      </c>
      <c r="D17" s="23">
        <v>73124215</v>
      </c>
      <c r="E17" s="24">
        <v>51103952</v>
      </c>
      <c r="F17" s="6">
        <v>58623046</v>
      </c>
      <c r="G17" s="25">
        <v>58623046</v>
      </c>
      <c r="H17" s="26">
        <v>0</v>
      </c>
      <c r="I17" s="24">
        <v>58511276</v>
      </c>
      <c r="J17" s="6">
        <v>57199954</v>
      </c>
      <c r="K17" s="25">
        <v>59889083</v>
      </c>
    </row>
    <row r="18" spans="1:11" ht="13.5">
      <c r="A18" s="34" t="s">
        <v>28</v>
      </c>
      <c r="B18" s="35">
        <f>SUM(B11:B17)</f>
        <v>180642978</v>
      </c>
      <c r="C18" s="36">
        <f aca="true" t="shared" si="1" ref="C18:K18">SUM(C11:C17)</f>
        <v>204830062</v>
      </c>
      <c r="D18" s="37">
        <f t="shared" si="1"/>
        <v>225705357</v>
      </c>
      <c r="E18" s="35">
        <f t="shared" si="1"/>
        <v>228015196</v>
      </c>
      <c r="F18" s="36">
        <f t="shared" si="1"/>
        <v>229643758</v>
      </c>
      <c r="G18" s="38">
        <f t="shared" si="1"/>
        <v>229643758</v>
      </c>
      <c r="H18" s="39">
        <f t="shared" si="1"/>
        <v>0</v>
      </c>
      <c r="I18" s="35">
        <f t="shared" si="1"/>
        <v>258211165</v>
      </c>
      <c r="J18" s="36">
        <f t="shared" si="1"/>
        <v>272745520</v>
      </c>
      <c r="K18" s="38">
        <f t="shared" si="1"/>
        <v>291961700</v>
      </c>
    </row>
    <row r="19" spans="1:11" ht="13.5">
      <c r="A19" s="34" t="s">
        <v>29</v>
      </c>
      <c r="B19" s="40">
        <f>+B10-B18</f>
        <v>-4081277</v>
      </c>
      <c r="C19" s="41">
        <f aca="true" t="shared" si="2" ref="C19:K19">+C10-C18</f>
        <v>4809827</v>
      </c>
      <c r="D19" s="42">
        <f t="shared" si="2"/>
        <v>-15802514</v>
      </c>
      <c r="E19" s="40">
        <f t="shared" si="2"/>
        <v>4404165</v>
      </c>
      <c r="F19" s="41">
        <f t="shared" si="2"/>
        <v>7468853</v>
      </c>
      <c r="G19" s="43">
        <f t="shared" si="2"/>
        <v>7468853</v>
      </c>
      <c r="H19" s="44">
        <f t="shared" si="2"/>
        <v>0</v>
      </c>
      <c r="I19" s="40">
        <f t="shared" si="2"/>
        <v>-7886756</v>
      </c>
      <c r="J19" s="41">
        <f t="shared" si="2"/>
        <v>-10279033</v>
      </c>
      <c r="K19" s="43">
        <f t="shared" si="2"/>
        <v>-10847114</v>
      </c>
    </row>
    <row r="20" spans="1:11" ht="13.5">
      <c r="A20" s="22" t="s">
        <v>30</v>
      </c>
      <c r="B20" s="24">
        <v>10251000</v>
      </c>
      <c r="C20" s="6">
        <v>12434000</v>
      </c>
      <c r="D20" s="23">
        <v>13311000</v>
      </c>
      <c r="E20" s="24">
        <v>14383000</v>
      </c>
      <c r="F20" s="6">
        <v>14383000</v>
      </c>
      <c r="G20" s="25">
        <v>14383000</v>
      </c>
      <c r="H20" s="26">
        <v>0</v>
      </c>
      <c r="I20" s="24">
        <v>34841000</v>
      </c>
      <c r="J20" s="6">
        <v>25765000</v>
      </c>
      <c r="K20" s="25">
        <v>27902000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6169723</v>
      </c>
      <c r="C22" s="52">
        <f aca="true" t="shared" si="3" ref="C22:K22">SUM(C19:C21)</f>
        <v>17243827</v>
      </c>
      <c r="D22" s="53">
        <f t="shared" si="3"/>
        <v>-2491514</v>
      </c>
      <c r="E22" s="51">
        <f t="shared" si="3"/>
        <v>18787165</v>
      </c>
      <c r="F22" s="52">
        <f t="shared" si="3"/>
        <v>21851853</v>
      </c>
      <c r="G22" s="54">
        <f t="shared" si="3"/>
        <v>21851853</v>
      </c>
      <c r="H22" s="55">
        <f t="shared" si="3"/>
        <v>0</v>
      </c>
      <c r="I22" s="51">
        <f t="shared" si="3"/>
        <v>26954244</v>
      </c>
      <c r="J22" s="52">
        <f t="shared" si="3"/>
        <v>15485967</v>
      </c>
      <c r="K22" s="54">
        <f t="shared" si="3"/>
        <v>17054886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6169723</v>
      </c>
      <c r="C24" s="41">
        <f aca="true" t="shared" si="4" ref="C24:K24">SUM(C22:C23)</f>
        <v>17243827</v>
      </c>
      <c r="D24" s="42">
        <f t="shared" si="4"/>
        <v>-2491514</v>
      </c>
      <c r="E24" s="40">
        <f t="shared" si="4"/>
        <v>18787165</v>
      </c>
      <c r="F24" s="41">
        <f t="shared" si="4"/>
        <v>21851853</v>
      </c>
      <c r="G24" s="43">
        <f t="shared" si="4"/>
        <v>21851853</v>
      </c>
      <c r="H24" s="44">
        <f t="shared" si="4"/>
        <v>0</v>
      </c>
      <c r="I24" s="40">
        <f t="shared" si="4"/>
        <v>26954244</v>
      </c>
      <c r="J24" s="41">
        <f t="shared" si="4"/>
        <v>15485967</v>
      </c>
      <c r="K24" s="43">
        <f t="shared" si="4"/>
        <v>17054886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16417415</v>
      </c>
      <c r="C27" s="7">
        <v>26275013</v>
      </c>
      <c r="D27" s="64">
        <v>17735618</v>
      </c>
      <c r="E27" s="65">
        <v>36162826</v>
      </c>
      <c r="F27" s="7">
        <v>36094774</v>
      </c>
      <c r="G27" s="66">
        <v>36094774</v>
      </c>
      <c r="H27" s="67">
        <v>0</v>
      </c>
      <c r="I27" s="65">
        <v>45843900</v>
      </c>
      <c r="J27" s="7">
        <v>34337778</v>
      </c>
      <c r="K27" s="66">
        <v>35795965</v>
      </c>
    </row>
    <row r="28" spans="1:11" ht="13.5">
      <c r="A28" s="68" t="s">
        <v>30</v>
      </c>
      <c r="B28" s="6">
        <v>10251000</v>
      </c>
      <c r="C28" s="6">
        <v>12434000</v>
      </c>
      <c r="D28" s="23">
        <v>13309586</v>
      </c>
      <c r="E28" s="24">
        <v>26534385</v>
      </c>
      <c r="F28" s="6">
        <v>26534385</v>
      </c>
      <c r="G28" s="25">
        <v>26534385</v>
      </c>
      <c r="H28" s="26">
        <v>0</v>
      </c>
      <c r="I28" s="24">
        <v>34841000</v>
      </c>
      <c r="J28" s="6">
        <v>25765000</v>
      </c>
      <c r="K28" s="25">
        <v>27902000</v>
      </c>
    </row>
    <row r="29" spans="1:11" ht="13.5">
      <c r="A29" s="22" t="s">
        <v>139</v>
      </c>
      <c r="B29" s="6">
        <v>0</v>
      </c>
      <c r="C29" s="6">
        <v>12648456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6166415</v>
      </c>
      <c r="C31" s="6">
        <v>1192557</v>
      </c>
      <c r="D31" s="23">
        <v>4426032</v>
      </c>
      <c r="E31" s="24">
        <v>9628441</v>
      </c>
      <c r="F31" s="6">
        <v>9560389</v>
      </c>
      <c r="G31" s="25">
        <v>9560389</v>
      </c>
      <c r="H31" s="26">
        <v>0</v>
      </c>
      <c r="I31" s="24">
        <v>11002900</v>
      </c>
      <c r="J31" s="6">
        <v>8572778</v>
      </c>
      <c r="K31" s="25">
        <v>7893965</v>
      </c>
    </row>
    <row r="32" spans="1:11" ht="13.5">
      <c r="A32" s="34" t="s">
        <v>36</v>
      </c>
      <c r="B32" s="7">
        <f>SUM(B28:B31)</f>
        <v>16417415</v>
      </c>
      <c r="C32" s="7">
        <f aca="true" t="shared" si="5" ref="C32:K32">SUM(C28:C31)</f>
        <v>26275013</v>
      </c>
      <c r="D32" s="64">
        <f t="shared" si="5"/>
        <v>17735618</v>
      </c>
      <c r="E32" s="65">
        <f t="shared" si="5"/>
        <v>36162826</v>
      </c>
      <c r="F32" s="7">
        <f t="shared" si="5"/>
        <v>36094774</v>
      </c>
      <c r="G32" s="66">
        <f t="shared" si="5"/>
        <v>36094774</v>
      </c>
      <c r="H32" s="67">
        <f t="shared" si="5"/>
        <v>0</v>
      </c>
      <c r="I32" s="65">
        <f t="shared" si="5"/>
        <v>45843900</v>
      </c>
      <c r="J32" s="7">
        <f t="shared" si="5"/>
        <v>34337778</v>
      </c>
      <c r="K32" s="66">
        <f t="shared" si="5"/>
        <v>35795965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67150846</v>
      </c>
      <c r="C35" s="6">
        <v>58652007</v>
      </c>
      <c r="D35" s="23">
        <v>57357495</v>
      </c>
      <c r="E35" s="24">
        <v>50994075</v>
      </c>
      <c r="F35" s="6">
        <v>51458763</v>
      </c>
      <c r="G35" s="25">
        <v>51458763</v>
      </c>
      <c r="H35" s="26">
        <v>70086793</v>
      </c>
      <c r="I35" s="24">
        <v>66091600</v>
      </c>
      <c r="J35" s="6">
        <v>70469832</v>
      </c>
      <c r="K35" s="25">
        <v>76105347</v>
      </c>
    </row>
    <row r="36" spans="1:11" ht="13.5">
      <c r="A36" s="22" t="s">
        <v>39</v>
      </c>
      <c r="B36" s="6">
        <v>168965780</v>
      </c>
      <c r="C36" s="6">
        <v>195743164</v>
      </c>
      <c r="D36" s="23">
        <v>202452046</v>
      </c>
      <c r="E36" s="24">
        <v>213043336</v>
      </c>
      <c r="F36" s="6">
        <v>210778154</v>
      </c>
      <c r="G36" s="25">
        <v>210778154</v>
      </c>
      <c r="H36" s="26">
        <v>210139078</v>
      </c>
      <c r="I36" s="24">
        <v>236920000</v>
      </c>
      <c r="J36" s="6">
        <v>259815000</v>
      </c>
      <c r="K36" s="25">
        <v>281311000</v>
      </c>
    </row>
    <row r="37" spans="1:11" ht="13.5">
      <c r="A37" s="22" t="s">
        <v>40</v>
      </c>
      <c r="B37" s="6">
        <v>44099932</v>
      </c>
      <c r="C37" s="6">
        <v>38170468</v>
      </c>
      <c r="D37" s="23">
        <v>39045079</v>
      </c>
      <c r="E37" s="24">
        <v>45595918</v>
      </c>
      <c r="F37" s="6">
        <v>35781800</v>
      </c>
      <c r="G37" s="25">
        <v>35781800</v>
      </c>
      <c r="H37" s="26">
        <v>32252496</v>
      </c>
      <c r="I37" s="24">
        <v>41329020</v>
      </c>
      <c r="J37" s="6">
        <v>47585422</v>
      </c>
      <c r="K37" s="25">
        <v>52071937</v>
      </c>
    </row>
    <row r="38" spans="1:11" ht="13.5">
      <c r="A38" s="22" t="s">
        <v>41</v>
      </c>
      <c r="B38" s="6">
        <v>54899569</v>
      </c>
      <c r="C38" s="6">
        <v>59935222</v>
      </c>
      <c r="D38" s="23">
        <v>65489274</v>
      </c>
      <c r="E38" s="24">
        <v>69608328</v>
      </c>
      <c r="F38" s="6">
        <v>74557264</v>
      </c>
      <c r="G38" s="25">
        <v>74557264</v>
      </c>
      <c r="H38" s="26">
        <v>64012090</v>
      </c>
      <c r="I38" s="24">
        <v>81531483</v>
      </c>
      <c r="J38" s="6">
        <v>86554546</v>
      </c>
      <c r="K38" s="25">
        <v>93190660</v>
      </c>
    </row>
    <row r="39" spans="1:11" ht="13.5">
      <c r="A39" s="22" t="s">
        <v>42</v>
      </c>
      <c r="B39" s="6">
        <v>137117125</v>
      </c>
      <c r="C39" s="6">
        <v>156289481</v>
      </c>
      <c r="D39" s="23">
        <v>155275188</v>
      </c>
      <c r="E39" s="24">
        <v>148833165</v>
      </c>
      <c r="F39" s="6">
        <v>151897853</v>
      </c>
      <c r="G39" s="25">
        <v>151897853</v>
      </c>
      <c r="H39" s="26">
        <v>183961285</v>
      </c>
      <c r="I39" s="24">
        <v>180151097</v>
      </c>
      <c r="J39" s="6">
        <v>196144864</v>
      </c>
      <c r="K39" s="25">
        <v>212153750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38879673</v>
      </c>
      <c r="C42" s="6">
        <v>22874687</v>
      </c>
      <c r="D42" s="23">
        <v>15590537</v>
      </c>
      <c r="E42" s="24">
        <v>19298797</v>
      </c>
      <c r="F42" s="6">
        <v>29630209</v>
      </c>
      <c r="G42" s="25">
        <v>29630209</v>
      </c>
      <c r="H42" s="26">
        <v>24254103</v>
      </c>
      <c r="I42" s="24">
        <v>48489964</v>
      </c>
      <c r="J42" s="6">
        <v>34502465</v>
      </c>
      <c r="K42" s="25">
        <v>37472936</v>
      </c>
    </row>
    <row r="43" spans="1:11" ht="13.5">
      <c r="A43" s="22" t="s">
        <v>45</v>
      </c>
      <c r="B43" s="6">
        <v>-16408095</v>
      </c>
      <c r="C43" s="6">
        <v>-26250952</v>
      </c>
      <c r="D43" s="23">
        <v>-17722883</v>
      </c>
      <c r="E43" s="24">
        <v>-31926823</v>
      </c>
      <c r="F43" s="6">
        <v>-36092172</v>
      </c>
      <c r="G43" s="25">
        <v>-36092172</v>
      </c>
      <c r="H43" s="26">
        <v>-22965275</v>
      </c>
      <c r="I43" s="24">
        <v>-38718750</v>
      </c>
      <c r="J43" s="6">
        <v>-32427777</v>
      </c>
      <c r="K43" s="25">
        <v>-33890965</v>
      </c>
    </row>
    <row r="44" spans="1:11" ht="13.5">
      <c r="A44" s="22" t="s">
        <v>46</v>
      </c>
      <c r="B44" s="6">
        <v>-390180</v>
      </c>
      <c r="C44" s="6">
        <v>-1280207</v>
      </c>
      <c r="D44" s="23">
        <v>-1510986</v>
      </c>
      <c r="E44" s="24">
        <v>-2342978</v>
      </c>
      <c r="F44" s="6">
        <v>-2342978</v>
      </c>
      <c r="G44" s="25">
        <v>-2342978</v>
      </c>
      <c r="H44" s="26">
        <v>-2081605</v>
      </c>
      <c r="I44" s="24">
        <v>-863020</v>
      </c>
      <c r="J44" s="6">
        <v>-1096579</v>
      </c>
      <c r="K44" s="25">
        <v>-1235431</v>
      </c>
    </row>
    <row r="45" spans="1:11" ht="13.5">
      <c r="A45" s="34" t="s">
        <v>47</v>
      </c>
      <c r="B45" s="7">
        <v>46731267</v>
      </c>
      <c r="C45" s="7">
        <v>42074795</v>
      </c>
      <c r="D45" s="64">
        <v>38431465</v>
      </c>
      <c r="E45" s="65">
        <v>26561839</v>
      </c>
      <c r="F45" s="7">
        <v>29626524</v>
      </c>
      <c r="G45" s="66">
        <v>29626524</v>
      </c>
      <c r="H45" s="67">
        <v>1172576</v>
      </c>
      <c r="I45" s="65">
        <v>38534718</v>
      </c>
      <c r="J45" s="7">
        <v>39512827</v>
      </c>
      <c r="K45" s="66">
        <v>41859367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46738467</v>
      </c>
      <c r="C48" s="6">
        <v>42074798</v>
      </c>
      <c r="D48" s="23">
        <v>38438665</v>
      </c>
      <c r="E48" s="24">
        <v>26561836</v>
      </c>
      <c r="F48" s="6">
        <v>29626524</v>
      </c>
      <c r="G48" s="25">
        <v>29626524</v>
      </c>
      <c r="H48" s="26">
        <v>58066520</v>
      </c>
      <c r="I48" s="24">
        <v>38534714</v>
      </c>
      <c r="J48" s="6">
        <v>39512424</v>
      </c>
      <c r="K48" s="25">
        <v>41859363</v>
      </c>
    </row>
    <row r="49" spans="1:11" ht="13.5">
      <c r="A49" s="22" t="s">
        <v>50</v>
      </c>
      <c r="B49" s="6">
        <f>+B75</f>
        <v>21296303.15513989</v>
      </c>
      <c r="C49" s="6">
        <f aca="true" t="shared" si="6" ref="C49:K49">+C75</f>
        <v>14063844.958599579</v>
      </c>
      <c r="D49" s="23">
        <f t="shared" si="6"/>
        <v>18793512.424117424</v>
      </c>
      <c r="E49" s="24">
        <f t="shared" si="6"/>
        <v>86005439.5074015</v>
      </c>
      <c r="F49" s="6">
        <f t="shared" si="6"/>
        <v>78532353.09083387</v>
      </c>
      <c r="G49" s="25">
        <f t="shared" si="6"/>
        <v>78532353.09083387</v>
      </c>
      <c r="H49" s="26">
        <f t="shared" si="6"/>
        <v>26048675</v>
      </c>
      <c r="I49" s="24">
        <f t="shared" si="6"/>
        <v>97608476.20266971</v>
      </c>
      <c r="J49" s="6">
        <f t="shared" si="6"/>
        <v>109892168.38180365</v>
      </c>
      <c r="K49" s="25">
        <f t="shared" si="6"/>
        <v>117140312.8974521</v>
      </c>
    </row>
    <row r="50" spans="1:11" ht="13.5">
      <c r="A50" s="34" t="s">
        <v>51</v>
      </c>
      <c r="B50" s="7">
        <f>+B48-B49</f>
        <v>25442163.84486011</v>
      </c>
      <c r="C50" s="7">
        <f aca="true" t="shared" si="7" ref="C50:K50">+C48-C49</f>
        <v>28010953.04140042</v>
      </c>
      <c r="D50" s="64">
        <f t="shared" si="7"/>
        <v>19645152.575882576</v>
      </c>
      <c r="E50" s="65">
        <f t="shared" si="7"/>
        <v>-59443603.507401496</v>
      </c>
      <c r="F50" s="7">
        <f t="shared" si="7"/>
        <v>-48905829.09083387</v>
      </c>
      <c r="G50" s="66">
        <f t="shared" si="7"/>
        <v>-48905829.09083387</v>
      </c>
      <c r="H50" s="67">
        <f t="shared" si="7"/>
        <v>32017845</v>
      </c>
      <c r="I50" s="65">
        <f t="shared" si="7"/>
        <v>-59073762.20266971</v>
      </c>
      <c r="J50" s="7">
        <f t="shared" si="7"/>
        <v>-70379744.38180365</v>
      </c>
      <c r="K50" s="66">
        <f t="shared" si="7"/>
        <v>-75280949.8974521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168490851</v>
      </c>
      <c r="C53" s="6">
        <v>195265013</v>
      </c>
      <c r="D53" s="23">
        <v>201980236</v>
      </c>
      <c r="E53" s="24">
        <v>212591975</v>
      </c>
      <c r="F53" s="6">
        <v>212523923</v>
      </c>
      <c r="G53" s="25">
        <v>212523923</v>
      </c>
      <c r="H53" s="26">
        <v>176429149</v>
      </c>
      <c r="I53" s="24">
        <v>236448652</v>
      </c>
      <c r="J53" s="6">
        <v>259348720</v>
      </c>
      <c r="K53" s="25">
        <v>281279965</v>
      </c>
    </row>
    <row r="54" spans="1:11" ht="13.5">
      <c r="A54" s="22" t="s">
        <v>135</v>
      </c>
      <c r="B54" s="6">
        <v>8123767</v>
      </c>
      <c r="C54" s="6">
        <v>6876210</v>
      </c>
      <c r="D54" s="23">
        <v>10800844</v>
      </c>
      <c r="E54" s="24">
        <v>10539195</v>
      </c>
      <c r="F54" s="6">
        <v>12736327</v>
      </c>
      <c r="G54" s="25">
        <v>12736327</v>
      </c>
      <c r="H54" s="26">
        <v>0</v>
      </c>
      <c r="I54" s="24">
        <v>10664195</v>
      </c>
      <c r="J54" s="6">
        <v>11443786</v>
      </c>
      <c r="K54" s="25">
        <v>12293522</v>
      </c>
    </row>
    <row r="55" spans="1:11" ht="13.5">
      <c r="A55" s="22" t="s">
        <v>54</v>
      </c>
      <c r="B55" s="6">
        <v>14625296</v>
      </c>
      <c r="C55" s="6">
        <v>15864302</v>
      </c>
      <c r="D55" s="23">
        <v>13320783</v>
      </c>
      <c r="E55" s="24">
        <v>24819826</v>
      </c>
      <c r="F55" s="6">
        <v>26327141</v>
      </c>
      <c r="G55" s="25">
        <v>26327141</v>
      </c>
      <c r="H55" s="26">
        <v>0</v>
      </c>
      <c r="I55" s="24">
        <v>18928738</v>
      </c>
      <c r="J55" s="6">
        <v>17659660</v>
      </c>
      <c r="K55" s="25">
        <v>19056840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5533023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3266</v>
      </c>
      <c r="D59" s="23">
        <v>0</v>
      </c>
      <c r="E59" s="24">
        <v>3526</v>
      </c>
      <c r="F59" s="6">
        <v>3526</v>
      </c>
      <c r="G59" s="25">
        <v>3526</v>
      </c>
      <c r="H59" s="26">
        <v>0</v>
      </c>
      <c r="I59" s="24">
        <v>3526</v>
      </c>
      <c r="J59" s="6">
        <v>3526</v>
      </c>
      <c r="K59" s="25">
        <v>3526</v>
      </c>
    </row>
    <row r="60" spans="1:11" ht="13.5">
      <c r="A60" s="33" t="s">
        <v>58</v>
      </c>
      <c r="B60" s="6">
        <v>0</v>
      </c>
      <c r="C60" s="6">
        <v>18788856</v>
      </c>
      <c r="D60" s="23">
        <v>0</v>
      </c>
      <c r="E60" s="24">
        <v>19364000</v>
      </c>
      <c r="F60" s="6">
        <v>19364000</v>
      </c>
      <c r="G60" s="25">
        <v>19364000</v>
      </c>
      <c r="H60" s="26">
        <v>0</v>
      </c>
      <c r="I60" s="24">
        <v>20509780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1.0072317056652196</v>
      </c>
      <c r="C70" s="5">
        <f aca="true" t="shared" si="8" ref="C70:K70">IF(ISERROR(C71/C72),0,(C71/C72))</f>
        <v>1.3346830630219682</v>
      </c>
      <c r="D70" s="5">
        <f t="shared" si="8"/>
        <v>0.9242934688471243</v>
      </c>
      <c r="E70" s="5">
        <f t="shared" si="8"/>
        <v>0.8924378254584832</v>
      </c>
      <c r="F70" s="5">
        <f t="shared" si="8"/>
        <v>0.9118709887669927</v>
      </c>
      <c r="G70" s="5">
        <f t="shared" si="8"/>
        <v>0.9118709887669927</v>
      </c>
      <c r="H70" s="5">
        <f t="shared" si="8"/>
        <v>0</v>
      </c>
      <c r="I70" s="5">
        <f t="shared" si="8"/>
        <v>0.8924268504188281</v>
      </c>
      <c r="J70" s="5">
        <f t="shared" si="8"/>
        <v>0.848681561345884</v>
      </c>
      <c r="K70" s="5">
        <f t="shared" si="8"/>
        <v>0.8872736029680356</v>
      </c>
    </row>
    <row r="71" spans="1:11" ht="12.75" hidden="1">
      <c r="A71" s="1" t="s">
        <v>141</v>
      </c>
      <c r="B71" s="1">
        <f>+B83</f>
        <v>144297107</v>
      </c>
      <c r="C71" s="1">
        <f aca="true" t="shared" si="9" ref="C71:K71">+C83</f>
        <v>206542531</v>
      </c>
      <c r="D71" s="1">
        <f t="shared" si="9"/>
        <v>150618721</v>
      </c>
      <c r="E71" s="1">
        <f t="shared" si="9"/>
        <v>155662005</v>
      </c>
      <c r="F71" s="1">
        <f t="shared" si="9"/>
        <v>162737977</v>
      </c>
      <c r="G71" s="1">
        <f t="shared" si="9"/>
        <v>162737977</v>
      </c>
      <c r="H71" s="1">
        <f t="shared" si="9"/>
        <v>231966350</v>
      </c>
      <c r="I71" s="1">
        <f t="shared" si="9"/>
        <v>172100288</v>
      </c>
      <c r="J71" s="1">
        <f t="shared" si="9"/>
        <v>178402613</v>
      </c>
      <c r="K71" s="1">
        <f t="shared" si="9"/>
        <v>202128544</v>
      </c>
    </row>
    <row r="72" spans="1:11" ht="12.75" hidden="1">
      <c r="A72" s="1" t="s">
        <v>142</v>
      </c>
      <c r="B72" s="1">
        <f>+B77</f>
        <v>143261085</v>
      </c>
      <c r="C72" s="1">
        <f aca="true" t="shared" si="10" ref="C72:K72">+C77</f>
        <v>154750245</v>
      </c>
      <c r="D72" s="1">
        <f t="shared" si="10"/>
        <v>162955518</v>
      </c>
      <c r="E72" s="1">
        <f t="shared" si="10"/>
        <v>174423361</v>
      </c>
      <c r="F72" s="1">
        <f t="shared" si="10"/>
        <v>178466010</v>
      </c>
      <c r="G72" s="1">
        <f t="shared" si="10"/>
        <v>178466010</v>
      </c>
      <c r="H72" s="1">
        <f t="shared" si="10"/>
        <v>0</v>
      </c>
      <c r="I72" s="1">
        <f t="shared" si="10"/>
        <v>192845260</v>
      </c>
      <c r="J72" s="1">
        <f t="shared" si="10"/>
        <v>210211487</v>
      </c>
      <c r="K72" s="1">
        <f t="shared" si="10"/>
        <v>227808585</v>
      </c>
    </row>
    <row r="73" spans="1:11" ht="12.75" hidden="1">
      <c r="A73" s="1" t="s">
        <v>143</v>
      </c>
      <c r="B73" s="1">
        <f>+B74</f>
        <v>-3628832.833333332</v>
      </c>
      <c r="C73" s="1">
        <f aca="true" t="shared" si="11" ref="C73:K73">+(C78+C80+C81+C82)-(B78+B80+B81+B82)</f>
        <v>-3776600</v>
      </c>
      <c r="D73" s="1">
        <f t="shared" si="11"/>
        <v>1601161</v>
      </c>
      <c r="E73" s="1">
        <f t="shared" si="11"/>
        <v>6092319</v>
      </c>
      <c r="F73" s="1">
        <f>+(F78+F80+F81+F82)-(D78+D80+D81+D82)</f>
        <v>3492319</v>
      </c>
      <c r="G73" s="1">
        <f>+(G78+G80+G81+G82)-(D78+D80+D81+D82)</f>
        <v>3492319</v>
      </c>
      <c r="H73" s="1">
        <f>+(H78+H80+H81+H82)-(D78+D80+D81+D82)</f>
        <v>-6474092</v>
      </c>
      <c r="I73" s="1">
        <f>+(I78+I80+I81+I82)-(E78+E80+E81+E82)</f>
        <v>2495286</v>
      </c>
      <c r="J73" s="1">
        <f t="shared" si="11"/>
        <v>3364522</v>
      </c>
      <c r="K73" s="1">
        <f t="shared" si="11"/>
        <v>3707576</v>
      </c>
    </row>
    <row r="74" spans="1:11" ht="12.75" hidden="1">
      <c r="A74" s="1" t="s">
        <v>144</v>
      </c>
      <c r="B74" s="1">
        <f>+TREND(C74:E74)</f>
        <v>-3628832.833333332</v>
      </c>
      <c r="C74" s="1">
        <f>+C73</f>
        <v>-3776600</v>
      </c>
      <c r="D74" s="1">
        <f aca="true" t="shared" si="12" ref="D74:K74">+D73</f>
        <v>1601161</v>
      </c>
      <c r="E74" s="1">
        <f t="shared" si="12"/>
        <v>6092319</v>
      </c>
      <c r="F74" s="1">
        <f t="shared" si="12"/>
        <v>3492319</v>
      </c>
      <c r="G74" s="1">
        <f t="shared" si="12"/>
        <v>3492319</v>
      </c>
      <c r="H74" s="1">
        <f t="shared" si="12"/>
        <v>-6474092</v>
      </c>
      <c r="I74" s="1">
        <f t="shared" si="12"/>
        <v>2495286</v>
      </c>
      <c r="J74" s="1">
        <f t="shared" si="12"/>
        <v>3364522</v>
      </c>
      <c r="K74" s="1">
        <f t="shared" si="12"/>
        <v>3707576</v>
      </c>
    </row>
    <row r="75" spans="1:11" ht="12.75" hidden="1">
      <c r="A75" s="1" t="s">
        <v>145</v>
      </c>
      <c r="B75" s="1">
        <f>+B84-(((B80+B81+B78)*B70)-B79)</f>
        <v>21296303.15513989</v>
      </c>
      <c r="C75" s="1">
        <f aca="true" t="shared" si="13" ref="C75:K75">+C84-(((C80+C81+C78)*C70)-C79)</f>
        <v>14063844.958599579</v>
      </c>
      <c r="D75" s="1">
        <f t="shared" si="13"/>
        <v>18793512.424117424</v>
      </c>
      <c r="E75" s="1">
        <f t="shared" si="13"/>
        <v>86005439.5074015</v>
      </c>
      <c r="F75" s="1">
        <f t="shared" si="13"/>
        <v>78532353.09083387</v>
      </c>
      <c r="G75" s="1">
        <f t="shared" si="13"/>
        <v>78532353.09083387</v>
      </c>
      <c r="H75" s="1">
        <f t="shared" si="13"/>
        <v>26048675</v>
      </c>
      <c r="I75" s="1">
        <f t="shared" si="13"/>
        <v>97608476.20266971</v>
      </c>
      <c r="J75" s="1">
        <f t="shared" si="13"/>
        <v>109892168.38180365</v>
      </c>
      <c r="K75" s="1">
        <f t="shared" si="13"/>
        <v>117140312.8974521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143261085</v>
      </c>
      <c r="C77" s="3">
        <v>154750245</v>
      </c>
      <c r="D77" s="3">
        <v>162955518</v>
      </c>
      <c r="E77" s="3">
        <v>174423361</v>
      </c>
      <c r="F77" s="3">
        <v>178466010</v>
      </c>
      <c r="G77" s="3">
        <v>178466010</v>
      </c>
      <c r="H77" s="3">
        <v>0</v>
      </c>
      <c r="I77" s="3">
        <v>192845260</v>
      </c>
      <c r="J77" s="3">
        <v>210211487</v>
      </c>
      <c r="K77" s="3">
        <v>227808585</v>
      </c>
    </row>
    <row r="78" spans="1:11" ht="12.75" hidden="1">
      <c r="A78" s="2" t="s">
        <v>65</v>
      </c>
      <c r="B78" s="3">
        <v>476072</v>
      </c>
      <c r="C78" s="3">
        <v>478433</v>
      </c>
      <c r="D78" s="3">
        <v>473793</v>
      </c>
      <c r="E78" s="3">
        <v>451361</v>
      </c>
      <c r="F78" s="3">
        <v>451361</v>
      </c>
      <c r="G78" s="3">
        <v>451361</v>
      </c>
      <c r="H78" s="3">
        <v>548544</v>
      </c>
      <c r="I78" s="3">
        <v>472000</v>
      </c>
      <c r="J78" s="3">
        <v>466000</v>
      </c>
      <c r="K78" s="3">
        <v>460000</v>
      </c>
    </row>
    <row r="79" spans="1:11" ht="12.75" hidden="1">
      <c r="A79" s="2" t="s">
        <v>66</v>
      </c>
      <c r="B79" s="3">
        <v>39109214</v>
      </c>
      <c r="C79" s="3">
        <v>32659250</v>
      </c>
      <c r="D79" s="3">
        <v>33157203</v>
      </c>
      <c r="E79" s="3">
        <v>38508940</v>
      </c>
      <c r="F79" s="3">
        <v>28694822</v>
      </c>
      <c r="G79" s="3">
        <v>28694822</v>
      </c>
      <c r="H79" s="3">
        <v>26048675</v>
      </c>
      <c r="I79" s="3">
        <v>36087000</v>
      </c>
      <c r="J79" s="3">
        <v>42029843</v>
      </c>
      <c r="K79" s="3">
        <v>46289506</v>
      </c>
    </row>
    <row r="80" spans="1:11" ht="12.75" hidden="1">
      <c r="A80" s="2" t="s">
        <v>67</v>
      </c>
      <c r="B80" s="3">
        <v>7041203</v>
      </c>
      <c r="C80" s="3">
        <v>5890949</v>
      </c>
      <c r="D80" s="3">
        <v>5149420</v>
      </c>
      <c r="E80" s="3">
        <v>14819412</v>
      </c>
      <c r="F80" s="3">
        <v>12219412</v>
      </c>
      <c r="G80" s="3">
        <v>12219412</v>
      </c>
      <c r="H80" s="3">
        <v>5125073</v>
      </c>
      <c r="I80" s="3">
        <v>13884818</v>
      </c>
      <c r="J80" s="3">
        <v>19223959</v>
      </c>
      <c r="K80" s="3">
        <v>24142179</v>
      </c>
    </row>
    <row r="81" spans="1:11" ht="12.75" hidden="1">
      <c r="A81" s="2" t="s">
        <v>68</v>
      </c>
      <c r="B81" s="3">
        <v>10167743</v>
      </c>
      <c r="C81" s="3">
        <v>7563068</v>
      </c>
      <c r="D81" s="3">
        <v>9916971</v>
      </c>
      <c r="E81" s="3">
        <v>6329827</v>
      </c>
      <c r="F81" s="3">
        <v>6329827</v>
      </c>
      <c r="G81" s="3">
        <v>6329827</v>
      </c>
      <c r="H81" s="3">
        <v>3392475</v>
      </c>
      <c r="I81" s="3">
        <v>9737068</v>
      </c>
      <c r="J81" s="3">
        <v>7771449</v>
      </c>
      <c r="K81" s="3">
        <v>6571805</v>
      </c>
    </row>
    <row r="82" spans="1:11" ht="12.75" hidden="1">
      <c r="A82" s="2" t="s">
        <v>69</v>
      </c>
      <c r="B82" s="3">
        <v>81702</v>
      </c>
      <c r="C82" s="3">
        <v>57670</v>
      </c>
      <c r="D82" s="3">
        <v>51097</v>
      </c>
      <c r="E82" s="3">
        <v>83000</v>
      </c>
      <c r="F82" s="3">
        <v>83000</v>
      </c>
      <c r="G82" s="3">
        <v>83000</v>
      </c>
      <c r="H82" s="3">
        <v>51097</v>
      </c>
      <c r="I82" s="3">
        <v>85000</v>
      </c>
      <c r="J82" s="3">
        <v>82000</v>
      </c>
      <c r="K82" s="3">
        <v>77000</v>
      </c>
    </row>
    <row r="83" spans="1:11" ht="12.75" hidden="1">
      <c r="A83" s="2" t="s">
        <v>70</v>
      </c>
      <c r="B83" s="3">
        <v>144297107</v>
      </c>
      <c r="C83" s="3">
        <v>206542531</v>
      </c>
      <c r="D83" s="3">
        <v>150618721</v>
      </c>
      <c r="E83" s="3">
        <v>155662005</v>
      </c>
      <c r="F83" s="3">
        <v>162737977</v>
      </c>
      <c r="G83" s="3">
        <v>162737977</v>
      </c>
      <c r="H83" s="3">
        <v>231966350</v>
      </c>
      <c r="I83" s="3">
        <v>172100288</v>
      </c>
      <c r="J83" s="3">
        <v>178402613</v>
      </c>
      <c r="K83" s="3">
        <v>202128544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66773692</v>
      </c>
      <c r="F84" s="3">
        <v>67163627</v>
      </c>
      <c r="G84" s="3">
        <v>67163627</v>
      </c>
      <c r="H84" s="3">
        <v>0</v>
      </c>
      <c r="I84" s="3">
        <v>83023507</v>
      </c>
      <c r="J84" s="3">
        <v>91168316</v>
      </c>
      <c r="K84" s="3">
        <v>98510660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6414754</v>
      </c>
      <c r="C5" s="6">
        <v>11014438</v>
      </c>
      <c r="D5" s="23">
        <v>13631965</v>
      </c>
      <c r="E5" s="24">
        <v>17714988</v>
      </c>
      <c r="F5" s="6">
        <v>17714988</v>
      </c>
      <c r="G5" s="25">
        <v>17714988</v>
      </c>
      <c r="H5" s="26">
        <v>0</v>
      </c>
      <c r="I5" s="24">
        <v>17680680</v>
      </c>
      <c r="J5" s="6">
        <v>17699000</v>
      </c>
      <c r="K5" s="25">
        <v>17720000</v>
      </c>
    </row>
    <row r="6" spans="1:11" ht="13.5">
      <c r="A6" s="22" t="s">
        <v>18</v>
      </c>
      <c r="B6" s="6">
        <v>11969381</v>
      </c>
      <c r="C6" s="6">
        <v>12372869</v>
      </c>
      <c r="D6" s="23">
        <v>15328220</v>
      </c>
      <c r="E6" s="24">
        <v>17311346</v>
      </c>
      <c r="F6" s="6">
        <v>17311346</v>
      </c>
      <c r="G6" s="25">
        <v>17311346</v>
      </c>
      <c r="H6" s="26">
        <v>0</v>
      </c>
      <c r="I6" s="24">
        <v>17311000</v>
      </c>
      <c r="J6" s="6">
        <v>17311000</v>
      </c>
      <c r="K6" s="25">
        <v>17311000</v>
      </c>
    </row>
    <row r="7" spans="1:11" ht="13.5">
      <c r="A7" s="22" t="s">
        <v>19</v>
      </c>
      <c r="B7" s="6">
        <v>2255249</v>
      </c>
      <c r="C7" s="6">
        <v>3716099</v>
      </c>
      <c r="D7" s="23">
        <v>5949870</v>
      </c>
      <c r="E7" s="24">
        <v>2000000</v>
      </c>
      <c r="F7" s="6">
        <v>3700000</v>
      </c>
      <c r="G7" s="25">
        <v>3700000</v>
      </c>
      <c r="H7" s="26">
        <v>0</v>
      </c>
      <c r="I7" s="24">
        <v>2900000</v>
      </c>
      <c r="J7" s="6">
        <v>3000000</v>
      </c>
      <c r="K7" s="25">
        <v>3100000</v>
      </c>
    </row>
    <row r="8" spans="1:11" ht="13.5">
      <c r="A8" s="22" t="s">
        <v>20</v>
      </c>
      <c r="B8" s="6">
        <v>65224277</v>
      </c>
      <c r="C8" s="6">
        <v>85635980</v>
      </c>
      <c r="D8" s="23">
        <v>96237941</v>
      </c>
      <c r="E8" s="24">
        <v>97489000</v>
      </c>
      <c r="F8" s="6">
        <v>97507000</v>
      </c>
      <c r="G8" s="25">
        <v>97507000</v>
      </c>
      <c r="H8" s="26">
        <v>0</v>
      </c>
      <c r="I8" s="24">
        <v>121188000</v>
      </c>
      <c r="J8" s="6">
        <v>119740000</v>
      </c>
      <c r="K8" s="25">
        <v>117034000</v>
      </c>
    </row>
    <row r="9" spans="1:11" ht="13.5">
      <c r="A9" s="22" t="s">
        <v>21</v>
      </c>
      <c r="B9" s="6">
        <v>1095884</v>
      </c>
      <c r="C9" s="6">
        <v>1169824</v>
      </c>
      <c r="D9" s="23">
        <v>1637422</v>
      </c>
      <c r="E9" s="24">
        <v>1737431</v>
      </c>
      <c r="F9" s="6">
        <v>1973502</v>
      </c>
      <c r="G9" s="25">
        <v>1973502</v>
      </c>
      <c r="H9" s="26">
        <v>0</v>
      </c>
      <c r="I9" s="24">
        <v>1258000</v>
      </c>
      <c r="J9" s="6">
        <v>1293400</v>
      </c>
      <c r="K9" s="25">
        <v>1326000</v>
      </c>
    </row>
    <row r="10" spans="1:11" ht="25.5">
      <c r="A10" s="27" t="s">
        <v>134</v>
      </c>
      <c r="B10" s="28">
        <f>SUM(B5:B9)</f>
        <v>86959545</v>
      </c>
      <c r="C10" s="29">
        <f aca="true" t="shared" si="0" ref="C10:K10">SUM(C5:C9)</f>
        <v>113909210</v>
      </c>
      <c r="D10" s="30">
        <f t="shared" si="0"/>
        <v>132785418</v>
      </c>
      <c r="E10" s="28">
        <f t="shared" si="0"/>
        <v>136252765</v>
      </c>
      <c r="F10" s="29">
        <f t="shared" si="0"/>
        <v>138206836</v>
      </c>
      <c r="G10" s="31">
        <f t="shared" si="0"/>
        <v>138206836</v>
      </c>
      <c r="H10" s="32">
        <f t="shared" si="0"/>
        <v>0</v>
      </c>
      <c r="I10" s="28">
        <f t="shared" si="0"/>
        <v>160337680</v>
      </c>
      <c r="J10" s="29">
        <f t="shared" si="0"/>
        <v>159043400</v>
      </c>
      <c r="K10" s="31">
        <f t="shared" si="0"/>
        <v>156491000</v>
      </c>
    </row>
    <row r="11" spans="1:11" ht="13.5">
      <c r="A11" s="22" t="s">
        <v>22</v>
      </c>
      <c r="B11" s="6">
        <v>17301080</v>
      </c>
      <c r="C11" s="6">
        <v>22277411</v>
      </c>
      <c r="D11" s="23">
        <v>25612456</v>
      </c>
      <c r="E11" s="24">
        <v>37094282</v>
      </c>
      <c r="F11" s="6">
        <v>37845116</v>
      </c>
      <c r="G11" s="25">
        <v>37845116</v>
      </c>
      <c r="H11" s="26">
        <v>0</v>
      </c>
      <c r="I11" s="24">
        <v>38960022</v>
      </c>
      <c r="J11" s="6">
        <v>41107330</v>
      </c>
      <c r="K11" s="25">
        <v>43291173</v>
      </c>
    </row>
    <row r="12" spans="1:11" ht="13.5">
      <c r="A12" s="22" t="s">
        <v>23</v>
      </c>
      <c r="B12" s="6">
        <v>6795323</v>
      </c>
      <c r="C12" s="6">
        <v>7337690</v>
      </c>
      <c r="D12" s="23">
        <v>8519657</v>
      </c>
      <c r="E12" s="24">
        <v>13399247</v>
      </c>
      <c r="F12" s="6">
        <v>13433159</v>
      </c>
      <c r="G12" s="25">
        <v>13433159</v>
      </c>
      <c r="H12" s="26">
        <v>0</v>
      </c>
      <c r="I12" s="24">
        <v>18180000</v>
      </c>
      <c r="J12" s="6">
        <v>19179000</v>
      </c>
      <c r="K12" s="25">
        <v>20196000</v>
      </c>
    </row>
    <row r="13" spans="1:11" ht="13.5">
      <c r="A13" s="22" t="s">
        <v>135</v>
      </c>
      <c r="B13" s="6">
        <v>4814570</v>
      </c>
      <c r="C13" s="6">
        <v>5172484</v>
      </c>
      <c r="D13" s="23">
        <v>5760880</v>
      </c>
      <c r="E13" s="24">
        <v>5500000</v>
      </c>
      <c r="F13" s="6">
        <v>5500000</v>
      </c>
      <c r="G13" s="25">
        <v>5500000</v>
      </c>
      <c r="H13" s="26">
        <v>0</v>
      </c>
      <c r="I13" s="24">
        <v>6500000</v>
      </c>
      <c r="J13" s="6">
        <v>7000000</v>
      </c>
      <c r="K13" s="25">
        <v>7500000</v>
      </c>
    </row>
    <row r="14" spans="1:11" ht="13.5">
      <c r="A14" s="22" t="s">
        <v>24</v>
      </c>
      <c r="B14" s="6">
        <v>191942</v>
      </c>
      <c r="C14" s="6">
        <v>83113</v>
      </c>
      <c r="D14" s="23">
        <v>46657</v>
      </c>
      <c r="E14" s="24">
        <v>148000</v>
      </c>
      <c r="F14" s="6">
        <v>17950</v>
      </c>
      <c r="G14" s="25">
        <v>17950</v>
      </c>
      <c r="H14" s="26">
        <v>0</v>
      </c>
      <c r="I14" s="24">
        <v>4000</v>
      </c>
      <c r="J14" s="6">
        <v>0</v>
      </c>
      <c r="K14" s="25">
        <v>0</v>
      </c>
    </row>
    <row r="15" spans="1:11" ht="13.5">
      <c r="A15" s="22" t="s">
        <v>25</v>
      </c>
      <c r="B15" s="6">
        <v>11825210</v>
      </c>
      <c r="C15" s="6">
        <v>13928744</v>
      </c>
      <c r="D15" s="23">
        <v>15967900</v>
      </c>
      <c r="E15" s="24">
        <v>17808000</v>
      </c>
      <c r="F15" s="6">
        <v>17956561</v>
      </c>
      <c r="G15" s="25">
        <v>17956561</v>
      </c>
      <c r="H15" s="26">
        <v>0</v>
      </c>
      <c r="I15" s="24">
        <v>19637000</v>
      </c>
      <c r="J15" s="6">
        <v>19364000</v>
      </c>
      <c r="K15" s="25">
        <v>19895000</v>
      </c>
    </row>
    <row r="16" spans="1:11" ht="13.5">
      <c r="A16" s="33" t="s">
        <v>26</v>
      </c>
      <c r="B16" s="6">
        <v>2887987</v>
      </c>
      <c r="C16" s="6">
        <v>13670863</v>
      </c>
      <c r="D16" s="23">
        <v>14579099</v>
      </c>
      <c r="E16" s="24">
        <v>3000000</v>
      </c>
      <c r="F16" s="6">
        <v>2340000</v>
      </c>
      <c r="G16" s="25">
        <v>2340000</v>
      </c>
      <c r="H16" s="26">
        <v>0</v>
      </c>
      <c r="I16" s="24">
        <v>3300000</v>
      </c>
      <c r="J16" s="6">
        <v>3630000</v>
      </c>
      <c r="K16" s="25">
        <v>3993000</v>
      </c>
    </row>
    <row r="17" spans="1:11" ht="13.5">
      <c r="A17" s="22" t="s">
        <v>27</v>
      </c>
      <c r="B17" s="6">
        <v>18955808</v>
      </c>
      <c r="C17" s="6">
        <v>29275327</v>
      </c>
      <c r="D17" s="23">
        <v>30476231</v>
      </c>
      <c r="E17" s="24">
        <v>33896832</v>
      </c>
      <c r="F17" s="6">
        <v>61849596</v>
      </c>
      <c r="G17" s="25">
        <v>61849596</v>
      </c>
      <c r="H17" s="26">
        <v>0</v>
      </c>
      <c r="I17" s="24">
        <v>40659420</v>
      </c>
      <c r="J17" s="6">
        <v>35026561</v>
      </c>
      <c r="K17" s="25">
        <v>32934671</v>
      </c>
    </row>
    <row r="18" spans="1:11" ht="13.5">
      <c r="A18" s="34" t="s">
        <v>28</v>
      </c>
      <c r="B18" s="35">
        <f>SUM(B11:B17)</f>
        <v>62771920</v>
      </c>
      <c r="C18" s="36">
        <f aca="true" t="shared" si="1" ref="C18:K18">SUM(C11:C17)</f>
        <v>91745632</v>
      </c>
      <c r="D18" s="37">
        <f t="shared" si="1"/>
        <v>100962880</v>
      </c>
      <c r="E18" s="35">
        <f t="shared" si="1"/>
        <v>110846361</v>
      </c>
      <c r="F18" s="36">
        <f t="shared" si="1"/>
        <v>138942382</v>
      </c>
      <c r="G18" s="38">
        <f t="shared" si="1"/>
        <v>138942382</v>
      </c>
      <c r="H18" s="39">
        <f t="shared" si="1"/>
        <v>0</v>
      </c>
      <c r="I18" s="35">
        <f t="shared" si="1"/>
        <v>127240442</v>
      </c>
      <c r="J18" s="36">
        <f t="shared" si="1"/>
        <v>125306891</v>
      </c>
      <c r="K18" s="38">
        <f t="shared" si="1"/>
        <v>127809844</v>
      </c>
    </row>
    <row r="19" spans="1:11" ht="13.5">
      <c r="A19" s="34" t="s">
        <v>29</v>
      </c>
      <c r="B19" s="40">
        <f>+B10-B18</f>
        <v>24187625</v>
      </c>
      <c r="C19" s="41">
        <f aca="true" t="shared" si="2" ref="C19:K19">+C10-C18</f>
        <v>22163578</v>
      </c>
      <c r="D19" s="42">
        <f t="shared" si="2"/>
        <v>31822538</v>
      </c>
      <c r="E19" s="40">
        <f t="shared" si="2"/>
        <v>25406404</v>
      </c>
      <c r="F19" s="41">
        <f t="shared" si="2"/>
        <v>-735546</v>
      </c>
      <c r="G19" s="43">
        <f t="shared" si="2"/>
        <v>-735546</v>
      </c>
      <c r="H19" s="44">
        <f t="shared" si="2"/>
        <v>0</v>
      </c>
      <c r="I19" s="40">
        <f t="shared" si="2"/>
        <v>33097238</v>
      </c>
      <c r="J19" s="41">
        <f t="shared" si="2"/>
        <v>33736509</v>
      </c>
      <c r="K19" s="43">
        <f t="shared" si="2"/>
        <v>28681156</v>
      </c>
    </row>
    <row r="20" spans="1:11" ht="13.5">
      <c r="A20" s="22" t="s">
        <v>30</v>
      </c>
      <c r="B20" s="24">
        <v>30163954</v>
      </c>
      <c r="C20" s="6">
        <v>33811066</v>
      </c>
      <c r="D20" s="23">
        <v>28275572</v>
      </c>
      <c r="E20" s="24">
        <v>80259000</v>
      </c>
      <c r="F20" s="6">
        <v>40190000</v>
      </c>
      <c r="G20" s="25">
        <v>40190000</v>
      </c>
      <c r="H20" s="26">
        <v>0</v>
      </c>
      <c r="I20" s="24">
        <v>58246000</v>
      </c>
      <c r="J20" s="6">
        <v>52335000</v>
      </c>
      <c r="K20" s="25">
        <v>55968000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54351579</v>
      </c>
      <c r="C22" s="52">
        <f aca="true" t="shared" si="3" ref="C22:K22">SUM(C19:C21)</f>
        <v>55974644</v>
      </c>
      <c r="D22" s="53">
        <f t="shared" si="3"/>
        <v>60098110</v>
      </c>
      <c r="E22" s="51">
        <f t="shared" si="3"/>
        <v>105665404</v>
      </c>
      <c r="F22" s="52">
        <f t="shared" si="3"/>
        <v>39454454</v>
      </c>
      <c r="G22" s="54">
        <f t="shared" si="3"/>
        <v>39454454</v>
      </c>
      <c r="H22" s="55">
        <f t="shared" si="3"/>
        <v>0</v>
      </c>
      <c r="I22" s="51">
        <f t="shared" si="3"/>
        <v>91343238</v>
      </c>
      <c r="J22" s="52">
        <f t="shared" si="3"/>
        <v>86071509</v>
      </c>
      <c r="K22" s="54">
        <f t="shared" si="3"/>
        <v>84649156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54351579</v>
      </c>
      <c r="C24" s="41">
        <f aca="true" t="shared" si="4" ref="C24:K24">SUM(C22:C23)</f>
        <v>55974644</v>
      </c>
      <c r="D24" s="42">
        <f t="shared" si="4"/>
        <v>60098110</v>
      </c>
      <c r="E24" s="40">
        <f t="shared" si="4"/>
        <v>105665404</v>
      </c>
      <c r="F24" s="41">
        <f t="shared" si="4"/>
        <v>39454454</v>
      </c>
      <c r="G24" s="43">
        <f t="shared" si="4"/>
        <v>39454454</v>
      </c>
      <c r="H24" s="44">
        <f t="shared" si="4"/>
        <v>0</v>
      </c>
      <c r="I24" s="40">
        <f t="shared" si="4"/>
        <v>91343238</v>
      </c>
      <c r="J24" s="41">
        <f t="shared" si="4"/>
        <v>86071509</v>
      </c>
      <c r="K24" s="43">
        <f t="shared" si="4"/>
        <v>84649156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33694859</v>
      </c>
      <c r="C27" s="7">
        <v>36334286</v>
      </c>
      <c r="D27" s="64">
        <v>67437648</v>
      </c>
      <c r="E27" s="65">
        <v>14840000</v>
      </c>
      <c r="F27" s="7">
        <v>82374776</v>
      </c>
      <c r="G27" s="66">
        <v>82374776</v>
      </c>
      <c r="H27" s="67">
        <v>0</v>
      </c>
      <c r="I27" s="65">
        <v>115392000</v>
      </c>
      <c r="J27" s="7">
        <v>78453000</v>
      </c>
      <c r="K27" s="66">
        <v>53378000</v>
      </c>
    </row>
    <row r="28" spans="1:11" ht="13.5">
      <c r="A28" s="68" t="s">
        <v>30</v>
      </c>
      <c r="B28" s="6">
        <v>27003461</v>
      </c>
      <c r="C28" s="6">
        <v>28347595</v>
      </c>
      <c r="D28" s="23">
        <v>38592199</v>
      </c>
      <c r="E28" s="24">
        <v>14840000</v>
      </c>
      <c r="F28" s="6">
        <v>40190000</v>
      </c>
      <c r="G28" s="25">
        <v>40190000</v>
      </c>
      <c r="H28" s="26">
        <v>0</v>
      </c>
      <c r="I28" s="24">
        <v>58246000</v>
      </c>
      <c r="J28" s="6">
        <v>52335000</v>
      </c>
      <c r="K28" s="25">
        <v>55968000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6691398</v>
      </c>
      <c r="C31" s="6">
        <v>7986691</v>
      </c>
      <c r="D31" s="23">
        <v>28845449</v>
      </c>
      <c r="E31" s="24">
        <v>0</v>
      </c>
      <c r="F31" s="6">
        <v>42184776</v>
      </c>
      <c r="G31" s="25">
        <v>42184776</v>
      </c>
      <c r="H31" s="26">
        <v>0</v>
      </c>
      <c r="I31" s="24">
        <v>57146000</v>
      </c>
      <c r="J31" s="6">
        <v>26118000</v>
      </c>
      <c r="K31" s="25">
        <v>-2590000</v>
      </c>
    </row>
    <row r="32" spans="1:11" ht="13.5">
      <c r="A32" s="34" t="s">
        <v>36</v>
      </c>
      <c r="B32" s="7">
        <f>SUM(B28:B31)</f>
        <v>33694859</v>
      </c>
      <c r="C32" s="7">
        <f aca="true" t="shared" si="5" ref="C32:K32">SUM(C28:C31)</f>
        <v>36334286</v>
      </c>
      <c r="D32" s="64">
        <f t="shared" si="5"/>
        <v>67437648</v>
      </c>
      <c r="E32" s="65">
        <f t="shared" si="5"/>
        <v>14840000</v>
      </c>
      <c r="F32" s="7">
        <f t="shared" si="5"/>
        <v>82374776</v>
      </c>
      <c r="G32" s="66">
        <f t="shared" si="5"/>
        <v>82374776</v>
      </c>
      <c r="H32" s="67">
        <f t="shared" si="5"/>
        <v>0</v>
      </c>
      <c r="I32" s="65">
        <f t="shared" si="5"/>
        <v>115392000</v>
      </c>
      <c r="J32" s="7">
        <f t="shared" si="5"/>
        <v>78453000</v>
      </c>
      <c r="K32" s="66">
        <f t="shared" si="5"/>
        <v>53378000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72078215</v>
      </c>
      <c r="C35" s="6">
        <v>91400618</v>
      </c>
      <c r="D35" s="23">
        <v>114428962</v>
      </c>
      <c r="E35" s="24">
        <v>116142000</v>
      </c>
      <c r="F35" s="6">
        <v>157178000</v>
      </c>
      <c r="G35" s="25">
        <v>157178000</v>
      </c>
      <c r="H35" s="26">
        <v>112372062</v>
      </c>
      <c r="I35" s="24">
        <v>273904000</v>
      </c>
      <c r="J35" s="6">
        <v>96666000</v>
      </c>
      <c r="K35" s="25">
        <v>0</v>
      </c>
    </row>
    <row r="36" spans="1:11" ht="13.5">
      <c r="A36" s="22" t="s">
        <v>39</v>
      </c>
      <c r="B36" s="6">
        <v>99433178</v>
      </c>
      <c r="C36" s="6">
        <v>129262760</v>
      </c>
      <c r="D36" s="23">
        <v>165113386</v>
      </c>
      <c r="E36" s="24">
        <v>74912000</v>
      </c>
      <c r="F36" s="6">
        <v>205295000</v>
      </c>
      <c r="G36" s="25">
        <v>205295000</v>
      </c>
      <c r="H36" s="26">
        <v>65380653</v>
      </c>
      <c r="I36" s="24">
        <v>215943000</v>
      </c>
      <c r="J36" s="6">
        <v>0</v>
      </c>
      <c r="K36" s="25">
        <v>0</v>
      </c>
    </row>
    <row r="37" spans="1:11" ht="13.5">
      <c r="A37" s="22" t="s">
        <v>40</v>
      </c>
      <c r="B37" s="6">
        <v>20835414</v>
      </c>
      <c r="C37" s="6">
        <v>15847324</v>
      </c>
      <c r="D37" s="23">
        <v>13855708</v>
      </c>
      <c r="E37" s="24">
        <v>2751000</v>
      </c>
      <c r="F37" s="6">
        <v>14592077</v>
      </c>
      <c r="G37" s="25">
        <v>14592077</v>
      </c>
      <c r="H37" s="26">
        <v>22104358</v>
      </c>
      <c r="I37" s="24">
        <v>16547000</v>
      </c>
      <c r="J37" s="6">
        <v>0</v>
      </c>
      <c r="K37" s="25">
        <v>0</v>
      </c>
    </row>
    <row r="38" spans="1:11" ht="13.5">
      <c r="A38" s="22" t="s">
        <v>41</v>
      </c>
      <c r="B38" s="6">
        <v>1705519</v>
      </c>
      <c r="C38" s="6">
        <v>826597</v>
      </c>
      <c r="D38" s="23">
        <v>1599074</v>
      </c>
      <c r="E38" s="24">
        <v>151000</v>
      </c>
      <c r="F38" s="6">
        <v>1570000</v>
      </c>
      <c r="G38" s="25">
        <v>1570000</v>
      </c>
      <c r="H38" s="26">
        <v>1974907</v>
      </c>
      <c r="I38" s="24">
        <v>1232000</v>
      </c>
      <c r="J38" s="6">
        <v>0</v>
      </c>
      <c r="K38" s="25">
        <v>0</v>
      </c>
    </row>
    <row r="39" spans="1:11" ht="13.5">
      <c r="A39" s="22" t="s">
        <v>42</v>
      </c>
      <c r="B39" s="6">
        <v>148970460</v>
      </c>
      <c r="C39" s="6">
        <v>203989457</v>
      </c>
      <c r="D39" s="23">
        <v>264087566</v>
      </c>
      <c r="E39" s="24">
        <v>188152000</v>
      </c>
      <c r="F39" s="6">
        <v>346310923</v>
      </c>
      <c r="G39" s="25">
        <v>346310923</v>
      </c>
      <c r="H39" s="26">
        <v>153673450</v>
      </c>
      <c r="I39" s="24">
        <v>472068000</v>
      </c>
      <c r="J39" s="6">
        <v>96666000</v>
      </c>
      <c r="K39" s="25">
        <v>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61349569</v>
      </c>
      <c r="C42" s="6">
        <v>57549777</v>
      </c>
      <c r="D42" s="23">
        <v>56589754</v>
      </c>
      <c r="E42" s="24">
        <v>60112283</v>
      </c>
      <c r="F42" s="6">
        <v>43929844</v>
      </c>
      <c r="G42" s="25">
        <v>43929844</v>
      </c>
      <c r="H42" s="26">
        <v>65937871</v>
      </c>
      <c r="I42" s="24">
        <v>99209167</v>
      </c>
      <c r="J42" s="6">
        <v>102643000</v>
      </c>
      <c r="K42" s="25">
        <v>84650000</v>
      </c>
    </row>
    <row r="43" spans="1:11" ht="13.5">
      <c r="A43" s="22" t="s">
        <v>45</v>
      </c>
      <c r="B43" s="6">
        <v>-31669666</v>
      </c>
      <c r="C43" s="6">
        <v>-36409712</v>
      </c>
      <c r="D43" s="23">
        <v>-41741313</v>
      </c>
      <c r="E43" s="24">
        <v>-70690992</v>
      </c>
      <c r="F43" s="6">
        <v>-79175459</v>
      </c>
      <c r="G43" s="25">
        <v>-79175459</v>
      </c>
      <c r="H43" s="26">
        <v>0</v>
      </c>
      <c r="I43" s="24">
        <v>-115392000</v>
      </c>
      <c r="J43" s="6">
        <v>-78453000</v>
      </c>
      <c r="K43" s="25">
        <v>-53378000</v>
      </c>
    </row>
    <row r="44" spans="1:11" ht="13.5">
      <c r="A44" s="22" t="s">
        <v>46</v>
      </c>
      <c r="B44" s="6">
        <v>-763094</v>
      </c>
      <c r="C44" s="6">
        <v>-1239548</v>
      </c>
      <c r="D44" s="23">
        <v>-828556</v>
      </c>
      <c r="E44" s="24">
        <v>-550000</v>
      </c>
      <c r="F44" s="6">
        <v>-550702</v>
      </c>
      <c r="G44" s="25">
        <v>-550702</v>
      </c>
      <c r="H44" s="26">
        <v>-403908</v>
      </c>
      <c r="I44" s="24">
        <v>-521000</v>
      </c>
      <c r="J44" s="6">
        <v>0</v>
      </c>
      <c r="K44" s="25">
        <v>0</v>
      </c>
    </row>
    <row r="45" spans="1:11" ht="13.5">
      <c r="A45" s="34" t="s">
        <v>47</v>
      </c>
      <c r="B45" s="7">
        <v>61372309</v>
      </c>
      <c r="C45" s="7">
        <v>80939985</v>
      </c>
      <c r="D45" s="64">
        <v>94959870</v>
      </c>
      <c r="E45" s="65">
        <v>41354732</v>
      </c>
      <c r="F45" s="7">
        <v>59163553</v>
      </c>
      <c r="G45" s="66">
        <v>59163553</v>
      </c>
      <c r="H45" s="67">
        <v>146529263</v>
      </c>
      <c r="I45" s="65">
        <v>-65376833</v>
      </c>
      <c r="J45" s="7">
        <v>-41186833</v>
      </c>
      <c r="K45" s="66">
        <v>-9914833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61039468</v>
      </c>
      <c r="C48" s="6">
        <v>80939985</v>
      </c>
      <c r="D48" s="23">
        <v>94959860</v>
      </c>
      <c r="E48" s="24">
        <v>109234000</v>
      </c>
      <c r="F48" s="6">
        <v>131826000</v>
      </c>
      <c r="G48" s="25">
        <v>131826000</v>
      </c>
      <c r="H48" s="26">
        <v>111990076</v>
      </c>
      <c r="I48" s="24">
        <v>252660000</v>
      </c>
      <c r="J48" s="6">
        <v>96666000</v>
      </c>
      <c r="K48" s="25">
        <v>0</v>
      </c>
    </row>
    <row r="49" spans="1:11" ht="13.5">
      <c r="A49" s="22" t="s">
        <v>50</v>
      </c>
      <c r="B49" s="6">
        <f>+B75</f>
        <v>6982060.06231421</v>
      </c>
      <c r="C49" s="6">
        <f aca="true" t="shared" si="6" ref="C49:K49">+C75</f>
        <v>2654726</v>
      </c>
      <c r="D49" s="23">
        <f t="shared" si="6"/>
        <v>-2643845.973197216</v>
      </c>
      <c r="E49" s="24">
        <f t="shared" si="6"/>
        <v>-4959640.817527803</v>
      </c>
      <c r="F49" s="6">
        <f t="shared" si="6"/>
        <v>-8537507.345184665</v>
      </c>
      <c r="G49" s="25">
        <f t="shared" si="6"/>
        <v>-8537507.345184665</v>
      </c>
      <c r="H49" s="26">
        <f t="shared" si="6"/>
        <v>18892220</v>
      </c>
      <c r="I49" s="24">
        <f t="shared" si="6"/>
        <v>-7502694.342653509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54057407.93768579</v>
      </c>
      <c r="C50" s="7">
        <f aca="true" t="shared" si="7" ref="C50:K50">+C48-C49</f>
        <v>78285259</v>
      </c>
      <c r="D50" s="64">
        <f t="shared" si="7"/>
        <v>97603705.97319722</v>
      </c>
      <c r="E50" s="65">
        <f t="shared" si="7"/>
        <v>114193640.8175278</v>
      </c>
      <c r="F50" s="7">
        <f t="shared" si="7"/>
        <v>140363507.34518465</v>
      </c>
      <c r="G50" s="66">
        <f t="shared" si="7"/>
        <v>140363507.34518465</v>
      </c>
      <c r="H50" s="67">
        <f t="shared" si="7"/>
        <v>93097856</v>
      </c>
      <c r="I50" s="65">
        <f t="shared" si="7"/>
        <v>260162694.3426535</v>
      </c>
      <c r="J50" s="7">
        <f t="shared" si="7"/>
        <v>96666000</v>
      </c>
      <c r="K50" s="66">
        <f t="shared" si="7"/>
        <v>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83074783</v>
      </c>
      <c r="C53" s="6">
        <v>36334286</v>
      </c>
      <c r="D53" s="23">
        <v>179178648</v>
      </c>
      <c r="E53" s="24">
        <v>206045096</v>
      </c>
      <c r="F53" s="6">
        <v>273579872</v>
      </c>
      <c r="G53" s="25">
        <v>273579872</v>
      </c>
      <c r="H53" s="26">
        <v>191205096</v>
      </c>
      <c r="I53" s="24">
        <v>366763819</v>
      </c>
      <c r="J53" s="6">
        <v>457513818</v>
      </c>
      <c r="K53" s="25">
        <v>486358819</v>
      </c>
    </row>
    <row r="54" spans="1:11" ht="13.5">
      <c r="A54" s="22" t="s">
        <v>135</v>
      </c>
      <c r="B54" s="6">
        <v>4814570</v>
      </c>
      <c r="C54" s="6">
        <v>5172484</v>
      </c>
      <c r="D54" s="23">
        <v>5760880</v>
      </c>
      <c r="E54" s="24">
        <v>5500000</v>
      </c>
      <c r="F54" s="6">
        <v>5500000</v>
      </c>
      <c r="G54" s="25">
        <v>5500000</v>
      </c>
      <c r="H54" s="26">
        <v>0</v>
      </c>
      <c r="I54" s="24">
        <v>6500000</v>
      </c>
      <c r="J54" s="6">
        <v>7000000</v>
      </c>
      <c r="K54" s="25">
        <v>7500000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12372020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2024002</v>
      </c>
      <c r="C59" s="6">
        <v>2030505</v>
      </c>
      <c r="D59" s="23">
        <v>2174042</v>
      </c>
      <c r="E59" s="24">
        <v>36000</v>
      </c>
      <c r="F59" s="6">
        <v>0</v>
      </c>
      <c r="G59" s="25">
        <v>0</v>
      </c>
      <c r="H59" s="26">
        <v>0</v>
      </c>
      <c r="I59" s="24">
        <v>2151849</v>
      </c>
      <c r="J59" s="6">
        <v>2153775</v>
      </c>
      <c r="K59" s="25">
        <v>15606951</v>
      </c>
    </row>
    <row r="60" spans="1:11" ht="13.5">
      <c r="A60" s="33" t="s">
        <v>58</v>
      </c>
      <c r="B60" s="6">
        <v>2025106</v>
      </c>
      <c r="C60" s="6">
        <v>2047626</v>
      </c>
      <c r="D60" s="23">
        <v>2070844</v>
      </c>
      <c r="E60" s="24">
        <v>1800000</v>
      </c>
      <c r="F60" s="6">
        <v>0</v>
      </c>
      <c r="G60" s="25">
        <v>0</v>
      </c>
      <c r="H60" s="26">
        <v>0</v>
      </c>
      <c r="I60" s="24">
        <v>2004905</v>
      </c>
      <c r="J60" s="6">
        <v>2004905</v>
      </c>
      <c r="K60" s="25">
        <v>2004905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0.999989938408171</v>
      </c>
      <c r="C70" s="5">
        <f aca="true" t="shared" si="8" ref="C70:K70">IF(ISERROR(C71/C72),0,(C71/C72))</f>
        <v>1</v>
      </c>
      <c r="D70" s="5">
        <f t="shared" si="8"/>
        <v>0.7261080907405602</v>
      </c>
      <c r="E70" s="5">
        <f t="shared" si="8"/>
        <v>0.8130558717258692</v>
      </c>
      <c r="F70" s="5">
        <f t="shared" si="8"/>
        <v>0.8245213843650551</v>
      </c>
      <c r="G70" s="5">
        <f t="shared" si="8"/>
        <v>0.8245213843650551</v>
      </c>
      <c r="H70" s="5">
        <f t="shared" si="8"/>
        <v>0</v>
      </c>
      <c r="I70" s="5">
        <f t="shared" si="8"/>
        <v>0.988151150575674</v>
      </c>
      <c r="J70" s="5">
        <f t="shared" si="8"/>
        <v>0.9900450095583334</v>
      </c>
      <c r="K70" s="5">
        <f t="shared" si="8"/>
        <v>0.9899056577825454</v>
      </c>
    </row>
    <row r="71" spans="1:11" ht="12.75" hidden="1">
      <c r="A71" s="1" t="s">
        <v>141</v>
      </c>
      <c r="B71" s="1">
        <f>+B83</f>
        <v>19479823</v>
      </c>
      <c r="C71" s="1">
        <f aca="true" t="shared" si="9" ref="C71:K71">+C83</f>
        <v>24557131</v>
      </c>
      <c r="D71" s="1">
        <f t="shared" si="9"/>
        <v>22217170</v>
      </c>
      <c r="E71" s="1">
        <f t="shared" si="9"/>
        <v>29890995</v>
      </c>
      <c r="F71" s="1">
        <f t="shared" si="9"/>
        <v>30507156</v>
      </c>
      <c r="G71" s="1">
        <f t="shared" si="9"/>
        <v>30507156</v>
      </c>
      <c r="H71" s="1">
        <f t="shared" si="9"/>
        <v>29677208</v>
      </c>
      <c r="I71" s="1">
        <f t="shared" si="9"/>
        <v>35820163</v>
      </c>
      <c r="J71" s="1">
        <f t="shared" si="9"/>
        <v>35942000</v>
      </c>
      <c r="K71" s="1">
        <f t="shared" si="9"/>
        <v>35990000</v>
      </c>
    </row>
    <row r="72" spans="1:11" ht="12.75" hidden="1">
      <c r="A72" s="1" t="s">
        <v>142</v>
      </c>
      <c r="B72" s="1">
        <f>+B77</f>
        <v>19480019</v>
      </c>
      <c r="C72" s="1">
        <f aca="true" t="shared" si="10" ref="C72:K72">+C77</f>
        <v>24557131</v>
      </c>
      <c r="D72" s="1">
        <f t="shared" si="10"/>
        <v>30597607</v>
      </c>
      <c r="E72" s="1">
        <f t="shared" si="10"/>
        <v>36763765</v>
      </c>
      <c r="F72" s="1">
        <f t="shared" si="10"/>
        <v>36999836</v>
      </c>
      <c r="G72" s="1">
        <f t="shared" si="10"/>
        <v>36999836</v>
      </c>
      <c r="H72" s="1">
        <f t="shared" si="10"/>
        <v>0</v>
      </c>
      <c r="I72" s="1">
        <f t="shared" si="10"/>
        <v>36249680</v>
      </c>
      <c r="J72" s="1">
        <f t="shared" si="10"/>
        <v>36303400</v>
      </c>
      <c r="K72" s="1">
        <f t="shared" si="10"/>
        <v>36357000</v>
      </c>
    </row>
    <row r="73" spans="1:11" ht="12.75" hidden="1">
      <c r="A73" s="1" t="s">
        <v>143</v>
      </c>
      <c r="B73" s="1">
        <f>+B74</f>
        <v>4099493.166666664</v>
      </c>
      <c r="C73" s="1">
        <f aca="true" t="shared" si="11" ref="C73:K73">+(C78+C80+C81+C82)-(B78+B80+B81+B82)</f>
        <v>-1086557</v>
      </c>
      <c r="D73" s="1">
        <f t="shared" si="11"/>
        <v>8759148</v>
      </c>
      <c r="E73" s="1">
        <f t="shared" si="11"/>
        <v>-12511448</v>
      </c>
      <c r="F73" s="1">
        <f>+(F78+F80+F81+F82)-(D78+D80+D81+D82)</f>
        <v>4926552</v>
      </c>
      <c r="G73" s="1">
        <f>+(G78+G80+G81+G82)-(D78+D80+D81+D82)</f>
        <v>4926552</v>
      </c>
      <c r="H73" s="1">
        <f>+(H78+H80+H81+H82)-(D78+D80+D81+D82)</f>
        <v>-18611448</v>
      </c>
      <c r="I73" s="1">
        <f>+(I78+I80+I81+I82)-(E78+E80+E81+E82)</f>
        <v>12493000</v>
      </c>
      <c r="J73" s="1">
        <f t="shared" si="11"/>
        <v>-18593000</v>
      </c>
      <c r="K73" s="1">
        <f t="shared" si="11"/>
        <v>0</v>
      </c>
    </row>
    <row r="74" spans="1:11" ht="12.75" hidden="1">
      <c r="A74" s="1" t="s">
        <v>144</v>
      </c>
      <c r="B74" s="1">
        <f>+TREND(C74:E74)</f>
        <v>4099493.166666664</v>
      </c>
      <c r="C74" s="1">
        <f>+C73</f>
        <v>-1086557</v>
      </c>
      <c r="D74" s="1">
        <f aca="true" t="shared" si="12" ref="D74:K74">+D73</f>
        <v>8759148</v>
      </c>
      <c r="E74" s="1">
        <f t="shared" si="12"/>
        <v>-12511448</v>
      </c>
      <c r="F74" s="1">
        <f t="shared" si="12"/>
        <v>4926552</v>
      </c>
      <c r="G74" s="1">
        <f t="shared" si="12"/>
        <v>4926552</v>
      </c>
      <c r="H74" s="1">
        <f t="shared" si="12"/>
        <v>-18611448</v>
      </c>
      <c r="I74" s="1">
        <f t="shared" si="12"/>
        <v>12493000</v>
      </c>
      <c r="J74" s="1">
        <f t="shared" si="12"/>
        <v>-18593000</v>
      </c>
      <c r="K74" s="1">
        <f t="shared" si="12"/>
        <v>0</v>
      </c>
    </row>
    <row r="75" spans="1:11" ht="12.75" hidden="1">
      <c r="A75" s="1" t="s">
        <v>145</v>
      </c>
      <c r="B75" s="1">
        <f>+B84-(((B80+B81+B78)*B70)-B79)</f>
        <v>6982060.06231421</v>
      </c>
      <c r="C75" s="1">
        <f aca="true" t="shared" si="13" ref="C75:K75">+C84-(((C80+C81+C78)*C70)-C79)</f>
        <v>2654726</v>
      </c>
      <c r="D75" s="1">
        <f t="shared" si="13"/>
        <v>-2643845.973197216</v>
      </c>
      <c r="E75" s="1">
        <f t="shared" si="13"/>
        <v>-4959640.817527803</v>
      </c>
      <c r="F75" s="1">
        <f t="shared" si="13"/>
        <v>-8537507.345184665</v>
      </c>
      <c r="G75" s="1">
        <f t="shared" si="13"/>
        <v>-8537507.345184665</v>
      </c>
      <c r="H75" s="1">
        <f t="shared" si="13"/>
        <v>18892220</v>
      </c>
      <c r="I75" s="1">
        <f t="shared" si="13"/>
        <v>-7502694.342653509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19480019</v>
      </c>
      <c r="C77" s="3">
        <v>24557131</v>
      </c>
      <c r="D77" s="3">
        <v>30597607</v>
      </c>
      <c r="E77" s="3">
        <v>36763765</v>
      </c>
      <c r="F77" s="3">
        <v>36999836</v>
      </c>
      <c r="G77" s="3">
        <v>36999836</v>
      </c>
      <c r="H77" s="3">
        <v>0</v>
      </c>
      <c r="I77" s="3">
        <v>36249680</v>
      </c>
      <c r="J77" s="3">
        <v>36303400</v>
      </c>
      <c r="K77" s="3">
        <v>36357000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17920807</v>
      </c>
      <c r="C79" s="3">
        <v>12507026</v>
      </c>
      <c r="D79" s="3">
        <v>10870077</v>
      </c>
      <c r="E79" s="3">
        <v>0</v>
      </c>
      <c r="F79" s="3">
        <v>10870077</v>
      </c>
      <c r="G79" s="3">
        <v>10870077</v>
      </c>
      <c r="H79" s="3">
        <v>18892220</v>
      </c>
      <c r="I79" s="3">
        <v>10870000</v>
      </c>
      <c r="J79" s="3">
        <v>0</v>
      </c>
      <c r="K79" s="3">
        <v>0</v>
      </c>
    </row>
    <row r="80" spans="1:11" ht="12.75" hidden="1">
      <c r="A80" s="2" t="s">
        <v>67</v>
      </c>
      <c r="B80" s="3">
        <v>6899310</v>
      </c>
      <c r="C80" s="3">
        <v>8338171</v>
      </c>
      <c r="D80" s="3">
        <v>15917370</v>
      </c>
      <c r="E80" s="3">
        <v>6100000</v>
      </c>
      <c r="F80" s="3">
        <v>23538000</v>
      </c>
      <c r="G80" s="3">
        <v>23538000</v>
      </c>
      <c r="H80" s="3">
        <v>0</v>
      </c>
      <c r="I80" s="3">
        <v>18593000</v>
      </c>
      <c r="J80" s="3">
        <v>0</v>
      </c>
      <c r="K80" s="3">
        <v>0</v>
      </c>
    </row>
    <row r="81" spans="1:11" ht="12.75" hidden="1">
      <c r="A81" s="2" t="s">
        <v>68</v>
      </c>
      <c r="B81" s="3">
        <v>4039547</v>
      </c>
      <c r="C81" s="3">
        <v>1514129</v>
      </c>
      <c r="D81" s="3">
        <v>2694078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19479823</v>
      </c>
      <c r="C83" s="3">
        <v>24557131</v>
      </c>
      <c r="D83" s="3">
        <v>22217170</v>
      </c>
      <c r="E83" s="3">
        <v>29890995</v>
      </c>
      <c r="F83" s="3">
        <v>30507156</v>
      </c>
      <c r="G83" s="3">
        <v>30507156</v>
      </c>
      <c r="H83" s="3">
        <v>29677208</v>
      </c>
      <c r="I83" s="3">
        <v>35820163</v>
      </c>
      <c r="J83" s="3">
        <v>35942000</v>
      </c>
      <c r="K83" s="3">
        <v>35990000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441045</v>
      </c>
      <c r="C5" s="6">
        <v>2471507</v>
      </c>
      <c r="D5" s="23">
        <v>4957046</v>
      </c>
      <c r="E5" s="24">
        <v>3701591</v>
      </c>
      <c r="F5" s="6">
        <v>3557000</v>
      </c>
      <c r="G5" s="25">
        <v>3557000</v>
      </c>
      <c r="H5" s="26">
        <v>2471507</v>
      </c>
      <c r="I5" s="24">
        <v>10350900</v>
      </c>
      <c r="J5" s="6">
        <v>10971954</v>
      </c>
      <c r="K5" s="25">
        <v>11630271</v>
      </c>
    </row>
    <row r="6" spans="1:11" ht="13.5">
      <c r="A6" s="22" t="s">
        <v>18</v>
      </c>
      <c r="B6" s="6">
        <v>21000</v>
      </c>
      <c r="C6" s="6">
        <v>20940</v>
      </c>
      <c r="D6" s="23">
        <v>46900</v>
      </c>
      <c r="E6" s="24">
        <v>45000</v>
      </c>
      <c r="F6" s="6">
        <v>43000</v>
      </c>
      <c r="G6" s="25">
        <v>43000</v>
      </c>
      <c r="H6" s="26">
        <v>20940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3594158</v>
      </c>
      <c r="C7" s="6">
        <v>4042757</v>
      </c>
      <c r="D7" s="23">
        <v>5185110</v>
      </c>
      <c r="E7" s="24">
        <v>3150000</v>
      </c>
      <c r="F7" s="6">
        <v>7150000</v>
      </c>
      <c r="G7" s="25">
        <v>7150000</v>
      </c>
      <c r="H7" s="26">
        <v>4042757</v>
      </c>
      <c r="I7" s="24">
        <v>3272000</v>
      </c>
      <c r="J7" s="6">
        <v>3468320</v>
      </c>
      <c r="K7" s="25">
        <v>3676419</v>
      </c>
    </row>
    <row r="8" spans="1:11" ht="13.5">
      <c r="A8" s="22" t="s">
        <v>20</v>
      </c>
      <c r="B8" s="6">
        <v>70735000</v>
      </c>
      <c r="C8" s="6">
        <v>75283213</v>
      </c>
      <c r="D8" s="23">
        <v>95310534</v>
      </c>
      <c r="E8" s="24">
        <v>118035000</v>
      </c>
      <c r="F8" s="6">
        <v>118035000</v>
      </c>
      <c r="G8" s="25">
        <v>118035000</v>
      </c>
      <c r="H8" s="26">
        <v>71542385</v>
      </c>
      <c r="I8" s="24">
        <v>162953000</v>
      </c>
      <c r="J8" s="6">
        <v>171101000</v>
      </c>
      <c r="K8" s="25">
        <v>179656000</v>
      </c>
    </row>
    <row r="9" spans="1:11" ht="13.5">
      <c r="A9" s="22" t="s">
        <v>21</v>
      </c>
      <c r="B9" s="6">
        <v>665687</v>
      </c>
      <c r="C9" s="6">
        <v>487930</v>
      </c>
      <c r="D9" s="23">
        <v>677335</v>
      </c>
      <c r="E9" s="24">
        <v>464350</v>
      </c>
      <c r="F9" s="6">
        <v>464500</v>
      </c>
      <c r="G9" s="25">
        <v>464500</v>
      </c>
      <c r="H9" s="26">
        <v>2013833</v>
      </c>
      <c r="I9" s="24">
        <v>488236</v>
      </c>
      <c r="J9" s="6">
        <v>515375</v>
      </c>
      <c r="K9" s="25">
        <v>544036</v>
      </c>
    </row>
    <row r="10" spans="1:11" ht="25.5">
      <c r="A10" s="27" t="s">
        <v>134</v>
      </c>
      <c r="B10" s="28">
        <f>SUM(B5:B9)</f>
        <v>75456890</v>
      </c>
      <c r="C10" s="29">
        <f aca="true" t="shared" si="0" ref="C10:K10">SUM(C5:C9)</f>
        <v>82306347</v>
      </c>
      <c r="D10" s="30">
        <f t="shared" si="0"/>
        <v>106176925</v>
      </c>
      <c r="E10" s="28">
        <f t="shared" si="0"/>
        <v>125395941</v>
      </c>
      <c r="F10" s="29">
        <f t="shared" si="0"/>
        <v>129249500</v>
      </c>
      <c r="G10" s="31">
        <f t="shared" si="0"/>
        <v>129249500</v>
      </c>
      <c r="H10" s="32">
        <f t="shared" si="0"/>
        <v>80091422</v>
      </c>
      <c r="I10" s="28">
        <f t="shared" si="0"/>
        <v>177064136</v>
      </c>
      <c r="J10" s="29">
        <f t="shared" si="0"/>
        <v>186056649</v>
      </c>
      <c r="K10" s="31">
        <f t="shared" si="0"/>
        <v>195506726</v>
      </c>
    </row>
    <row r="11" spans="1:11" ht="13.5">
      <c r="A11" s="22" t="s">
        <v>22</v>
      </c>
      <c r="B11" s="6">
        <v>12590937</v>
      </c>
      <c r="C11" s="6">
        <v>15545402</v>
      </c>
      <c r="D11" s="23">
        <v>18480197</v>
      </c>
      <c r="E11" s="24">
        <v>26933733</v>
      </c>
      <c r="F11" s="6">
        <v>32619000</v>
      </c>
      <c r="G11" s="25">
        <v>32619000</v>
      </c>
      <c r="H11" s="26">
        <v>15545402</v>
      </c>
      <c r="I11" s="24">
        <v>31680000</v>
      </c>
      <c r="J11" s="6">
        <v>38475335</v>
      </c>
      <c r="K11" s="25">
        <v>35348000</v>
      </c>
    </row>
    <row r="12" spans="1:11" ht="13.5">
      <c r="A12" s="22" t="s">
        <v>23</v>
      </c>
      <c r="B12" s="6">
        <v>7525425</v>
      </c>
      <c r="C12" s="6">
        <v>8084267</v>
      </c>
      <c r="D12" s="23">
        <v>8711222</v>
      </c>
      <c r="E12" s="24">
        <v>9752000</v>
      </c>
      <c r="F12" s="6">
        <v>9752000</v>
      </c>
      <c r="G12" s="25">
        <v>9752000</v>
      </c>
      <c r="H12" s="26">
        <v>8084267</v>
      </c>
      <c r="I12" s="24">
        <v>10284000</v>
      </c>
      <c r="J12" s="6">
        <v>11107000</v>
      </c>
      <c r="K12" s="25">
        <v>11995000</v>
      </c>
    </row>
    <row r="13" spans="1:11" ht="13.5">
      <c r="A13" s="22" t="s">
        <v>135</v>
      </c>
      <c r="B13" s="6">
        <v>8229569</v>
      </c>
      <c r="C13" s="6">
        <v>10868079</v>
      </c>
      <c r="D13" s="23">
        <v>14129614</v>
      </c>
      <c r="E13" s="24">
        <v>10264115</v>
      </c>
      <c r="F13" s="6">
        <v>19620000</v>
      </c>
      <c r="G13" s="25">
        <v>19620000</v>
      </c>
      <c r="H13" s="26">
        <v>10868079</v>
      </c>
      <c r="I13" s="24">
        <v>22042000</v>
      </c>
      <c r="J13" s="6">
        <v>23161000</v>
      </c>
      <c r="K13" s="25">
        <v>24337000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315000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4980529</v>
      </c>
      <c r="C16" s="6">
        <v>6835635</v>
      </c>
      <c r="D16" s="23">
        <v>8553724</v>
      </c>
      <c r="E16" s="24">
        <v>8000000</v>
      </c>
      <c r="F16" s="6">
        <v>8000000</v>
      </c>
      <c r="G16" s="25">
        <v>8000000</v>
      </c>
      <c r="H16" s="26">
        <v>6835635</v>
      </c>
      <c r="I16" s="24">
        <v>7400000</v>
      </c>
      <c r="J16" s="6">
        <v>7770000</v>
      </c>
      <c r="K16" s="25">
        <v>8159000</v>
      </c>
    </row>
    <row r="17" spans="1:11" ht="13.5">
      <c r="A17" s="22" t="s">
        <v>27</v>
      </c>
      <c r="B17" s="6">
        <v>39296168</v>
      </c>
      <c r="C17" s="6">
        <v>38592048</v>
      </c>
      <c r="D17" s="23">
        <v>54496467</v>
      </c>
      <c r="E17" s="24">
        <v>71264918</v>
      </c>
      <c r="F17" s="6">
        <v>100722000</v>
      </c>
      <c r="G17" s="25">
        <v>100722000</v>
      </c>
      <c r="H17" s="26">
        <v>38592048</v>
      </c>
      <c r="I17" s="24">
        <v>144695711</v>
      </c>
      <c r="J17" s="6">
        <v>168679335</v>
      </c>
      <c r="K17" s="25">
        <v>190171105</v>
      </c>
    </row>
    <row r="18" spans="1:11" ht="13.5">
      <c r="A18" s="34" t="s">
        <v>28</v>
      </c>
      <c r="B18" s="35">
        <f>SUM(B11:B17)</f>
        <v>72622628</v>
      </c>
      <c r="C18" s="36">
        <f aca="true" t="shared" si="1" ref="C18:K18">SUM(C11:C17)</f>
        <v>79925431</v>
      </c>
      <c r="D18" s="37">
        <f t="shared" si="1"/>
        <v>104371224</v>
      </c>
      <c r="E18" s="35">
        <f t="shared" si="1"/>
        <v>126529766</v>
      </c>
      <c r="F18" s="36">
        <f t="shared" si="1"/>
        <v>170713000</v>
      </c>
      <c r="G18" s="38">
        <f t="shared" si="1"/>
        <v>170713000</v>
      </c>
      <c r="H18" s="39">
        <f t="shared" si="1"/>
        <v>79925431</v>
      </c>
      <c r="I18" s="35">
        <f t="shared" si="1"/>
        <v>216101711</v>
      </c>
      <c r="J18" s="36">
        <f t="shared" si="1"/>
        <v>249192670</v>
      </c>
      <c r="K18" s="38">
        <f t="shared" si="1"/>
        <v>270010105</v>
      </c>
    </row>
    <row r="19" spans="1:11" ht="13.5">
      <c r="A19" s="34" t="s">
        <v>29</v>
      </c>
      <c r="B19" s="40">
        <f>+B10-B18</f>
        <v>2834262</v>
      </c>
      <c r="C19" s="41">
        <f aca="true" t="shared" si="2" ref="C19:K19">+C10-C18</f>
        <v>2380916</v>
      </c>
      <c r="D19" s="42">
        <f t="shared" si="2"/>
        <v>1805701</v>
      </c>
      <c r="E19" s="40">
        <f t="shared" si="2"/>
        <v>-1133825</v>
      </c>
      <c r="F19" s="41">
        <f t="shared" si="2"/>
        <v>-41463500</v>
      </c>
      <c r="G19" s="43">
        <f t="shared" si="2"/>
        <v>-41463500</v>
      </c>
      <c r="H19" s="44">
        <f t="shared" si="2"/>
        <v>165991</v>
      </c>
      <c r="I19" s="40">
        <f t="shared" si="2"/>
        <v>-39037575</v>
      </c>
      <c r="J19" s="41">
        <f t="shared" si="2"/>
        <v>-63136021</v>
      </c>
      <c r="K19" s="43">
        <f t="shared" si="2"/>
        <v>-74503379</v>
      </c>
    </row>
    <row r="20" spans="1:11" ht="13.5">
      <c r="A20" s="22" t="s">
        <v>30</v>
      </c>
      <c r="B20" s="24">
        <v>23744922</v>
      </c>
      <c r="C20" s="6">
        <v>27259172</v>
      </c>
      <c r="D20" s="23">
        <v>29653280</v>
      </c>
      <c r="E20" s="24">
        <v>36513000</v>
      </c>
      <c r="F20" s="6">
        <v>36513000</v>
      </c>
      <c r="G20" s="25">
        <v>36513000</v>
      </c>
      <c r="H20" s="26">
        <v>31000000</v>
      </c>
      <c r="I20" s="24">
        <v>38048000</v>
      </c>
      <c r="J20" s="6">
        <v>39950400</v>
      </c>
      <c r="K20" s="25">
        <v>41947920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26579184</v>
      </c>
      <c r="C22" s="52">
        <f aca="true" t="shared" si="3" ref="C22:K22">SUM(C19:C21)</f>
        <v>29640088</v>
      </c>
      <c r="D22" s="53">
        <f t="shared" si="3"/>
        <v>31458981</v>
      </c>
      <c r="E22" s="51">
        <f t="shared" si="3"/>
        <v>35379175</v>
      </c>
      <c r="F22" s="52">
        <f t="shared" si="3"/>
        <v>-4950500</v>
      </c>
      <c r="G22" s="54">
        <f t="shared" si="3"/>
        <v>-4950500</v>
      </c>
      <c r="H22" s="55">
        <f t="shared" si="3"/>
        <v>31165991</v>
      </c>
      <c r="I22" s="51">
        <f t="shared" si="3"/>
        <v>-989575</v>
      </c>
      <c r="J22" s="52">
        <f t="shared" si="3"/>
        <v>-23185621</v>
      </c>
      <c r="K22" s="54">
        <f t="shared" si="3"/>
        <v>-32555459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26579184</v>
      </c>
      <c r="C24" s="41">
        <f aca="true" t="shared" si="4" ref="C24:K24">SUM(C22:C23)</f>
        <v>29640088</v>
      </c>
      <c r="D24" s="42">
        <f t="shared" si="4"/>
        <v>31458981</v>
      </c>
      <c r="E24" s="40">
        <f t="shared" si="4"/>
        <v>35379175</v>
      </c>
      <c r="F24" s="41">
        <f t="shared" si="4"/>
        <v>-4950500</v>
      </c>
      <c r="G24" s="43">
        <f t="shared" si="4"/>
        <v>-4950500</v>
      </c>
      <c r="H24" s="44">
        <f t="shared" si="4"/>
        <v>31165991</v>
      </c>
      <c r="I24" s="40">
        <f t="shared" si="4"/>
        <v>-989575</v>
      </c>
      <c r="J24" s="41">
        <f t="shared" si="4"/>
        <v>-23185621</v>
      </c>
      <c r="K24" s="43">
        <f t="shared" si="4"/>
        <v>-32555459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25702000</v>
      </c>
      <c r="C27" s="7">
        <v>31047515</v>
      </c>
      <c r="D27" s="64">
        <v>34764356</v>
      </c>
      <c r="E27" s="65">
        <v>45663000</v>
      </c>
      <c r="F27" s="7">
        <v>45663000</v>
      </c>
      <c r="G27" s="66">
        <v>45663000</v>
      </c>
      <c r="H27" s="67">
        <v>31047517</v>
      </c>
      <c r="I27" s="65">
        <v>58048000</v>
      </c>
      <c r="J27" s="7">
        <v>0</v>
      </c>
      <c r="K27" s="66">
        <v>0</v>
      </c>
    </row>
    <row r="28" spans="1:11" ht="13.5">
      <c r="A28" s="68" t="s">
        <v>30</v>
      </c>
      <c r="B28" s="6">
        <v>23755279</v>
      </c>
      <c r="C28" s="6">
        <v>29773477</v>
      </c>
      <c r="D28" s="23">
        <v>23276796</v>
      </c>
      <c r="E28" s="24">
        <v>36513000</v>
      </c>
      <c r="F28" s="6">
        <v>36513000</v>
      </c>
      <c r="G28" s="25">
        <v>36513000</v>
      </c>
      <c r="H28" s="26">
        <v>31047517</v>
      </c>
      <c r="I28" s="24">
        <v>58048000</v>
      </c>
      <c r="J28" s="6">
        <v>0</v>
      </c>
      <c r="K28" s="25">
        <v>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1946721</v>
      </c>
      <c r="C31" s="6">
        <v>1274038</v>
      </c>
      <c r="D31" s="23">
        <v>11487560</v>
      </c>
      <c r="E31" s="24">
        <v>9150000</v>
      </c>
      <c r="F31" s="6">
        <v>9150000</v>
      </c>
      <c r="G31" s="25">
        <v>9150000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25702000</v>
      </c>
      <c r="C32" s="7">
        <f aca="true" t="shared" si="5" ref="C32:K32">SUM(C28:C31)</f>
        <v>31047515</v>
      </c>
      <c r="D32" s="64">
        <f t="shared" si="5"/>
        <v>34764356</v>
      </c>
      <c r="E32" s="65">
        <f t="shared" si="5"/>
        <v>45663000</v>
      </c>
      <c r="F32" s="7">
        <f t="shared" si="5"/>
        <v>45663000</v>
      </c>
      <c r="G32" s="66">
        <f t="shared" si="5"/>
        <v>45663000</v>
      </c>
      <c r="H32" s="67">
        <f t="shared" si="5"/>
        <v>31047517</v>
      </c>
      <c r="I32" s="65">
        <f t="shared" si="5"/>
        <v>58048000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78471364</v>
      </c>
      <c r="C35" s="6">
        <v>79300060</v>
      </c>
      <c r="D35" s="23">
        <v>88375633</v>
      </c>
      <c r="E35" s="24">
        <v>100994000</v>
      </c>
      <c r="F35" s="6">
        <v>59965531</v>
      </c>
      <c r="G35" s="25">
        <v>59965531</v>
      </c>
      <c r="H35" s="26">
        <v>113815447</v>
      </c>
      <c r="I35" s="24">
        <v>57755000</v>
      </c>
      <c r="J35" s="6">
        <v>37614000</v>
      </c>
      <c r="K35" s="25">
        <v>14052000</v>
      </c>
    </row>
    <row r="36" spans="1:11" ht="13.5">
      <c r="A36" s="22" t="s">
        <v>39</v>
      </c>
      <c r="B36" s="6">
        <v>86247850</v>
      </c>
      <c r="C36" s="6">
        <v>106427148</v>
      </c>
      <c r="D36" s="23">
        <v>126925444</v>
      </c>
      <c r="E36" s="24">
        <v>107979000</v>
      </c>
      <c r="F36" s="6">
        <v>107979000</v>
      </c>
      <c r="G36" s="25">
        <v>107979000</v>
      </c>
      <c r="H36" s="26">
        <v>37490191</v>
      </c>
      <c r="I36" s="24">
        <v>171534000</v>
      </c>
      <c r="J36" s="6">
        <v>188323000</v>
      </c>
      <c r="K36" s="25">
        <v>205935000</v>
      </c>
    </row>
    <row r="37" spans="1:11" ht="13.5">
      <c r="A37" s="22" t="s">
        <v>40</v>
      </c>
      <c r="B37" s="6">
        <v>32054060</v>
      </c>
      <c r="C37" s="6">
        <v>21896063</v>
      </c>
      <c r="D37" s="23">
        <v>19700951</v>
      </c>
      <c r="E37" s="24">
        <v>179919599</v>
      </c>
      <c r="F37" s="6">
        <v>26867011</v>
      </c>
      <c r="G37" s="25">
        <v>26867011</v>
      </c>
      <c r="H37" s="26">
        <v>136748781</v>
      </c>
      <c r="I37" s="24">
        <v>16900000</v>
      </c>
      <c r="J37" s="6">
        <v>15600000</v>
      </c>
      <c r="K37" s="25">
        <v>12900000</v>
      </c>
    </row>
    <row r="38" spans="1:11" ht="13.5">
      <c r="A38" s="22" t="s">
        <v>41</v>
      </c>
      <c r="B38" s="6">
        <v>0</v>
      </c>
      <c r="C38" s="6">
        <v>0</v>
      </c>
      <c r="D38" s="23">
        <v>310000</v>
      </c>
      <c r="E38" s="24">
        <v>0</v>
      </c>
      <c r="F38" s="6">
        <v>0</v>
      </c>
      <c r="G38" s="25">
        <v>0</v>
      </c>
      <c r="H38" s="26">
        <v>0</v>
      </c>
      <c r="I38" s="24">
        <v>310000</v>
      </c>
      <c r="J38" s="6">
        <v>310000</v>
      </c>
      <c r="K38" s="25">
        <v>310000</v>
      </c>
    </row>
    <row r="39" spans="1:11" ht="13.5">
      <c r="A39" s="22" t="s">
        <v>42</v>
      </c>
      <c r="B39" s="6">
        <v>132665154</v>
      </c>
      <c r="C39" s="6">
        <v>163831145</v>
      </c>
      <c r="D39" s="23">
        <v>195290126</v>
      </c>
      <c r="E39" s="24">
        <v>29053401</v>
      </c>
      <c r="F39" s="6">
        <v>141077520</v>
      </c>
      <c r="G39" s="25">
        <v>141077520</v>
      </c>
      <c r="H39" s="26">
        <v>14556857</v>
      </c>
      <c r="I39" s="24">
        <v>212079000</v>
      </c>
      <c r="J39" s="6">
        <v>210027000</v>
      </c>
      <c r="K39" s="25">
        <v>206777000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38147080</v>
      </c>
      <c r="C42" s="6">
        <v>28468526</v>
      </c>
      <c r="D42" s="23">
        <v>45290024</v>
      </c>
      <c r="E42" s="24">
        <v>47721992</v>
      </c>
      <c r="F42" s="6">
        <v>47721992</v>
      </c>
      <c r="G42" s="25">
        <v>47721992</v>
      </c>
      <c r="H42" s="26">
        <v>28468526</v>
      </c>
      <c r="I42" s="24">
        <v>18158009</v>
      </c>
      <c r="J42" s="6">
        <v>17960000</v>
      </c>
      <c r="K42" s="25">
        <v>17659000</v>
      </c>
    </row>
    <row r="43" spans="1:11" ht="13.5">
      <c r="A43" s="22" t="s">
        <v>45</v>
      </c>
      <c r="B43" s="6">
        <v>-25703099</v>
      </c>
      <c r="C43" s="6">
        <v>-31045377</v>
      </c>
      <c r="D43" s="23">
        <v>-34546974</v>
      </c>
      <c r="E43" s="24">
        <v>-19868436</v>
      </c>
      <c r="F43" s="6">
        <v>-19868436</v>
      </c>
      <c r="G43" s="25">
        <v>-19868436</v>
      </c>
      <c r="H43" s="26">
        <v>-31045377</v>
      </c>
      <c r="I43" s="24">
        <v>-51950000</v>
      </c>
      <c r="J43" s="6">
        <v>-39950000</v>
      </c>
      <c r="K43" s="25">
        <v>-41948000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76032183</v>
      </c>
      <c r="C45" s="7">
        <v>73455310</v>
      </c>
      <c r="D45" s="64">
        <v>84198360</v>
      </c>
      <c r="E45" s="65">
        <v>108402556</v>
      </c>
      <c r="F45" s="7">
        <v>108402556</v>
      </c>
      <c r="G45" s="66">
        <v>108402556</v>
      </c>
      <c r="H45" s="67">
        <v>73455310</v>
      </c>
      <c r="I45" s="65">
        <v>49363009</v>
      </c>
      <c r="J45" s="7">
        <v>27373009</v>
      </c>
      <c r="K45" s="66">
        <v>3084009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76032161</v>
      </c>
      <c r="C48" s="6">
        <v>73455310</v>
      </c>
      <c r="D48" s="23">
        <v>84198452</v>
      </c>
      <c r="E48" s="24">
        <v>93044000</v>
      </c>
      <c r="F48" s="6">
        <v>52015531</v>
      </c>
      <c r="G48" s="25">
        <v>52015531</v>
      </c>
      <c r="H48" s="26">
        <v>100888735</v>
      </c>
      <c r="I48" s="24">
        <v>49363000</v>
      </c>
      <c r="J48" s="6">
        <v>27373000</v>
      </c>
      <c r="K48" s="25">
        <v>3084000</v>
      </c>
    </row>
    <row r="49" spans="1:11" ht="13.5">
      <c r="A49" s="22" t="s">
        <v>50</v>
      </c>
      <c r="B49" s="6">
        <f>+B75</f>
        <v>22292766.413403183</v>
      </c>
      <c r="C49" s="6">
        <f aca="true" t="shared" si="6" ref="C49:K49">+C75</f>
        <v>20758886.060110077</v>
      </c>
      <c r="D49" s="23">
        <f t="shared" si="6"/>
        <v>14389689.522007756</v>
      </c>
      <c r="E49" s="24">
        <f t="shared" si="6"/>
        <v>178786835.563039</v>
      </c>
      <c r="F49" s="6">
        <f t="shared" si="6"/>
        <v>25693434.914380614</v>
      </c>
      <c r="G49" s="25">
        <f t="shared" si="6"/>
        <v>25693434.914380614</v>
      </c>
      <c r="H49" s="26">
        <f t="shared" si="6"/>
        <v>128497094.09078315</v>
      </c>
      <c r="I49" s="24">
        <f t="shared" si="6"/>
        <v>11576384.538398633</v>
      </c>
      <c r="J49" s="6">
        <f t="shared" si="6"/>
        <v>9194543.605393387</v>
      </c>
      <c r="K49" s="25">
        <f t="shared" si="6"/>
        <v>6143147.228010597</v>
      </c>
    </row>
    <row r="50" spans="1:11" ht="13.5">
      <c r="A50" s="34" t="s">
        <v>51</v>
      </c>
      <c r="B50" s="7">
        <f>+B48-B49</f>
        <v>53739394.58659682</v>
      </c>
      <c r="C50" s="7">
        <f aca="true" t="shared" si="7" ref="C50:K50">+C48-C49</f>
        <v>52696423.93988992</v>
      </c>
      <c r="D50" s="64">
        <f t="shared" si="7"/>
        <v>69808762.47799224</v>
      </c>
      <c r="E50" s="65">
        <f t="shared" si="7"/>
        <v>-85742835.563039</v>
      </c>
      <c r="F50" s="7">
        <f t="shared" si="7"/>
        <v>26322096.085619386</v>
      </c>
      <c r="G50" s="66">
        <f t="shared" si="7"/>
        <v>26322096.085619386</v>
      </c>
      <c r="H50" s="67">
        <f t="shared" si="7"/>
        <v>-27608359.09078315</v>
      </c>
      <c r="I50" s="65">
        <f t="shared" si="7"/>
        <v>37786615.46160137</v>
      </c>
      <c r="J50" s="7">
        <f t="shared" si="7"/>
        <v>18178456.394606613</v>
      </c>
      <c r="K50" s="66">
        <f t="shared" si="7"/>
        <v>-3059147.2280105967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86247849</v>
      </c>
      <c r="C53" s="6">
        <v>106427147</v>
      </c>
      <c r="D53" s="23">
        <v>126925441</v>
      </c>
      <c r="E53" s="24">
        <v>178017000</v>
      </c>
      <c r="F53" s="6">
        <v>178017000</v>
      </c>
      <c r="G53" s="25">
        <v>178017000</v>
      </c>
      <c r="H53" s="26">
        <v>163401517</v>
      </c>
      <c r="I53" s="24">
        <v>171534000</v>
      </c>
      <c r="J53" s="6">
        <v>188323000</v>
      </c>
      <c r="K53" s="25">
        <v>205935000</v>
      </c>
    </row>
    <row r="54" spans="1:11" ht="13.5">
      <c r="A54" s="22" t="s">
        <v>135</v>
      </c>
      <c r="B54" s="6">
        <v>8229569</v>
      </c>
      <c r="C54" s="6">
        <v>10868079</v>
      </c>
      <c r="D54" s="23">
        <v>14129614</v>
      </c>
      <c r="E54" s="24">
        <v>10264115</v>
      </c>
      <c r="F54" s="6">
        <v>19620000</v>
      </c>
      <c r="G54" s="25">
        <v>19620000</v>
      </c>
      <c r="H54" s="26">
        <v>10868079</v>
      </c>
      <c r="I54" s="24">
        <v>22042000</v>
      </c>
      <c r="J54" s="6">
        <v>23161000</v>
      </c>
      <c r="K54" s="25">
        <v>24337000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4.0018373159580465</v>
      </c>
      <c r="C70" s="5">
        <f aca="true" t="shared" si="8" ref="C70:K70">IF(ISERROR(C71/C72),0,(C71/C72))</f>
        <v>0.19456382905854339</v>
      </c>
      <c r="D70" s="5">
        <f t="shared" si="8"/>
        <v>1.2714942153553423</v>
      </c>
      <c r="E70" s="5">
        <f t="shared" si="8"/>
        <v>0.14248596691333362</v>
      </c>
      <c r="F70" s="5">
        <f t="shared" si="8"/>
        <v>0.1476196334112437</v>
      </c>
      <c r="G70" s="5">
        <f t="shared" si="8"/>
        <v>0.1476196334112437</v>
      </c>
      <c r="H70" s="5">
        <f t="shared" si="8"/>
        <v>0.6383438347831106</v>
      </c>
      <c r="I70" s="5">
        <f t="shared" si="8"/>
        <v>0.6343679053385805</v>
      </c>
      <c r="J70" s="5">
        <f t="shared" si="8"/>
        <v>0.6254717698082818</v>
      </c>
      <c r="K70" s="5">
        <f t="shared" si="8"/>
        <v>0.6160514927050879</v>
      </c>
    </row>
    <row r="71" spans="1:11" ht="12.75" hidden="1">
      <c r="A71" s="1" t="s">
        <v>141</v>
      </c>
      <c r="B71" s="1">
        <f>+B83</f>
        <v>4513000</v>
      </c>
      <c r="C71" s="1">
        <f aca="true" t="shared" si="9" ref="C71:K71">+C83</f>
        <v>579457</v>
      </c>
      <c r="D71" s="1">
        <f t="shared" si="9"/>
        <v>7120805</v>
      </c>
      <c r="E71" s="1">
        <f t="shared" si="9"/>
        <v>600000</v>
      </c>
      <c r="F71" s="1">
        <f t="shared" si="9"/>
        <v>600000</v>
      </c>
      <c r="G71" s="1">
        <f t="shared" si="9"/>
        <v>600000</v>
      </c>
      <c r="H71" s="1">
        <f t="shared" si="9"/>
        <v>2875190</v>
      </c>
      <c r="I71" s="1">
        <f t="shared" si="9"/>
        <v>6876000</v>
      </c>
      <c r="J71" s="1">
        <f t="shared" si="9"/>
        <v>7185000</v>
      </c>
      <c r="K71" s="1">
        <f t="shared" si="9"/>
        <v>7500000</v>
      </c>
    </row>
    <row r="72" spans="1:11" ht="12.75" hidden="1">
      <c r="A72" s="1" t="s">
        <v>142</v>
      </c>
      <c r="B72" s="1">
        <f>+B77</f>
        <v>1127732</v>
      </c>
      <c r="C72" s="1">
        <f aca="true" t="shared" si="10" ref="C72:K72">+C77</f>
        <v>2978236</v>
      </c>
      <c r="D72" s="1">
        <f t="shared" si="10"/>
        <v>5600344</v>
      </c>
      <c r="E72" s="1">
        <f t="shared" si="10"/>
        <v>4210941</v>
      </c>
      <c r="F72" s="1">
        <f t="shared" si="10"/>
        <v>4064500</v>
      </c>
      <c r="G72" s="1">
        <f t="shared" si="10"/>
        <v>4064500</v>
      </c>
      <c r="H72" s="1">
        <f t="shared" si="10"/>
        <v>4504140</v>
      </c>
      <c r="I72" s="1">
        <f t="shared" si="10"/>
        <v>10839136</v>
      </c>
      <c r="J72" s="1">
        <f t="shared" si="10"/>
        <v>11487329</v>
      </c>
      <c r="K72" s="1">
        <f t="shared" si="10"/>
        <v>12174307</v>
      </c>
    </row>
    <row r="73" spans="1:11" ht="12.75" hidden="1">
      <c r="A73" s="1" t="s">
        <v>143</v>
      </c>
      <c r="B73" s="1">
        <f>+B74</f>
        <v>1653296.3333333337</v>
      </c>
      <c r="C73" s="1">
        <f aca="true" t="shared" si="11" ref="C73:K73">+(C78+C80+C81+C82)-(B78+B80+B81+B82)</f>
        <v>3405547</v>
      </c>
      <c r="D73" s="1">
        <f t="shared" si="11"/>
        <v>-1667569</v>
      </c>
      <c r="E73" s="1">
        <f t="shared" si="11"/>
        <v>3772819</v>
      </c>
      <c r="F73" s="1">
        <f>+(F78+F80+F81+F82)-(D78+D80+D81+D82)</f>
        <v>3772819</v>
      </c>
      <c r="G73" s="1">
        <f>+(G78+G80+G81+G82)-(D78+D80+D81+D82)</f>
        <v>3772819</v>
      </c>
      <c r="H73" s="1">
        <f>+(H78+H80+H81+H82)-(D78+D80+D81+D82)</f>
        <v>8749531</v>
      </c>
      <c r="I73" s="1">
        <f>+(I78+I80+I81+I82)-(E78+E80+E81+E82)</f>
        <v>442000</v>
      </c>
      <c r="J73" s="1">
        <f t="shared" si="11"/>
        <v>1849000</v>
      </c>
      <c r="K73" s="1">
        <f t="shared" si="11"/>
        <v>727000</v>
      </c>
    </row>
    <row r="74" spans="1:11" ht="12.75" hidden="1">
      <c r="A74" s="1" t="s">
        <v>144</v>
      </c>
      <c r="B74" s="1">
        <f>+TREND(C74:E74)</f>
        <v>1653296.3333333337</v>
      </c>
      <c r="C74" s="1">
        <f>+C73</f>
        <v>3405547</v>
      </c>
      <c r="D74" s="1">
        <f aca="true" t="shared" si="12" ref="D74:K74">+D73</f>
        <v>-1667569</v>
      </c>
      <c r="E74" s="1">
        <f t="shared" si="12"/>
        <v>3772819</v>
      </c>
      <c r="F74" s="1">
        <f t="shared" si="12"/>
        <v>3772819</v>
      </c>
      <c r="G74" s="1">
        <f t="shared" si="12"/>
        <v>3772819</v>
      </c>
      <c r="H74" s="1">
        <f t="shared" si="12"/>
        <v>8749531</v>
      </c>
      <c r="I74" s="1">
        <f t="shared" si="12"/>
        <v>442000</v>
      </c>
      <c r="J74" s="1">
        <f t="shared" si="12"/>
        <v>1849000</v>
      </c>
      <c r="K74" s="1">
        <f t="shared" si="12"/>
        <v>727000</v>
      </c>
    </row>
    <row r="75" spans="1:11" ht="12.75" hidden="1">
      <c r="A75" s="1" t="s">
        <v>145</v>
      </c>
      <c r="B75" s="1">
        <f>+B84-(((B80+B81+B78)*B70)-B79)</f>
        <v>22292766.413403183</v>
      </c>
      <c r="C75" s="1">
        <f aca="true" t="shared" si="13" ref="C75:K75">+C84-(((C80+C81+C78)*C70)-C79)</f>
        <v>20758886.060110077</v>
      </c>
      <c r="D75" s="1">
        <f t="shared" si="13"/>
        <v>14389689.522007756</v>
      </c>
      <c r="E75" s="1">
        <f t="shared" si="13"/>
        <v>178786835.563039</v>
      </c>
      <c r="F75" s="1">
        <f t="shared" si="13"/>
        <v>25693434.914380614</v>
      </c>
      <c r="G75" s="1">
        <f t="shared" si="13"/>
        <v>25693434.914380614</v>
      </c>
      <c r="H75" s="1">
        <f t="shared" si="13"/>
        <v>128497094.09078315</v>
      </c>
      <c r="I75" s="1">
        <f t="shared" si="13"/>
        <v>11576384.538398633</v>
      </c>
      <c r="J75" s="1">
        <f t="shared" si="13"/>
        <v>9194543.605393387</v>
      </c>
      <c r="K75" s="1">
        <f t="shared" si="13"/>
        <v>6143147.228010597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1127732</v>
      </c>
      <c r="C77" s="3">
        <v>2978236</v>
      </c>
      <c r="D77" s="3">
        <v>5600344</v>
      </c>
      <c r="E77" s="3">
        <v>4210941</v>
      </c>
      <c r="F77" s="3">
        <v>4064500</v>
      </c>
      <c r="G77" s="3">
        <v>4064500</v>
      </c>
      <c r="H77" s="3">
        <v>4504140</v>
      </c>
      <c r="I77" s="3">
        <v>10839136</v>
      </c>
      <c r="J77" s="3">
        <v>11487329</v>
      </c>
      <c r="K77" s="3">
        <v>12174307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32054060</v>
      </c>
      <c r="C79" s="3">
        <v>21896063</v>
      </c>
      <c r="D79" s="3">
        <v>19700951</v>
      </c>
      <c r="E79" s="3">
        <v>179919599</v>
      </c>
      <c r="F79" s="3">
        <v>26867011</v>
      </c>
      <c r="G79" s="3">
        <v>26867011</v>
      </c>
      <c r="H79" s="3">
        <v>136748781</v>
      </c>
      <c r="I79" s="3">
        <v>16900000</v>
      </c>
      <c r="J79" s="3">
        <v>15600000</v>
      </c>
      <c r="K79" s="3">
        <v>12900000</v>
      </c>
    </row>
    <row r="80" spans="1:11" ht="12.75" hidden="1">
      <c r="A80" s="2" t="s">
        <v>67</v>
      </c>
      <c r="B80" s="3">
        <v>106435</v>
      </c>
      <c r="C80" s="3">
        <v>109968</v>
      </c>
      <c r="D80" s="3">
        <v>2200592</v>
      </c>
      <c r="E80" s="3">
        <v>7950000</v>
      </c>
      <c r="F80" s="3">
        <v>212000</v>
      </c>
      <c r="G80" s="3">
        <v>212000</v>
      </c>
      <c r="H80" s="3">
        <v>0</v>
      </c>
      <c r="I80" s="3">
        <v>5868000</v>
      </c>
      <c r="J80" s="3">
        <v>6714000</v>
      </c>
      <c r="K80" s="3">
        <v>8468000</v>
      </c>
    </row>
    <row r="81" spans="1:11" ht="12.75" hidden="1">
      <c r="A81" s="2" t="s">
        <v>68</v>
      </c>
      <c r="B81" s="3">
        <v>2332768</v>
      </c>
      <c r="C81" s="3">
        <v>5734782</v>
      </c>
      <c r="D81" s="3">
        <v>1976589</v>
      </c>
      <c r="E81" s="3">
        <v>0</v>
      </c>
      <c r="F81" s="3">
        <v>7738000</v>
      </c>
      <c r="G81" s="3">
        <v>7738000</v>
      </c>
      <c r="H81" s="3">
        <v>12926712</v>
      </c>
      <c r="I81" s="3">
        <v>2524000</v>
      </c>
      <c r="J81" s="3">
        <v>3527000</v>
      </c>
      <c r="K81" s="3">
        <v>2500000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4513000</v>
      </c>
      <c r="C83" s="3">
        <v>579457</v>
      </c>
      <c r="D83" s="3">
        <v>7120805</v>
      </c>
      <c r="E83" s="3">
        <v>600000</v>
      </c>
      <c r="F83" s="3">
        <v>600000</v>
      </c>
      <c r="G83" s="3">
        <v>600000</v>
      </c>
      <c r="H83" s="3">
        <v>2875190</v>
      </c>
      <c r="I83" s="3">
        <v>6876000</v>
      </c>
      <c r="J83" s="3">
        <v>7185000</v>
      </c>
      <c r="K83" s="3">
        <v>7500000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15049505</v>
      </c>
      <c r="C5" s="6">
        <v>19749898</v>
      </c>
      <c r="D5" s="23">
        <v>22882331</v>
      </c>
      <c r="E5" s="24">
        <v>24149312</v>
      </c>
      <c r="F5" s="6">
        <v>29904866</v>
      </c>
      <c r="G5" s="25">
        <v>29904866</v>
      </c>
      <c r="H5" s="26">
        <v>0</v>
      </c>
      <c r="I5" s="24">
        <v>31691000</v>
      </c>
      <c r="J5" s="6">
        <v>33221000</v>
      </c>
      <c r="K5" s="25">
        <v>35181000</v>
      </c>
    </row>
    <row r="6" spans="1:11" ht="13.5">
      <c r="A6" s="22" t="s">
        <v>18</v>
      </c>
      <c r="B6" s="6">
        <v>48286417</v>
      </c>
      <c r="C6" s="6">
        <v>54922339</v>
      </c>
      <c r="D6" s="23">
        <v>60007437</v>
      </c>
      <c r="E6" s="24">
        <v>63593840</v>
      </c>
      <c r="F6" s="6">
        <v>63594480</v>
      </c>
      <c r="G6" s="25">
        <v>63594480</v>
      </c>
      <c r="H6" s="26">
        <v>0</v>
      </c>
      <c r="I6" s="24">
        <v>70691000</v>
      </c>
      <c r="J6" s="6">
        <v>78650000</v>
      </c>
      <c r="K6" s="25">
        <v>87487000</v>
      </c>
    </row>
    <row r="7" spans="1:11" ht="13.5">
      <c r="A7" s="22" t="s">
        <v>19</v>
      </c>
      <c r="B7" s="6">
        <v>3261260</v>
      </c>
      <c r="C7" s="6">
        <v>3885545</v>
      </c>
      <c r="D7" s="23">
        <v>3640853</v>
      </c>
      <c r="E7" s="24">
        <v>3000000</v>
      </c>
      <c r="F7" s="6">
        <v>3000127</v>
      </c>
      <c r="G7" s="25">
        <v>3000127</v>
      </c>
      <c r="H7" s="26">
        <v>0</v>
      </c>
      <c r="I7" s="24">
        <v>3100000</v>
      </c>
      <c r="J7" s="6">
        <v>3100000</v>
      </c>
      <c r="K7" s="25">
        <v>3150000</v>
      </c>
    </row>
    <row r="8" spans="1:11" ht="13.5">
      <c r="A8" s="22" t="s">
        <v>20</v>
      </c>
      <c r="B8" s="6">
        <v>44950614</v>
      </c>
      <c r="C8" s="6">
        <v>52017583</v>
      </c>
      <c r="D8" s="23">
        <v>62805882</v>
      </c>
      <c r="E8" s="24">
        <v>66465000</v>
      </c>
      <c r="F8" s="6">
        <v>68778000</v>
      </c>
      <c r="G8" s="25">
        <v>68778000</v>
      </c>
      <c r="H8" s="26">
        <v>0</v>
      </c>
      <c r="I8" s="24">
        <v>91052000</v>
      </c>
      <c r="J8" s="6">
        <v>93295000</v>
      </c>
      <c r="K8" s="25">
        <v>94548000</v>
      </c>
    </row>
    <row r="9" spans="1:11" ht="13.5">
      <c r="A9" s="22" t="s">
        <v>21</v>
      </c>
      <c r="B9" s="6">
        <v>7189867</v>
      </c>
      <c r="C9" s="6">
        <v>7439543</v>
      </c>
      <c r="D9" s="23">
        <v>8032178</v>
      </c>
      <c r="E9" s="24">
        <v>7348150</v>
      </c>
      <c r="F9" s="6">
        <v>6933497</v>
      </c>
      <c r="G9" s="25">
        <v>6933497</v>
      </c>
      <c r="H9" s="26">
        <v>0</v>
      </c>
      <c r="I9" s="24">
        <v>8309000</v>
      </c>
      <c r="J9" s="6">
        <v>8453000</v>
      </c>
      <c r="K9" s="25">
        <v>8718000</v>
      </c>
    </row>
    <row r="10" spans="1:11" ht="25.5">
      <c r="A10" s="27" t="s">
        <v>134</v>
      </c>
      <c r="B10" s="28">
        <f>SUM(B5:B9)</f>
        <v>118737663</v>
      </c>
      <c r="C10" s="29">
        <f aca="true" t="shared" si="0" ref="C10:K10">SUM(C5:C9)</f>
        <v>138014908</v>
      </c>
      <c r="D10" s="30">
        <f t="shared" si="0"/>
        <v>157368681</v>
      </c>
      <c r="E10" s="28">
        <f t="shared" si="0"/>
        <v>164556302</v>
      </c>
      <c r="F10" s="29">
        <f t="shared" si="0"/>
        <v>172210970</v>
      </c>
      <c r="G10" s="31">
        <f t="shared" si="0"/>
        <v>172210970</v>
      </c>
      <c r="H10" s="32">
        <f t="shared" si="0"/>
        <v>0</v>
      </c>
      <c r="I10" s="28">
        <f t="shared" si="0"/>
        <v>204843000</v>
      </c>
      <c r="J10" s="29">
        <f t="shared" si="0"/>
        <v>216719000</v>
      </c>
      <c r="K10" s="31">
        <f t="shared" si="0"/>
        <v>229084000</v>
      </c>
    </row>
    <row r="11" spans="1:11" ht="13.5">
      <c r="A11" s="22" t="s">
        <v>22</v>
      </c>
      <c r="B11" s="6">
        <v>34671500</v>
      </c>
      <c r="C11" s="6">
        <v>40808570</v>
      </c>
      <c r="D11" s="23">
        <v>46068557</v>
      </c>
      <c r="E11" s="24">
        <v>71855605</v>
      </c>
      <c r="F11" s="6">
        <v>60500115</v>
      </c>
      <c r="G11" s="25">
        <v>60500115</v>
      </c>
      <c r="H11" s="26">
        <v>0</v>
      </c>
      <c r="I11" s="24">
        <v>83011000</v>
      </c>
      <c r="J11" s="6">
        <v>88892000</v>
      </c>
      <c r="K11" s="25">
        <v>93465000</v>
      </c>
    </row>
    <row r="12" spans="1:11" ht="13.5">
      <c r="A12" s="22" t="s">
        <v>23</v>
      </c>
      <c r="B12" s="6">
        <v>4668237</v>
      </c>
      <c r="C12" s="6">
        <v>6488366</v>
      </c>
      <c r="D12" s="23">
        <v>6867775</v>
      </c>
      <c r="E12" s="24">
        <v>6319710</v>
      </c>
      <c r="F12" s="6">
        <v>7820000</v>
      </c>
      <c r="G12" s="25">
        <v>7820000</v>
      </c>
      <c r="H12" s="26">
        <v>0</v>
      </c>
      <c r="I12" s="24">
        <v>8484000</v>
      </c>
      <c r="J12" s="6">
        <v>8909000</v>
      </c>
      <c r="K12" s="25">
        <v>9354000</v>
      </c>
    </row>
    <row r="13" spans="1:11" ht="13.5">
      <c r="A13" s="22" t="s">
        <v>135</v>
      </c>
      <c r="B13" s="6">
        <v>16823621</v>
      </c>
      <c r="C13" s="6">
        <v>17560243</v>
      </c>
      <c r="D13" s="23">
        <v>19425420</v>
      </c>
      <c r="E13" s="24">
        <v>21542773</v>
      </c>
      <c r="F13" s="6">
        <v>21973000</v>
      </c>
      <c r="G13" s="25">
        <v>21973000</v>
      </c>
      <c r="H13" s="26">
        <v>0</v>
      </c>
      <c r="I13" s="24">
        <v>24854000</v>
      </c>
      <c r="J13" s="6">
        <v>26165000</v>
      </c>
      <c r="K13" s="25">
        <v>27416000</v>
      </c>
    </row>
    <row r="14" spans="1:11" ht="13.5">
      <c r="A14" s="22" t="s">
        <v>24</v>
      </c>
      <c r="B14" s="6">
        <v>23000</v>
      </c>
      <c r="C14" s="6">
        <v>16137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1364000</v>
      </c>
      <c r="J14" s="6">
        <v>1239000</v>
      </c>
      <c r="K14" s="25">
        <v>1127000</v>
      </c>
    </row>
    <row r="15" spans="1:11" ht="13.5">
      <c r="A15" s="22" t="s">
        <v>25</v>
      </c>
      <c r="B15" s="6">
        <v>29003544</v>
      </c>
      <c r="C15" s="6">
        <v>31537084</v>
      </c>
      <c r="D15" s="23">
        <v>32855618</v>
      </c>
      <c r="E15" s="24">
        <v>41000000</v>
      </c>
      <c r="F15" s="6">
        <v>41000000</v>
      </c>
      <c r="G15" s="25">
        <v>41000000</v>
      </c>
      <c r="H15" s="26">
        <v>0</v>
      </c>
      <c r="I15" s="24">
        <v>47081000</v>
      </c>
      <c r="J15" s="6">
        <v>53422000</v>
      </c>
      <c r="K15" s="25">
        <v>60347000</v>
      </c>
    </row>
    <row r="16" spans="1:11" ht="13.5">
      <c r="A16" s="33" t="s">
        <v>26</v>
      </c>
      <c r="B16" s="6">
        <v>1103352</v>
      </c>
      <c r="C16" s="6">
        <v>1268328</v>
      </c>
      <c r="D16" s="23">
        <v>2321905</v>
      </c>
      <c r="E16" s="24">
        <v>42544000</v>
      </c>
      <c r="F16" s="6">
        <v>911013</v>
      </c>
      <c r="G16" s="25">
        <v>911013</v>
      </c>
      <c r="H16" s="26">
        <v>0</v>
      </c>
      <c r="I16" s="24">
        <v>2400000</v>
      </c>
      <c r="J16" s="6">
        <v>2529000</v>
      </c>
      <c r="K16" s="25">
        <v>2671000</v>
      </c>
    </row>
    <row r="17" spans="1:11" ht="13.5">
      <c r="A17" s="22" t="s">
        <v>27</v>
      </c>
      <c r="B17" s="6">
        <v>40597263</v>
      </c>
      <c r="C17" s="6">
        <v>47763028</v>
      </c>
      <c r="D17" s="23">
        <v>47629202</v>
      </c>
      <c r="E17" s="24">
        <v>43091409</v>
      </c>
      <c r="F17" s="6">
        <v>53445148</v>
      </c>
      <c r="G17" s="25">
        <v>53445148</v>
      </c>
      <c r="H17" s="26">
        <v>0</v>
      </c>
      <c r="I17" s="24">
        <v>40579000</v>
      </c>
      <c r="J17" s="6">
        <v>39416000</v>
      </c>
      <c r="K17" s="25">
        <v>39868000</v>
      </c>
    </row>
    <row r="18" spans="1:11" ht="13.5">
      <c r="A18" s="34" t="s">
        <v>28</v>
      </c>
      <c r="B18" s="35">
        <f>SUM(B11:B17)</f>
        <v>126890517</v>
      </c>
      <c r="C18" s="36">
        <f aca="true" t="shared" si="1" ref="C18:K18">SUM(C11:C17)</f>
        <v>145441756</v>
      </c>
      <c r="D18" s="37">
        <f t="shared" si="1"/>
        <v>155168477</v>
      </c>
      <c r="E18" s="35">
        <f t="shared" si="1"/>
        <v>226353497</v>
      </c>
      <c r="F18" s="36">
        <f t="shared" si="1"/>
        <v>185649276</v>
      </c>
      <c r="G18" s="38">
        <f t="shared" si="1"/>
        <v>185649276</v>
      </c>
      <c r="H18" s="39">
        <f t="shared" si="1"/>
        <v>0</v>
      </c>
      <c r="I18" s="35">
        <f t="shared" si="1"/>
        <v>207773000</v>
      </c>
      <c r="J18" s="36">
        <f t="shared" si="1"/>
        <v>220572000</v>
      </c>
      <c r="K18" s="38">
        <f t="shared" si="1"/>
        <v>234248000</v>
      </c>
    </row>
    <row r="19" spans="1:11" ht="13.5">
      <c r="A19" s="34" t="s">
        <v>29</v>
      </c>
      <c r="B19" s="40">
        <f>+B10-B18</f>
        <v>-8152854</v>
      </c>
      <c r="C19" s="41">
        <f aca="true" t="shared" si="2" ref="C19:K19">+C10-C18</f>
        <v>-7426848</v>
      </c>
      <c r="D19" s="42">
        <f t="shared" si="2"/>
        <v>2200204</v>
      </c>
      <c r="E19" s="40">
        <f t="shared" si="2"/>
        <v>-61797195</v>
      </c>
      <c r="F19" s="41">
        <f t="shared" si="2"/>
        <v>-13438306</v>
      </c>
      <c r="G19" s="43">
        <f t="shared" si="2"/>
        <v>-13438306</v>
      </c>
      <c r="H19" s="44">
        <f t="shared" si="2"/>
        <v>0</v>
      </c>
      <c r="I19" s="40">
        <f t="shared" si="2"/>
        <v>-2930000</v>
      </c>
      <c r="J19" s="41">
        <f t="shared" si="2"/>
        <v>-3853000</v>
      </c>
      <c r="K19" s="43">
        <f t="shared" si="2"/>
        <v>-5164000</v>
      </c>
    </row>
    <row r="20" spans="1:11" ht="13.5">
      <c r="A20" s="22" t="s">
        <v>30</v>
      </c>
      <c r="B20" s="24">
        <v>8604053</v>
      </c>
      <c r="C20" s="6">
        <v>25702200</v>
      </c>
      <c r="D20" s="23">
        <v>21855459</v>
      </c>
      <c r="E20" s="24">
        <v>40426000</v>
      </c>
      <c r="F20" s="6">
        <v>52622000</v>
      </c>
      <c r="G20" s="25">
        <v>52622000</v>
      </c>
      <c r="H20" s="26">
        <v>0</v>
      </c>
      <c r="I20" s="24">
        <v>69570000</v>
      </c>
      <c r="J20" s="6">
        <v>52501000</v>
      </c>
      <c r="K20" s="25">
        <v>40896000</v>
      </c>
    </row>
    <row r="21" spans="1:11" ht="13.5">
      <c r="A21" s="22" t="s">
        <v>136</v>
      </c>
      <c r="B21" s="45">
        <v>0</v>
      </c>
      <c r="C21" s="46">
        <v>-6480370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451199</v>
      </c>
      <c r="C22" s="52">
        <f aca="true" t="shared" si="3" ref="C22:K22">SUM(C19:C21)</f>
        <v>11794982</v>
      </c>
      <c r="D22" s="53">
        <f t="shared" si="3"/>
        <v>24055663</v>
      </c>
      <c r="E22" s="51">
        <f t="shared" si="3"/>
        <v>-21371195</v>
      </c>
      <c r="F22" s="52">
        <f t="shared" si="3"/>
        <v>39183694</v>
      </c>
      <c r="G22" s="54">
        <f t="shared" si="3"/>
        <v>39183694</v>
      </c>
      <c r="H22" s="55">
        <f t="shared" si="3"/>
        <v>0</v>
      </c>
      <c r="I22" s="51">
        <f t="shared" si="3"/>
        <v>66640000</v>
      </c>
      <c r="J22" s="52">
        <f t="shared" si="3"/>
        <v>48648000</v>
      </c>
      <c r="K22" s="54">
        <f t="shared" si="3"/>
        <v>35732000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451199</v>
      </c>
      <c r="C24" s="41">
        <f aca="true" t="shared" si="4" ref="C24:K24">SUM(C22:C23)</f>
        <v>11794982</v>
      </c>
      <c r="D24" s="42">
        <f t="shared" si="4"/>
        <v>24055663</v>
      </c>
      <c r="E24" s="40">
        <f t="shared" si="4"/>
        <v>-21371195</v>
      </c>
      <c r="F24" s="41">
        <f t="shared" si="4"/>
        <v>39183694</v>
      </c>
      <c r="G24" s="43">
        <f t="shared" si="4"/>
        <v>39183694</v>
      </c>
      <c r="H24" s="44">
        <f t="shared" si="4"/>
        <v>0</v>
      </c>
      <c r="I24" s="40">
        <f t="shared" si="4"/>
        <v>66640000</v>
      </c>
      <c r="J24" s="41">
        <f t="shared" si="4"/>
        <v>48648000</v>
      </c>
      <c r="K24" s="43">
        <f t="shared" si="4"/>
        <v>35732000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12299360</v>
      </c>
      <c r="C27" s="7">
        <v>39275000</v>
      </c>
      <c r="D27" s="64">
        <v>30377087</v>
      </c>
      <c r="E27" s="65">
        <v>52916000</v>
      </c>
      <c r="F27" s="7">
        <v>65288000</v>
      </c>
      <c r="G27" s="66">
        <v>65288000</v>
      </c>
      <c r="H27" s="67">
        <v>0</v>
      </c>
      <c r="I27" s="65">
        <v>105731000</v>
      </c>
      <c r="J27" s="7">
        <v>67601000</v>
      </c>
      <c r="K27" s="66">
        <v>50896000</v>
      </c>
    </row>
    <row r="28" spans="1:11" ht="13.5">
      <c r="A28" s="68" t="s">
        <v>30</v>
      </c>
      <c r="B28" s="6">
        <v>7400269</v>
      </c>
      <c r="C28" s="6">
        <v>26459000</v>
      </c>
      <c r="D28" s="23">
        <v>30377087</v>
      </c>
      <c r="E28" s="24">
        <v>37497000</v>
      </c>
      <c r="F28" s="6">
        <v>58627000</v>
      </c>
      <c r="G28" s="25">
        <v>58627000</v>
      </c>
      <c r="H28" s="26">
        <v>0</v>
      </c>
      <c r="I28" s="24">
        <v>69570000</v>
      </c>
      <c r="J28" s="6">
        <v>52501000</v>
      </c>
      <c r="K28" s="25">
        <v>40896000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30000000</v>
      </c>
      <c r="J30" s="6">
        <v>0</v>
      </c>
      <c r="K30" s="25">
        <v>0</v>
      </c>
    </row>
    <row r="31" spans="1:11" ht="13.5">
      <c r="A31" s="22" t="s">
        <v>35</v>
      </c>
      <c r="B31" s="6">
        <v>4899091</v>
      </c>
      <c r="C31" s="6">
        <v>12816000</v>
      </c>
      <c r="D31" s="23">
        <v>0</v>
      </c>
      <c r="E31" s="24">
        <v>15419000</v>
      </c>
      <c r="F31" s="6">
        <v>6661000</v>
      </c>
      <c r="G31" s="25">
        <v>6661000</v>
      </c>
      <c r="H31" s="26">
        <v>0</v>
      </c>
      <c r="I31" s="24">
        <v>6161000</v>
      </c>
      <c r="J31" s="6">
        <v>15100000</v>
      </c>
      <c r="K31" s="25">
        <v>10000000</v>
      </c>
    </row>
    <row r="32" spans="1:11" ht="13.5">
      <c r="A32" s="34" t="s">
        <v>36</v>
      </c>
      <c r="B32" s="7">
        <f>SUM(B28:B31)</f>
        <v>12299360</v>
      </c>
      <c r="C32" s="7">
        <f aca="true" t="shared" si="5" ref="C32:K32">SUM(C28:C31)</f>
        <v>39275000</v>
      </c>
      <c r="D32" s="64">
        <f t="shared" si="5"/>
        <v>30377087</v>
      </c>
      <c r="E32" s="65">
        <f t="shared" si="5"/>
        <v>52916000</v>
      </c>
      <c r="F32" s="7">
        <f t="shared" si="5"/>
        <v>65288000</v>
      </c>
      <c r="G32" s="66">
        <f t="shared" si="5"/>
        <v>65288000</v>
      </c>
      <c r="H32" s="67">
        <f t="shared" si="5"/>
        <v>0</v>
      </c>
      <c r="I32" s="65">
        <f t="shared" si="5"/>
        <v>105731000</v>
      </c>
      <c r="J32" s="7">
        <f t="shared" si="5"/>
        <v>67601000</v>
      </c>
      <c r="K32" s="66">
        <f t="shared" si="5"/>
        <v>50896000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86097408</v>
      </c>
      <c r="C35" s="6">
        <v>78929557</v>
      </c>
      <c r="D35" s="23">
        <v>86892592</v>
      </c>
      <c r="E35" s="24">
        <v>13277000</v>
      </c>
      <c r="F35" s="6">
        <v>91634000</v>
      </c>
      <c r="G35" s="25">
        <v>91634000</v>
      </c>
      <c r="H35" s="26">
        <v>76717718</v>
      </c>
      <c r="I35" s="24">
        <v>56619000</v>
      </c>
      <c r="J35" s="6">
        <v>56615000</v>
      </c>
      <c r="K35" s="25">
        <v>56898000</v>
      </c>
    </row>
    <row r="36" spans="1:11" ht="13.5">
      <c r="A36" s="22" t="s">
        <v>39</v>
      </c>
      <c r="B36" s="6">
        <v>384746042</v>
      </c>
      <c r="C36" s="6">
        <v>406460009</v>
      </c>
      <c r="D36" s="23">
        <v>416968688</v>
      </c>
      <c r="E36" s="24">
        <v>445050000</v>
      </c>
      <c r="F36" s="6">
        <v>416968000</v>
      </c>
      <c r="G36" s="25">
        <v>416968000</v>
      </c>
      <c r="H36" s="26">
        <v>463137068</v>
      </c>
      <c r="I36" s="24">
        <v>519543000</v>
      </c>
      <c r="J36" s="6">
        <v>539543000</v>
      </c>
      <c r="K36" s="25">
        <v>544543000</v>
      </c>
    </row>
    <row r="37" spans="1:11" ht="13.5">
      <c r="A37" s="22" t="s">
        <v>40</v>
      </c>
      <c r="B37" s="6">
        <v>34739543</v>
      </c>
      <c r="C37" s="6">
        <v>31131898</v>
      </c>
      <c r="D37" s="23">
        <v>28801323</v>
      </c>
      <c r="E37" s="24">
        <v>25268000</v>
      </c>
      <c r="F37" s="6">
        <v>33543000</v>
      </c>
      <c r="G37" s="25">
        <v>33543000</v>
      </c>
      <c r="H37" s="26">
        <v>19726800</v>
      </c>
      <c r="I37" s="24">
        <v>25150000</v>
      </c>
      <c r="J37" s="6">
        <v>27120000</v>
      </c>
      <c r="K37" s="25">
        <v>24630000</v>
      </c>
    </row>
    <row r="38" spans="1:11" ht="13.5">
      <c r="A38" s="22" t="s">
        <v>41</v>
      </c>
      <c r="B38" s="6">
        <v>8022722</v>
      </c>
      <c r="C38" s="6">
        <v>14381502</v>
      </c>
      <c r="D38" s="23">
        <v>15399157</v>
      </c>
      <c r="E38" s="24">
        <v>14382000</v>
      </c>
      <c r="F38" s="6">
        <v>15399000</v>
      </c>
      <c r="G38" s="25">
        <v>15399000</v>
      </c>
      <c r="H38" s="26">
        <v>14478583</v>
      </c>
      <c r="I38" s="24">
        <v>49715000</v>
      </c>
      <c r="J38" s="6">
        <v>44715000</v>
      </c>
      <c r="K38" s="25">
        <v>39715000</v>
      </c>
    </row>
    <row r="39" spans="1:11" ht="13.5">
      <c r="A39" s="22" t="s">
        <v>42</v>
      </c>
      <c r="B39" s="6">
        <v>428081185</v>
      </c>
      <c r="C39" s="6">
        <v>439876166</v>
      </c>
      <c r="D39" s="23">
        <v>459660800</v>
      </c>
      <c r="E39" s="24">
        <v>418677000</v>
      </c>
      <c r="F39" s="6">
        <v>459660000</v>
      </c>
      <c r="G39" s="25">
        <v>459660000</v>
      </c>
      <c r="H39" s="26">
        <v>505649403</v>
      </c>
      <c r="I39" s="24">
        <v>501297000</v>
      </c>
      <c r="J39" s="6">
        <v>524323000</v>
      </c>
      <c r="K39" s="25">
        <v>537096000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28206184</v>
      </c>
      <c r="C42" s="6">
        <v>23197394</v>
      </c>
      <c r="D42" s="23">
        <v>41190050</v>
      </c>
      <c r="E42" s="24">
        <v>-8573003</v>
      </c>
      <c r="F42" s="6">
        <v>138315000</v>
      </c>
      <c r="G42" s="25">
        <v>138315000</v>
      </c>
      <c r="H42" s="26">
        <v>2151668</v>
      </c>
      <c r="I42" s="24">
        <v>71126000</v>
      </c>
      <c r="J42" s="6">
        <v>60136000</v>
      </c>
      <c r="K42" s="25">
        <v>46121000</v>
      </c>
    </row>
    <row r="43" spans="1:11" ht="13.5">
      <c r="A43" s="22" t="s">
        <v>45</v>
      </c>
      <c r="B43" s="6">
        <v>-12265093</v>
      </c>
      <c r="C43" s="6">
        <v>-39064388</v>
      </c>
      <c r="D43" s="23">
        <v>-29982405</v>
      </c>
      <c r="E43" s="24">
        <v>-47624000</v>
      </c>
      <c r="F43" s="6">
        <v>-63989000</v>
      </c>
      <c r="G43" s="25">
        <v>-63989000</v>
      </c>
      <c r="H43" s="26">
        <v>25702</v>
      </c>
      <c r="I43" s="24">
        <v>-84585000</v>
      </c>
      <c r="J43" s="6">
        <v>-54081000</v>
      </c>
      <c r="K43" s="25">
        <v>-40717000</v>
      </c>
    </row>
    <row r="44" spans="1:11" ht="13.5">
      <c r="A44" s="22" t="s">
        <v>46</v>
      </c>
      <c r="B44" s="6">
        <v>14128</v>
      </c>
      <c r="C44" s="6">
        <v>69494</v>
      </c>
      <c r="D44" s="23">
        <v>134395</v>
      </c>
      <c r="E44" s="24">
        <v>166000</v>
      </c>
      <c r="F44" s="6">
        <v>166000</v>
      </c>
      <c r="G44" s="25">
        <v>166000</v>
      </c>
      <c r="H44" s="26">
        <v>66536</v>
      </c>
      <c r="I44" s="24">
        <v>12200000</v>
      </c>
      <c r="J44" s="6">
        <v>12200000</v>
      </c>
      <c r="K44" s="25">
        <v>-2500000</v>
      </c>
    </row>
    <row r="45" spans="1:11" ht="13.5">
      <c r="A45" s="34" t="s">
        <v>47</v>
      </c>
      <c r="B45" s="7">
        <v>64315197</v>
      </c>
      <c r="C45" s="7">
        <v>48517699</v>
      </c>
      <c r="D45" s="64">
        <v>59860308</v>
      </c>
      <c r="E45" s="65">
        <v>-9434003</v>
      </c>
      <c r="F45" s="7">
        <v>134352000</v>
      </c>
      <c r="G45" s="66">
        <v>134352000</v>
      </c>
      <c r="H45" s="67">
        <v>2243906</v>
      </c>
      <c r="I45" s="65">
        <v>46741000</v>
      </c>
      <c r="J45" s="7">
        <v>64996000</v>
      </c>
      <c r="K45" s="66">
        <v>67900000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64315199</v>
      </c>
      <c r="C48" s="6">
        <v>48518268</v>
      </c>
      <c r="D48" s="23">
        <v>60187695</v>
      </c>
      <c r="E48" s="24">
        <v>-9434000</v>
      </c>
      <c r="F48" s="6">
        <v>60188000</v>
      </c>
      <c r="G48" s="25">
        <v>60188000</v>
      </c>
      <c r="H48" s="26">
        <v>24754012</v>
      </c>
      <c r="I48" s="24">
        <v>30903000</v>
      </c>
      <c r="J48" s="6">
        <v>33198000</v>
      </c>
      <c r="K48" s="25">
        <v>34732000</v>
      </c>
    </row>
    <row r="49" spans="1:11" ht="13.5">
      <c r="A49" s="22" t="s">
        <v>50</v>
      </c>
      <c r="B49" s="6">
        <f>+B75</f>
        <v>9038453.71199911</v>
      </c>
      <c r="C49" s="6">
        <f aca="true" t="shared" si="6" ref="C49:K49">+C75</f>
        <v>4097252.2297856547</v>
      </c>
      <c r="D49" s="23">
        <f t="shared" si="6"/>
        <v>341095.38621778786</v>
      </c>
      <c r="E49" s="24">
        <f t="shared" si="6"/>
        <v>5503842.286814708</v>
      </c>
      <c r="F49" s="6">
        <f t="shared" si="6"/>
        <v>-17025974.499497086</v>
      </c>
      <c r="G49" s="25">
        <f t="shared" si="6"/>
        <v>-17025974.499497086</v>
      </c>
      <c r="H49" s="26">
        <f t="shared" si="6"/>
        <v>17024306</v>
      </c>
      <c r="I49" s="24">
        <f t="shared" si="6"/>
        <v>314958.7771363519</v>
      </c>
      <c r="J49" s="6">
        <f t="shared" si="6"/>
        <v>3608903.1947076246</v>
      </c>
      <c r="K49" s="25">
        <f t="shared" si="6"/>
        <v>1369389.6762212105</v>
      </c>
    </row>
    <row r="50" spans="1:11" ht="13.5">
      <c r="A50" s="34" t="s">
        <v>51</v>
      </c>
      <c r="B50" s="7">
        <f>+B48-B49</f>
        <v>55276745.28800089</v>
      </c>
      <c r="C50" s="7">
        <f aca="true" t="shared" si="7" ref="C50:K50">+C48-C49</f>
        <v>44421015.77021435</v>
      </c>
      <c r="D50" s="64">
        <f t="shared" si="7"/>
        <v>59846599.61378221</v>
      </c>
      <c r="E50" s="65">
        <f t="shared" si="7"/>
        <v>-14937842.286814708</v>
      </c>
      <c r="F50" s="7">
        <f t="shared" si="7"/>
        <v>77213974.49949709</v>
      </c>
      <c r="G50" s="66">
        <f t="shared" si="7"/>
        <v>77213974.49949709</v>
      </c>
      <c r="H50" s="67">
        <f t="shared" si="7"/>
        <v>7729706</v>
      </c>
      <c r="I50" s="65">
        <f t="shared" si="7"/>
        <v>30588041.222863648</v>
      </c>
      <c r="J50" s="7">
        <f t="shared" si="7"/>
        <v>29589096.805292375</v>
      </c>
      <c r="K50" s="66">
        <f t="shared" si="7"/>
        <v>33362610.32377879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384746467</v>
      </c>
      <c r="C53" s="6">
        <v>385576001</v>
      </c>
      <c r="D53" s="23">
        <v>396163657</v>
      </c>
      <c r="E53" s="24">
        <v>441051340</v>
      </c>
      <c r="F53" s="6">
        <v>453423340</v>
      </c>
      <c r="G53" s="25">
        <v>453423340</v>
      </c>
      <c r="H53" s="26">
        <v>388135340</v>
      </c>
      <c r="I53" s="24">
        <v>519543000</v>
      </c>
      <c r="J53" s="6">
        <v>539543000</v>
      </c>
      <c r="K53" s="25">
        <v>544543000</v>
      </c>
    </row>
    <row r="54" spans="1:11" ht="13.5">
      <c r="A54" s="22" t="s">
        <v>135</v>
      </c>
      <c r="B54" s="6">
        <v>16823621</v>
      </c>
      <c r="C54" s="6">
        <v>17560243</v>
      </c>
      <c r="D54" s="23">
        <v>19425420</v>
      </c>
      <c r="E54" s="24">
        <v>21542773</v>
      </c>
      <c r="F54" s="6">
        <v>21973000</v>
      </c>
      <c r="G54" s="25">
        <v>21973000</v>
      </c>
      <c r="H54" s="26">
        <v>0</v>
      </c>
      <c r="I54" s="24">
        <v>24854000</v>
      </c>
      <c r="J54" s="6">
        <v>26165000</v>
      </c>
      <c r="K54" s="25">
        <v>27416000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11730000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5015643</v>
      </c>
      <c r="C56" s="6">
        <v>6618835</v>
      </c>
      <c r="D56" s="23">
        <v>6230522</v>
      </c>
      <c r="E56" s="24">
        <v>10214950</v>
      </c>
      <c r="F56" s="6">
        <v>0</v>
      </c>
      <c r="G56" s="25">
        <v>0</v>
      </c>
      <c r="H56" s="26">
        <v>0</v>
      </c>
      <c r="I56" s="24">
        <v>12877385</v>
      </c>
      <c r="J56" s="6">
        <v>13490049</v>
      </c>
      <c r="K56" s="25">
        <v>14263776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953</v>
      </c>
      <c r="C59" s="6">
        <v>1098</v>
      </c>
      <c r="D59" s="23">
        <v>1260</v>
      </c>
      <c r="E59" s="24">
        <v>1285</v>
      </c>
      <c r="F59" s="6">
        <v>1285</v>
      </c>
      <c r="G59" s="25">
        <v>1285</v>
      </c>
      <c r="H59" s="26">
        <v>1285</v>
      </c>
      <c r="I59" s="24">
        <v>1298</v>
      </c>
      <c r="J59" s="6">
        <v>1311</v>
      </c>
      <c r="K59" s="25">
        <v>0</v>
      </c>
    </row>
    <row r="60" spans="1:11" ht="13.5">
      <c r="A60" s="33" t="s">
        <v>58</v>
      </c>
      <c r="B60" s="6">
        <v>953000</v>
      </c>
      <c r="C60" s="6">
        <v>1098000</v>
      </c>
      <c r="D60" s="23">
        <v>1260000</v>
      </c>
      <c r="E60" s="24">
        <v>1297800</v>
      </c>
      <c r="F60" s="6">
        <v>1297800</v>
      </c>
      <c r="G60" s="25">
        <v>1297800</v>
      </c>
      <c r="H60" s="26">
        <v>0</v>
      </c>
      <c r="I60" s="24">
        <v>1310778</v>
      </c>
      <c r="J60" s="6">
        <v>1323886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11375</v>
      </c>
      <c r="C64" s="92">
        <v>11375</v>
      </c>
      <c r="D64" s="93">
        <v>10282</v>
      </c>
      <c r="E64" s="91">
        <v>0</v>
      </c>
      <c r="F64" s="92">
        <v>9782</v>
      </c>
      <c r="G64" s="93">
        <v>9782</v>
      </c>
      <c r="H64" s="94">
        <v>9782</v>
      </c>
      <c r="I64" s="91">
        <v>9282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2948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1.1459276549178343</v>
      </c>
      <c r="C70" s="5">
        <f aca="true" t="shared" si="8" ref="C70:K70">IF(ISERROR(C71/C72),0,(C71/C72))</f>
        <v>0.8440766507554704</v>
      </c>
      <c r="D70" s="5">
        <f t="shared" si="8"/>
        <v>1.0580583249067044</v>
      </c>
      <c r="E70" s="5">
        <f t="shared" si="8"/>
        <v>0.8248624634946627</v>
      </c>
      <c r="F70" s="5">
        <f t="shared" si="8"/>
        <v>1.6444565306720105</v>
      </c>
      <c r="G70" s="5">
        <f t="shared" si="8"/>
        <v>1.6444565306720105</v>
      </c>
      <c r="H70" s="5">
        <f t="shared" si="8"/>
        <v>0</v>
      </c>
      <c r="I70" s="5">
        <f t="shared" si="8"/>
        <v>0.8293628208255414</v>
      </c>
      <c r="J70" s="5">
        <f t="shared" si="8"/>
        <v>0.8563212659153618</v>
      </c>
      <c r="K70" s="5">
        <f t="shared" si="8"/>
        <v>0.8720716058027491</v>
      </c>
    </row>
    <row r="71" spans="1:11" ht="12.75" hidden="1">
      <c r="A71" s="1" t="s">
        <v>141</v>
      </c>
      <c r="B71" s="1">
        <f>+B83</f>
        <v>80817452</v>
      </c>
      <c r="C71" s="1">
        <f aca="true" t="shared" si="9" ref="C71:K71">+C83</f>
        <v>69131630</v>
      </c>
      <c r="D71" s="1">
        <f t="shared" si="9"/>
        <v>96168431</v>
      </c>
      <c r="E71" s="1">
        <f t="shared" si="9"/>
        <v>78428997</v>
      </c>
      <c r="F71" s="1">
        <f t="shared" si="9"/>
        <v>165141000</v>
      </c>
      <c r="G71" s="1">
        <f t="shared" si="9"/>
        <v>165141000</v>
      </c>
      <c r="H71" s="1">
        <f t="shared" si="9"/>
        <v>76032745</v>
      </c>
      <c r="I71" s="1">
        <f t="shared" si="9"/>
        <v>91803000</v>
      </c>
      <c r="J71" s="1">
        <f t="shared" si="9"/>
        <v>103036000</v>
      </c>
      <c r="K71" s="1">
        <f t="shared" si="9"/>
        <v>114578000</v>
      </c>
    </row>
    <row r="72" spans="1:11" ht="12.75" hidden="1">
      <c r="A72" s="1" t="s">
        <v>142</v>
      </c>
      <c r="B72" s="1">
        <f>+B77</f>
        <v>70525789</v>
      </c>
      <c r="C72" s="1">
        <f aca="true" t="shared" si="10" ref="C72:K72">+C77</f>
        <v>81902076</v>
      </c>
      <c r="D72" s="1">
        <f t="shared" si="10"/>
        <v>90891427</v>
      </c>
      <c r="E72" s="1">
        <f t="shared" si="10"/>
        <v>95081302</v>
      </c>
      <c r="F72" s="1">
        <f t="shared" si="10"/>
        <v>100422843</v>
      </c>
      <c r="G72" s="1">
        <f t="shared" si="10"/>
        <v>100422843</v>
      </c>
      <c r="H72" s="1">
        <f t="shared" si="10"/>
        <v>0</v>
      </c>
      <c r="I72" s="1">
        <f t="shared" si="10"/>
        <v>110691000</v>
      </c>
      <c r="J72" s="1">
        <f t="shared" si="10"/>
        <v>120324000</v>
      </c>
      <c r="K72" s="1">
        <f t="shared" si="10"/>
        <v>131386000</v>
      </c>
    </row>
    <row r="73" spans="1:11" ht="12.75" hidden="1">
      <c r="A73" s="1" t="s">
        <v>143</v>
      </c>
      <c r="B73" s="1">
        <f>+B74</f>
        <v>6119040.499999998</v>
      </c>
      <c r="C73" s="1">
        <f aca="true" t="shared" si="11" ref="C73:K73">+(C78+C80+C81+C82)-(B78+B80+B81+B82)</f>
        <v>8521208</v>
      </c>
      <c r="D73" s="1">
        <f t="shared" si="11"/>
        <v>-4543348</v>
      </c>
      <c r="E73" s="1">
        <f t="shared" si="11"/>
        <v>-3194899</v>
      </c>
      <c r="F73" s="1">
        <f>+(F78+F80+F81+F82)-(D78+D80+D81+D82)</f>
        <v>4741101</v>
      </c>
      <c r="G73" s="1">
        <f>+(G78+G80+G81+G82)-(D78+D80+D81+D82)</f>
        <v>4741101</v>
      </c>
      <c r="H73" s="1">
        <f>+(H78+H80+H81+H82)-(D78+D80+D81+D82)</f>
        <v>14637568</v>
      </c>
      <c r="I73" s="1">
        <f>+(I78+I80+I81+I82)-(E78+E80+E81+E82)</f>
        <v>2705000</v>
      </c>
      <c r="J73" s="1">
        <f t="shared" si="11"/>
        <v>-2299000</v>
      </c>
      <c r="K73" s="1">
        <f t="shared" si="11"/>
        <v>-1251000</v>
      </c>
    </row>
    <row r="74" spans="1:11" ht="12.75" hidden="1">
      <c r="A74" s="1" t="s">
        <v>144</v>
      </c>
      <c r="B74" s="1">
        <f>+TREND(C74:E74)</f>
        <v>6119040.499999998</v>
      </c>
      <c r="C74" s="1">
        <f>+C73</f>
        <v>8521208</v>
      </c>
      <c r="D74" s="1">
        <f aca="true" t="shared" si="12" ref="D74:K74">+D73</f>
        <v>-4543348</v>
      </c>
      <c r="E74" s="1">
        <f t="shared" si="12"/>
        <v>-3194899</v>
      </c>
      <c r="F74" s="1">
        <f t="shared" si="12"/>
        <v>4741101</v>
      </c>
      <c r="G74" s="1">
        <f t="shared" si="12"/>
        <v>4741101</v>
      </c>
      <c r="H74" s="1">
        <f t="shared" si="12"/>
        <v>14637568</v>
      </c>
      <c r="I74" s="1">
        <f t="shared" si="12"/>
        <v>2705000</v>
      </c>
      <c r="J74" s="1">
        <f t="shared" si="12"/>
        <v>-2299000</v>
      </c>
      <c r="K74" s="1">
        <f t="shared" si="12"/>
        <v>-1251000</v>
      </c>
    </row>
    <row r="75" spans="1:11" ht="12.75" hidden="1">
      <c r="A75" s="1" t="s">
        <v>145</v>
      </c>
      <c r="B75" s="1">
        <f>+B84-(((B80+B81+B78)*B70)-B79)</f>
        <v>9038453.71199911</v>
      </c>
      <c r="C75" s="1">
        <f aca="true" t="shared" si="13" ref="C75:K75">+C84-(((C80+C81+C78)*C70)-C79)</f>
        <v>4097252.2297856547</v>
      </c>
      <c r="D75" s="1">
        <f t="shared" si="13"/>
        <v>341095.38621778786</v>
      </c>
      <c r="E75" s="1">
        <f t="shared" si="13"/>
        <v>5503842.286814708</v>
      </c>
      <c r="F75" s="1">
        <f t="shared" si="13"/>
        <v>-17025974.499497086</v>
      </c>
      <c r="G75" s="1">
        <f t="shared" si="13"/>
        <v>-17025974.499497086</v>
      </c>
      <c r="H75" s="1">
        <f t="shared" si="13"/>
        <v>17024306</v>
      </c>
      <c r="I75" s="1">
        <f t="shared" si="13"/>
        <v>314958.7771363519</v>
      </c>
      <c r="J75" s="1">
        <f t="shared" si="13"/>
        <v>3608903.1947076246</v>
      </c>
      <c r="K75" s="1">
        <f t="shared" si="13"/>
        <v>1369389.6762212105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70525789</v>
      </c>
      <c r="C77" s="3">
        <v>81902076</v>
      </c>
      <c r="D77" s="3">
        <v>90891427</v>
      </c>
      <c r="E77" s="3">
        <v>95081302</v>
      </c>
      <c r="F77" s="3">
        <v>100422843</v>
      </c>
      <c r="G77" s="3">
        <v>100422843</v>
      </c>
      <c r="H77" s="3">
        <v>0</v>
      </c>
      <c r="I77" s="3">
        <v>110691000</v>
      </c>
      <c r="J77" s="3">
        <v>120324000</v>
      </c>
      <c r="K77" s="3">
        <v>131386000</v>
      </c>
    </row>
    <row r="78" spans="1:11" ht="12.75" hidden="1">
      <c r="A78" s="2" t="s">
        <v>65</v>
      </c>
      <c r="B78" s="3">
        <v>31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32412120</v>
      </c>
      <c r="C79" s="3">
        <v>28531849</v>
      </c>
      <c r="D79" s="3">
        <v>26163960</v>
      </c>
      <c r="E79" s="3">
        <v>23000000</v>
      </c>
      <c r="F79" s="3">
        <v>30905000</v>
      </c>
      <c r="G79" s="3">
        <v>30905000</v>
      </c>
      <c r="H79" s="3">
        <v>17024306</v>
      </c>
      <c r="I79" s="3">
        <v>20150000</v>
      </c>
      <c r="J79" s="3">
        <v>22120000</v>
      </c>
      <c r="K79" s="3">
        <v>19130000</v>
      </c>
    </row>
    <row r="80" spans="1:11" ht="12.75" hidden="1">
      <c r="A80" s="2" t="s">
        <v>67</v>
      </c>
      <c r="B80" s="3">
        <v>18590376</v>
      </c>
      <c r="C80" s="3">
        <v>18619050</v>
      </c>
      <c r="D80" s="3">
        <v>22551759</v>
      </c>
      <c r="E80" s="3">
        <v>19611000</v>
      </c>
      <c r="F80" s="3">
        <v>21880000</v>
      </c>
      <c r="G80" s="3">
        <v>21880000</v>
      </c>
      <c r="H80" s="3">
        <v>29050464</v>
      </c>
      <c r="I80" s="3">
        <v>22416000</v>
      </c>
      <c r="J80" s="3">
        <v>20217000</v>
      </c>
      <c r="K80" s="3">
        <v>19066000</v>
      </c>
    </row>
    <row r="81" spans="1:11" ht="12.75" hidden="1">
      <c r="A81" s="2" t="s">
        <v>68</v>
      </c>
      <c r="B81" s="3">
        <v>1806750</v>
      </c>
      <c r="C81" s="3">
        <v>10329265</v>
      </c>
      <c r="D81" s="3">
        <v>1854140</v>
      </c>
      <c r="E81" s="3">
        <v>1600000</v>
      </c>
      <c r="F81" s="3">
        <v>7267000</v>
      </c>
      <c r="G81" s="3">
        <v>7267000</v>
      </c>
      <c r="H81" s="3">
        <v>9993003</v>
      </c>
      <c r="I81" s="3">
        <v>1500000</v>
      </c>
      <c r="J81" s="3">
        <v>1400000</v>
      </c>
      <c r="K81" s="3">
        <v>1300000</v>
      </c>
    </row>
    <row r="82" spans="1:11" ht="12.75" hidden="1">
      <c r="A82" s="2" t="s">
        <v>69</v>
      </c>
      <c r="B82" s="3">
        <v>30882</v>
      </c>
      <c r="C82" s="3">
        <v>932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80817452</v>
      </c>
      <c r="C83" s="3">
        <v>69131630</v>
      </c>
      <c r="D83" s="3">
        <v>96168431</v>
      </c>
      <c r="E83" s="3">
        <v>78428997</v>
      </c>
      <c r="F83" s="3">
        <v>165141000</v>
      </c>
      <c r="G83" s="3">
        <v>165141000</v>
      </c>
      <c r="H83" s="3">
        <v>76032745</v>
      </c>
      <c r="I83" s="3">
        <v>91803000</v>
      </c>
      <c r="J83" s="3">
        <v>103036000</v>
      </c>
      <c r="K83" s="3">
        <v>114578000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40839000</v>
      </c>
      <c r="D6" s="23">
        <v>39537457</v>
      </c>
      <c r="E6" s="24">
        <v>57765000</v>
      </c>
      <c r="F6" s="6">
        <v>48657432</v>
      </c>
      <c r="G6" s="25">
        <v>48657432</v>
      </c>
      <c r="H6" s="26">
        <v>0</v>
      </c>
      <c r="I6" s="24">
        <v>54837868</v>
      </c>
      <c r="J6" s="6">
        <v>58073302</v>
      </c>
      <c r="K6" s="25">
        <v>61325409</v>
      </c>
    </row>
    <row r="7" spans="1:11" ht="13.5">
      <c r="A7" s="22" t="s">
        <v>19</v>
      </c>
      <c r="B7" s="6">
        <v>3433593</v>
      </c>
      <c r="C7" s="6">
        <v>1839981</v>
      </c>
      <c r="D7" s="23">
        <v>10463287</v>
      </c>
      <c r="E7" s="24">
        <v>6941939</v>
      </c>
      <c r="F7" s="6">
        <v>4576778</v>
      </c>
      <c r="G7" s="25">
        <v>4576778</v>
      </c>
      <c r="H7" s="26">
        <v>0</v>
      </c>
      <c r="I7" s="24">
        <v>4796463</v>
      </c>
      <c r="J7" s="6">
        <v>5079455</v>
      </c>
      <c r="K7" s="25">
        <v>5363904</v>
      </c>
    </row>
    <row r="8" spans="1:11" ht="13.5">
      <c r="A8" s="22" t="s">
        <v>20</v>
      </c>
      <c r="B8" s="6">
        <v>232112000</v>
      </c>
      <c r="C8" s="6">
        <v>296593000</v>
      </c>
      <c r="D8" s="23">
        <v>264425000</v>
      </c>
      <c r="E8" s="24">
        <v>220188000</v>
      </c>
      <c r="F8" s="6">
        <v>218888000</v>
      </c>
      <c r="G8" s="25">
        <v>218888000</v>
      </c>
      <c r="H8" s="26">
        <v>0</v>
      </c>
      <c r="I8" s="24">
        <v>246498000</v>
      </c>
      <c r="J8" s="6">
        <v>264696000</v>
      </c>
      <c r="K8" s="25">
        <v>287047000</v>
      </c>
    </row>
    <row r="9" spans="1:11" ht="13.5">
      <c r="A9" s="22" t="s">
        <v>21</v>
      </c>
      <c r="B9" s="6">
        <v>878183</v>
      </c>
      <c r="C9" s="6">
        <v>17485874</v>
      </c>
      <c r="D9" s="23">
        <v>14726633</v>
      </c>
      <c r="E9" s="24">
        <v>7895338</v>
      </c>
      <c r="F9" s="6">
        <v>16615929</v>
      </c>
      <c r="G9" s="25">
        <v>16615929</v>
      </c>
      <c r="H9" s="26">
        <v>0</v>
      </c>
      <c r="I9" s="24">
        <v>4531056</v>
      </c>
      <c r="J9" s="6">
        <v>4798388</v>
      </c>
      <c r="K9" s="25">
        <v>5067098</v>
      </c>
    </row>
    <row r="10" spans="1:11" ht="25.5">
      <c r="A10" s="27" t="s">
        <v>134</v>
      </c>
      <c r="B10" s="28">
        <f>SUM(B5:B9)</f>
        <v>236423776</v>
      </c>
      <c r="C10" s="29">
        <f aca="true" t="shared" si="0" ref="C10:K10">SUM(C5:C9)</f>
        <v>356757855</v>
      </c>
      <c r="D10" s="30">
        <f t="shared" si="0"/>
        <v>329152377</v>
      </c>
      <c r="E10" s="28">
        <f t="shared" si="0"/>
        <v>292790277</v>
      </c>
      <c r="F10" s="29">
        <f t="shared" si="0"/>
        <v>288738139</v>
      </c>
      <c r="G10" s="31">
        <f t="shared" si="0"/>
        <v>288738139</v>
      </c>
      <c r="H10" s="32">
        <f t="shared" si="0"/>
        <v>0</v>
      </c>
      <c r="I10" s="28">
        <f t="shared" si="0"/>
        <v>310663387</v>
      </c>
      <c r="J10" s="29">
        <f t="shared" si="0"/>
        <v>332647145</v>
      </c>
      <c r="K10" s="31">
        <f t="shared" si="0"/>
        <v>358803411</v>
      </c>
    </row>
    <row r="11" spans="1:11" ht="13.5">
      <c r="A11" s="22" t="s">
        <v>22</v>
      </c>
      <c r="B11" s="6">
        <v>32024405</v>
      </c>
      <c r="C11" s="6">
        <v>42347816</v>
      </c>
      <c r="D11" s="23">
        <v>80926694</v>
      </c>
      <c r="E11" s="24">
        <v>99957486</v>
      </c>
      <c r="F11" s="6">
        <v>106314255</v>
      </c>
      <c r="G11" s="25">
        <v>106314255</v>
      </c>
      <c r="H11" s="26">
        <v>0</v>
      </c>
      <c r="I11" s="24">
        <v>120582511</v>
      </c>
      <c r="J11" s="6">
        <v>127696879</v>
      </c>
      <c r="K11" s="25">
        <v>134847903</v>
      </c>
    </row>
    <row r="12" spans="1:11" ht="13.5">
      <c r="A12" s="22" t="s">
        <v>23</v>
      </c>
      <c r="B12" s="6">
        <v>3247060</v>
      </c>
      <c r="C12" s="6">
        <v>3376560</v>
      </c>
      <c r="D12" s="23">
        <v>3760073</v>
      </c>
      <c r="E12" s="24">
        <v>3767011</v>
      </c>
      <c r="F12" s="6">
        <v>3767011</v>
      </c>
      <c r="G12" s="25">
        <v>3767011</v>
      </c>
      <c r="H12" s="26">
        <v>0</v>
      </c>
      <c r="I12" s="24">
        <v>4021992</v>
      </c>
      <c r="J12" s="6">
        <v>4259289</v>
      </c>
      <c r="K12" s="25">
        <v>4497809</v>
      </c>
    </row>
    <row r="13" spans="1:11" ht="13.5">
      <c r="A13" s="22" t="s">
        <v>135</v>
      </c>
      <c r="B13" s="6">
        <v>3832508</v>
      </c>
      <c r="C13" s="6">
        <v>5087201</v>
      </c>
      <c r="D13" s="23">
        <v>55444588</v>
      </c>
      <c r="E13" s="24">
        <v>90414913</v>
      </c>
      <c r="F13" s="6">
        <v>90414913</v>
      </c>
      <c r="G13" s="25">
        <v>90414913</v>
      </c>
      <c r="H13" s="26">
        <v>0</v>
      </c>
      <c r="I13" s="24">
        <v>61236849</v>
      </c>
      <c r="J13" s="6">
        <v>64849822</v>
      </c>
      <c r="K13" s="25">
        <v>68481411</v>
      </c>
    </row>
    <row r="14" spans="1:11" ht="13.5">
      <c r="A14" s="22" t="s">
        <v>24</v>
      </c>
      <c r="B14" s="6">
        <v>0</v>
      </c>
      <c r="C14" s="6">
        <v>0</v>
      </c>
      <c r="D14" s="23">
        <v>7574025</v>
      </c>
      <c r="E14" s="24">
        <v>13582601</v>
      </c>
      <c r="F14" s="6">
        <v>9689087</v>
      </c>
      <c r="G14" s="25">
        <v>9689087</v>
      </c>
      <c r="H14" s="26">
        <v>0</v>
      </c>
      <c r="I14" s="24">
        <v>999650</v>
      </c>
      <c r="J14" s="6">
        <v>210864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13246050</v>
      </c>
      <c r="E15" s="24">
        <v>15417309</v>
      </c>
      <c r="F15" s="6">
        <v>15417309</v>
      </c>
      <c r="G15" s="25">
        <v>15417309</v>
      </c>
      <c r="H15" s="26">
        <v>0</v>
      </c>
      <c r="I15" s="24">
        <v>16157339</v>
      </c>
      <c r="J15" s="6">
        <v>17110622</v>
      </c>
      <c r="K15" s="25">
        <v>18068817</v>
      </c>
    </row>
    <row r="16" spans="1:11" ht="13.5">
      <c r="A16" s="33" t="s">
        <v>26</v>
      </c>
      <c r="B16" s="6">
        <v>112056000</v>
      </c>
      <c r="C16" s="6">
        <v>150597729</v>
      </c>
      <c r="D16" s="23">
        <v>151833000</v>
      </c>
      <c r="E16" s="24">
        <v>0</v>
      </c>
      <c r="F16" s="6">
        <v>0</v>
      </c>
      <c r="G16" s="25">
        <v>0</v>
      </c>
      <c r="H16" s="26">
        <v>0</v>
      </c>
      <c r="I16" s="24">
        <v>419762</v>
      </c>
      <c r="J16" s="6">
        <v>444528</v>
      </c>
      <c r="K16" s="25">
        <v>469421</v>
      </c>
    </row>
    <row r="17" spans="1:11" ht="13.5">
      <c r="A17" s="22" t="s">
        <v>27</v>
      </c>
      <c r="B17" s="6">
        <v>144606640</v>
      </c>
      <c r="C17" s="6">
        <v>195476635</v>
      </c>
      <c r="D17" s="23">
        <v>232135460</v>
      </c>
      <c r="E17" s="24">
        <v>188420861</v>
      </c>
      <c r="F17" s="6">
        <v>184372264</v>
      </c>
      <c r="G17" s="25">
        <v>184372264</v>
      </c>
      <c r="H17" s="26">
        <v>0</v>
      </c>
      <c r="I17" s="24">
        <v>201609213</v>
      </c>
      <c r="J17" s="6">
        <v>184412485</v>
      </c>
      <c r="K17" s="25">
        <v>186512851</v>
      </c>
    </row>
    <row r="18" spans="1:11" ht="13.5">
      <c r="A18" s="34" t="s">
        <v>28</v>
      </c>
      <c r="B18" s="35">
        <f>SUM(B11:B17)</f>
        <v>295766613</v>
      </c>
      <c r="C18" s="36">
        <f aca="true" t="shared" si="1" ref="C18:K18">SUM(C11:C17)</f>
        <v>396885941</v>
      </c>
      <c r="D18" s="37">
        <f t="shared" si="1"/>
        <v>544919890</v>
      </c>
      <c r="E18" s="35">
        <f t="shared" si="1"/>
        <v>411560181</v>
      </c>
      <c r="F18" s="36">
        <f t="shared" si="1"/>
        <v>409974839</v>
      </c>
      <c r="G18" s="38">
        <f t="shared" si="1"/>
        <v>409974839</v>
      </c>
      <c r="H18" s="39">
        <f t="shared" si="1"/>
        <v>0</v>
      </c>
      <c r="I18" s="35">
        <f t="shared" si="1"/>
        <v>405027316</v>
      </c>
      <c r="J18" s="36">
        <f t="shared" si="1"/>
        <v>398984489</v>
      </c>
      <c r="K18" s="38">
        <f t="shared" si="1"/>
        <v>412878212</v>
      </c>
    </row>
    <row r="19" spans="1:11" ht="13.5">
      <c r="A19" s="34" t="s">
        <v>29</v>
      </c>
      <c r="B19" s="40">
        <f>+B10-B18</f>
        <v>-59342837</v>
      </c>
      <c r="C19" s="41">
        <f aca="true" t="shared" si="2" ref="C19:K19">+C10-C18</f>
        <v>-40128086</v>
      </c>
      <c r="D19" s="42">
        <f t="shared" si="2"/>
        <v>-215767513</v>
      </c>
      <c r="E19" s="40">
        <f t="shared" si="2"/>
        <v>-118769904</v>
      </c>
      <c r="F19" s="41">
        <f t="shared" si="2"/>
        <v>-121236700</v>
      </c>
      <c r="G19" s="43">
        <f t="shared" si="2"/>
        <v>-121236700</v>
      </c>
      <c r="H19" s="44">
        <f t="shared" si="2"/>
        <v>0</v>
      </c>
      <c r="I19" s="40">
        <f t="shared" si="2"/>
        <v>-94363929</v>
      </c>
      <c r="J19" s="41">
        <f t="shared" si="2"/>
        <v>-66337344</v>
      </c>
      <c r="K19" s="43">
        <f t="shared" si="2"/>
        <v>-54074801</v>
      </c>
    </row>
    <row r="20" spans="1:11" ht="13.5">
      <c r="A20" s="22" t="s">
        <v>30</v>
      </c>
      <c r="B20" s="24">
        <v>227738717</v>
      </c>
      <c r="C20" s="6">
        <v>239224000</v>
      </c>
      <c r="D20" s="23">
        <v>291500000</v>
      </c>
      <c r="E20" s="24">
        <v>348917000</v>
      </c>
      <c r="F20" s="6">
        <v>348917000</v>
      </c>
      <c r="G20" s="25">
        <v>348917000</v>
      </c>
      <c r="H20" s="26">
        <v>0</v>
      </c>
      <c r="I20" s="24">
        <v>419159000</v>
      </c>
      <c r="J20" s="6">
        <v>370456000</v>
      </c>
      <c r="K20" s="25">
        <v>417039000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5716000</v>
      </c>
      <c r="J21" s="46">
        <v>6053244</v>
      </c>
      <c r="K21" s="48">
        <v>6392226</v>
      </c>
    </row>
    <row r="22" spans="1:11" ht="25.5">
      <c r="A22" s="50" t="s">
        <v>137</v>
      </c>
      <c r="B22" s="51">
        <f>SUM(B19:B21)</f>
        <v>168395880</v>
      </c>
      <c r="C22" s="52">
        <f aca="true" t="shared" si="3" ref="C22:K22">SUM(C19:C21)</f>
        <v>199095914</v>
      </c>
      <c r="D22" s="53">
        <f t="shared" si="3"/>
        <v>75732487</v>
      </c>
      <c r="E22" s="51">
        <f t="shared" si="3"/>
        <v>230147096</v>
      </c>
      <c r="F22" s="52">
        <f t="shared" si="3"/>
        <v>227680300</v>
      </c>
      <c r="G22" s="54">
        <f t="shared" si="3"/>
        <v>227680300</v>
      </c>
      <c r="H22" s="55">
        <f t="shared" si="3"/>
        <v>0</v>
      </c>
      <c r="I22" s="51">
        <f t="shared" si="3"/>
        <v>330511071</v>
      </c>
      <c r="J22" s="52">
        <f t="shared" si="3"/>
        <v>310171900</v>
      </c>
      <c r="K22" s="54">
        <f t="shared" si="3"/>
        <v>369356425</v>
      </c>
    </row>
    <row r="23" spans="1:11" ht="13.5">
      <c r="A23" s="56" t="s">
        <v>31</v>
      </c>
      <c r="B23" s="6">
        <v>-21646829</v>
      </c>
      <c r="C23" s="6">
        <v>43867879</v>
      </c>
      <c r="D23" s="23">
        <v>-35015996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146749051</v>
      </c>
      <c r="C24" s="41">
        <f aca="true" t="shared" si="4" ref="C24:K24">SUM(C22:C23)</f>
        <v>242963793</v>
      </c>
      <c r="D24" s="42">
        <f t="shared" si="4"/>
        <v>40716491</v>
      </c>
      <c r="E24" s="40">
        <f t="shared" si="4"/>
        <v>230147096</v>
      </c>
      <c r="F24" s="41">
        <f t="shared" si="4"/>
        <v>227680300</v>
      </c>
      <c r="G24" s="43">
        <f t="shared" si="4"/>
        <v>227680300</v>
      </c>
      <c r="H24" s="44">
        <f t="shared" si="4"/>
        <v>0</v>
      </c>
      <c r="I24" s="40">
        <f t="shared" si="4"/>
        <v>330511071</v>
      </c>
      <c r="J24" s="41">
        <f t="shared" si="4"/>
        <v>310171900</v>
      </c>
      <c r="K24" s="43">
        <f t="shared" si="4"/>
        <v>369356425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179588473</v>
      </c>
      <c r="C27" s="7">
        <v>239785001</v>
      </c>
      <c r="D27" s="64">
        <v>255627506</v>
      </c>
      <c r="E27" s="65">
        <v>181509083</v>
      </c>
      <c r="F27" s="7">
        <v>418871211</v>
      </c>
      <c r="G27" s="66">
        <v>418871211</v>
      </c>
      <c r="H27" s="67">
        <v>0</v>
      </c>
      <c r="I27" s="65">
        <v>424875000</v>
      </c>
      <c r="J27" s="7">
        <v>376509244</v>
      </c>
      <c r="K27" s="66">
        <v>423431226</v>
      </c>
    </row>
    <row r="28" spans="1:11" ht="13.5">
      <c r="A28" s="68" t="s">
        <v>30</v>
      </c>
      <c r="B28" s="6">
        <v>172032538</v>
      </c>
      <c r="C28" s="6">
        <v>235360635</v>
      </c>
      <c r="D28" s="23">
        <v>188862646</v>
      </c>
      <c r="E28" s="24">
        <v>181509083</v>
      </c>
      <c r="F28" s="6">
        <v>348917000</v>
      </c>
      <c r="G28" s="25">
        <v>348917000</v>
      </c>
      <c r="H28" s="26">
        <v>0</v>
      </c>
      <c r="I28" s="24">
        <v>419159000</v>
      </c>
      <c r="J28" s="6">
        <v>370456000</v>
      </c>
      <c r="K28" s="25">
        <v>417039000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787544</v>
      </c>
      <c r="G29" s="25">
        <v>787544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66572600</v>
      </c>
      <c r="E30" s="24">
        <v>0</v>
      </c>
      <c r="F30" s="6">
        <v>69166667</v>
      </c>
      <c r="G30" s="25">
        <v>69166667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7555935</v>
      </c>
      <c r="C31" s="6">
        <v>4424366</v>
      </c>
      <c r="D31" s="23">
        <v>192260</v>
      </c>
      <c r="E31" s="24">
        <v>0</v>
      </c>
      <c r="F31" s="6">
        <v>0</v>
      </c>
      <c r="G31" s="25">
        <v>0</v>
      </c>
      <c r="H31" s="26">
        <v>0</v>
      </c>
      <c r="I31" s="24">
        <v>5716000</v>
      </c>
      <c r="J31" s="6">
        <v>6053244</v>
      </c>
      <c r="K31" s="25">
        <v>6392226</v>
      </c>
    </row>
    <row r="32" spans="1:11" ht="13.5">
      <c r="A32" s="34" t="s">
        <v>36</v>
      </c>
      <c r="B32" s="7">
        <f>SUM(B28:B31)</f>
        <v>179588473</v>
      </c>
      <c r="C32" s="7">
        <f aca="true" t="shared" si="5" ref="C32:K32">SUM(C28:C31)</f>
        <v>239785001</v>
      </c>
      <c r="D32" s="64">
        <f t="shared" si="5"/>
        <v>255627506</v>
      </c>
      <c r="E32" s="65">
        <f t="shared" si="5"/>
        <v>181509083</v>
      </c>
      <c r="F32" s="7">
        <f t="shared" si="5"/>
        <v>418871211</v>
      </c>
      <c r="G32" s="66">
        <f t="shared" si="5"/>
        <v>418871211</v>
      </c>
      <c r="H32" s="67">
        <f t="shared" si="5"/>
        <v>0</v>
      </c>
      <c r="I32" s="65">
        <f t="shared" si="5"/>
        <v>424875000</v>
      </c>
      <c r="J32" s="7">
        <f t="shared" si="5"/>
        <v>376509244</v>
      </c>
      <c r="K32" s="66">
        <f t="shared" si="5"/>
        <v>423431226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32876211</v>
      </c>
      <c r="C35" s="6">
        <v>121745501</v>
      </c>
      <c r="D35" s="23">
        <v>199088977</v>
      </c>
      <c r="E35" s="24">
        <v>91567521</v>
      </c>
      <c r="F35" s="6">
        <v>91567000</v>
      </c>
      <c r="G35" s="25">
        <v>91567000</v>
      </c>
      <c r="H35" s="26">
        <v>188710248</v>
      </c>
      <c r="I35" s="24">
        <v>127332509</v>
      </c>
      <c r="J35" s="6">
        <v>265301865</v>
      </c>
      <c r="K35" s="25">
        <v>488480351</v>
      </c>
    </row>
    <row r="36" spans="1:11" ht="13.5">
      <c r="A36" s="22" t="s">
        <v>39</v>
      </c>
      <c r="B36" s="6">
        <v>1055963042</v>
      </c>
      <c r="C36" s="6">
        <v>1132109836</v>
      </c>
      <c r="D36" s="23">
        <v>1497660879</v>
      </c>
      <c r="E36" s="24">
        <v>1637761084</v>
      </c>
      <c r="F36" s="6">
        <v>1637761000</v>
      </c>
      <c r="G36" s="25">
        <v>1637761000</v>
      </c>
      <c r="H36" s="26">
        <v>1438262950</v>
      </c>
      <c r="I36" s="24">
        <v>1870900332</v>
      </c>
      <c r="J36" s="6">
        <v>2906031906</v>
      </c>
      <c r="K36" s="25">
        <v>4464356173</v>
      </c>
    </row>
    <row r="37" spans="1:11" ht="13.5">
      <c r="A37" s="22" t="s">
        <v>40</v>
      </c>
      <c r="B37" s="6">
        <v>80500429</v>
      </c>
      <c r="C37" s="6">
        <v>92577691</v>
      </c>
      <c r="D37" s="23">
        <v>267353944</v>
      </c>
      <c r="E37" s="24">
        <v>23693835</v>
      </c>
      <c r="F37" s="6">
        <v>23694000</v>
      </c>
      <c r="G37" s="25">
        <v>23694000</v>
      </c>
      <c r="H37" s="26">
        <v>134929430</v>
      </c>
      <c r="I37" s="24">
        <v>10302216</v>
      </c>
      <c r="J37" s="6">
        <v>9311436</v>
      </c>
      <c r="K37" s="25">
        <v>14525840</v>
      </c>
    </row>
    <row r="38" spans="1:11" ht="13.5">
      <c r="A38" s="22" t="s">
        <v>41</v>
      </c>
      <c r="B38" s="6">
        <v>7769169</v>
      </c>
      <c r="C38" s="6">
        <v>70074603</v>
      </c>
      <c r="D38" s="23">
        <v>125190645</v>
      </c>
      <c r="E38" s="24">
        <v>9892653</v>
      </c>
      <c r="F38" s="6">
        <v>9893000</v>
      </c>
      <c r="G38" s="25">
        <v>9893000</v>
      </c>
      <c r="H38" s="26">
        <v>124962613</v>
      </c>
      <c r="I38" s="24">
        <v>22051003</v>
      </c>
      <c r="J38" s="6">
        <v>23352012</v>
      </c>
      <c r="K38" s="25">
        <v>24659725</v>
      </c>
    </row>
    <row r="39" spans="1:11" ht="13.5">
      <c r="A39" s="22" t="s">
        <v>42</v>
      </c>
      <c r="B39" s="6">
        <v>1000569655</v>
      </c>
      <c r="C39" s="6">
        <v>1091203043</v>
      </c>
      <c r="D39" s="23">
        <v>1304205267</v>
      </c>
      <c r="E39" s="24">
        <v>1695742117</v>
      </c>
      <c r="F39" s="6">
        <v>1695741000</v>
      </c>
      <c r="G39" s="25">
        <v>1695741000</v>
      </c>
      <c r="H39" s="26">
        <v>1367081155</v>
      </c>
      <c r="I39" s="24">
        <v>1965879622</v>
      </c>
      <c r="J39" s="6">
        <v>3138670323</v>
      </c>
      <c r="K39" s="25">
        <v>4913650959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-591549</v>
      </c>
      <c r="C42" s="6">
        <v>-41134358</v>
      </c>
      <c r="D42" s="23">
        <v>89860327</v>
      </c>
      <c r="E42" s="24">
        <v>321170487</v>
      </c>
      <c r="F42" s="6">
        <v>314708877</v>
      </c>
      <c r="G42" s="25">
        <v>314708877</v>
      </c>
      <c r="H42" s="26">
        <v>312151152</v>
      </c>
      <c r="I42" s="24">
        <v>436363552</v>
      </c>
      <c r="J42" s="6">
        <v>391285807</v>
      </c>
      <c r="K42" s="25">
        <v>447483132</v>
      </c>
    </row>
    <row r="43" spans="1:11" ht="13.5">
      <c r="A43" s="22" t="s">
        <v>45</v>
      </c>
      <c r="B43" s="6">
        <v>-1321874</v>
      </c>
      <c r="C43" s="6">
        <v>-22600733</v>
      </c>
      <c r="D43" s="23">
        <v>-183906184</v>
      </c>
      <c r="E43" s="24">
        <v>-181509084</v>
      </c>
      <c r="F43" s="6">
        <v>-418871212</v>
      </c>
      <c r="G43" s="25">
        <v>-418871212</v>
      </c>
      <c r="H43" s="26">
        <v>-204377511</v>
      </c>
      <c r="I43" s="24">
        <v>-424875004</v>
      </c>
      <c r="J43" s="6">
        <v>-376509244</v>
      </c>
      <c r="K43" s="25">
        <v>-423431226</v>
      </c>
    </row>
    <row r="44" spans="1:11" ht="13.5">
      <c r="A44" s="22" t="s">
        <v>46</v>
      </c>
      <c r="B44" s="6">
        <v>0</v>
      </c>
      <c r="C44" s="6">
        <v>79558713</v>
      </c>
      <c r="D44" s="23">
        <v>170356762</v>
      </c>
      <c r="E44" s="24">
        <v>-171122631</v>
      </c>
      <c r="F44" s="6">
        <v>-101955964</v>
      </c>
      <c r="G44" s="25">
        <v>-101955964</v>
      </c>
      <c r="H44" s="26">
        <v>-97686709</v>
      </c>
      <c r="I44" s="24">
        <v>-35990694</v>
      </c>
      <c r="J44" s="6">
        <v>-7130280</v>
      </c>
      <c r="K44" s="25">
        <v>0</v>
      </c>
    </row>
    <row r="45" spans="1:11" ht="13.5">
      <c r="A45" s="34" t="s">
        <v>47</v>
      </c>
      <c r="B45" s="7">
        <v>9527994</v>
      </c>
      <c r="C45" s="7">
        <v>25351559</v>
      </c>
      <c r="D45" s="64">
        <v>101662463</v>
      </c>
      <c r="E45" s="65">
        <v>-6109669</v>
      </c>
      <c r="F45" s="7">
        <v>-180766740</v>
      </c>
      <c r="G45" s="66">
        <v>-180766740</v>
      </c>
      <c r="H45" s="67">
        <v>11884742</v>
      </c>
      <c r="I45" s="65">
        <v>-19426860</v>
      </c>
      <c r="J45" s="7">
        <v>-11780577</v>
      </c>
      <c r="K45" s="66">
        <v>12271329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9527939</v>
      </c>
      <c r="C48" s="6">
        <v>40506327</v>
      </c>
      <c r="D48" s="23">
        <v>117664969</v>
      </c>
      <c r="E48" s="24">
        <v>14763000</v>
      </c>
      <c r="F48" s="6">
        <v>14763000</v>
      </c>
      <c r="G48" s="25">
        <v>14763000</v>
      </c>
      <c r="H48" s="26">
        <v>58023750</v>
      </c>
      <c r="I48" s="24">
        <v>58491018</v>
      </c>
      <c r="J48" s="6">
        <v>70734442</v>
      </c>
      <c r="K48" s="25">
        <v>99407188</v>
      </c>
    </row>
    <row r="49" spans="1:11" ht="13.5">
      <c r="A49" s="22" t="s">
        <v>50</v>
      </c>
      <c r="B49" s="6">
        <f>+B75</f>
        <v>19816414.1578532</v>
      </c>
      <c r="C49" s="6">
        <f aca="true" t="shared" si="6" ref="C49:K49">+C75</f>
        <v>-52194796.68484384</v>
      </c>
      <c r="D49" s="23">
        <f t="shared" si="6"/>
        <v>61024685.41589072</v>
      </c>
      <c r="E49" s="24">
        <f t="shared" si="6"/>
        <v>14762154.656174205</v>
      </c>
      <c r="F49" s="6">
        <f t="shared" si="6"/>
        <v>-10213858.221779022</v>
      </c>
      <c r="G49" s="25">
        <f t="shared" si="6"/>
        <v>-10213858.221779022</v>
      </c>
      <c r="H49" s="26">
        <f t="shared" si="6"/>
        <v>33949761</v>
      </c>
      <c r="I49" s="24">
        <f t="shared" si="6"/>
        <v>-33032753.180854887</v>
      </c>
      <c r="J49" s="6">
        <f t="shared" si="6"/>
        <v>-100600943.20442152</v>
      </c>
      <c r="K49" s="25">
        <f t="shared" si="6"/>
        <v>-205264061.5845491</v>
      </c>
    </row>
    <row r="50" spans="1:11" ht="13.5">
      <c r="A50" s="34" t="s">
        <v>51</v>
      </c>
      <c r="B50" s="7">
        <f>+B48-B49</f>
        <v>-10288475.157853201</v>
      </c>
      <c r="C50" s="7">
        <f aca="true" t="shared" si="7" ref="C50:K50">+C48-C49</f>
        <v>92701123.68484384</v>
      </c>
      <c r="D50" s="64">
        <f t="shared" si="7"/>
        <v>56640283.58410928</v>
      </c>
      <c r="E50" s="65">
        <f t="shared" si="7"/>
        <v>845.3438257947564</v>
      </c>
      <c r="F50" s="7">
        <f t="shared" si="7"/>
        <v>24976858.221779022</v>
      </c>
      <c r="G50" s="66">
        <f t="shared" si="7"/>
        <v>24976858.221779022</v>
      </c>
      <c r="H50" s="67">
        <f t="shared" si="7"/>
        <v>24073989</v>
      </c>
      <c r="I50" s="65">
        <f t="shared" si="7"/>
        <v>91523771.18085489</v>
      </c>
      <c r="J50" s="7">
        <f t="shared" si="7"/>
        <v>171335385.20442152</v>
      </c>
      <c r="K50" s="66">
        <f t="shared" si="7"/>
        <v>304671249.58454907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204765495</v>
      </c>
      <c r="C53" s="6">
        <v>268297451</v>
      </c>
      <c r="D53" s="23">
        <v>289161134</v>
      </c>
      <c r="E53" s="24">
        <v>448433078</v>
      </c>
      <c r="F53" s="6">
        <v>509286123</v>
      </c>
      <c r="G53" s="25">
        <v>509286123</v>
      </c>
      <c r="H53" s="26">
        <v>90414912</v>
      </c>
      <c r="I53" s="24">
        <v>1742923274</v>
      </c>
      <c r="J53" s="6">
        <v>2770503789</v>
      </c>
      <c r="K53" s="25">
        <v>4319001155</v>
      </c>
    </row>
    <row r="54" spans="1:11" ht="13.5">
      <c r="A54" s="22" t="s">
        <v>135</v>
      </c>
      <c r="B54" s="6">
        <v>3832508</v>
      </c>
      <c r="C54" s="6">
        <v>5087201</v>
      </c>
      <c r="D54" s="23">
        <v>55444588</v>
      </c>
      <c r="E54" s="24">
        <v>90414913</v>
      </c>
      <c r="F54" s="6">
        <v>90414913</v>
      </c>
      <c r="G54" s="25">
        <v>90414913</v>
      </c>
      <c r="H54" s="26">
        <v>0</v>
      </c>
      <c r="I54" s="24">
        <v>61236849</v>
      </c>
      <c r="J54" s="6">
        <v>64849822</v>
      </c>
      <c r="K54" s="25">
        <v>68481411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11517626</v>
      </c>
      <c r="J56" s="6">
        <v>12197165</v>
      </c>
      <c r="K56" s="25">
        <v>12880206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371817</v>
      </c>
      <c r="E59" s="24">
        <v>7256125</v>
      </c>
      <c r="F59" s="6">
        <v>7256125</v>
      </c>
      <c r="G59" s="25">
        <v>7256125</v>
      </c>
      <c r="H59" s="26">
        <v>7256125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439000</v>
      </c>
      <c r="C60" s="6">
        <v>439000</v>
      </c>
      <c r="D60" s="23">
        <v>4479557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18000</v>
      </c>
      <c r="C62" s="92">
        <v>18000</v>
      </c>
      <c r="D62" s="93">
        <v>21560</v>
      </c>
      <c r="E62" s="91">
        <v>2500</v>
      </c>
      <c r="F62" s="92">
        <v>2500</v>
      </c>
      <c r="G62" s="93">
        <v>2500</v>
      </c>
      <c r="H62" s="94">
        <v>2500</v>
      </c>
      <c r="I62" s="91">
        <v>28442</v>
      </c>
      <c r="J62" s="92">
        <v>23442</v>
      </c>
      <c r="K62" s="93">
        <v>15942</v>
      </c>
    </row>
    <row r="63" spans="1:11" ht="13.5">
      <c r="A63" s="90" t="s">
        <v>61</v>
      </c>
      <c r="B63" s="91">
        <v>68963</v>
      </c>
      <c r="C63" s="92">
        <v>23000</v>
      </c>
      <c r="D63" s="93">
        <v>11808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2.931830837080654</v>
      </c>
      <c r="C70" s="5">
        <f aca="true" t="shared" si="8" ref="C70:K70">IF(ISERROR(C71/C72),0,(C71/C72))</f>
        <v>1.549877073030625</v>
      </c>
      <c r="D70" s="5">
        <f t="shared" si="8"/>
        <v>0.2697711691101795</v>
      </c>
      <c r="E70" s="5">
        <f t="shared" si="8"/>
        <v>0.5278529026152744</v>
      </c>
      <c r="F70" s="5">
        <f t="shared" si="8"/>
        <v>0.3931156999867067</v>
      </c>
      <c r="G70" s="5">
        <f t="shared" si="8"/>
        <v>0.3931156999867067</v>
      </c>
      <c r="H70" s="5">
        <f t="shared" si="8"/>
        <v>0</v>
      </c>
      <c r="I70" s="5">
        <f t="shared" si="8"/>
        <v>0.5649064483634569</v>
      </c>
      <c r="J70" s="5">
        <f t="shared" si="8"/>
        <v>0.5649063831431921</v>
      </c>
      <c r="K70" s="5">
        <f t="shared" si="8"/>
        <v>0.5649063530617996</v>
      </c>
    </row>
    <row r="71" spans="1:11" ht="12.75" hidden="1">
      <c r="A71" s="1" t="s">
        <v>141</v>
      </c>
      <c r="B71" s="1">
        <f>+B83</f>
        <v>2574684</v>
      </c>
      <c r="C71" s="1">
        <f aca="true" t="shared" si="9" ref="C71:K71">+C83</f>
        <v>90396385</v>
      </c>
      <c r="D71" s="1">
        <f t="shared" si="9"/>
        <v>14638887</v>
      </c>
      <c r="E71" s="1">
        <f t="shared" si="9"/>
        <v>34659000</v>
      </c>
      <c r="F71" s="1">
        <f t="shared" si="9"/>
        <v>25659983</v>
      </c>
      <c r="G71" s="1">
        <f t="shared" si="9"/>
        <v>25659983</v>
      </c>
      <c r="H71" s="1">
        <f t="shared" si="9"/>
        <v>31451985</v>
      </c>
      <c r="I71" s="1">
        <f t="shared" si="9"/>
        <v>33537888</v>
      </c>
      <c r="J71" s="1">
        <f t="shared" si="9"/>
        <v>35516619</v>
      </c>
      <c r="K71" s="1">
        <f t="shared" si="9"/>
        <v>37505549</v>
      </c>
    </row>
    <row r="72" spans="1:11" ht="12.75" hidden="1">
      <c r="A72" s="1" t="s">
        <v>142</v>
      </c>
      <c r="B72" s="1">
        <f>+B77</f>
        <v>878183</v>
      </c>
      <c r="C72" s="1">
        <f aca="true" t="shared" si="10" ref="C72:K72">+C77</f>
        <v>58324874</v>
      </c>
      <c r="D72" s="1">
        <f t="shared" si="10"/>
        <v>54264090</v>
      </c>
      <c r="E72" s="1">
        <f t="shared" si="10"/>
        <v>65660338</v>
      </c>
      <c r="F72" s="1">
        <f t="shared" si="10"/>
        <v>65273361</v>
      </c>
      <c r="G72" s="1">
        <f t="shared" si="10"/>
        <v>65273361</v>
      </c>
      <c r="H72" s="1">
        <f t="shared" si="10"/>
        <v>0</v>
      </c>
      <c r="I72" s="1">
        <f t="shared" si="10"/>
        <v>59368924</v>
      </c>
      <c r="J72" s="1">
        <f t="shared" si="10"/>
        <v>62871690</v>
      </c>
      <c r="K72" s="1">
        <f t="shared" si="10"/>
        <v>66392507</v>
      </c>
    </row>
    <row r="73" spans="1:11" ht="12.75" hidden="1">
      <c r="A73" s="1" t="s">
        <v>143</v>
      </c>
      <c r="B73" s="1">
        <f>+B74</f>
        <v>64652581.16666667</v>
      </c>
      <c r="C73" s="1">
        <f aca="true" t="shared" si="11" ref="C73:K73">+(C78+C80+C81+C82)-(B78+B80+B81+B82)</f>
        <v>73045670</v>
      </c>
      <c r="D73" s="1">
        <f t="shared" si="11"/>
        <v>1032572</v>
      </c>
      <c r="E73" s="1">
        <f t="shared" si="11"/>
        <v>-20621993</v>
      </c>
      <c r="F73" s="1">
        <f>+(F78+F80+F81+F82)-(D78+D80+D81+D82)</f>
        <v>-20622514</v>
      </c>
      <c r="G73" s="1">
        <f>+(G78+G80+G81+G82)-(D78+D80+D81+D82)</f>
        <v>-20622514</v>
      </c>
      <c r="H73" s="1">
        <f>+(H78+H80+H81+H82)-(D78+D80+D81+D82)</f>
        <v>33259984</v>
      </c>
      <c r="I73" s="1">
        <f>+(I78+I80+I81+I82)-(E78+E80+E81+E82)</f>
        <v>-7963030</v>
      </c>
      <c r="J73" s="1">
        <f t="shared" si="11"/>
        <v>125725932</v>
      </c>
      <c r="K73" s="1">
        <f t="shared" si="11"/>
        <v>194505740</v>
      </c>
    </row>
    <row r="74" spans="1:11" ht="12.75" hidden="1">
      <c r="A74" s="1" t="s">
        <v>144</v>
      </c>
      <c r="B74" s="1">
        <f>+TREND(C74:E74)</f>
        <v>64652581.16666667</v>
      </c>
      <c r="C74" s="1">
        <f>+C73</f>
        <v>73045670</v>
      </c>
      <c r="D74" s="1">
        <f aca="true" t="shared" si="12" ref="D74:K74">+D73</f>
        <v>1032572</v>
      </c>
      <c r="E74" s="1">
        <f t="shared" si="12"/>
        <v>-20621993</v>
      </c>
      <c r="F74" s="1">
        <f t="shared" si="12"/>
        <v>-20622514</v>
      </c>
      <c r="G74" s="1">
        <f t="shared" si="12"/>
        <v>-20622514</v>
      </c>
      <c r="H74" s="1">
        <f t="shared" si="12"/>
        <v>33259984</v>
      </c>
      <c r="I74" s="1">
        <f t="shared" si="12"/>
        <v>-7963030</v>
      </c>
      <c r="J74" s="1">
        <f t="shared" si="12"/>
        <v>125725932</v>
      </c>
      <c r="K74" s="1">
        <f t="shared" si="12"/>
        <v>194505740</v>
      </c>
    </row>
    <row r="75" spans="1:11" ht="12.75" hidden="1">
      <c r="A75" s="1" t="s">
        <v>145</v>
      </c>
      <c r="B75" s="1">
        <f>+B84-(((B80+B81+B78)*B70)-B79)</f>
        <v>19816414.1578532</v>
      </c>
      <c r="C75" s="1">
        <f aca="true" t="shared" si="13" ref="C75:K75">+C84-(((C80+C81+C78)*C70)-C79)</f>
        <v>-52194796.68484384</v>
      </c>
      <c r="D75" s="1">
        <f t="shared" si="13"/>
        <v>61024685.41589072</v>
      </c>
      <c r="E75" s="1">
        <f t="shared" si="13"/>
        <v>14762154.656174205</v>
      </c>
      <c r="F75" s="1">
        <f t="shared" si="13"/>
        <v>-10213858.221779022</v>
      </c>
      <c r="G75" s="1">
        <f t="shared" si="13"/>
        <v>-10213858.221779022</v>
      </c>
      <c r="H75" s="1">
        <f t="shared" si="13"/>
        <v>33949761</v>
      </c>
      <c r="I75" s="1">
        <f t="shared" si="13"/>
        <v>-33032753.180854887</v>
      </c>
      <c r="J75" s="1">
        <f t="shared" si="13"/>
        <v>-100600943.20442152</v>
      </c>
      <c r="K75" s="1">
        <f t="shared" si="13"/>
        <v>-205264061.5845491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878183</v>
      </c>
      <c r="C77" s="3">
        <v>58324874</v>
      </c>
      <c r="D77" s="3">
        <v>54264090</v>
      </c>
      <c r="E77" s="3">
        <v>65660338</v>
      </c>
      <c r="F77" s="3">
        <v>65273361</v>
      </c>
      <c r="G77" s="3">
        <v>65273361</v>
      </c>
      <c r="H77" s="3">
        <v>0</v>
      </c>
      <c r="I77" s="3">
        <v>59368924</v>
      </c>
      <c r="J77" s="3">
        <v>62871690</v>
      </c>
      <c r="K77" s="3">
        <v>66392507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80500429</v>
      </c>
      <c r="C79" s="3">
        <v>73044788</v>
      </c>
      <c r="D79" s="3">
        <v>71305044</v>
      </c>
      <c r="E79" s="3">
        <v>19979121</v>
      </c>
      <c r="F79" s="3">
        <v>19979000</v>
      </c>
      <c r="G79" s="3">
        <v>19979000</v>
      </c>
      <c r="H79" s="3">
        <v>33949761</v>
      </c>
      <c r="I79" s="3">
        <v>5856249</v>
      </c>
      <c r="J79" s="3">
        <v>9311436</v>
      </c>
      <c r="K79" s="3">
        <v>14525840</v>
      </c>
    </row>
    <row r="80" spans="1:11" ht="12.75" hidden="1">
      <c r="A80" s="2" t="s">
        <v>67</v>
      </c>
      <c r="B80" s="3">
        <v>0</v>
      </c>
      <c r="C80" s="3">
        <v>74568790</v>
      </c>
      <c r="D80" s="3">
        <v>54177649</v>
      </c>
      <c r="E80" s="3">
        <v>66599337</v>
      </c>
      <c r="F80" s="3">
        <v>66599000</v>
      </c>
      <c r="G80" s="3">
        <v>66599000</v>
      </c>
      <c r="H80" s="3">
        <v>97402780</v>
      </c>
      <c r="I80" s="3">
        <v>48932160</v>
      </c>
      <c r="J80" s="3">
        <v>173483443</v>
      </c>
      <c r="K80" s="3">
        <v>366808480</v>
      </c>
    </row>
    <row r="81" spans="1:11" ht="12.75" hidden="1">
      <c r="A81" s="2" t="s">
        <v>68</v>
      </c>
      <c r="B81" s="3">
        <v>23348272</v>
      </c>
      <c r="C81" s="3">
        <v>21825152</v>
      </c>
      <c r="D81" s="3">
        <v>43248865</v>
      </c>
      <c r="E81" s="3">
        <v>10205184</v>
      </c>
      <c r="F81" s="3">
        <v>10205000</v>
      </c>
      <c r="G81" s="3">
        <v>10205000</v>
      </c>
      <c r="H81" s="3">
        <v>33283718</v>
      </c>
      <c r="I81" s="3">
        <v>19909331</v>
      </c>
      <c r="J81" s="3">
        <v>21083980</v>
      </c>
      <c r="K81" s="3">
        <v>22264683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2574684</v>
      </c>
      <c r="C83" s="3">
        <v>90396385</v>
      </c>
      <c r="D83" s="3">
        <v>14638887</v>
      </c>
      <c r="E83" s="3">
        <v>34659000</v>
      </c>
      <c r="F83" s="3">
        <v>25659983</v>
      </c>
      <c r="G83" s="3">
        <v>25659983</v>
      </c>
      <c r="H83" s="3">
        <v>31451985</v>
      </c>
      <c r="I83" s="3">
        <v>33537888</v>
      </c>
      <c r="J83" s="3">
        <v>35516619</v>
      </c>
      <c r="K83" s="3">
        <v>37505549</v>
      </c>
    </row>
    <row r="84" spans="1:11" ht="12.75" hidden="1">
      <c r="A84" s="2" t="s">
        <v>71</v>
      </c>
      <c r="B84" s="3">
        <v>7769169</v>
      </c>
      <c r="C84" s="3">
        <v>24159176</v>
      </c>
      <c r="D84" s="3">
        <v>16002506</v>
      </c>
      <c r="E84" s="3">
        <v>35324523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157893000</v>
      </c>
      <c r="C5" s="6">
        <v>156249821</v>
      </c>
      <c r="D5" s="23">
        <v>175478677</v>
      </c>
      <c r="E5" s="24">
        <v>242669800</v>
      </c>
      <c r="F5" s="6">
        <v>217945680</v>
      </c>
      <c r="G5" s="25">
        <v>217945680</v>
      </c>
      <c r="H5" s="26">
        <v>0</v>
      </c>
      <c r="I5" s="24">
        <v>240640248</v>
      </c>
      <c r="J5" s="6">
        <v>264870273</v>
      </c>
      <c r="K5" s="25">
        <v>291940700</v>
      </c>
    </row>
    <row r="6" spans="1:11" ht="13.5">
      <c r="A6" s="22" t="s">
        <v>18</v>
      </c>
      <c r="B6" s="6">
        <v>683860407</v>
      </c>
      <c r="C6" s="6">
        <v>731455992</v>
      </c>
      <c r="D6" s="23">
        <v>798616634</v>
      </c>
      <c r="E6" s="24">
        <v>937619664</v>
      </c>
      <c r="F6" s="6">
        <v>940369665</v>
      </c>
      <c r="G6" s="25">
        <v>940369665</v>
      </c>
      <c r="H6" s="26">
        <v>0</v>
      </c>
      <c r="I6" s="24">
        <v>987462850</v>
      </c>
      <c r="J6" s="6">
        <v>1083528836</v>
      </c>
      <c r="K6" s="25">
        <v>1200830015</v>
      </c>
    </row>
    <row r="7" spans="1:11" ht="13.5">
      <c r="A7" s="22" t="s">
        <v>19</v>
      </c>
      <c r="B7" s="6">
        <v>23125136</v>
      </c>
      <c r="C7" s="6">
        <v>22496000</v>
      </c>
      <c r="D7" s="23">
        <v>17896938</v>
      </c>
      <c r="E7" s="24">
        <v>16872072</v>
      </c>
      <c r="F7" s="6">
        <v>16872072</v>
      </c>
      <c r="G7" s="25">
        <v>16872072</v>
      </c>
      <c r="H7" s="26">
        <v>0</v>
      </c>
      <c r="I7" s="24">
        <v>12000000</v>
      </c>
      <c r="J7" s="6">
        <v>10000000</v>
      </c>
      <c r="K7" s="25">
        <v>10000000</v>
      </c>
    </row>
    <row r="8" spans="1:11" ht="13.5">
      <c r="A8" s="22" t="s">
        <v>20</v>
      </c>
      <c r="B8" s="6">
        <v>353567493</v>
      </c>
      <c r="C8" s="6">
        <v>387955623</v>
      </c>
      <c r="D8" s="23">
        <v>434932499</v>
      </c>
      <c r="E8" s="24">
        <v>298618069</v>
      </c>
      <c r="F8" s="6">
        <v>302434081</v>
      </c>
      <c r="G8" s="25">
        <v>302434081</v>
      </c>
      <c r="H8" s="26">
        <v>0</v>
      </c>
      <c r="I8" s="24">
        <v>307059000</v>
      </c>
      <c r="J8" s="6">
        <v>307983001</v>
      </c>
      <c r="K8" s="25">
        <v>313564001</v>
      </c>
    </row>
    <row r="9" spans="1:11" ht="13.5">
      <c r="A9" s="22" t="s">
        <v>21</v>
      </c>
      <c r="B9" s="6">
        <v>220536128</v>
      </c>
      <c r="C9" s="6">
        <v>90584190</v>
      </c>
      <c r="D9" s="23">
        <v>29286141</v>
      </c>
      <c r="E9" s="24">
        <v>30582288</v>
      </c>
      <c r="F9" s="6">
        <v>30948393</v>
      </c>
      <c r="G9" s="25">
        <v>30948393</v>
      </c>
      <c r="H9" s="26">
        <v>0</v>
      </c>
      <c r="I9" s="24">
        <v>33799308</v>
      </c>
      <c r="J9" s="6">
        <v>37425231</v>
      </c>
      <c r="K9" s="25">
        <v>40550413</v>
      </c>
    </row>
    <row r="10" spans="1:11" ht="25.5">
      <c r="A10" s="27" t="s">
        <v>134</v>
      </c>
      <c r="B10" s="28">
        <f>SUM(B5:B9)</f>
        <v>1438982164</v>
      </c>
      <c r="C10" s="29">
        <f aca="true" t="shared" si="0" ref="C10:K10">SUM(C5:C9)</f>
        <v>1388741626</v>
      </c>
      <c r="D10" s="30">
        <f t="shared" si="0"/>
        <v>1456210889</v>
      </c>
      <c r="E10" s="28">
        <f t="shared" si="0"/>
        <v>1526361893</v>
      </c>
      <c r="F10" s="29">
        <f t="shared" si="0"/>
        <v>1508569891</v>
      </c>
      <c r="G10" s="31">
        <f t="shared" si="0"/>
        <v>1508569891</v>
      </c>
      <c r="H10" s="32">
        <f t="shared" si="0"/>
        <v>0</v>
      </c>
      <c r="I10" s="28">
        <f t="shared" si="0"/>
        <v>1580961406</v>
      </c>
      <c r="J10" s="29">
        <f t="shared" si="0"/>
        <v>1703807341</v>
      </c>
      <c r="K10" s="31">
        <f t="shared" si="0"/>
        <v>1856885129</v>
      </c>
    </row>
    <row r="11" spans="1:11" ht="13.5">
      <c r="A11" s="22" t="s">
        <v>22</v>
      </c>
      <c r="B11" s="6">
        <v>230600985</v>
      </c>
      <c r="C11" s="6">
        <v>254085000</v>
      </c>
      <c r="D11" s="23">
        <v>353488528</v>
      </c>
      <c r="E11" s="24">
        <v>399662967</v>
      </c>
      <c r="F11" s="6">
        <v>411637395</v>
      </c>
      <c r="G11" s="25">
        <v>411637395</v>
      </c>
      <c r="H11" s="26">
        <v>0</v>
      </c>
      <c r="I11" s="24">
        <v>442461085</v>
      </c>
      <c r="J11" s="6">
        <v>465185606</v>
      </c>
      <c r="K11" s="25">
        <v>493096681</v>
      </c>
    </row>
    <row r="12" spans="1:11" ht="13.5">
      <c r="A12" s="22" t="s">
        <v>23</v>
      </c>
      <c r="B12" s="6">
        <v>16193188</v>
      </c>
      <c r="C12" s="6">
        <v>17224741</v>
      </c>
      <c r="D12" s="23">
        <v>18190799</v>
      </c>
      <c r="E12" s="24">
        <v>18120877</v>
      </c>
      <c r="F12" s="6">
        <v>18120877</v>
      </c>
      <c r="G12" s="25">
        <v>18120877</v>
      </c>
      <c r="H12" s="26">
        <v>0</v>
      </c>
      <c r="I12" s="24">
        <v>19208130</v>
      </c>
      <c r="J12" s="6">
        <v>20360617</v>
      </c>
      <c r="K12" s="25">
        <v>21582254</v>
      </c>
    </row>
    <row r="13" spans="1:11" ht="13.5">
      <c r="A13" s="22" t="s">
        <v>135</v>
      </c>
      <c r="B13" s="6">
        <v>219845295</v>
      </c>
      <c r="C13" s="6">
        <v>293121744</v>
      </c>
      <c r="D13" s="23">
        <v>262790575</v>
      </c>
      <c r="E13" s="24">
        <v>238001942</v>
      </c>
      <c r="F13" s="6">
        <v>238001940</v>
      </c>
      <c r="G13" s="25">
        <v>238001940</v>
      </c>
      <c r="H13" s="26">
        <v>0</v>
      </c>
      <c r="I13" s="24">
        <v>247951555</v>
      </c>
      <c r="J13" s="6">
        <v>258931007</v>
      </c>
      <c r="K13" s="25">
        <v>270404651</v>
      </c>
    </row>
    <row r="14" spans="1:11" ht="13.5">
      <c r="A14" s="22" t="s">
        <v>24</v>
      </c>
      <c r="B14" s="6">
        <v>6650041</v>
      </c>
      <c r="C14" s="6">
        <v>7412000</v>
      </c>
      <c r="D14" s="23">
        <v>11325408</v>
      </c>
      <c r="E14" s="24">
        <v>22158396</v>
      </c>
      <c r="F14" s="6">
        <v>22158395</v>
      </c>
      <c r="G14" s="25">
        <v>22158395</v>
      </c>
      <c r="H14" s="26">
        <v>0</v>
      </c>
      <c r="I14" s="24">
        <v>27104605</v>
      </c>
      <c r="J14" s="6">
        <v>27104605</v>
      </c>
      <c r="K14" s="25">
        <v>27104605</v>
      </c>
    </row>
    <row r="15" spans="1:11" ht="13.5">
      <c r="A15" s="22" t="s">
        <v>25</v>
      </c>
      <c r="B15" s="6">
        <v>349411144</v>
      </c>
      <c r="C15" s="6">
        <v>438976000</v>
      </c>
      <c r="D15" s="23">
        <v>438845826</v>
      </c>
      <c r="E15" s="24">
        <v>435796888</v>
      </c>
      <c r="F15" s="6">
        <v>418091605</v>
      </c>
      <c r="G15" s="25">
        <v>418091605</v>
      </c>
      <c r="H15" s="26">
        <v>0</v>
      </c>
      <c r="I15" s="24">
        <v>476977000</v>
      </c>
      <c r="J15" s="6">
        <v>567625357</v>
      </c>
      <c r="K15" s="25">
        <v>648100796</v>
      </c>
    </row>
    <row r="16" spans="1:11" ht="13.5">
      <c r="A16" s="33" t="s">
        <v>26</v>
      </c>
      <c r="B16" s="6">
        <v>0</v>
      </c>
      <c r="C16" s="6">
        <v>0</v>
      </c>
      <c r="D16" s="23">
        <v>46560867</v>
      </c>
      <c r="E16" s="24">
        <v>54913028</v>
      </c>
      <c r="F16" s="6">
        <v>69599800</v>
      </c>
      <c r="G16" s="25">
        <v>69599800</v>
      </c>
      <c r="H16" s="26">
        <v>0</v>
      </c>
      <c r="I16" s="24">
        <v>73400000</v>
      </c>
      <c r="J16" s="6">
        <v>79311143</v>
      </c>
      <c r="K16" s="25">
        <v>78290310</v>
      </c>
    </row>
    <row r="17" spans="1:11" ht="13.5">
      <c r="A17" s="22" t="s">
        <v>27</v>
      </c>
      <c r="B17" s="6">
        <v>250467494</v>
      </c>
      <c r="C17" s="6">
        <v>552663094</v>
      </c>
      <c r="D17" s="23">
        <v>290304495</v>
      </c>
      <c r="E17" s="24">
        <v>689814902</v>
      </c>
      <c r="F17" s="6">
        <v>528620879</v>
      </c>
      <c r="G17" s="25">
        <v>528620879</v>
      </c>
      <c r="H17" s="26">
        <v>0</v>
      </c>
      <c r="I17" s="24">
        <v>547585375</v>
      </c>
      <c r="J17" s="6">
        <v>588193195</v>
      </c>
      <c r="K17" s="25">
        <v>622568896</v>
      </c>
    </row>
    <row r="18" spans="1:11" ht="13.5">
      <c r="A18" s="34" t="s">
        <v>28</v>
      </c>
      <c r="B18" s="35">
        <f>SUM(B11:B17)</f>
        <v>1073168147</v>
      </c>
      <c r="C18" s="36">
        <f aca="true" t="shared" si="1" ref="C18:K18">SUM(C11:C17)</f>
        <v>1563482579</v>
      </c>
      <c r="D18" s="37">
        <f t="shared" si="1"/>
        <v>1421506498</v>
      </c>
      <c r="E18" s="35">
        <f t="shared" si="1"/>
        <v>1858469000</v>
      </c>
      <c r="F18" s="36">
        <f t="shared" si="1"/>
        <v>1706230891</v>
      </c>
      <c r="G18" s="38">
        <f t="shared" si="1"/>
        <v>1706230891</v>
      </c>
      <c r="H18" s="39">
        <f t="shared" si="1"/>
        <v>0</v>
      </c>
      <c r="I18" s="35">
        <f t="shared" si="1"/>
        <v>1834687750</v>
      </c>
      <c r="J18" s="36">
        <f t="shared" si="1"/>
        <v>2006711530</v>
      </c>
      <c r="K18" s="38">
        <f t="shared" si="1"/>
        <v>2161148193</v>
      </c>
    </row>
    <row r="19" spans="1:11" ht="13.5">
      <c r="A19" s="34" t="s">
        <v>29</v>
      </c>
      <c r="B19" s="40">
        <f>+B10-B18</f>
        <v>365814017</v>
      </c>
      <c r="C19" s="41">
        <f aca="true" t="shared" si="2" ref="C19:K19">+C10-C18</f>
        <v>-174740953</v>
      </c>
      <c r="D19" s="42">
        <f t="shared" si="2"/>
        <v>34704391</v>
      </c>
      <c r="E19" s="40">
        <f t="shared" si="2"/>
        <v>-332107107</v>
      </c>
      <c r="F19" s="41">
        <f t="shared" si="2"/>
        <v>-197661000</v>
      </c>
      <c r="G19" s="43">
        <f t="shared" si="2"/>
        <v>-197661000</v>
      </c>
      <c r="H19" s="44">
        <f t="shared" si="2"/>
        <v>0</v>
      </c>
      <c r="I19" s="40">
        <f t="shared" si="2"/>
        <v>-253726344</v>
      </c>
      <c r="J19" s="41">
        <f t="shared" si="2"/>
        <v>-302904189</v>
      </c>
      <c r="K19" s="43">
        <f t="shared" si="2"/>
        <v>-304263064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365814017</v>
      </c>
      <c r="C22" s="52">
        <f aca="true" t="shared" si="3" ref="C22:K22">SUM(C19:C21)</f>
        <v>-174740953</v>
      </c>
      <c r="D22" s="53">
        <f t="shared" si="3"/>
        <v>34704391</v>
      </c>
      <c r="E22" s="51">
        <f t="shared" si="3"/>
        <v>-332107107</v>
      </c>
      <c r="F22" s="52">
        <f t="shared" si="3"/>
        <v>-197661000</v>
      </c>
      <c r="G22" s="54">
        <f t="shared" si="3"/>
        <v>-197661000</v>
      </c>
      <c r="H22" s="55">
        <f t="shared" si="3"/>
        <v>0</v>
      </c>
      <c r="I22" s="51">
        <f t="shared" si="3"/>
        <v>-253726344</v>
      </c>
      <c r="J22" s="52">
        <f t="shared" si="3"/>
        <v>-302904189</v>
      </c>
      <c r="K22" s="54">
        <f t="shared" si="3"/>
        <v>-304263064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365814017</v>
      </c>
      <c r="C24" s="41">
        <f aca="true" t="shared" si="4" ref="C24:K24">SUM(C22:C23)</f>
        <v>-174740953</v>
      </c>
      <c r="D24" s="42">
        <f t="shared" si="4"/>
        <v>34704391</v>
      </c>
      <c r="E24" s="40">
        <f t="shared" si="4"/>
        <v>-332107107</v>
      </c>
      <c r="F24" s="41">
        <f t="shared" si="4"/>
        <v>-197661000</v>
      </c>
      <c r="G24" s="43">
        <f t="shared" si="4"/>
        <v>-197661000</v>
      </c>
      <c r="H24" s="44">
        <f t="shared" si="4"/>
        <v>0</v>
      </c>
      <c r="I24" s="40">
        <f t="shared" si="4"/>
        <v>-253726344</v>
      </c>
      <c r="J24" s="41">
        <f t="shared" si="4"/>
        <v>-302904189</v>
      </c>
      <c r="K24" s="43">
        <f t="shared" si="4"/>
        <v>-304263064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153912090</v>
      </c>
      <c r="C27" s="7">
        <v>245912171</v>
      </c>
      <c r="D27" s="64">
        <v>415134375</v>
      </c>
      <c r="E27" s="65">
        <v>444228959</v>
      </c>
      <c r="F27" s="7">
        <v>428348093</v>
      </c>
      <c r="G27" s="66">
        <v>428348093</v>
      </c>
      <c r="H27" s="67">
        <v>0</v>
      </c>
      <c r="I27" s="65">
        <v>400509490</v>
      </c>
      <c r="J27" s="7">
        <v>344555000</v>
      </c>
      <c r="K27" s="66">
        <v>211100000</v>
      </c>
    </row>
    <row r="28" spans="1:11" ht="13.5">
      <c r="A28" s="68" t="s">
        <v>30</v>
      </c>
      <c r="B28" s="6">
        <v>76493349</v>
      </c>
      <c r="C28" s="6">
        <v>100879483</v>
      </c>
      <c r="D28" s="23">
        <v>220909125</v>
      </c>
      <c r="E28" s="24">
        <v>152214000</v>
      </c>
      <c r="F28" s="6">
        <v>145439951</v>
      </c>
      <c r="G28" s="25">
        <v>145439951</v>
      </c>
      <c r="H28" s="26">
        <v>0</v>
      </c>
      <c r="I28" s="24">
        <v>173884000</v>
      </c>
      <c r="J28" s="6">
        <v>186926000</v>
      </c>
      <c r="K28" s="25">
        <v>196355000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22861766</v>
      </c>
      <c r="C30" s="6">
        <v>23539933</v>
      </c>
      <c r="D30" s="23">
        <v>73230464</v>
      </c>
      <c r="E30" s="24">
        <v>254939959</v>
      </c>
      <c r="F30" s="6">
        <v>256863176</v>
      </c>
      <c r="G30" s="25">
        <v>256863176</v>
      </c>
      <c r="H30" s="26">
        <v>0</v>
      </c>
      <c r="I30" s="24">
        <v>63334964</v>
      </c>
      <c r="J30" s="6">
        <v>0</v>
      </c>
      <c r="K30" s="25">
        <v>0</v>
      </c>
    </row>
    <row r="31" spans="1:11" ht="13.5">
      <c r="A31" s="22" t="s">
        <v>35</v>
      </c>
      <c r="B31" s="6">
        <v>54556975</v>
      </c>
      <c r="C31" s="6">
        <v>121492755</v>
      </c>
      <c r="D31" s="23">
        <v>120994786</v>
      </c>
      <c r="E31" s="24">
        <v>37075000</v>
      </c>
      <c r="F31" s="6">
        <v>26044966</v>
      </c>
      <c r="G31" s="25">
        <v>26044966</v>
      </c>
      <c r="H31" s="26">
        <v>0</v>
      </c>
      <c r="I31" s="24">
        <v>163290526</v>
      </c>
      <c r="J31" s="6">
        <v>157629000</v>
      </c>
      <c r="K31" s="25">
        <v>14745000</v>
      </c>
    </row>
    <row r="32" spans="1:11" ht="13.5">
      <c r="A32" s="34" t="s">
        <v>36</v>
      </c>
      <c r="B32" s="7">
        <f>SUM(B28:B31)</f>
        <v>153912090</v>
      </c>
      <c r="C32" s="7">
        <f aca="true" t="shared" si="5" ref="C32:K32">SUM(C28:C31)</f>
        <v>245912171</v>
      </c>
      <c r="D32" s="64">
        <f t="shared" si="5"/>
        <v>415134375</v>
      </c>
      <c r="E32" s="65">
        <f t="shared" si="5"/>
        <v>444228959</v>
      </c>
      <c r="F32" s="7">
        <f t="shared" si="5"/>
        <v>428348093</v>
      </c>
      <c r="G32" s="66">
        <f t="shared" si="5"/>
        <v>428348093</v>
      </c>
      <c r="H32" s="67">
        <f t="shared" si="5"/>
        <v>0</v>
      </c>
      <c r="I32" s="65">
        <f t="shared" si="5"/>
        <v>400509490</v>
      </c>
      <c r="J32" s="7">
        <f t="shared" si="5"/>
        <v>344555000</v>
      </c>
      <c r="K32" s="66">
        <f t="shared" si="5"/>
        <v>211100000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897622338</v>
      </c>
      <c r="C35" s="6">
        <v>801587818</v>
      </c>
      <c r="D35" s="23">
        <v>941684198</v>
      </c>
      <c r="E35" s="24">
        <v>775894896</v>
      </c>
      <c r="F35" s="6">
        <v>1348324644</v>
      </c>
      <c r="G35" s="25">
        <v>1348324644</v>
      </c>
      <c r="H35" s="26">
        <v>1135590783</v>
      </c>
      <c r="I35" s="24">
        <v>1598941651</v>
      </c>
      <c r="J35" s="6">
        <v>1669700341</v>
      </c>
      <c r="K35" s="25">
        <v>1681190738</v>
      </c>
    </row>
    <row r="36" spans="1:11" ht="13.5">
      <c r="A36" s="22" t="s">
        <v>39</v>
      </c>
      <c r="B36" s="6">
        <v>2449925269</v>
      </c>
      <c r="C36" s="6">
        <v>2635434360</v>
      </c>
      <c r="D36" s="23">
        <v>2782630922</v>
      </c>
      <c r="E36" s="24">
        <v>3676068753</v>
      </c>
      <c r="F36" s="6">
        <v>4124631476</v>
      </c>
      <c r="G36" s="25">
        <v>4124631476</v>
      </c>
      <c r="H36" s="26">
        <v>2907273046</v>
      </c>
      <c r="I36" s="24">
        <v>4567887334</v>
      </c>
      <c r="J36" s="6">
        <v>4976850426</v>
      </c>
      <c r="K36" s="25">
        <v>5254934842</v>
      </c>
    </row>
    <row r="37" spans="1:11" ht="13.5">
      <c r="A37" s="22" t="s">
        <v>40</v>
      </c>
      <c r="B37" s="6">
        <v>264807127</v>
      </c>
      <c r="C37" s="6">
        <v>327893431</v>
      </c>
      <c r="D37" s="23">
        <v>388618339</v>
      </c>
      <c r="E37" s="24">
        <v>138593044</v>
      </c>
      <c r="F37" s="6">
        <v>138593044</v>
      </c>
      <c r="G37" s="25">
        <v>138593044</v>
      </c>
      <c r="H37" s="26">
        <v>382398065</v>
      </c>
      <c r="I37" s="24">
        <v>143539649</v>
      </c>
      <c r="J37" s="6">
        <v>143539649</v>
      </c>
      <c r="K37" s="25">
        <v>143539649</v>
      </c>
    </row>
    <row r="38" spans="1:11" ht="13.5">
      <c r="A38" s="22" t="s">
        <v>41</v>
      </c>
      <c r="B38" s="6">
        <v>160710659</v>
      </c>
      <c r="C38" s="6">
        <v>192736111</v>
      </c>
      <c r="D38" s="23">
        <v>340897712</v>
      </c>
      <c r="E38" s="24">
        <v>642861236</v>
      </c>
      <c r="F38" s="6">
        <v>620703236</v>
      </c>
      <c r="G38" s="25">
        <v>620703236</v>
      </c>
      <c r="H38" s="26">
        <v>638344386</v>
      </c>
      <c r="I38" s="24">
        <v>486660585</v>
      </c>
      <c r="J38" s="6">
        <v>459555980</v>
      </c>
      <c r="K38" s="25">
        <v>432451375</v>
      </c>
    </row>
    <row r="39" spans="1:11" ht="13.5">
      <c r="A39" s="22" t="s">
        <v>42</v>
      </c>
      <c r="B39" s="6">
        <v>2922029821</v>
      </c>
      <c r="C39" s="6">
        <v>2916392636</v>
      </c>
      <c r="D39" s="23">
        <v>2994799069</v>
      </c>
      <c r="E39" s="24">
        <v>3670509369</v>
      </c>
      <c r="F39" s="6">
        <v>4713659840</v>
      </c>
      <c r="G39" s="25">
        <v>4713659840</v>
      </c>
      <c r="H39" s="26">
        <v>3022121378</v>
      </c>
      <c r="I39" s="24">
        <v>5536628751</v>
      </c>
      <c r="J39" s="6">
        <v>6043455138</v>
      </c>
      <c r="K39" s="25">
        <v>6360134556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378727179</v>
      </c>
      <c r="C42" s="6">
        <v>344055328</v>
      </c>
      <c r="D42" s="23">
        <v>216628750</v>
      </c>
      <c r="E42" s="24">
        <v>207456803</v>
      </c>
      <c r="F42" s="6">
        <v>190362841</v>
      </c>
      <c r="G42" s="25">
        <v>190362841</v>
      </c>
      <c r="H42" s="26">
        <v>-310430174</v>
      </c>
      <c r="I42" s="24">
        <v>216034240</v>
      </c>
      <c r="J42" s="6">
        <v>51509915</v>
      </c>
      <c r="K42" s="25">
        <v>62092746</v>
      </c>
    </row>
    <row r="43" spans="1:11" ht="13.5">
      <c r="A43" s="22" t="s">
        <v>45</v>
      </c>
      <c r="B43" s="6">
        <v>-337650212</v>
      </c>
      <c r="C43" s="6">
        <v>-436389165</v>
      </c>
      <c r="D43" s="23">
        <v>-314303326</v>
      </c>
      <c r="E43" s="24">
        <v>-444228950</v>
      </c>
      <c r="F43" s="6">
        <v>-428343652</v>
      </c>
      <c r="G43" s="25">
        <v>-428343652</v>
      </c>
      <c r="H43" s="26">
        <v>-170029360</v>
      </c>
      <c r="I43" s="24">
        <v>-175509000</v>
      </c>
      <c r="J43" s="6">
        <v>-35517267</v>
      </c>
      <c r="K43" s="25">
        <v>-111100000</v>
      </c>
    </row>
    <row r="44" spans="1:11" ht="13.5">
      <c r="A44" s="22" t="s">
        <v>46</v>
      </c>
      <c r="B44" s="6">
        <v>9567593</v>
      </c>
      <c r="C44" s="6">
        <v>12025071</v>
      </c>
      <c r="D44" s="23">
        <v>73718250</v>
      </c>
      <c r="E44" s="24">
        <v>262681958</v>
      </c>
      <c r="F44" s="6">
        <v>262675832</v>
      </c>
      <c r="G44" s="25">
        <v>262675832</v>
      </c>
      <c r="H44" s="26">
        <v>-2927566</v>
      </c>
      <c r="I44" s="24">
        <v>36231396</v>
      </c>
      <c r="J44" s="6">
        <v>-27104605</v>
      </c>
      <c r="K44" s="25">
        <v>-27104605</v>
      </c>
    </row>
    <row r="45" spans="1:11" ht="13.5">
      <c r="A45" s="34" t="s">
        <v>47</v>
      </c>
      <c r="B45" s="7">
        <v>432172235</v>
      </c>
      <c r="C45" s="7">
        <v>351863469</v>
      </c>
      <c r="D45" s="64">
        <v>327907143</v>
      </c>
      <c r="E45" s="65">
        <v>233094000</v>
      </c>
      <c r="F45" s="7">
        <v>231875021</v>
      </c>
      <c r="G45" s="66">
        <v>231875021</v>
      </c>
      <c r="H45" s="67">
        <v>-155479897</v>
      </c>
      <c r="I45" s="65">
        <v>429358586</v>
      </c>
      <c r="J45" s="7">
        <v>418246629</v>
      </c>
      <c r="K45" s="66">
        <v>342134770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432172072</v>
      </c>
      <c r="C48" s="6">
        <v>351863529</v>
      </c>
      <c r="D48" s="23">
        <v>327907203</v>
      </c>
      <c r="E48" s="24">
        <v>278841319</v>
      </c>
      <c r="F48" s="6">
        <v>233094319</v>
      </c>
      <c r="G48" s="25">
        <v>233094319</v>
      </c>
      <c r="H48" s="26">
        <v>340812924</v>
      </c>
      <c r="I48" s="24">
        <v>429354264</v>
      </c>
      <c r="J48" s="6">
        <v>418241837</v>
      </c>
      <c r="K48" s="25">
        <v>342130138</v>
      </c>
    </row>
    <row r="49" spans="1:11" ht="13.5">
      <c r="A49" s="22" t="s">
        <v>50</v>
      </c>
      <c r="B49" s="6">
        <f>+B75</f>
        <v>2670366085.323697</v>
      </c>
      <c r="C49" s="6">
        <f aca="true" t="shared" si="6" ref="C49:K49">+C75</f>
        <v>2731222807.3046503</v>
      </c>
      <c r="D49" s="23">
        <f t="shared" si="6"/>
        <v>-101492285.29489887</v>
      </c>
      <c r="E49" s="24">
        <f t="shared" si="6"/>
        <v>-237707393.50224572</v>
      </c>
      <c r="F49" s="6">
        <f t="shared" si="6"/>
        <v>-721939614.682449</v>
      </c>
      <c r="G49" s="25">
        <f t="shared" si="6"/>
        <v>-721939614.682449</v>
      </c>
      <c r="H49" s="26">
        <f t="shared" si="6"/>
        <v>371454114</v>
      </c>
      <c r="I49" s="24">
        <f t="shared" si="6"/>
        <v>-986428550.7546346</v>
      </c>
      <c r="J49" s="6">
        <f t="shared" si="6"/>
        <v>-1118352407.111711</v>
      </c>
      <c r="K49" s="25">
        <f t="shared" si="6"/>
        <v>-992572250.5841882</v>
      </c>
    </row>
    <row r="50" spans="1:11" ht="13.5">
      <c r="A50" s="34" t="s">
        <v>51</v>
      </c>
      <c r="B50" s="7">
        <f>+B48-B49</f>
        <v>-2238194013.323697</v>
      </c>
      <c r="C50" s="7">
        <f aca="true" t="shared" si="7" ref="C50:K50">+C48-C49</f>
        <v>-2379359278.3046503</v>
      </c>
      <c r="D50" s="64">
        <f t="shared" si="7"/>
        <v>429399488.29489887</v>
      </c>
      <c r="E50" s="65">
        <f t="shared" si="7"/>
        <v>516548712.5022457</v>
      </c>
      <c r="F50" s="7">
        <f t="shared" si="7"/>
        <v>955033933.682449</v>
      </c>
      <c r="G50" s="66">
        <f t="shared" si="7"/>
        <v>955033933.682449</v>
      </c>
      <c r="H50" s="67">
        <f t="shared" si="7"/>
        <v>-30641190</v>
      </c>
      <c r="I50" s="65">
        <f t="shared" si="7"/>
        <v>1415782814.7546346</v>
      </c>
      <c r="J50" s="7">
        <f t="shared" si="7"/>
        <v>1536594244.111711</v>
      </c>
      <c r="K50" s="66">
        <f t="shared" si="7"/>
        <v>1334702388.5841882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1535355054</v>
      </c>
      <c r="C53" s="6">
        <v>1483649669</v>
      </c>
      <c r="D53" s="23">
        <v>1871794854</v>
      </c>
      <c r="E53" s="24">
        <v>2565321962</v>
      </c>
      <c r="F53" s="6">
        <v>2549441096</v>
      </c>
      <c r="G53" s="25">
        <v>2549441096</v>
      </c>
      <c r="H53" s="26">
        <v>2121093003</v>
      </c>
      <c r="I53" s="24">
        <v>2797017935</v>
      </c>
      <c r="J53" s="6">
        <v>2867143101</v>
      </c>
      <c r="K53" s="25">
        <v>2694478083</v>
      </c>
    </row>
    <row r="54" spans="1:11" ht="13.5">
      <c r="A54" s="22" t="s">
        <v>135</v>
      </c>
      <c r="B54" s="6">
        <v>219845295</v>
      </c>
      <c r="C54" s="6">
        <v>293121744</v>
      </c>
      <c r="D54" s="23">
        <v>262790575</v>
      </c>
      <c r="E54" s="24">
        <v>238001942</v>
      </c>
      <c r="F54" s="6">
        <v>238001940</v>
      </c>
      <c r="G54" s="25">
        <v>238001940</v>
      </c>
      <c r="H54" s="26">
        <v>0</v>
      </c>
      <c r="I54" s="24">
        <v>247951555</v>
      </c>
      <c r="J54" s="6">
        <v>258931007</v>
      </c>
      <c r="K54" s="25">
        <v>270404651</v>
      </c>
    </row>
    <row r="55" spans="1:11" ht="13.5">
      <c r="A55" s="22" t="s">
        <v>54</v>
      </c>
      <c r="B55" s="6">
        <v>0</v>
      </c>
      <c r="C55" s="6">
        <v>0</v>
      </c>
      <c r="D55" s="23">
        <v>292325290</v>
      </c>
      <c r="E55" s="24">
        <v>45340000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108269870</v>
      </c>
      <c r="J56" s="6">
        <v>116187808</v>
      </c>
      <c r="K56" s="25">
        <v>120605501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41840079</v>
      </c>
      <c r="C59" s="6">
        <v>45512797</v>
      </c>
      <c r="D59" s="23">
        <v>40766150</v>
      </c>
      <c r="E59" s="24">
        <v>43825808</v>
      </c>
      <c r="F59" s="6">
        <v>56599800</v>
      </c>
      <c r="G59" s="25">
        <v>56599800</v>
      </c>
      <c r="H59" s="26">
        <v>56599800</v>
      </c>
      <c r="I59" s="24">
        <v>73399800</v>
      </c>
      <c r="J59" s="6">
        <v>79311343</v>
      </c>
      <c r="K59" s="25">
        <v>82443077</v>
      </c>
    </row>
    <row r="60" spans="1:11" ht="13.5">
      <c r="A60" s="33" t="s">
        <v>58</v>
      </c>
      <c r="B60" s="6">
        <v>9910198</v>
      </c>
      <c r="C60" s="6">
        <v>61807564</v>
      </c>
      <c r="D60" s="23">
        <v>63198910</v>
      </c>
      <c r="E60" s="24">
        <v>62802328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1582</v>
      </c>
      <c r="F62" s="92">
        <v>8642</v>
      </c>
      <c r="G62" s="93">
        <v>8642</v>
      </c>
      <c r="H62" s="94">
        <v>8642</v>
      </c>
      <c r="I62" s="91">
        <v>6482</v>
      </c>
      <c r="J62" s="92">
        <v>4174</v>
      </c>
      <c r="K62" s="93">
        <v>2922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307</v>
      </c>
      <c r="F63" s="92">
        <v>28621</v>
      </c>
      <c r="G63" s="93">
        <v>28621</v>
      </c>
      <c r="H63" s="94">
        <v>28621</v>
      </c>
      <c r="I63" s="91">
        <v>25420</v>
      </c>
      <c r="J63" s="92">
        <v>21911</v>
      </c>
      <c r="K63" s="93">
        <v>20380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1.0741765144095108</v>
      </c>
      <c r="C70" s="5">
        <f aca="true" t="shared" si="8" ref="C70:K70">IF(ISERROR(C71/C72),0,(C71/C72))</f>
        <v>1.1573094077707753</v>
      </c>
      <c r="D70" s="5">
        <f t="shared" si="8"/>
        <v>0.8063275052447352</v>
      </c>
      <c r="E70" s="5">
        <f t="shared" si="8"/>
        <v>0.7415996496051714</v>
      </c>
      <c r="F70" s="5">
        <f t="shared" si="8"/>
        <v>0.754698107174609</v>
      </c>
      <c r="G70" s="5">
        <f t="shared" si="8"/>
        <v>0.754698107174609</v>
      </c>
      <c r="H70" s="5">
        <f t="shared" si="8"/>
        <v>0</v>
      </c>
      <c r="I70" s="5">
        <f t="shared" si="8"/>
        <v>0.9314640041981186</v>
      </c>
      <c r="J70" s="5">
        <f t="shared" si="8"/>
        <v>0.9759431920498669</v>
      </c>
      <c r="K70" s="5">
        <f t="shared" si="8"/>
        <v>0.8181648019396496</v>
      </c>
    </row>
    <row r="71" spans="1:11" ht="12.75" hidden="1">
      <c r="A71" s="1" t="s">
        <v>141</v>
      </c>
      <c r="B71" s="1">
        <f>+B83</f>
        <v>1141086470</v>
      </c>
      <c r="C71" s="1">
        <f aca="true" t="shared" si="9" ref="C71:K71">+C83</f>
        <v>1132184224</v>
      </c>
      <c r="D71" s="1">
        <f t="shared" si="9"/>
        <v>809054063</v>
      </c>
      <c r="E71" s="1">
        <f t="shared" si="9"/>
        <v>897982067</v>
      </c>
      <c r="F71" s="1">
        <f t="shared" si="9"/>
        <v>897535092</v>
      </c>
      <c r="G71" s="1">
        <f t="shared" si="9"/>
        <v>897535092</v>
      </c>
      <c r="H71" s="1">
        <f t="shared" si="9"/>
        <v>799849808</v>
      </c>
      <c r="I71" s="1">
        <f t="shared" si="9"/>
        <v>1175416668</v>
      </c>
      <c r="J71" s="1">
        <f t="shared" si="9"/>
        <v>1352485830</v>
      </c>
      <c r="K71" s="1">
        <f t="shared" si="9"/>
        <v>1254509377</v>
      </c>
    </row>
    <row r="72" spans="1:11" ht="12.75" hidden="1">
      <c r="A72" s="1" t="s">
        <v>142</v>
      </c>
      <c r="B72" s="1">
        <f>+B77</f>
        <v>1062289535</v>
      </c>
      <c r="C72" s="1">
        <f aca="true" t="shared" si="10" ref="C72:K72">+C77</f>
        <v>978290003</v>
      </c>
      <c r="D72" s="1">
        <f t="shared" si="10"/>
        <v>1003381452</v>
      </c>
      <c r="E72" s="1">
        <f t="shared" si="10"/>
        <v>1210871752</v>
      </c>
      <c r="F72" s="1">
        <f t="shared" si="10"/>
        <v>1189263738</v>
      </c>
      <c r="G72" s="1">
        <f t="shared" si="10"/>
        <v>1189263738</v>
      </c>
      <c r="H72" s="1">
        <f t="shared" si="10"/>
        <v>0</v>
      </c>
      <c r="I72" s="1">
        <f t="shared" si="10"/>
        <v>1261902406</v>
      </c>
      <c r="J72" s="1">
        <f t="shared" si="10"/>
        <v>1385824340</v>
      </c>
      <c r="K72" s="1">
        <f t="shared" si="10"/>
        <v>1533321128</v>
      </c>
    </row>
    <row r="73" spans="1:11" ht="12.75" hidden="1">
      <c r="A73" s="1" t="s">
        <v>143</v>
      </c>
      <c r="B73" s="1">
        <f>+B74</f>
        <v>57273179.833333306</v>
      </c>
      <c r="C73" s="1">
        <f aca="true" t="shared" si="11" ref="C73:K73">+(C78+C80+C81+C82)-(B78+B80+B81+B82)</f>
        <v>-15537648</v>
      </c>
      <c r="D73" s="1">
        <f t="shared" si="11"/>
        <v>158521521</v>
      </c>
      <c r="E73" s="1">
        <f t="shared" si="11"/>
        <v>-104284277</v>
      </c>
      <c r="F73" s="1">
        <f>+(F78+F80+F81+F82)-(D78+D80+D81+D82)</f>
        <v>513892471</v>
      </c>
      <c r="G73" s="1">
        <f>+(G78+G80+G81+G82)-(D78+D80+D81+D82)</f>
        <v>513892471</v>
      </c>
      <c r="H73" s="1">
        <f>+(H78+H80+H81+H82)-(D78+D80+D81+D82)</f>
        <v>181829567</v>
      </c>
      <c r="I73" s="1">
        <f>+(I78+I80+I81+I82)-(E78+E80+E81+E82)</f>
        <v>672533810</v>
      </c>
      <c r="J73" s="1">
        <f t="shared" si="11"/>
        <v>81871117</v>
      </c>
      <c r="K73" s="1">
        <f t="shared" si="11"/>
        <v>87602096</v>
      </c>
    </row>
    <row r="74" spans="1:11" ht="12.75" hidden="1">
      <c r="A74" s="1" t="s">
        <v>144</v>
      </c>
      <c r="B74" s="1">
        <f>+TREND(C74:E74)</f>
        <v>57273179.833333306</v>
      </c>
      <c r="C74" s="1">
        <f>+C73</f>
        <v>-15537648</v>
      </c>
      <c r="D74" s="1">
        <f aca="true" t="shared" si="12" ref="D74:K74">+D73</f>
        <v>158521521</v>
      </c>
      <c r="E74" s="1">
        <f t="shared" si="12"/>
        <v>-104284277</v>
      </c>
      <c r="F74" s="1">
        <f t="shared" si="12"/>
        <v>513892471</v>
      </c>
      <c r="G74" s="1">
        <f t="shared" si="12"/>
        <v>513892471</v>
      </c>
      <c r="H74" s="1">
        <f t="shared" si="12"/>
        <v>181829567</v>
      </c>
      <c r="I74" s="1">
        <f t="shared" si="12"/>
        <v>672533810</v>
      </c>
      <c r="J74" s="1">
        <f t="shared" si="12"/>
        <v>81871117</v>
      </c>
      <c r="K74" s="1">
        <f t="shared" si="12"/>
        <v>87602096</v>
      </c>
    </row>
    <row r="75" spans="1:11" ht="12.75" hidden="1">
      <c r="A75" s="1" t="s">
        <v>145</v>
      </c>
      <c r="B75" s="1">
        <f>+B84-(((B80+B81+B78)*B70)-B79)</f>
        <v>2670366085.323697</v>
      </c>
      <c r="C75" s="1">
        <f aca="true" t="shared" si="13" ref="C75:K75">+C84-(((C80+C81+C78)*C70)-C79)</f>
        <v>2731222807.3046503</v>
      </c>
      <c r="D75" s="1">
        <f t="shared" si="13"/>
        <v>-101492285.29489887</v>
      </c>
      <c r="E75" s="1">
        <f t="shared" si="13"/>
        <v>-237707393.50224572</v>
      </c>
      <c r="F75" s="1">
        <f t="shared" si="13"/>
        <v>-721939614.682449</v>
      </c>
      <c r="G75" s="1">
        <f t="shared" si="13"/>
        <v>-721939614.682449</v>
      </c>
      <c r="H75" s="1">
        <f t="shared" si="13"/>
        <v>371454114</v>
      </c>
      <c r="I75" s="1">
        <f t="shared" si="13"/>
        <v>-986428550.7546346</v>
      </c>
      <c r="J75" s="1">
        <f t="shared" si="13"/>
        <v>-1118352407.111711</v>
      </c>
      <c r="K75" s="1">
        <f t="shared" si="13"/>
        <v>-992572250.5841882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1062289535</v>
      </c>
      <c r="C77" s="3">
        <v>978290003</v>
      </c>
      <c r="D77" s="3">
        <v>1003381452</v>
      </c>
      <c r="E77" s="3">
        <v>1210871752</v>
      </c>
      <c r="F77" s="3">
        <v>1189263738</v>
      </c>
      <c r="G77" s="3">
        <v>1189263738</v>
      </c>
      <c r="H77" s="3">
        <v>0</v>
      </c>
      <c r="I77" s="3">
        <v>1261902406</v>
      </c>
      <c r="J77" s="3">
        <v>1385824340</v>
      </c>
      <c r="K77" s="3">
        <v>1533321128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242821545</v>
      </c>
      <c r="C79" s="3">
        <v>306297144</v>
      </c>
      <c r="D79" s="3">
        <v>357101601</v>
      </c>
      <c r="E79" s="3">
        <v>103000000</v>
      </c>
      <c r="F79" s="3">
        <v>103000000</v>
      </c>
      <c r="G79" s="3">
        <v>103000000</v>
      </c>
      <c r="H79" s="3">
        <v>371454114</v>
      </c>
      <c r="I79" s="3">
        <v>103000000</v>
      </c>
      <c r="J79" s="3">
        <v>103000000</v>
      </c>
      <c r="K79" s="3">
        <v>103000000</v>
      </c>
    </row>
    <row r="80" spans="1:11" ht="12.75" hidden="1">
      <c r="A80" s="2" t="s">
        <v>67</v>
      </c>
      <c r="B80" s="3">
        <v>398896637</v>
      </c>
      <c r="C80" s="3">
        <v>325961776</v>
      </c>
      <c r="D80" s="3">
        <v>522181845</v>
      </c>
      <c r="E80" s="3">
        <v>474895577</v>
      </c>
      <c r="F80" s="3">
        <v>1093072325</v>
      </c>
      <c r="G80" s="3">
        <v>1093072325</v>
      </c>
      <c r="H80" s="3">
        <v>682587533</v>
      </c>
      <c r="I80" s="3">
        <v>1169587387</v>
      </c>
      <c r="J80" s="3">
        <v>1251458504</v>
      </c>
      <c r="K80" s="3">
        <v>1339060600</v>
      </c>
    </row>
    <row r="81" spans="1:11" ht="12.75" hidden="1">
      <c r="A81" s="2" t="s">
        <v>68</v>
      </c>
      <c r="B81" s="3">
        <v>59457344</v>
      </c>
      <c r="C81" s="3">
        <v>109222557</v>
      </c>
      <c r="D81" s="3">
        <v>46562100</v>
      </c>
      <c r="E81" s="3">
        <v>0</v>
      </c>
      <c r="F81" s="3">
        <v>0</v>
      </c>
      <c r="G81" s="3">
        <v>0</v>
      </c>
      <c r="H81" s="3">
        <v>100570052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7632000</v>
      </c>
      <c r="D82" s="3">
        <v>32593909</v>
      </c>
      <c r="E82" s="3">
        <v>22158000</v>
      </c>
      <c r="F82" s="3">
        <v>22158000</v>
      </c>
      <c r="G82" s="3">
        <v>22158000</v>
      </c>
      <c r="H82" s="3">
        <v>9836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1141086470</v>
      </c>
      <c r="C83" s="3">
        <v>1132184224</v>
      </c>
      <c r="D83" s="3">
        <v>809054063</v>
      </c>
      <c r="E83" s="3">
        <v>897982067</v>
      </c>
      <c r="F83" s="3">
        <v>897535092</v>
      </c>
      <c r="G83" s="3">
        <v>897535092</v>
      </c>
      <c r="H83" s="3">
        <v>799849808</v>
      </c>
      <c r="I83" s="3">
        <v>1175416668</v>
      </c>
      <c r="J83" s="3">
        <v>1352485830</v>
      </c>
      <c r="K83" s="3">
        <v>1254509377</v>
      </c>
    </row>
    <row r="84" spans="1:11" ht="12.75" hidden="1">
      <c r="A84" s="2" t="s">
        <v>71</v>
      </c>
      <c r="B84" s="3">
        <v>2919897622</v>
      </c>
      <c r="C84" s="3">
        <v>2928568586</v>
      </c>
      <c r="D84" s="3">
        <v>0</v>
      </c>
      <c r="E84" s="3">
        <v>11475000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1487113</v>
      </c>
      <c r="C5" s="6">
        <v>1824183</v>
      </c>
      <c r="D5" s="23">
        <v>2236507</v>
      </c>
      <c r="E5" s="24">
        <v>2234611</v>
      </c>
      <c r="F5" s="6">
        <v>2234611</v>
      </c>
      <c r="G5" s="25">
        <v>2234611</v>
      </c>
      <c r="H5" s="26">
        <v>0</v>
      </c>
      <c r="I5" s="24">
        <v>2369019</v>
      </c>
      <c r="J5" s="6">
        <v>2462000</v>
      </c>
      <c r="K5" s="25">
        <v>2613000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220801</v>
      </c>
      <c r="C7" s="6">
        <v>482072</v>
      </c>
      <c r="D7" s="23">
        <v>856288</v>
      </c>
      <c r="E7" s="24">
        <v>650000</v>
      </c>
      <c r="F7" s="6">
        <v>650000</v>
      </c>
      <c r="G7" s="25">
        <v>650000</v>
      </c>
      <c r="H7" s="26">
        <v>0</v>
      </c>
      <c r="I7" s="24">
        <v>700000</v>
      </c>
      <c r="J7" s="6">
        <v>750000</v>
      </c>
      <c r="K7" s="25">
        <v>750000</v>
      </c>
    </row>
    <row r="8" spans="1:11" ht="13.5">
      <c r="A8" s="22" t="s">
        <v>20</v>
      </c>
      <c r="B8" s="6">
        <v>32781071</v>
      </c>
      <c r="C8" s="6">
        <v>44555946</v>
      </c>
      <c r="D8" s="23">
        <v>45054799</v>
      </c>
      <c r="E8" s="24">
        <v>57391000</v>
      </c>
      <c r="F8" s="6">
        <v>57391000</v>
      </c>
      <c r="G8" s="25">
        <v>57391000</v>
      </c>
      <c r="H8" s="26">
        <v>0</v>
      </c>
      <c r="I8" s="24">
        <v>84532000</v>
      </c>
      <c r="J8" s="6">
        <v>81473000</v>
      </c>
      <c r="K8" s="25">
        <v>118525000</v>
      </c>
    </row>
    <row r="9" spans="1:11" ht="13.5">
      <c r="A9" s="22" t="s">
        <v>21</v>
      </c>
      <c r="B9" s="6">
        <v>318924</v>
      </c>
      <c r="C9" s="6">
        <v>627806</v>
      </c>
      <c r="D9" s="23">
        <v>395640</v>
      </c>
      <c r="E9" s="24">
        <v>3405056</v>
      </c>
      <c r="F9" s="6">
        <v>15218203</v>
      </c>
      <c r="G9" s="25">
        <v>15218203</v>
      </c>
      <c r="H9" s="26">
        <v>0</v>
      </c>
      <c r="I9" s="24">
        <v>382029</v>
      </c>
      <c r="J9" s="6">
        <v>305343</v>
      </c>
      <c r="K9" s="25">
        <v>272890</v>
      </c>
    </row>
    <row r="10" spans="1:11" ht="25.5">
      <c r="A10" s="27" t="s">
        <v>134</v>
      </c>
      <c r="B10" s="28">
        <f>SUM(B5:B9)</f>
        <v>34807909</v>
      </c>
      <c r="C10" s="29">
        <f aca="true" t="shared" si="0" ref="C10:K10">SUM(C5:C9)</f>
        <v>47490007</v>
      </c>
      <c r="D10" s="30">
        <f t="shared" si="0"/>
        <v>48543234</v>
      </c>
      <c r="E10" s="28">
        <f t="shared" si="0"/>
        <v>63680667</v>
      </c>
      <c r="F10" s="29">
        <f t="shared" si="0"/>
        <v>75493814</v>
      </c>
      <c r="G10" s="31">
        <f t="shared" si="0"/>
        <v>75493814</v>
      </c>
      <c r="H10" s="32">
        <f t="shared" si="0"/>
        <v>0</v>
      </c>
      <c r="I10" s="28">
        <f t="shared" si="0"/>
        <v>87983048</v>
      </c>
      <c r="J10" s="29">
        <f t="shared" si="0"/>
        <v>84990343</v>
      </c>
      <c r="K10" s="31">
        <f t="shared" si="0"/>
        <v>122160890</v>
      </c>
    </row>
    <row r="11" spans="1:11" ht="13.5">
      <c r="A11" s="22" t="s">
        <v>22</v>
      </c>
      <c r="B11" s="6">
        <v>10957846</v>
      </c>
      <c r="C11" s="6">
        <v>13405578</v>
      </c>
      <c r="D11" s="23">
        <v>15355388</v>
      </c>
      <c r="E11" s="24">
        <v>18331579</v>
      </c>
      <c r="F11" s="6">
        <v>18331579</v>
      </c>
      <c r="G11" s="25">
        <v>18331579</v>
      </c>
      <c r="H11" s="26">
        <v>0</v>
      </c>
      <c r="I11" s="24">
        <v>20089755</v>
      </c>
      <c r="J11" s="6">
        <v>21326221</v>
      </c>
      <c r="K11" s="25">
        <v>22574232</v>
      </c>
    </row>
    <row r="12" spans="1:11" ht="13.5">
      <c r="A12" s="22" t="s">
        <v>23</v>
      </c>
      <c r="B12" s="6">
        <v>5153714</v>
      </c>
      <c r="C12" s="6">
        <v>6665319</v>
      </c>
      <c r="D12" s="23">
        <v>6683911</v>
      </c>
      <c r="E12" s="24">
        <v>6001581</v>
      </c>
      <c r="F12" s="6">
        <v>6001581</v>
      </c>
      <c r="G12" s="25">
        <v>6001581</v>
      </c>
      <c r="H12" s="26">
        <v>0</v>
      </c>
      <c r="I12" s="24">
        <v>6712245</v>
      </c>
      <c r="J12" s="6">
        <v>7125000</v>
      </c>
      <c r="K12" s="25">
        <v>7542000</v>
      </c>
    </row>
    <row r="13" spans="1:11" ht="13.5">
      <c r="A13" s="22" t="s">
        <v>135</v>
      </c>
      <c r="B13" s="6">
        <v>5665702</v>
      </c>
      <c r="C13" s="6">
        <v>9609374</v>
      </c>
      <c r="D13" s="23">
        <v>15497808</v>
      </c>
      <c r="E13" s="24">
        <v>8400000</v>
      </c>
      <c r="F13" s="6">
        <v>11301402</v>
      </c>
      <c r="G13" s="25">
        <v>11301402</v>
      </c>
      <c r="H13" s="26">
        <v>0</v>
      </c>
      <c r="I13" s="24">
        <v>11979486</v>
      </c>
      <c r="J13" s="6">
        <v>12698000</v>
      </c>
      <c r="K13" s="25">
        <v>13460000</v>
      </c>
    </row>
    <row r="14" spans="1:11" ht="13.5">
      <c r="A14" s="22" t="s">
        <v>24</v>
      </c>
      <c r="B14" s="6">
        <v>410760</v>
      </c>
      <c r="C14" s="6">
        <v>330368</v>
      </c>
      <c r="D14" s="23">
        <v>299429</v>
      </c>
      <c r="E14" s="24">
        <v>335414</v>
      </c>
      <c r="F14" s="6">
        <v>1135414</v>
      </c>
      <c r="G14" s="25">
        <v>1135414</v>
      </c>
      <c r="H14" s="26">
        <v>0</v>
      </c>
      <c r="I14" s="24">
        <v>143539</v>
      </c>
      <c r="J14" s="6">
        <v>152151</v>
      </c>
      <c r="K14" s="25">
        <v>161280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3547843</v>
      </c>
      <c r="C16" s="6">
        <v>6379221</v>
      </c>
      <c r="D16" s="23">
        <v>7995302</v>
      </c>
      <c r="E16" s="24">
        <v>0</v>
      </c>
      <c r="F16" s="6">
        <v>0</v>
      </c>
      <c r="G16" s="25">
        <v>0</v>
      </c>
      <c r="H16" s="26">
        <v>0</v>
      </c>
      <c r="I16" s="24">
        <v>5102946</v>
      </c>
      <c r="J16" s="6">
        <v>5358000</v>
      </c>
      <c r="K16" s="25">
        <v>5626000</v>
      </c>
    </row>
    <row r="17" spans="1:11" ht="13.5">
      <c r="A17" s="22" t="s">
        <v>27</v>
      </c>
      <c r="B17" s="6">
        <v>14952641</v>
      </c>
      <c r="C17" s="6">
        <v>18666474</v>
      </c>
      <c r="D17" s="23">
        <v>15990047</v>
      </c>
      <c r="E17" s="24">
        <v>39277767</v>
      </c>
      <c r="F17" s="6">
        <v>44535310</v>
      </c>
      <c r="G17" s="25">
        <v>44535310</v>
      </c>
      <c r="H17" s="26">
        <v>0</v>
      </c>
      <c r="I17" s="24">
        <v>56038272</v>
      </c>
      <c r="J17" s="6">
        <v>59410428</v>
      </c>
      <c r="K17" s="25">
        <v>63070477</v>
      </c>
    </row>
    <row r="18" spans="1:11" ht="13.5">
      <c r="A18" s="34" t="s">
        <v>28</v>
      </c>
      <c r="B18" s="35">
        <f>SUM(B11:B17)</f>
        <v>40688506</v>
      </c>
      <c r="C18" s="36">
        <f aca="true" t="shared" si="1" ref="C18:K18">SUM(C11:C17)</f>
        <v>55056334</v>
      </c>
      <c r="D18" s="37">
        <f t="shared" si="1"/>
        <v>61821885</v>
      </c>
      <c r="E18" s="35">
        <f t="shared" si="1"/>
        <v>72346341</v>
      </c>
      <c r="F18" s="36">
        <f t="shared" si="1"/>
        <v>81305286</v>
      </c>
      <c r="G18" s="38">
        <f t="shared" si="1"/>
        <v>81305286</v>
      </c>
      <c r="H18" s="39">
        <f t="shared" si="1"/>
        <v>0</v>
      </c>
      <c r="I18" s="35">
        <f t="shared" si="1"/>
        <v>100066243</v>
      </c>
      <c r="J18" s="36">
        <f t="shared" si="1"/>
        <v>106069800</v>
      </c>
      <c r="K18" s="38">
        <f t="shared" si="1"/>
        <v>112433989</v>
      </c>
    </row>
    <row r="19" spans="1:11" ht="13.5">
      <c r="A19" s="34" t="s">
        <v>29</v>
      </c>
      <c r="B19" s="40">
        <f>+B10-B18</f>
        <v>-5880597</v>
      </c>
      <c r="C19" s="41">
        <f aca="true" t="shared" si="2" ref="C19:K19">+C10-C18</f>
        <v>-7566327</v>
      </c>
      <c r="D19" s="42">
        <f t="shared" si="2"/>
        <v>-13278651</v>
      </c>
      <c r="E19" s="40">
        <f t="shared" si="2"/>
        <v>-8665674</v>
      </c>
      <c r="F19" s="41">
        <f t="shared" si="2"/>
        <v>-5811472</v>
      </c>
      <c r="G19" s="43">
        <f t="shared" si="2"/>
        <v>-5811472</v>
      </c>
      <c r="H19" s="44">
        <f t="shared" si="2"/>
        <v>0</v>
      </c>
      <c r="I19" s="40">
        <f t="shared" si="2"/>
        <v>-12083195</v>
      </c>
      <c r="J19" s="41">
        <f t="shared" si="2"/>
        <v>-21079457</v>
      </c>
      <c r="K19" s="43">
        <f t="shared" si="2"/>
        <v>9726901</v>
      </c>
    </row>
    <row r="20" spans="1:11" ht="13.5">
      <c r="A20" s="22" t="s">
        <v>30</v>
      </c>
      <c r="B20" s="24">
        <v>15740648</v>
      </c>
      <c r="C20" s="6">
        <v>11568150</v>
      </c>
      <c r="D20" s="23">
        <v>21798850</v>
      </c>
      <c r="E20" s="24">
        <v>17999000</v>
      </c>
      <c r="F20" s="6">
        <v>17999000</v>
      </c>
      <c r="G20" s="25">
        <v>17999000</v>
      </c>
      <c r="H20" s="26">
        <v>0</v>
      </c>
      <c r="I20" s="24">
        <v>38560000</v>
      </c>
      <c r="J20" s="6">
        <v>49145000</v>
      </c>
      <c r="K20" s="25">
        <v>20022000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9860051</v>
      </c>
      <c r="C22" s="52">
        <f aca="true" t="shared" si="3" ref="C22:K22">SUM(C19:C21)</f>
        <v>4001823</v>
      </c>
      <c r="D22" s="53">
        <f t="shared" si="3"/>
        <v>8520199</v>
      </c>
      <c r="E22" s="51">
        <f t="shared" si="3"/>
        <v>9333326</v>
      </c>
      <c r="F22" s="52">
        <f t="shared" si="3"/>
        <v>12187528</v>
      </c>
      <c r="G22" s="54">
        <f t="shared" si="3"/>
        <v>12187528</v>
      </c>
      <c r="H22" s="55">
        <f t="shared" si="3"/>
        <v>0</v>
      </c>
      <c r="I22" s="51">
        <f t="shared" si="3"/>
        <v>26476805</v>
      </c>
      <c r="J22" s="52">
        <f t="shared" si="3"/>
        <v>28065543</v>
      </c>
      <c r="K22" s="54">
        <f t="shared" si="3"/>
        <v>29748901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9860051</v>
      </c>
      <c r="C24" s="41">
        <f aca="true" t="shared" si="4" ref="C24:K24">SUM(C22:C23)</f>
        <v>4001823</v>
      </c>
      <c r="D24" s="42">
        <f t="shared" si="4"/>
        <v>8520199</v>
      </c>
      <c r="E24" s="40">
        <f t="shared" si="4"/>
        <v>9333326</v>
      </c>
      <c r="F24" s="41">
        <f t="shared" si="4"/>
        <v>12187528</v>
      </c>
      <c r="G24" s="43">
        <f t="shared" si="4"/>
        <v>12187528</v>
      </c>
      <c r="H24" s="44">
        <f t="shared" si="4"/>
        <v>0</v>
      </c>
      <c r="I24" s="40">
        <f t="shared" si="4"/>
        <v>26476805</v>
      </c>
      <c r="J24" s="41">
        <f t="shared" si="4"/>
        <v>28065543</v>
      </c>
      <c r="K24" s="43">
        <f t="shared" si="4"/>
        <v>29748901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13223945</v>
      </c>
      <c r="C27" s="7">
        <v>12483392</v>
      </c>
      <c r="D27" s="64">
        <v>19525641</v>
      </c>
      <c r="E27" s="65">
        <v>17733000</v>
      </c>
      <c r="F27" s="7">
        <v>23488957</v>
      </c>
      <c r="G27" s="66">
        <v>23488957</v>
      </c>
      <c r="H27" s="67">
        <v>0</v>
      </c>
      <c r="I27" s="65">
        <v>39530100</v>
      </c>
      <c r="J27" s="7">
        <v>49145000</v>
      </c>
      <c r="K27" s="66">
        <v>20022000</v>
      </c>
    </row>
    <row r="28" spans="1:11" ht="13.5">
      <c r="A28" s="68" t="s">
        <v>30</v>
      </c>
      <c r="B28" s="6">
        <v>13223945</v>
      </c>
      <c r="C28" s="6">
        <v>12483392</v>
      </c>
      <c r="D28" s="23">
        <v>19525641</v>
      </c>
      <c r="E28" s="24">
        <v>17733000</v>
      </c>
      <c r="F28" s="6">
        <v>23488957</v>
      </c>
      <c r="G28" s="25">
        <v>23488957</v>
      </c>
      <c r="H28" s="26">
        <v>0</v>
      </c>
      <c r="I28" s="24">
        <v>38060000</v>
      </c>
      <c r="J28" s="6">
        <v>49145000</v>
      </c>
      <c r="K28" s="25">
        <v>20022000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1470100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13223945</v>
      </c>
      <c r="C32" s="7">
        <f aca="true" t="shared" si="5" ref="C32:K32">SUM(C28:C31)</f>
        <v>12483392</v>
      </c>
      <c r="D32" s="64">
        <f t="shared" si="5"/>
        <v>19525641</v>
      </c>
      <c r="E32" s="65">
        <f t="shared" si="5"/>
        <v>17733000</v>
      </c>
      <c r="F32" s="7">
        <f t="shared" si="5"/>
        <v>23488957</v>
      </c>
      <c r="G32" s="66">
        <f t="shared" si="5"/>
        <v>23488957</v>
      </c>
      <c r="H32" s="67">
        <f t="shared" si="5"/>
        <v>0</v>
      </c>
      <c r="I32" s="65">
        <f t="shared" si="5"/>
        <v>39530100</v>
      </c>
      <c r="J32" s="7">
        <f t="shared" si="5"/>
        <v>49145000</v>
      </c>
      <c r="K32" s="66">
        <f t="shared" si="5"/>
        <v>20022000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7025190</v>
      </c>
      <c r="C35" s="6">
        <v>19588623</v>
      </c>
      <c r="D35" s="23">
        <v>17723412</v>
      </c>
      <c r="E35" s="24">
        <v>25760054</v>
      </c>
      <c r="F35" s="6">
        <v>25760643</v>
      </c>
      <c r="G35" s="25">
        <v>25760643</v>
      </c>
      <c r="H35" s="26">
        <v>31206764</v>
      </c>
      <c r="I35" s="24">
        <v>8369000</v>
      </c>
      <c r="J35" s="6">
        <v>15134709</v>
      </c>
      <c r="K35" s="25">
        <v>19320709</v>
      </c>
    </row>
    <row r="36" spans="1:11" ht="13.5">
      <c r="A36" s="22" t="s">
        <v>39</v>
      </c>
      <c r="B36" s="6">
        <v>109476687</v>
      </c>
      <c r="C36" s="6">
        <v>122285940</v>
      </c>
      <c r="D36" s="23">
        <v>126272308</v>
      </c>
      <c r="E36" s="24">
        <v>144491691</v>
      </c>
      <c r="F36" s="6">
        <v>144491691</v>
      </c>
      <c r="G36" s="25">
        <v>144491691</v>
      </c>
      <c r="H36" s="26">
        <v>131614138</v>
      </c>
      <c r="I36" s="24">
        <v>165794247</v>
      </c>
      <c r="J36" s="6">
        <v>202290545</v>
      </c>
      <c r="K36" s="25">
        <v>208851520</v>
      </c>
    </row>
    <row r="37" spans="1:11" ht="13.5">
      <c r="A37" s="22" t="s">
        <v>40</v>
      </c>
      <c r="B37" s="6">
        <v>6578746</v>
      </c>
      <c r="C37" s="6">
        <v>16984525</v>
      </c>
      <c r="D37" s="23">
        <v>10531929</v>
      </c>
      <c r="E37" s="24">
        <v>4132000</v>
      </c>
      <c r="F37" s="6">
        <v>4132000</v>
      </c>
      <c r="G37" s="25">
        <v>4132000</v>
      </c>
      <c r="H37" s="26">
        <v>13802001</v>
      </c>
      <c r="I37" s="24">
        <v>8842279</v>
      </c>
      <c r="J37" s="6">
        <v>8842279</v>
      </c>
      <c r="K37" s="25">
        <v>8842279</v>
      </c>
    </row>
    <row r="38" spans="1:11" ht="13.5">
      <c r="A38" s="22" t="s">
        <v>41</v>
      </c>
      <c r="B38" s="6">
        <v>1838813</v>
      </c>
      <c r="C38" s="6">
        <v>1014012</v>
      </c>
      <c r="D38" s="23">
        <v>1067489</v>
      </c>
      <c r="E38" s="24">
        <v>100000</v>
      </c>
      <c r="F38" s="6">
        <v>100000</v>
      </c>
      <c r="G38" s="25">
        <v>100000</v>
      </c>
      <c r="H38" s="26">
        <v>502586</v>
      </c>
      <c r="I38" s="24">
        <v>1083501</v>
      </c>
      <c r="J38" s="6">
        <v>1083501</v>
      </c>
      <c r="K38" s="25">
        <v>1083501</v>
      </c>
    </row>
    <row r="39" spans="1:11" ht="13.5">
      <c r="A39" s="22" t="s">
        <v>42</v>
      </c>
      <c r="B39" s="6">
        <v>108084318</v>
      </c>
      <c r="C39" s="6">
        <v>123876026</v>
      </c>
      <c r="D39" s="23">
        <v>132396302</v>
      </c>
      <c r="E39" s="24">
        <v>166019745</v>
      </c>
      <c r="F39" s="6">
        <v>166020334</v>
      </c>
      <c r="G39" s="25">
        <v>166020334</v>
      </c>
      <c r="H39" s="26">
        <v>148516315</v>
      </c>
      <c r="I39" s="24">
        <v>164237467</v>
      </c>
      <c r="J39" s="6">
        <v>207499474</v>
      </c>
      <c r="K39" s="25">
        <v>218246449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13088102</v>
      </c>
      <c r="C42" s="6">
        <v>22827361</v>
      </c>
      <c r="D42" s="23">
        <v>16046602</v>
      </c>
      <c r="E42" s="24">
        <v>19174312</v>
      </c>
      <c r="F42" s="6">
        <v>11981920</v>
      </c>
      <c r="G42" s="25">
        <v>11981920</v>
      </c>
      <c r="H42" s="26">
        <v>39956931</v>
      </c>
      <c r="I42" s="24">
        <v>43380970</v>
      </c>
      <c r="J42" s="6">
        <v>56670390</v>
      </c>
      <c r="K42" s="25">
        <v>24708255</v>
      </c>
    </row>
    <row r="43" spans="1:11" ht="13.5">
      <c r="A43" s="22" t="s">
        <v>45</v>
      </c>
      <c r="B43" s="6">
        <v>-16903000</v>
      </c>
      <c r="C43" s="6">
        <v>-12656212</v>
      </c>
      <c r="D43" s="23">
        <v>-19505806</v>
      </c>
      <c r="E43" s="24">
        <v>-17733000</v>
      </c>
      <c r="F43" s="6">
        <v>-17733000</v>
      </c>
      <c r="G43" s="25">
        <v>-17733000</v>
      </c>
      <c r="H43" s="26">
        <v>-11219563</v>
      </c>
      <c r="I43" s="24">
        <v>-39530100</v>
      </c>
      <c r="J43" s="6">
        <v>-49145000</v>
      </c>
      <c r="K43" s="25">
        <v>-20022000</v>
      </c>
    </row>
    <row r="44" spans="1:11" ht="13.5">
      <c r="A44" s="22" t="s">
        <v>46</v>
      </c>
      <c r="B44" s="6">
        <v>1976282</v>
      </c>
      <c r="C44" s="6">
        <v>-1659718</v>
      </c>
      <c r="D44" s="23">
        <v>-547832</v>
      </c>
      <c r="E44" s="24">
        <v>0</v>
      </c>
      <c r="F44" s="6">
        <v>-1504000</v>
      </c>
      <c r="G44" s="25">
        <v>-1504000</v>
      </c>
      <c r="H44" s="26">
        <v>-776353</v>
      </c>
      <c r="I44" s="24">
        <v>-500000</v>
      </c>
      <c r="J44" s="6">
        <v>-500000</v>
      </c>
      <c r="K44" s="25">
        <v>-500000</v>
      </c>
    </row>
    <row r="45" spans="1:11" ht="13.5">
      <c r="A45" s="34" t="s">
        <v>47</v>
      </c>
      <c r="B45" s="7">
        <v>-139362</v>
      </c>
      <c r="C45" s="7">
        <v>12780095</v>
      </c>
      <c r="D45" s="64">
        <v>8773059</v>
      </c>
      <c r="E45" s="65">
        <v>14392253</v>
      </c>
      <c r="F45" s="7">
        <v>5695861</v>
      </c>
      <c r="G45" s="66">
        <v>5695861</v>
      </c>
      <c r="H45" s="67">
        <v>36487765</v>
      </c>
      <c r="I45" s="65">
        <v>6084345</v>
      </c>
      <c r="J45" s="7">
        <v>13109735</v>
      </c>
      <c r="K45" s="66">
        <v>17295990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4268664</v>
      </c>
      <c r="C48" s="6">
        <v>12780095</v>
      </c>
      <c r="D48" s="23">
        <v>8773059</v>
      </c>
      <c r="E48" s="24">
        <v>23058392</v>
      </c>
      <c r="F48" s="6">
        <v>23058692</v>
      </c>
      <c r="G48" s="25">
        <v>23058692</v>
      </c>
      <c r="H48" s="26">
        <v>30434644</v>
      </c>
      <c r="I48" s="24">
        <v>6759000</v>
      </c>
      <c r="J48" s="6">
        <v>13784000</v>
      </c>
      <c r="K48" s="25">
        <v>17970000</v>
      </c>
    </row>
    <row r="49" spans="1:11" ht="13.5">
      <c r="A49" s="22" t="s">
        <v>50</v>
      </c>
      <c r="B49" s="6">
        <f>+B75</f>
        <v>3163865.7490073573</v>
      </c>
      <c r="C49" s="6">
        <f aca="true" t="shared" si="6" ref="C49:K49">+C75</f>
        <v>9750396.47671799</v>
      </c>
      <c r="D49" s="23">
        <f t="shared" si="6"/>
        <v>3002167.13254313</v>
      </c>
      <c r="E49" s="24">
        <f t="shared" si="6"/>
        <v>197974.9788843915</v>
      </c>
      <c r="F49" s="6">
        <f t="shared" si="6"/>
        <v>1845389.944339062</v>
      </c>
      <c r="G49" s="25">
        <f t="shared" si="6"/>
        <v>1845389.944339062</v>
      </c>
      <c r="H49" s="26">
        <f t="shared" si="6"/>
        <v>12209459</v>
      </c>
      <c r="I49" s="24">
        <f t="shared" si="6"/>
        <v>7858346.972993565</v>
      </c>
      <c r="J49" s="6">
        <f t="shared" si="6"/>
        <v>8017119.562875654</v>
      </c>
      <c r="K49" s="25">
        <f t="shared" si="6"/>
        <v>8027006.5661879005</v>
      </c>
    </row>
    <row r="50" spans="1:11" ht="13.5">
      <c r="A50" s="34" t="s">
        <v>51</v>
      </c>
      <c r="B50" s="7">
        <f>+B48-B49</f>
        <v>1104798.2509926427</v>
      </c>
      <c r="C50" s="7">
        <f aca="true" t="shared" si="7" ref="C50:K50">+C48-C49</f>
        <v>3029698.52328201</v>
      </c>
      <c r="D50" s="64">
        <f t="shared" si="7"/>
        <v>5770891.86745687</v>
      </c>
      <c r="E50" s="65">
        <f t="shared" si="7"/>
        <v>22860417.02111561</v>
      </c>
      <c r="F50" s="7">
        <f t="shared" si="7"/>
        <v>21213302.055660937</v>
      </c>
      <c r="G50" s="66">
        <f t="shared" si="7"/>
        <v>21213302.055660937</v>
      </c>
      <c r="H50" s="67">
        <f t="shared" si="7"/>
        <v>18225185</v>
      </c>
      <c r="I50" s="65">
        <f t="shared" si="7"/>
        <v>-1099346.9729935648</v>
      </c>
      <c r="J50" s="7">
        <f t="shared" si="7"/>
        <v>5766880.437124346</v>
      </c>
      <c r="K50" s="66">
        <f t="shared" si="7"/>
        <v>9942993.4338121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109043360</v>
      </c>
      <c r="C53" s="6">
        <v>122116732</v>
      </c>
      <c r="D53" s="23">
        <v>126104097</v>
      </c>
      <c r="E53" s="24">
        <v>219060878</v>
      </c>
      <c r="F53" s="6">
        <v>224816835</v>
      </c>
      <c r="G53" s="25">
        <v>224816835</v>
      </c>
      <c r="H53" s="26">
        <v>201327878</v>
      </c>
      <c r="I53" s="24">
        <v>165797162</v>
      </c>
      <c r="J53" s="6">
        <v>202290235</v>
      </c>
      <c r="K53" s="25">
        <v>208851530</v>
      </c>
    </row>
    <row r="54" spans="1:11" ht="13.5">
      <c r="A54" s="22" t="s">
        <v>135</v>
      </c>
      <c r="B54" s="6">
        <v>5665702</v>
      </c>
      <c r="C54" s="6">
        <v>9609374</v>
      </c>
      <c r="D54" s="23">
        <v>15497808</v>
      </c>
      <c r="E54" s="24">
        <v>8400000</v>
      </c>
      <c r="F54" s="6">
        <v>11301402</v>
      </c>
      <c r="G54" s="25">
        <v>11301402</v>
      </c>
      <c r="H54" s="26">
        <v>0</v>
      </c>
      <c r="I54" s="24">
        <v>11979486</v>
      </c>
      <c r="J54" s="6">
        <v>12698000</v>
      </c>
      <c r="K54" s="25">
        <v>13460000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20000000</v>
      </c>
      <c r="J55" s="6">
        <v>0</v>
      </c>
      <c r="K55" s="25">
        <v>0</v>
      </c>
    </row>
    <row r="56" spans="1:11" ht="13.5">
      <c r="A56" s="22" t="s">
        <v>55</v>
      </c>
      <c r="B56" s="6">
        <v>610053</v>
      </c>
      <c r="C56" s="6">
        <v>1088963</v>
      </c>
      <c r="D56" s="23">
        <v>638584</v>
      </c>
      <c r="E56" s="24">
        <v>0</v>
      </c>
      <c r="F56" s="6">
        <v>0</v>
      </c>
      <c r="G56" s="25">
        <v>0</v>
      </c>
      <c r="H56" s="26">
        <v>0</v>
      </c>
      <c r="I56" s="24">
        <v>7544439</v>
      </c>
      <c r="J56" s="6">
        <v>8490005</v>
      </c>
      <c r="K56" s="25">
        <v>8999406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96000</v>
      </c>
      <c r="F59" s="6">
        <v>96000</v>
      </c>
      <c r="G59" s="25">
        <v>96000</v>
      </c>
      <c r="H59" s="26">
        <v>0</v>
      </c>
      <c r="I59" s="24">
        <v>96000</v>
      </c>
      <c r="J59" s="6">
        <v>100000</v>
      </c>
      <c r="K59" s="25">
        <v>100000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96000</v>
      </c>
      <c r="F60" s="6">
        <v>96000</v>
      </c>
      <c r="G60" s="25">
        <v>96000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7039</v>
      </c>
      <c r="C62" s="92">
        <v>7039</v>
      </c>
      <c r="D62" s="93">
        <v>5808</v>
      </c>
      <c r="E62" s="91">
        <v>7039</v>
      </c>
      <c r="F62" s="92">
        <v>7039</v>
      </c>
      <c r="G62" s="93">
        <v>7039</v>
      </c>
      <c r="H62" s="94">
        <v>0</v>
      </c>
      <c r="I62" s="91">
        <v>6010</v>
      </c>
      <c r="J62" s="92">
        <v>6010</v>
      </c>
      <c r="K62" s="93">
        <v>6010</v>
      </c>
    </row>
    <row r="63" spans="1:11" ht="13.5">
      <c r="A63" s="90" t="s">
        <v>61</v>
      </c>
      <c r="B63" s="91">
        <v>1934</v>
      </c>
      <c r="C63" s="92">
        <v>1934</v>
      </c>
      <c r="D63" s="93">
        <v>1936</v>
      </c>
      <c r="E63" s="91">
        <v>1934</v>
      </c>
      <c r="F63" s="92">
        <v>1934</v>
      </c>
      <c r="G63" s="93">
        <v>1934</v>
      </c>
      <c r="H63" s="94">
        <v>0</v>
      </c>
      <c r="I63" s="91">
        <v>1755</v>
      </c>
      <c r="J63" s="92">
        <v>1755</v>
      </c>
      <c r="K63" s="93">
        <v>1755</v>
      </c>
    </row>
    <row r="64" spans="1:11" ht="13.5">
      <c r="A64" s="90" t="s">
        <v>62</v>
      </c>
      <c r="B64" s="91">
        <v>10184</v>
      </c>
      <c r="C64" s="92">
        <v>10184</v>
      </c>
      <c r="D64" s="93">
        <v>9184</v>
      </c>
      <c r="E64" s="91">
        <v>9184</v>
      </c>
      <c r="F64" s="92">
        <v>9184</v>
      </c>
      <c r="G64" s="93">
        <v>9184</v>
      </c>
      <c r="H64" s="94">
        <v>0</v>
      </c>
      <c r="I64" s="91">
        <v>9135</v>
      </c>
      <c r="J64" s="92">
        <v>9135</v>
      </c>
      <c r="K64" s="93">
        <v>9135</v>
      </c>
    </row>
    <row r="65" spans="1:11" ht="13.5">
      <c r="A65" s="90" t="s">
        <v>63</v>
      </c>
      <c r="B65" s="91">
        <v>0</v>
      </c>
      <c r="C65" s="92">
        <v>0</v>
      </c>
      <c r="D65" s="93">
        <v>15861</v>
      </c>
      <c r="E65" s="91">
        <v>0</v>
      </c>
      <c r="F65" s="92">
        <v>0</v>
      </c>
      <c r="G65" s="93">
        <v>0</v>
      </c>
      <c r="H65" s="94">
        <v>0</v>
      </c>
      <c r="I65" s="91">
        <v>15861</v>
      </c>
      <c r="J65" s="92">
        <v>15861</v>
      </c>
      <c r="K65" s="93">
        <v>15861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0.5281469870218606</v>
      </c>
      <c r="C70" s="5">
        <f aca="true" t="shared" si="8" ref="C70:K70">IF(ISERROR(C71/C72),0,(C71/C72))</f>
        <v>0.6701661560115691</v>
      </c>
      <c r="D70" s="5">
        <f t="shared" si="8"/>
        <v>0.5720478377537425</v>
      </c>
      <c r="E70" s="5">
        <f t="shared" si="8"/>
        <v>0.9009361722952791</v>
      </c>
      <c r="F70" s="5">
        <f t="shared" si="8"/>
        <v>0.29112669166129884</v>
      </c>
      <c r="G70" s="5">
        <f t="shared" si="8"/>
        <v>0.29112669166129884</v>
      </c>
      <c r="H70" s="5">
        <f t="shared" si="8"/>
        <v>0</v>
      </c>
      <c r="I70" s="5">
        <f t="shared" si="8"/>
        <v>0.5942379049729413</v>
      </c>
      <c r="J70" s="5">
        <f t="shared" si="8"/>
        <v>0.590764137297039</v>
      </c>
      <c r="K70" s="5">
        <f t="shared" si="8"/>
        <v>0.5834442754228332</v>
      </c>
    </row>
    <row r="71" spans="1:11" ht="12.75" hidden="1">
      <c r="A71" s="1" t="s">
        <v>141</v>
      </c>
      <c r="B71" s="1">
        <f>+B83</f>
        <v>953853</v>
      </c>
      <c r="C71" s="1">
        <f aca="true" t="shared" si="9" ref="C71:K71">+C83</f>
        <v>1561715</v>
      </c>
      <c r="D71" s="1">
        <f t="shared" si="9"/>
        <v>1505714</v>
      </c>
      <c r="E71" s="1">
        <f t="shared" si="9"/>
        <v>5080980</v>
      </c>
      <c r="F71" s="1">
        <f t="shared" si="9"/>
        <v>5080980</v>
      </c>
      <c r="G71" s="1">
        <f t="shared" si="9"/>
        <v>5080980</v>
      </c>
      <c r="H71" s="1">
        <f t="shared" si="9"/>
        <v>12210279</v>
      </c>
      <c r="I71" s="1">
        <f t="shared" si="9"/>
        <v>1634777</v>
      </c>
      <c r="J71" s="1">
        <f t="shared" si="9"/>
        <v>1634847</v>
      </c>
      <c r="K71" s="1">
        <f t="shared" si="9"/>
        <v>1683756</v>
      </c>
    </row>
    <row r="72" spans="1:11" ht="12.75" hidden="1">
      <c r="A72" s="1" t="s">
        <v>142</v>
      </c>
      <c r="B72" s="1">
        <f>+B77</f>
        <v>1806037</v>
      </c>
      <c r="C72" s="1">
        <f aca="true" t="shared" si="10" ref="C72:K72">+C77</f>
        <v>2330340</v>
      </c>
      <c r="D72" s="1">
        <f t="shared" si="10"/>
        <v>2632147</v>
      </c>
      <c r="E72" s="1">
        <f t="shared" si="10"/>
        <v>5639667</v>
      </c>
      <c r="F72" s="1">
        <f t="shared" si="10"/>
        <v>17452814</v>
      </c>
      <c r="G72" s="1">
        <f t="shared" si="10"/>
        <v>17452814</v>
      </c>
      <c r="H72" s="1">
        <f t="shared" si="10"/>
        <v>0</v>
      </c>
      <c r="I72" s="1">
        <f t="shared" si="10"/>
        <v>2751048</v>
      </c>
      <c r="J72" s="1">
        <f t="shared" si="10"/>
        <v>2767343</v>
      </c>
      <c r="K72" s="1">
        <f t="shared" si="10"/>
        <v>2885890</v>
      </c>
    </row>
    <row r="73" spans="1:11" ht="12.75" hidden="1">
      <c r="A73" s="1" t="s">
        <v>143</v>
      </c>
      <c r="B73" s="1">
        <f>+B74</f>
        <v>4940163.666666666</v>
      </c>
      <c r="C73" s="1">
        <f aca="true" t="shared" si="11" ref="C73:K73">+(C78+C80+C81+C82)-(B78+B80+B81+B82)</f>
        <v>3787886</v>
      </c>
      <c r="D73" s="1">
        <f t="shared" si="11"/>
        <v>2141825</v>
      </c>
      <c r="E73" s="1">
        <f t="shared" si="11"/>
        <v>-6417902</v>
      </c>
      <c r="F73" s="1">
        <f>+(F78+F80+F81+F82)-(D78+D80+D81+D82)</f>
        <v>-6417613</v>
      </c>
      <c r="G73" s="1">
        <f>+(G78+G80+G81+G82)-(D78+D80+D81+D82)</f>
        <v>-6417613</v>
      </c>
      <c r="H73" s="1">
        <f>+(H78+H80+H81+H82)-(D78+D80+D81+D82)</f>
        <v>-8347444</v>
      </c>
      <c r="I73" s="1">
        <f>+(I78+I80+I81+I82)-(E78+E80+E81+E82)</f>
        <v>-1091662</v>
      </c>
      <c r="J73" s="1">
        <f t="shared" si="11"/>
        <v>-259291</v>
      </c>
      <c r="K73" s="1">
        <f t="shared" si="11"/>
        <v>0</v>
      </c>
    </row>
    <row r="74" spans="1:11" ht="12.75" hidden="1">
      <c r="A74" s="1" t="s">
        <v>144</v>
      </c>
      <c r="B74" s="1">
        <f>+TREND(C74:E74)</f>
        <v>4940163.666666666</v>
      </c>
      <c r="C74" s="1">
        <f>+C73</f>
        <v>3787886</v>
      </c>
      <c r="D74" s="1">
        <f aca="true" t="shared" si="12" ref="D74:K74">+D73</f>
        <v>2141825</v>
      </c>
      <c r="E74" s="1">
        <f t="shared" si="12"/>
        <v>-6417902</v>
      </c>
      <c r="F74" s="1">
        <f t="shared" si="12"/>
        <v>-6417613</v>
      </c>
      <c r="G74" s="1">
        <f t="shared" si="12"/>
        <v>-6417613</v>
      </c>
      <c r="H74" s="1">
        <f t="shared" si="12"/>
        <v>-8347444</v>
      </c>
      <c r="I74" s="1">
        <f t="shared" si="12"/>
        <v>-1091662</v>
      </c>
      <c r="J74" s="1">
        <f t="shared" si="12"/>
        <v>-259291</v>
      </c>
      <c r="K74" s="1">
        <f t="shared" si="12"/>
        <v>0</v>
      </c>
    </row>
    <row r="75" spans="1:11" ht="12.75" hidden="1">
      <c r="A75" s="1" t="s">
        <v>145</v>
      </c>
      <c r="B75" s="1">
        <f>+B84-(((B80+B81+B78)*B70)-B79)</f>
        <v>3163865.7490073573</v>
      </c>
      <c r="C75" s="1">
        <f aca="true" t="shared" si="13" ref="C75:K75">+C84-(((C80+C81+C78)*C70)-C79)</f>
        <v>9750396.47671799</v>
      </c>
      <c r="D75" s="1">
        <f t="shared" si="13"/>
        <v>3002167.13254313</v>
      </c>
      <c r="E75" s="1">
        <f t="shared" si="13"/>
        <v>197974.9788843915</v>
      </c>
      <c r="F75" s="1">
        <f t="shared" si="13"/>
        <v>1845389.944339062</v>
      </c>
      <c r="G75" s="1">
        <f t="shared" si="13"/>
        <v>1845389.944339062</v>
      </c>
      <c r="H75" s="1">
        <f t="shared" si="13"/>
        <v>12209459</v>
      </c>
      <c r="I75" s="1">
        <f t="shared" si="13"/>
        <v>7858346.972993565</v>
      </c>
      <c r="J75" s="1">
        <f t="shared" si="13"/>
        <v>8017119.562875654</v>
      </c>
      <c r="K75" s="1">
        <f t="shared" si="13"/>
        <v>8027006.5661879005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1806037</v>
      </c>
      <c r="C77" s="3">
        <v>2330340</v>
      </c>
      <c r="D77" s="3">
        <v>2632147</v>
      </c>
      <c r="E77" s="3">
        <v>5639667</v>
      </c>
      <c r="F77" s="3">
        <v>17452814</v>
      </c>
      <c r="G77" s="3">
        <v>17452814</v>
      </c>
      <c r="H77" s="3">
        <v>0</v>
      </c>
      <c r="I77" s="3">
        <v>2751048</v>
      </c>
      <c r="J77" s="3">
        <v>2767343</v>
      </c>
      <c r="K77" s="3">
        <v>2885890</v>
      </c>
    </row>
    <row r="78" spans="1:11" ht="12.75" hidden="1">
      <c r="A78" s="2" t="s">
        <v>65</v>
      </c>
      <c r="B78" s="3">
        <v>433327</v>
      </c>
      <c r="C78" s="3">
        <v>169211</v>
      </c>
      <c r="D78" s="3">
        <v>169211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3727291</v>
      </c>
      <c r="C79" s="3">
        <v>14426641</v>
      </c>
      <c r="D79" s="3">
        <v>8218994</v>
      </c>
      <c r="E79" s="3">
        <v>2632000</v>
      </c>
      <c r="F79" s="3">
        <v>2632000</v>
      </c>
      <c r="G79" s="3">
        <v>2632000</v>
      </c>
      <c r="H79" s="3">
        <v>12209459</v>
      </c>
      <c r="I79" s="3">
        <v>8342279</v>
      </c>
      <c r="J79" s="3">
        <v>8342279</v>
      </c>
      <c r="K79" s="3">
        <v>8342279</v>
      </c>
    </row>
    <row r="80" spans="1:11" ht="12.75" hidden="1">
      <c r="A80" s="2" t="s">
        <v>67</v>
      </c>
      <c r="B80" s="3">
        <v>869379</v>
      </c>
      <c r="C80" s="3">
        <v>362045</v>
      </c>
      <c r="D80" s="3">
        <v>1330748</v>
      </c>
      <c r="E80" s="3">
        <v>706662</v>
      </c>
      <c r="F80" s="3">
        <v>706951</v>
      </c>
      <c r="G80" s="3">
        <v>706951</v>
      </c>
      <c r="H80" s="3">
        <v>772120</v>
      </c>
      <c r="I80" s="3">
        <v>1610000</v>
      </c>
      <c r="J80" s="3">
        <v>1350709</v>
      </c>
      <c r="K80" s="3">
        <v>1350709</v>
      </c>
    </row>
    <row r="81" spans="1:11" ht="12.75" hidden="1">
      <c r="A81" s="2" t="s">
        <v>68</v>
      </c>
      <c r="B81" s="3">
        <v>1887147</v>
      </c>
      <c r="C81" s="3">
        <v>6446483</v>
      </c>
      <c r="D81" s="3">
        <v>7619605</v>
      </c>
      <c r="E81" s="3">
        <v>1995000</v>
      </c>
      <c r="F81" s="3">
        <v>1995000</v>
      </c>
      <c r="G81" s="3">
        <v>1995000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953853</v>
      </c>
      <c r="C83" s="3">
        <v>1561715</v>
      </c>
      <c r="D83" s="3">
        <v>1505714</v>
      </c>
      <c r="E83" s="3">
        <v>5080980</v>
      </c>
      <c r="F83" s="3">
        <v>5080980</v>
      </c>
      <c r="G83" s="3">
        <v>5080980</v>
      </c>
      <c r="H83" s="3">
        <v>12210279</v>
      </c>
      <c r="I83" s="3">
        <v>1634777</v>
      </c>
      <c r="J83" s="3">
        <v>1634847</v>
      </c>
      <c r="K83" s="3">
        <v>1683756</v>
      </c>
    </row>
    <row r="84" spans="1:11" ht="12.75" hidden="1">
      <c r="A84" s="2" t="s">
        <v>71</v>
      </c>
      <c r="B84" s="3">
        <v>1121286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472791</v>
      </c>
      <c r="J84" s="3">
        <v>472791</v>
      </c>
      <c r="K84" s="3">
        <v>472791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9912052</v>
      </c>
      <c r="C5" s="6">
        <v>11898509</v>
      </c>
      <c r="D5" s="23">
        <v>14092716</v>
      </c>
      <c r="E5" s="24">
        <v>14725258</v>
      </c>
      <c r="F5" s="6">
        <v>15248849</v>
      </c>
      <c r="G5" s="25">
        <v>15248849</v>
      </c>
      <c r="H5" s="26">
        <v>0</v>
      </c>
      <c r="I5" s="24">
        <v>16980794</v>
      </c>
      <c r="J5" s="6">
        <v>17982660</v>
      </c>
      <c r="K5" s="25">
        <v>18989689</v>
      </c>
    </row>
    <row r="6" spans="1:11" ht="13.5">
      <c r="A6" s="22" t="s">
        <v>18</v>
      </c>
      <c r="B6" s="6">
        <v>10996294</v>
      </c>
      <c r="C6" s="6">
        <v>11729620</v>
      </c>
      <c r="D6" s="23">
        <v>12934177</v>
      </c>
      <c r="E6" s="24">
        <v>13420795</v>
      </c>
      <c r="F6" s="6">
        <v>13373897</v>
      </c>
      <c r="G6" s="25">
        <v>13373897</v>
      </c>
      <c r="H6" s="26">
        <v>0</v>
      </c>
      <c r="I6" s="24">
        <v>15205451</v>
      </c>
      <c r="J6" s="6">
        <v>16102572</v>
      </c>
      <c r="K6" s="25">
        <v>17004316</v>
      </c>
    </row>
    <row r="7" spans="1:11" ht="13.5">
      <c r="A7" s="22" t="s">
        <v>19</v>
      </c>
      <c r="B7" s="6">
        <v>658052</v>
      </c>
      <c r="C7" s="6">
        <v>864499</v>
      </c>
      <c r="D7" s="23">
        <v>1292905</v>
      </c>
      <c r="E7" s="24">
        <v>1078221</v>
      </c>
      <c r="F7" s="6">
        <v>1078221</v>
      </c>
      <c r="G7" s="25">
        <v>1078221</v>
      </c>
      <c r="H7" s="26">
        <v>0</v>
      </c>
      <c r="I7" s="24">
        <v>1129976</v>
      </c>
      <c r="J7" s="6">
        <v>1196645</v>
      </c>
      <c r="K7" s="25">
        <v>1263657</v>
      </c>
    </row>
    <row r="8" spans="1:11" ht="13.5">
      <c r="A8" s="22" t="s">
        <v>20</v>
      </c>
      <c r="B8" s="6">
        <v>17729646</v>
      </c>
      <c r="C8" s="6">
        <v>16765716</v>
      </c>
      <c r="D8" s="23">
        <v>20668437</v>
      </c>
      <c r="E8" s="24">
        <v>29862000</v>
      </c>
      <c r="F8" s="6">
        <v>22246500</v>
      </c>
      <c r="G8" s="25">
        <v>22246500</v>
      </c>
      <c r="H8" s="26">
        <v>0</v>
      </c>
      <c r="I8" s="24">
        <v>25650000</v>
      </c>
      <c r="J8" s="6">
        <v>24775000</v>
      </c>
      <c r="K8" s="25">
        <v>24516000</v>
      </c>
    </row>
    <row r="9" spans="1:11" ht="13.5">
      <c r="A9" s="22" t="s">
        <v>21</v>
      </c>
      <c r="B9" s="6">
        <v>2541863</v>
      </c>
      <c r="C9" s="6">
        <v>3335826</v>
      </c>
      <c r="D9" s="23">
        <v>4191834</v>
      </c>
      <c r="E9" s="24">
        <v>4162978</v>
      </c>
      <c r="F9" s="6">
        <v>2642870</v>
      </c>
      <c r="G9" s="25">
        <v>2642870</v>
      </c>
      <c r="H9" s="26">
        <v>0</v>
      </c>
      <c r="I9" s="24">
        <v>9803891</v>
      </c>
      <c r="J9" s="6">
        <v>11382324</v>
      </c>
      <c r="K9" s="25">
        <v>12319733</v>
      </c>
    </row>
    <row r="10" spans="1:11" ht="25.5">
      <c r="A10" s="27" t="s">
        <v>134</v>
      </c>
      <c r="B10" s="28">
        <f>SUM(B5:B9)</f>
        <v>41837907</v>
      </c>
      <c r="C10" s="29">
        <f aca="true" t="shared" si="0" ref="C10:K10">SUM(C5:C9)</f>
        <v>44594170</v>
      </c>
      <c r="D10" s="30">
        <f t="shared" si="0"/>
        <v>53180069</v>
      </c>
      <c r="E10" s="28">
        <f t="shared" si="0"/>
        <v>63249252</v>
      </c>
      <c r="F10" s="29">
        <f t="shared" si="0"/>
        <v>54590337</v>
      </c>
      <c r="G10" s="31">
        <f t="shared" si="0"/>
        <v>54590337</v>
      </c>
      <c r="H10" s="32">
        <f t="shared" si="0"/>
        <v>0</v>
      </c>
      <c r="I10" s="28">
        <f t="shared" si="0"/>
        <v>68770112</v>
      </c>
      <c r="J10" s="29">
        <f t="shared" si="0"/>
        <v>71439201</v>
      </c>
      <c r="K10" s="31">
        <f t="shared" si="0"/>
        <v>74093395</v>
      </c>
    </row>
    <row r="11" spans="1:11" ht="13.5">
      <c r="A11" s="22" t="s">
        <v>22</v>
      </c>
      <c r="B11" s="6">
        <v>14292017</v>
      </c>
      <c r="C11" s="6">
        <v>14003985</v>
      </c>
      <c r="D11" s="23">
        <v>14952446</v>
      </c>
      <c r="E11" s="24">
        <v>21765615</v>
      </c>
      <c r="F11" s="6">
        <v>17589891</v>
      </c>
      <c r="G11" s="25">
        <v>17589891</v>
      </c>
      <c r="H11" s="26">
        <v>0</v>
      </c>
      <c r="I11" s="24">
        <v>23252032</v>
      </c>
      <c r="J11" s="6">
        <v>24462626</v>
      </c>
      <c r="K11" s="25">
        <v>25789085</v>
      </c>
    </row>
    <row r="12" spans="1:11" ht="13.5">
      <c r="A12" s="22" t="s">
        <v>23</v>
      </c>
      <c r="B12" s="6">
        <v>1471692</v>
      </c>
      <c r="C12" s="6">
        <v>1690597</v>
      </c>
      <c r="D12" s="23">
        <v>1755448</v>
      </c>
      <c r="E12" s="24">
        <v>1948603</v>
      </c>
      <c r="F12" s="6">
        <v>1882241</v>
      </c>
      <c r="G12" s="25">
        <v>1882241</v>
      </c>
      <c r="H12" s="26">
        <v>0</v>
      </c>
      <c r="I12" s="24">
        <v>1999021</v>
      </c>
      <c r="J12" s="6">
        <v>2113009</v>
      </c>
      <c r="K12" s="25">
        <v>2229322</v>
      </c>
    </row>
    <row r="13" spans="1:11" ht="13.5">
      <c r="A13" s="22" t="s">
        <v>135</v>
      </c>
      <c r="B13" s="6">
        <v>16088912</v>
      </c>
      <c r="C13" s="6">
        <v>4716288</v>
      </c>
      <c r="D13" s="23">
        <v>6130943</v>
      </c>
      <c r="E13" s="24">
        <v>5007996</v>
      </c>
      <c r="F13" s="6">
        <v>5007996</v>
      </c>
      <c r="G13" s="25">
        <v>5007996</v>
      </c>
      <c r="H13" s="26">
        <v>0</v>
      </c>
      <c r="I13" s="24">
        <v>5294151</v>
      </c>
      <c r="J13" s="6">
        <v>5193204</v>
      </c>
      <c r="K13" s="25">
        <v>4859761</v>
      </c>
    </row>
    <row r="14" spans="1:11" ht="13.5">
      <c r="A14" s="22" t="s">
        <v>24</v>
      </c>
      <c r="B14" s="6">
        <v>171691</v>
      </c>
      <c r="C14" s="6">
        <v>107956</v>
      </c>
      <c r="D14" s="23">
        <v>102872</v>
      </c>
      <c r="E14" s="24">
        <v>171112</v>
      </c>
      <c r="F14" s="6">
        <v>100904</v>
      </c>
      <c r="G14" s="25">
        <v>100904</v>
      </c>
      <c r="H14" s="26">
        <v>0</v>
      </c>
      <c r="I14" s="24">
        <v>101000</v>
      </c>
      <c r="J14" s="6">
        <v>106959</v>
      </c>
      <c r="K14" s="25">
        <v>112949</v>
      </c>
    </row>
    <row r="15" spans="1:11" ht="13.5">
      <c r="A15" s="22" t="s">
        <v>25</v>
      </c>
      <c r="B15" s="6">
        <v>9268294</v>
      </c>
      <c r="C15" s="6">
        <v>8412121</v>
      </c>
      <c r="D15" s="23">
        <v>8321427</v>
      </c>
      <c r="E15" s="24">
        <v>11033647</v>
      </c>
      <c r="F15" s="6">
        <v>9900000</v>
      </c>
      <c r="G15" s="25">
        <v>9900000</v>
      </c>
      <c r="H15" s="26">
        <v>0</v>
      </c>
      <c r="I15" s="24">
        <v>11309760</v>
      </c>
      <c r="J15" s="6">
        <v>11977036</v>
      </c>
      <c r="K15" s="25">
        <v>12647750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13612693</v>
      </c>
      <c r="C17" s="6">
        <v>14751521</v>
      </c>
      <c r="D17" s="23">
        <v>20837470</v>
      </c>
      <c r="E17" s="24">
        <v>29625753</v>
      </c>
      <c r="F17" s="6">
        <v>23787752</v>
      </c>
      <c r="G17" s="25">
        <v>23787752</v>
      </c>
      <c r="H17" s="26">
        <v>0</v>
      </c>
      <c r="I17" s="24">
        <v>26710291</v>
      </c>
      <c r="J17" s="6">
        <v>17420423</v>
      </c>
      <c r="K17" s="25">
        <v>17616240</v>
      </c>
    </row>
    <row r="18" spans="1:11" ht="13.5">
      <c r="A18" s="34" t="s">
        <v>28</v>
      </c>
      <c r="B18" s="35">
        <f>SUM(B11:B17)</f>
        <v>54905299</v>
      </c>
      <c r="C18" s="36">
        <f aca="true" t="shared" si="1" ref="C18:K18">SUM(C11:C17)</f>
        <v>43682468</v>
      </c>
      <c r="D18" s="37">
        <f t="shared" si="1"/>
        <v>52100606</v>
      </c>
      <c r="E18" s="35">
        <f t="shared" si="1"/>
        <v>69552726</v>
      </c>
      <c r="F18" s="36">
        <f t="shared" si="1"/>
        <v>58268784</v>
      </c>
      <c r="G18" s="38">
        <f t="shared" si="1"/>
        <v>58268784</v>
      </c>
      <c r="H18" s="39">
        <f t="shared" si="1"/>
        <v>0</v>
      </c>
      <c r="I18" s="35">
        <f t="shared" si="1"/>
        <v>68666255</v>
      </c>
      <c r="J18" s="36">
        <f t="shared" si="1"/>
        <v>61273257</v>
      </c>
      <c r="K18" s="38">
        <f t="shared" si="1"/>
        <v>63255107</v>
      </c>
    </row>
    <row r="19" spans="1:11" ht="13.5">
      <c r="A19" s="34" t="s">
        <v>29</v>
      </c>
      <c r="B19" s="40">
        <f>+B10-B18</f>
        <v>-13067392</v>
      </c>
      <c r="C19" s="41">
        <f aca="true" t="shared" si="2" ref="C19:K19">+C10-C18</f>
        <v>911702</v>
      </c>
      <c r="D19" s="42">
        <f t="shared" si="2"/>
        <v>1079463</v>
      </c>
      <c r="E19" s="40">
        <f t="shared" si="2"/>
        <v>-6303474</v>
      </c>
      <c r="F19" s="41">
        <f t="shared" si="2"/>
        <v>-3678447</v>
      </c>
      <c r="G19" s="43">
        <f t="shared" si="2"/>
        <v>-3678447</v>
      </c>
      <c r="H19" s="44">
        <f t="shared" si="2"/>
        <v>0</v>
      </c>
      <c r="I19" s="40">
        <f t="shared" si="2"/>
        <v>103857</v>
      </c>
      <c r="J19" s="41">
        <f t="shared" si="2"/>
        <v>10165944</v>
      </c>
      <c r="K19" s="43">
        <f t="shared" si="2"/>
        <v>10838288</v>
      </c>
    </row>
    <row r="20" spans="1:11" ht="13.5">
      <c r="A20" s="22" t="s">
        <v>30</v>
      </c>
      <c r="B20" s="24">
        <v>5178392</v>
      </c>
      <c r="C20" s="6">
        <v>7608653</v>
      </c>
      <c r="D20" s="23">
        <v>14398239</v>
      </c>
      <c r="E20" s="24">
        <v>9050000</v>
      </c>
      <c r="F20" s="6">
        <v>17050000</v>
      </c>
      <c r="G20" s="25">
        <v>17050000</v>
      </c>
      <c r="H20" s="26">
        <v>0</v>
      </c>
      <c r="I20" s="24">
        <v>19183000</v>
      </c>
      <c r="J20" s="6">
        <v>25064000</v>
      </c>
      <c r="K20" s="25">
        <v>27635000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-7889000</v>
      </c>
      <c r="C22" s="52">
        <f aca="true" t="shared" si="3" ref="C22:K22">SUM(C19:C21)</f>
        <v>8520355</v>
      </c>
      <c r="D22" s="53">
        <f t="shared" si="3"/>
        <v>15477702</v>
      </c>
      <c r="E22" s="51">
        <f t="shared" si="3"/>
        <v>2746526</v>
      </c>
      <c r="F22" s="52">
        <f t="shared" si="3"/>
        <v>13371553</v>
      </c>
      <c r="G22" s="54">
        <f t="shared" si="3"/>
        <v>13371553</v>
      </c>
      <c r="H22" s="55">
        <f t="shared" si="3"/>
        <v>0</v>
      </c>
      <c r="I22" s="51">
        <f t="shared" si="3"/>
        <v>19286857</v>
      </c>
      <c r="J22" s="52">
        <f t="shared" si="3"/>
        <v>35229944</v>
      </c>
      <c r="K22" s="54">
        <f t="shared" si="3"/>
        <v>38473288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-7889000</v>
      </c>
      <c r="C24" s="41">
        <f aca="true" t="shared" si="4" ref="C24:K24">SUM(C22:C23)</f>
        <v>8520355</v>
      </c>
      <c r="D24" s="42">
        <f t="shared" si="4"/>
        <v>15477702</v>
      </c>
      <c r="E24" s="40">
        <f t="shared" si="4"/>
        <v>2746526</v>
      </c>
      <c r="F24" s="41">
        <f t="shared" si="4"/>
        <v>13371553</v>
      </c>
      <c r="G24" s="43">
        <f t="shared" si="4"/>
        <v>13371553</v>
      </c>
      <c r="H24" s="44">
        <f t="shared" si="4"/>
        <v>0</v>
      </c>
      <c r="I24" s="40">
        <f t="shared" si="4"/>
        <v>19286857</v>
      </c>
      <c r="J24" s="41">
        <f t="shared" si="4"/>
        <v>35229944</v>
      </c>
      <c r="K24" s="43">
        <f t="shared" si="4"/>
        <v>38473288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7508832</v>
      </c>
      <c r="C27" s="7">
        <v>8087293</v>
      </c>
      <c r="D27" s="64">
        <v>15131141</v>
      </c>
      <c r="E27" s="65">
        <v>14725000</v>
      </c>
      <c r="F27" s="7">
        <v>22444088</v>
      </c>
      <c r="G27" s="66">
        <v>22444088</v>
      </c>
      <c r="H27" s="67">
        <v>0</v>
      </c>
      <c r="I27" s="65">
        <v>24895760</v>
      </c>
      <c r="J27" s="7">
        <v>24826760</v>
      </c>
      <c r="K27" s="66">
        <v>27397760</v>
      </c>
    </row>
    <row r="28" spans="1:11" ht="13.5">
      <c r="A28" s="68" t="s">
        <v>30</v>
      </c>
      <c r="B28" s="6">
        <v>6377138</v>
      </c>
      <c r="C28" s="6">
        <v>7278256</v>
      </c>
      <c r="D28" s="23">
        <v>13813813</v>
      </c>
      <c r="E28" s="24">
        <v>9050000</v>
      </c>
      <c r="F28" s="6">
        <v>17597260</v>
      </c>
      <c r="G28" s="25">
        <v>17597260</v>
      </c>
      <c r="H28" s="26">
        <v>0</v>
      </c>
      <c r="I28" s="24">
        <v>18945760</v>
      </c>
      <c r="J28" s="6">
        <v>24826760</v>
      </c>
      <c r="K28" s="25">
        <v>27397760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1131694</v>
      </c>
      <c r="C31" s="6">
        <v>809037</v>
      </c>
      <c r="D31" s="23">
        <v>1317328</v>
      </c>
      <c r="E31" s="24">
        <v>5675000</v>
      </c>
      <c r="F31" s="6">
        <v>4846828</v>
      </c>
      <c r="G31" s="25">
        <v>4846828</v>
      </c>
      <c r="H31" s="26">
        <v>0</v>
      </c>
      <c r="I31" s="24">
        <v>5950000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7508832</v>
      </c>
      <c r="C32" s="7">
        <f aca="true" t="shared" si="5" ref="C32:K32">SUM(C28:C31)</f>
        <v>8087293</v>
      </c>
      <c r="D32" s="64">
        <f t="shared" si="5"/>
        <v>15131141</v>
      </c>
      <c r="E32" s="65">
        <f t="shared" si="5"/>
        <v>14725000</v>
      </c>
      <c r="F32" s="7">
        <f t="shared" si="5"/>
        <v>22444088</v>
      </c>
      <c r="G32" s="66">
        <f t="shared" si="5"/>
        <v>22444088</v>
      </c>
      <c r="H32" s="67">
        <f t="shared" si="5"/>
        <v>0</v>
      </c>
      <c r="I32" s="65">
        <f t="shared" si="5"/>
        <v>24895760</v>
      </c>
      <c r="J32" s="7">
        <f t="shared" si="5"/>
        <v>24826760</v>
      </c>
      <c r="K32" s="66">
        <f t="shared" si="5"/>
        <v>27397760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27144399</v>
      </c>
      <c r="C35" s="6">
        <v>32740847</v>
      </c>
      <c r="D35" s="23">
        <v>34803784</v>
      </c>
      <c r="E35" s="24">
        <v>36312000</v>
      </c>
      <c r="F35" s="6">
        <v>36611939</v>
      </c>
      <c r="G35" s="25">
        <v>36611939</v>
      </c>
      <c r="H35" s="26">
        <v>66132427</v>
      </c>
      <c r="I35" s="24">
        <v>38454202</v>
      </c>
      <c r="J35" s="6">
        <v>51881575</v>
      </c>
      <c r="K35" s="25">
        <v>64573973</v>
      </c>
    </row>
    <row r="36" spans="1:11" ht="13.5">
      <c r="A36" s="22" t="s">
        <v>39</v>
      </c>
      <c r="B36" s="6">
        <v>89654487</v>
      </c>
      <c r="C36" s="6">
        <v>93131955</v>
      </c>
      <c r="D36" s="23">
        <v>101737282</v>
      </c>
      <c r="E36" s="24">
        <v>110331000</v>
      </c>
      <c r="F36" s="6">
        <v>110330859</v>
      </c>
      <c r="G36" s="25">
        <v>110330859</v>
      </c>
      <c r="H36" s="26">
        <v>112895693</v>
      </c>
      <c r="I36" s="24">
        <v>137807014</v>
      </c>
      <c r="J36" s="6">
        <v>157715487</v>
      </c>
      <c r="K36" s="25">
        <v>180543798</v>
      </c>
    </row>
    <row r="37" spans="1:11" ht="13.5">
      <c r="A37" s="22" t="s">
        <v>40</v>
      </c>
      <c r="B37" s="6">
        <v>17474499</v>
      </c>
      <c r="C37" s="6">
        <v>17630101</v>
      </c>
      <c r="D37" s="23">
        <v>12426448</v>
      </c>
      <c r="E37" s="24">
        <v>5828000</v>
      </c>
      <c r="F37" s="6">
        <v>9256908</v>
      </c>
      <c r="G37" s="25">
        <v>9256908</v>
      </c>
      <c r="H37" s="26">
        <v>39463350</v>
      </c>
      <c r="I37" s="24">
        <v>18811351</v>
      </c>
      <c r="J37" s="6">
        <v>16576086</v>
      </c>
      <c r="K37" s="25">
        <v>13260296</v>
      </c>
    </row>
    <row r="38" spans="1:11" ht="13.5">
      <c r="A38" s="22" t="s">
        <v>41</v>
      </c>
      <c r="B38" s="6">
        <v>7326362</v>
      </c>
      <c r="C38" s="6">
        <v>7635143</v>
      </c>
      <c r="D38" s="23">
        <v>8029034</v>
      </c>
      <c r="E38" s="24">
        <v>8229000</v>
      </c>
      <c r="F38" s="6">
        <v>8228645</v>
      </c>
      <c r="G38" s="25">
        <v>8228645</v>
      </c>
      <c r="H38" s="26">
        <v>46461107</v>
      </c>
      <c r="I38" s="24">
        <v>8708764</v>
      </c>
      <c r="J38" s="6">
        <v>9053113</v>
      </c>
      <c r="K38" s="25">
        <v>9419680</v>
      </c>
    </row>
    <row r="39" spans="1:11" ht="13.5">
      <c r="A39" s="22" t="s">
        <v>42</v>
      </c>
      <c r="B39" s="6">
        <v>91998025</v>
      </c>
      <c r="C39" s="6">
        <v>100607558</v>
      </c>
      <c r="D39" s="23">
        <v>116085584</v>
      </c>
      <c r="E39" s="24">
        <v>132586000</v>
      </c>
      <c r="F39" s="6">
        <v>129457245</v>
      </c>
      <c r="G39" s="25">
        <v>129457245</v>
      </c>
      <c r="H39" s="26">
        <v>93103663</v>
      </c>
      <c r="I39" s="24">
        <v>148741100</v>
      </c>
      <c r="J39" s="6">
        <v>183967862</v>
      </c>
      <c r="K39" s="25">
        <v>222437793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14087359</v>
      </c>
      <c r="C42" s="6">
        <v>15517321</v>
      </c>
      <c r="D42" s="23">
        <v>17996190</v>
      </c>
      <c r="E42" s="24">
        <v>6482396</v>
      </c>
      <c r="F42" s="6">
        <v>15610088</v>
      </c>
      <c r="G42" s="25">
        <v>15610088</v>
      </c>
      <c r="H42" s="26">
        <v>10264691</v>
      </c>
      <c r="I42" s="24">
        <v>18015777</v>
      </c>
      <c r="J42" s="6">
        <v>26804353</v>
      </c>
      <c r="K42" s="25">
        <v>30690638</v>
      </c>
    </row>
    <row r="43" spans="1:11" ht="13.5">
      <c r="A43" s="22" t="s">
        <v>45</v>
      </c>
      <c r="B43" s="6">
        <v>-10197047</v>
      </c>
      <c r="C43" s="6">
        <v>-16658548</v>
      </c>
      <c r="D43" s="23">
        <v>-14515683</v>
      </c>
      <c r="E43" s="24">
        <v>-14725000</v>
      </c>
      <c r="F43" s="6">
        <v>-20584992</v>
      </c>
      <c r="G43" s="25">
        <v>-20584992</v>
      </c>
      <c r="H43" s="26">
        <v>-8705806</v>
      </c>
      <c r="I43" s="24">
        <v>-23650972</v>
      </c>
      <c r="J43" s="6">
        <v>-23585422</v>
      </c>
      <c r="K43" s="25">
        <v>-26027872</v>
      </c>
    </row>
    <row r="44" spans="1:11" ht="13.5">
      <c r="A44" s="22" t="s">
        <v>46</v>
      </c>
      <c r="B44" s="6">
        <v>-36342</v>
      </c>
      <c r="C44" s="6">
        <v>-40687</v>
      </c>
      <c r="D44" s="23">
        <v>28988</v>
      </c>
      <c r="E44" s="24">
        <v>100000</v>
      </c>
      <c r="F44" s="6">
        <v>-39960</v>
      </c>
      <c r="G44" s="25">
        <v>-39960</v>
      </c>
      <c r="H44" s="26">
        <v>0</v>
      </c>
      <c r="I44" s="24">
        <v>-49400</v>
      </c>
      <c r="J44" s="6">
        <v>-47400</v>
      </c>
      <c r="K44" s="25">
        <v>-47400</v>
      </c>
    </row>
    <row r="45" spans="1:11" ht="13.5">
      <c r="A45" s="34" t="s">
        <v>47</v>
      </c>
      <c r="B45" s="7">
        <v>5687705</v>
      </c>
      <c r="C45" s="7">
        <v>4505791</v>
      </c>
      <c r="D45" s="64">
        <v>8015286</v>
      </c>
      <c r="E45" s="65">
        <v>10627396</v>
      </c>
      <c r="F45" s="7">
        <v>2999985</v>
      </c>
      <c r="G45" s="66">
        <v>2999985</v>
      </c>
      <c r="H45" s="67">
        <v>9573621</v>
      </c>
      <c r="I45" s="65">
        <v>1315405</v>
      </c>
      <c r="J45" s="7">
        <v>4486936</v>
      </c>
      <c r="K45" s="66">
        <v>9102302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20950912</v>
      </c>
      <c r="C48" s="6">
        <v>28322938</v>
      </c>
      <c r="D48" s="23">
        <v>25923724</v>
      </c>
      <c r="E48" s="24">
        <v>27862000</v>
      </c>
      <c r="F48" s="6">
        <v>28162077</v>
      </c>
      <c r="G48" s="25">
        <v>28162077</v>
      </c>
      <c r="H48" s="26">
        <v>27014693</v>
      </c>
      <c r="I48" s="24">
        <v>16894613</v>
      </c>
      <c r="J48" s="6">
        <v>23204306</v>
      </c>
      <c r="K48" s="25">
        <v>28080434</v>
      </c>
    </row>
    <row r="49" spans="1:11" ht="13.5">
      <c r="A49" s="22" t="s">
        <v>50</v>
      </c>
      <c r="B49" s="6">
        <f>+B75</f>
        <v>17892368.509421088</v>
      </c>
      <c r="C49" s="6">
        <f aca="true" t="shared" si="6" ref="C49:K49">+C75</f>
        <v>20102705.652748384</v>
      </c>
      <c r="D49" s="23">
        <f t="shared" si="6"/>
        <v>11090950.36780952</v>
      </c>
      <c r="E49" s="24">
        <f t="shared" si="6"/>
        <v>-3378505.0781622017</v>
      </c>
      <c r="F49" s="6">
        <f t="shared" si="6"/>
        <v>7597884.476119454</v>
      </c>
      <c r="G49" s="25">
        <f t="shared" si="6"/>
        <v>7597884.476119454</v>
      </c>
      <c r="H49" s="26">
        <f t="shared" si="6"/>
        <v>23893441</v>
      </c>
      <c r="I49" s="24">
        <f t="shared" si="6"/>
        <v>4956721.846597139</v>
      </c>
      <c r="J49" s="6">
        <f t="shared" si="6"/>
        <v>7259930.083721677</v>
      </c>
      <c r="K49" s="25">
        <f t="shared" si="6"/>
        <v>-205545.13810436428</v>
      </c>
    </row>
    <row r="50" spans="1:11" ht="13.5">
      <c r="A50" s="34" t="s">
        <v>51</v>
      </c>
      <c r="B50" s="7">
        <f>+B48-B49</f>
        <v>3058543.490578912</v>
      </c>
      <c r="C50" s="7">
        <f aca="true" t="shared" si="7" ref="C50:K50">+C48-C49</f>
        <v>8220232.347251616</v>
      </c>
      <c r="D50" s="64">
        <f t="shared" si="7"/>
        <v>14832773.63219048</v>
      </c>
      <c r="E50" s="65">
        <f t="shared" si="7"/>
        <v>31240505.0781622</v>
      </c>
      <c r="F50" s="7">
        <f t="shared" si="7"/>
        <v>20564192.523880545</v>
      </c>
      <c r="G50" s="66">
        <f t="shared" si="7"/>
        <v>20564192.523880545</v>
      </c>
      <c r="H50" s="67">
        <f t="shared" si="7"/>
        <v>3121252</v>
      </c>
      <c r="I50" s="65">
        <f t="shared" si="7"/>
        <v>11937891.153402861</v>
      </c>
      <c r="J50" s="7">
        <f t="shared" si="7"/>
        <v>15944375.916278323</v>
      </c>
      <c r="K50" s="66">
        <f t="shared" si="7"/>
        <v>28285979.138104364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90964176</v>
      </c>
      <c r="C53" s="6">
        <v>91825929</v>
      </c>
      <c r="D53" s="23">
        <v>100247025</v>
      </c>
      <c r="E53" s="24">
        <v>108828000</v>
      </c>
      <c r="F53" s="6">
        <v>116547088</v>
      </c>
      <c r="G53" s="25">
        <v>116547088</v>
      </c>
      <c r="H53" s="26">
        <v>94103000</v>
      </c>
      <c r="I53" s="24">
        <v>137517013</v>
      </c>
      <c r="J53" s="6">
        <v>153975485</v>
      </c>
      <c r="K53" s="25">
        <v>179053797</v>
      </c>
    </row>
    <row r="54" spans="1:11" ht="13.5">
      <c r="A54" s="22" t="s">
        <v>135</v>
      </c>
      <c r="B54" s="6">
        <v>16088912</v>
      </c>
      <c r="C54" s="6">
        <v>4716288</v>
      </c>
      <c r="D54" s="23">
        <v>6130943</v>
      </c>
      <c r="E54" s="24">
        <v>5007996</v>
      </c>
      <c r="F54" s="6">
        <v>5007996</v>
      </c>
      <c r="G54" s="25">
        <v>5007996</v>
      </c>
      <c r="H54" s="26">
        <v>0</v>
      </c>
      <c r="I54" s="24">
        <v>5294151</v>
      </c>
      <c r="J54" s="6">
        <v>5193204</v>
      </c>
      <c r="K54" s="25">
        <v>4859761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892000</v>
      </c>
      <c r="C56" s="6">
        <v>1140716</v>
      </c>
      <c r="D56" s="23">
        <v>570000</v>
      </c>
      <c r="E56" s="24">
        <v>0</v>
      </c>
      <c r="F56" s="6">
        <v>0</v>
      </c>
      <c r="G56" s="25">
        <v>0</v>
      </c>
      <c r="H56" s="26">
        <v>0</v>
      </c>
      <c r="I56" s="24">
        <v>7592546</v>
      </c>
      <c r="J56" s="6">
        <v>2490506</v>
      </c>
      <c r="K56" s="25">
        <v>2609974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20000</v>
      </c>
      <c r="C59" s="6">
        <v>20000</v>
      </c>
      <c r="D59" s="23">
        <v>20000</v>
      </c>
      <c r="E59" s="24">
        <v>45000</v>
      </c>
      <c r="F59" s="6">
        <v>45000</v>
      </c>
      <c r="G59" s="25">
        <v>45000</v>
      </c>
      <c r="H59" s="26">
        <v>541673</v>
      </c>
      <c r="I59" s="24">
        <v>45000</v>
      </c>
      <c r="J59" s="6">
        <v>541673</v>
      </c>
      <c r="K59" s="25">
        <v>541673</v>
      </c>
    </row>
    <row r="60" spans="1:11" ht="13.5">
      <c r="A60" s="33" t="s">
        <v>58</v>
      </c>
      <c r="B60" s="6">
        <v>2396000</v>
      </c>
      <c r="C60" s="6">
        <v>2396000</v>
      </c>
      <c r="D60" s="23">
        <v>2855000</v>
      </c>
      <c r="E60" s="24">
        <v>2622596</v>
      </c>
      <c r="F60" s="6">
        <v>2622596</v>
      </c>
      <c r="G60" s="25">
        <v>2622596</v>
      </c>
      <c r="H60" s="26">
        <v>592000</v>
      </c>
      <c r="I60" s="24">
        <v>2622596</v>
      </c>
      <c r="J60" s="6">
        <v>3773959</v>
      </c>
      <c r="K60" s="25">
        <v>3984460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0.9305829641006611</v>
      </c>
      <c r="C70" s="5">
        <f aca="true" t="shared" si="8" ref="C70:K70">IF(ISERROR(C71/C72),0,(C71/C72))</f>
        <v>0.8663286969585878</v>
      </c>
      <c r="D70" s="5">
        <f t="shared" si="8"/>
        <v>0.8284960498229156</v>
      </c>
      <c r="E70" s="5">
        <f t="shared" si="8"/>
        <v>0.8987579974156452</v>
      </c>
      <c r="F70" s="5">
        <f t="shared" si="8"/>
        <v>0.9121796928613208</v>
      </c>
      <c r="G70" s="5">
        <f t="shared" si="8"/>
        <v>0.9121796928613208</v>
      </c>
      <c r="H70" s="5">
        <f t="shared" si="8"/>
        <v>0</v>
      </c>
      <c r="I70" s="5">
        <f t="shared" si="8"/>
        <v>0.5567563534445328</v>
      </c>
      <c r="J70" s="5">
        <f t="shared" si="8"/>
        <v>0.5555080198284684</v>
      </c>
      <c r="K70" s="5">
        <f t="shared" si="8"/>
        <v>0.5582680851562345</v>
      </c>
    </row>
    <row r="71" spans="1:11" ht="12.75" hidden="1">
      <c r="A71" s="1" t="s">
        <v>141</v>
      </c>
      <c r="B71" s="1">
        <f>+B83</f>
        <v>21822365</v>
      </c>
      <c r="C71" s="1">
        <f aca="true" t="shared" si="9" ref="C71:K71">+C83</f>
        <v>23359648</v>
      </c>
      <c r="D71" s="1">
        <f t="shared" si="9"/>
        <v>25864592</v>
      </c>
      <c r="E71" s="1">
        <f t="shared" si="9"/>
        <v>29038000</v>
      </c>
      <c r="F71" s="1">
        <f t="shared" si="9"/>
        <v>28519860</v>
      </c>
      <c r="G71" s="1">
        <f t="shared" si="9"/>
        <v>28519860</v>
      </c>
      <c r="H71" s="1">
        <f t="shared" si="9"/>
        <v>42918913</v>
      </c>
      <c r="I71" s="1">
        <f t="shared" si="9"/>
        <v>23378275</v>
      </c>
      <c r="J71" s="1">
        <f t="shared" si="9"/>
        <v>25257592</v>
      </c>
      <c r="K71" s="1">
        <f t="shared" si="9"/>
        <v>26972018</v>
      </c>
    </row>
    <row r="72" spans="1:11" ht="12.75" hidden="1">
      <c r="A72" s="1" t="s">
        <v>142</v>
      </c>
      <c r="B72" s="1">
        <f>+B77</f>
        <v>23450209</v>
      </c>
      <c r="C72" s="1">
        <f aca="true" t="shared" si="10" ref="C72:K72">+C77</f>
        <v>26963955</v>
      </c>
      <c r="D72" s="1">
        <f t="shared" si="10"/>
        <v>31218727</v>
      </c>
      <c r="E72" s="1">
        <f t="shared" si="10"/>
        <v>32309031</v>
      </c>
      <c r="F72" s="1">
        <f t="shared" si="10"/>
        <v>31265616</v>
      </c>
      <c r="G72" s="1">
        <f t="shared" si="10"/>
        <v>31265616</v>
      </c>
      <c r="H72" s="1">
        <f t="shared" si="10"/>
        <v>0</v>
      </c>
      <c r="I72" s="1">
        <f t="shared" si="10"/>
        <v>41990136</v>
      </c>
      <c r="J72" s="1">
        <f t="shared" si="10"/>
        <v>45467556</v>
      </c>
      <c r="K72" s="1">
        <f t="shared" si="10"/>
        <v>48313738</v>
      </c>
    </row>
    <row r="73" spans="1:11" ht="12.75" hidden="1">
      <c r="A73" s="1" t="s">
        <v>143</v>
      </c>
      <c r="B73" s="1">
        <f>+B74</f>
        <v>79412.00000000047</v>
      </c>
      <c r="C73" s="1">
        <f aca="true" t="shared" si="11" ref="C73:K73">+(C78+C80+C81+C82)-(B78+B80+B81+B82)</f>
        <v>-1775578</v>
      </c>
      <c r="D73" s="1">
        <f t="shared" si="11"/>
        <v>4462151</v>
      </c>
      <c r="E73" s="1">
        <f t="shared" si="11"/>
        <v>-430060</v>
      </c>
      <c r="F73" s="1">
        <f>+(F78+F80+F81+F82)-(D78+D80+D81+D82)</f>
        <v>-430198</v>
      </c>
      <c r="G73" s="1">
        <f>+(G78+G80+G81+G82)-(D78+D80+D81+D82)</f>
        <v>-430198</v>
      </c>
      <c r="H73" s="1">
        <f>+(H78+H80+H81+H82)-(D78+D80+D81+D82)</f>
        <v>30237674</v>
      </c>
      <c r="I73" s="1">
        <f>+(I78+I80+I81+I82)-(E78+E80+E81+E82)</f>
        <v>13109589</v>
      </c>
      <c r="J73" s="1">
        <f t="shared" si="11"/>
        <v>7117680</v>
      </c>
      <c r="K73" s="1">
        <f t="shared" si="11"/>
        <v>7816270</v>
      </c>
    </row>
    <row r="74" spans="1:11" ht="12.75" hidden="1">
      <c r="A74" s="1" t="s">
        <v>144</v>
      </c>
      <c r="B74" s="1">
        <f>+TREND(C74:E74)</f>
        <v>79412.00000000047</v>
      </c>
      <c r="C74" s="1">
        <f>+C73</f>
        <v>-1775578</v>
      </c>
      <c r="D74" s="1">
        <f aca="true" t="shared" si="12" ref="D74:K74">+D73</f>
        <v>4462151</v>
      </c>
      <c r="E74" s="1">
        <f t="shared" si="12"/>
        <v>-430060</v>
      </c>
      <c r="F74" s="1">
        <f t="shared" si="12"/>
        <v>-430198</v>
      </c>
      <c r="G74" s="1">
        <f t="shared" si="12"/>
        <v>-430198</v>
      </c>
      <c r="H74" s="1">
        <f t="shared" si="12"/>
        <v>30237674</v>
      </c>
      <c r="I74" s="1">
        <f t="shared" si="12"/>
        <v>13109589</v>
      </c>
      <c r="J74" s="1">
        <f t="shared" si="12"/>
        <v>7117680</v>
      </c>
      <c r="K74" s="1">
        <f t="shared" si="12"/>
        <v>7816270</v>
      </c>
    </row>
    <row r="75" spans="1:11" ht="12.75" hidden="1">
      <c r="A75" s="1" t="s">
        <v>145</v>
      </c>
      <c r="B75" s="1">
        <f>+B84-(((B80+B81+B78)*B70)-B79)</f>
        <v>17892368.509421088</v>
      </c>
      <c r="C75" s="1">
        <f aca="true" t="shared" si="13" ref="C75:K75">+C84-(((C80+C81+C78)*C70)-C79)</f>
        <v>20102705.652748384</v>
      </c>
      <c r="D75" s="1">
        <f t="shared" si="13"/>
        <v>11090950.36780952</v>
      </c>
      <c r="E75" s="1">
        <f t="shared" si="13"/>
        <v>-3378505.0781622017</v>
      </c>
      <c r="F75" s="1">
        <f t="shared" si="13"/>
        <v>7597884.476119454</v>
      </c>
      <c r="G75" s="1">
        <f t="shared" si="13"/>
        <v>7597884.476119454</v>
      </c>
      <c r="H75" s="1">
        <f t="shared" si="13"/>
        <v>23893441</v>
      </c>
      <c r="I75" s="1">
        <f t="shared" si="13"/>
        <v>4956721.846597139</v>
      </c>
      <c r="J75" s="1">
        <f t="shared" si="13"/>
        <v>7259930.083721677</v>
      </c>
      <c r="K75" s="1">
        <f t="shared" si="13"/>
        <v>-205545.13810436428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23450209</v>
      </c>
      <c r="C77" s="3">
        <v>26963955</v>
      </c>
      <c r="D77" s="3">
        <v>31218727</v>
      </c>
      <c r="E77" s="3">
        <v>32309031</v>
      </c>
      <c r="F77" s="3">
        <v>31265616</v>
      </c>
      <c r="G77" s="3">
        <v>31265616</v>
      </c>
      <c r="H77" s="3">
        <v>0</v>
      </c>
      <c r="I77" s="3">
        <v>41990136</v>
      </c>
      <c r="J77" s="3">
        <v>45467556</v>
      </c>
      <c r="K77" s="3">
        <v>48313738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16201392</v>
      </c>
      <c r="C79" s="3">
        <v>16475537</v>
      </c>
      <c r="D79" s="3">
        <v>10760914</v>
      </c>
      <c r="E79" s="3">
        <v>4216000</v>
      </c>
      <c r="F79" s="3">
        <v>7644757</v>
      </c>
      <c r="G79" s="3">
        <v>7644757</v>
      </c>
      <c r="H79" s="3">
        <v>16232521</v>
      </c>
      <c r="I79" s="3">
        <v>16960160</v>
      </c>
      <c r="J79" s="3">
        <v>14595911</v>
      </c>
      <c r="K79" s="3">
        <v>11154194</v>
      </c>
    </row>
    <row r="80" spans="1:11" ht="12.75" hidden="1">
      <c r="A80" s="2" t="s">
        <v>67</v>
      </c>
      <c r="B80" s="3">
        <v>6138373</v>
      </c>
      <c r="C80" s="3">
        <v>4362795</v>
      </c>
      <c r="D80" s="3">
        <v>8824946</v>
      </c>
      <c r="E80" s="3">
        <v>8450000</v>
      </c>
      <c r="F80" s="3">
        <v>8449862</v>
      </c>
      <c r="G80" s="3">
        <v>8449862</v>
      </c>
      <c r="H80" s="3">
        <v>27465273</v>
      </c>
      <c r="I80" s="3">
        <v>21504475</v>
      </c>
      <c r="J80" s="3">
        <v>28622155</v>
      </c>
      <c r="K80" s="3">
        <v>36438425</v>
      </c>
    </row>
    <row r="81" spans="1:11" ht="12.75" hidden="1">
      <c r="A81" s="2" t="s">
        <v>68</v>
      </c>
      <c r="B81" s="3">
        <v>55114</v>
      </c>
      <c r="C81" s="3">
        <v>55114</v>
      </c>
      <c r="D81" s="3">
        <v>55114</v>
      </c>
      <c r="E81" s="3">
        <v>0</v>
      </c>
      <c r="F81" s="3">
        <v>0</v>
      </c>
      <c r="G81" s="3">
        <v>0</v>
      </c>
      <c r="H81" s="3">
        <v>11652461</v>
      </c>
      <c r="I81" s="3">
        <v>55114</v>
      </c>
      <c r="J81" s="3">
        <v>55114</v>
      </c>
      <c r="K81" s="3">
        <v>55114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21822365</v>
      </c>
      <c r="C83" s="3">
        <v>23359648</v>
      </c>
      <c r="D83" s="3">
        <v>25864592</v>
      </c>
      <c r="E83" s="3">
        <v>29038000</v>
      </c>
      <c r="F83" s="3">
        <v>28519860</v>
      </c>
      <c r="G83" s="3">
        <v>28519860</v>
      </c>
      <c r="H83" s="3">
        <v>42918913</v>
      </c>
      <c r="I83" s="3">
        <v>23378275</v>
      </c>
      <c r="J83" s="3">
        <v>25257592</v>
      </c>
      <c r="K83" s="3">
        <v>26972018</v>
      </c>
    </row>
    <row r="84" spans="1:11" ht="12.75" hidden="1">
      <c r="A84" s="2" t="s">
        <v>71</v>
      </c>
      <c r="B84" s="3">
        <v>7454530</v>
      </c>
      <c r="C84" s="3">
        <v>7454530</v>
      </c>
      <c r="D84" s="3">
        <v>7687131</v>
      </c>
      <c r="E84" s="3">
        <v>0</v>
      </c>
      <c r="F84" s="3">
        <v>7660920</v>
      </c>
      <c r="G84" s="3">
        <v>7660920</v>
      </c>
      <c r="H84" s="3">
        <v>7660920</v>
      </c>
      <c r="I84" s="3">
        <v>0</v>
      </c>
      <c r="J84" s="3">
        <v>8594472</v>
      </c>
      <c r="K84" s="3">
        <v>9013439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8154494</v>
      </c>
      <c r="C5" s="6">
        <v>8693165</v>
      </c>
      <c r="D5" s="23">
        <v>11666910</v>
      </c>
      <c r="E5" s="24">
        <v>9679000</v>
      </c>
      <c r="F5" s="6">
        <v>9518862</v>
      </c>
      <c r="G5" s="25">
        <v>9518862</v>
      </c>
      <c r="H5" s="26">
        <v>0</v>
      </c>
      <c r="I5" s="24">
        <v>10249440</v>
      </c>
      <c r="J5" s="6">
        <v>10852806</v>
      </c>
      <c r="K5" s="25">
        <v>11452101</v>
      </c>
    </row>
    <row r="6" spans="1:11" ht="13.5">
      <c r="A6" s="22" t="s">
        <v>18</v>
      </c>
      <c r="B6" s="6">
        <v>755190</v>
      </c>
      <c r="C6" s="6">
        <v>826492</v>
      </c>
      <c r="D6" s="23">
        <v>852014</v>
      </c>
      <c r="E6" s="24">
        <v>950958</v>
      </c>
      <c r="F6" s="6">
        <v>0</v>
      </c>
      <c r="G6" s="25">
        <v>0</v>
      </c>
      <c r="H6" s="26">
        <v>0</v>
      </c>
      <c r="I6" s="24">
        <v>980634</v>
      </c>
      <c r="J6" s="6">
        <v>1037291</v>
      </c>
      <c r="K6" s="25">
        <v>1094342</v>
      </c>
    </row>
    <row r="7" spans="1:11" ht="13.5">
      <c r="A7" s="22" t="s">
        <v>19</v>
      </c>
      <c r="B7" s="6">
        <v>1083824</v>
      </c>
      <c r="C7" s="6">
        <v>1047737</v>
      </c>
      <c r="D7" s="23">
        <v>1410400</v>
      </c>
      <c r="E7" s="24">
        <v>1610359</v>
      </c>
      <c r="F7" s="6">
        <v>845236</v>
      </c>
      <c r="G7" s="25">
        <v>845236</v>
      </c>
      <c r="H7" s="26">
        <v>0</v>
      </c>
      <c r="I7" s="24">
        <v>895000</v>
      </c>
      <c r="J7" s="6">
        <v>944225</v>
      </c>
      <c r="K7" s="25">
        <v>995213</v>
      </c>
    </row>
    <row r="8" spans="1:11" ht="13.5">
      <c r="A8" s="22" t="s">
        <v>20</v>
      </c>
      <c r="B8" s="6">
        <v>47845905</v>
      </c>
      <c r="C8" s="6">
        <v>71907522</v>
      </c>
      <c r="D8" s="23">
        <v>78399142</v>
      </c>
      <c r="E8" s="24">
        <v>64513000</v>
      </c>
      <c r="F8" s="6">
        <v>66513000</v>
      </c>
      <c r="G8" s="25">
        <v>66513000</v>
      </c>
      <c r="H8" s="26">
        <v>0</v>
      </c>
      <c r="I8" s="24">
        <v>83634000</v>
      </c>
      <c r="J8" s="6">
        <v>88234315</v>
      </c>
      <c r="K8" s="25">
        <v>92998969</v>
      </c>
    </row>
    <row r="9" spans="1:11" ht="13.5">
      <c r="A9" s="22" t="s">
        <v>21</v>
      </c>
      <c r="B9" s="6">
        <v>1784885</v>
      </c>
      <c r="C9" s="6">
        <v>2186792</v>
      </c>
      <c r="D9" s="23">
        <v>10800698</v>
      </c>
      <c r="E9" s="24">
        <v>14410729</v>
      </c>
      <c r="F9" s="6">
        <v>17707122</v>
      </c>
      <c r="G9" s="25">
        <v>17707122</v>
      </c>
      <c r="H9" s="26">
        <v>0</v>
      </c>
      <c r="I9" s="24">
        <v>20353927</v>
      </c>
      <c r="J9" s="6">
        <v>14911758</v>
      </c>
      <c r="K9" s="25">
        <v>15865105</v>
      </c>
    </row>
    <row r="10" spans="1:11" ht="25.5">
      <c r="A10" s="27" t="s">
        <v>134</v>
      </c>
      <c r="B10" s="28">
        <f>SUM(B5:B9)</f>
        <v>59624298</v>
      </c>
      <c r="C10" s="29">
        <f aca="true" t="shared" si="0" ref="C10:K10">SUM(C5:C9)</f>
        <v>84661708</v>
      </c>
      <c r="D10" s="30">
        <f t="shared" si="0"/>
        <v>103129164</v>
      </c>
      <c r="E10" s="28">
        <f t="shared" si="0"/>
        <v>91164046</v>
      </c>
      <c r="F10" s="29">
        <f t="shared" si="0"/>
        <v>94584220</v>
      </c>
      <c r="G10" s="31">
        <f t="shared" si="0"/>
        <v>94584220</v>
      </c>
      <c r="H10" s="32">
        <f t="shared" si="0"/>
        <v>0</v>
      </c>
      <c r="I10" s="28">
        <f t="shared" si="0"/>
        <v>116113001</v>
      </c>
      <c r="J10" s="29">
        <f t="shared" si="0"/>
        <v>115980395</v>
      </c>
      <c r="K10" s="31">
        <f t="shared" si="0"/>
        <v>122405730</v>
      </c>
    </row>
    <row r="11" spans="1:11" ht="13.5">
      <c r="A11" s="22" t="s">
        <v>22</v>
      </c>
      <c r="B11" s="6">
        <v>20871839</v>
      </c>
      <c r="C11" s="6">
        <v>14698052</v>
      </c>
      <c r="D11" s="23">
        <v>16247200</v>
      </c>
      <c r="E11" s="24">
        <v>28241413</v>
      </c>
      <c r="F11" s="6">
        <v>28285724</v>
      </c>
      <c r="G11" s="25">
        <v>28285724</v>
      </c>
      <c r="H11" s="26">
        <v>0</v>
      </c>
      <c r="I11" s="24">
        <v>29428898</v>
      </c>
      <c r="J11" s="6">
        <v>29750407</v>
      </c>
      <c r="K11" s="25">
        <v>31658208</v>
      </c>
    </row>
    <row r="12" spans="1:11" ht="13.5">
      <c r="A12" s="22" t="s">
        <v>23</v>
      </c>
      <c r="B12" s="6">
        <v>4344060</v>
      </c>
      <c r="C12" s="6">
        <v>4356576</v>
      </c>
      <c r="D12" s="23">
        <v>6477788</v>
      </c>
      <c r="E12" s="24">
        <v>6555000</v>
      </c>
      <c r="F12" s="6">
        <v>0</v>
      </c>
      <c r="G12" s="25">
        <v>0</v>
      </c>
      <c r="H12" s="26">
        <v>0</v>
      </c>
      <c r="I12" s="24">
        <v>7413026</v>
      </c>
      <c r="J12" s="6">
        <v>7835088</v>
      </c>
      <c r="K12" s="25">
        <v>8267404</v>
      </c>
    </row>
    <row r="13" spans="1:11" ht="13.5">
      <c r="A13" s="22" t="s">
        <v>135</v>
      </c>
      <c r="B13" s="6">
        <v>22855664</v>
      </c>
      <c r="C13" s="6">
        <v>25349172</v>
      </c>
      <c r="D13" s="23">
        <v>25304524</v>
      </c>
      <c r="E13" s="24">
        <v>2000000</v>
      </c>
      <c r="F13" s="6">
        <v>2000000</v>
      </c>
      <c r="G13" s="25">
        <v>2000000</v>
      </c>
      <c r="H13" s="26">
        <v>0</v>
      </c>
      <c r="I13" s="24">
        <v>5000000</v>
      </c>
      <c r="J13" s="6">
        <v>5290000</v>
      </c>
      <c r="K13" s="25">
        <v>5580950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5020444</v>
      </c>
      <c r="E15" s="24">
        <v>4295000</v>
      </c>
      <c r="F15" s="6">
        <v>5126997</v>
      </c>
      <c r="G15" s="25">
        <v>5126997</v>
      </c>
      <c r="H15" s="26">
        <v>0</v>
      </c>
      <c r="I15" s="24">
        <v>6684646</v>
      </c>
      <c r="J15" s="6">
        <v>7072356</v>
      </c>
      <c r="K15" s="25">
        <v>7461526</v>
      </c>
    </row>
    <row r="16" spans="1:11" ht="13.5">
      <c r="A16" s="33" t="s">
        <v>26</v>
      </c>
      <c r="B16" s="6">
        <v>11181699</v>
      </c>
      <c r="C16" s="6">
        <v>3316633</v>
      </c>
      <c r="D16" s="23">
        <v>683767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36742800</v>
      </c>
      <c r="C17" s="6">
        <v>28811671</v>
      </c>
      <c r="D17" s="23">
        <v>67143380</v>
      </c>
      <c r="E17" s="24">
        <v>29879406</v>
      </c>
      <c r="F17" s="6">
        <v>34948981</v>
      </c>
      <c r="G17" s="25">
        <v>34948981</v>
      </c>
      <c r="H17" s="26">
        <v>0</v>
      </c>
      <c r="I17" s="24">
        <v>37427377</v>
      </c>
      <c r="J17" s="6">
        <v>39527911</v>
      </c>
      <c r="K17" s="25">
        <v>41523142</v>
      </c>
    </row>
    <row r="18" spans="1:11" ht="13.5">
      <c r="A18" s="34" t="s">
        <v>28</v>
      </c>
      <c r="B18" s="35">
        <f>SUM(B11:B17)</f>
        <v>95996062</v>
      </c>
      <c r="C18" s="36">
        <f aca="true" t="shared" si="1" ref="C18:K18">SUM(C11:C17)</f>
        <v>76532104</v>
      </c>
      <c r="D18" s="37">
        <f t="shared" si="1"/>
        <v>120877103</v>
      </c>
      <c r="E18" s="35">
        <f t="shared" si="1"/>
        <v>70970819</v>
      </c>
      <c r="F18" s="36">
        <f t="shared" si="1"/>
        <v>70361702</v>
      </c>
      <c r="G18" s="38">
        <f t="shared" si="1"/>
        <v>70361702</v>
      </c>
      <c r="H18" s="39">
        <f t="shared" si="1"/>
        <v>0</v>
      </c>
      <c r="I18" s="35">
        <f t="shared" si="1"/>
        <v>85953947</v>
      </c>
      <c r="J18" s="36">
        <f t="shared" si="1"/>
        <v>89475762</v>
      </c>
      <c r="K18" s="38">
        <f t="shared" si="1"/>
        <v>94491230</v>
      </c>
    </row>
    <row r="19" spans="1:11" ht="13.5">
      <c r="A19" s="34" t="s">
        <v>29</v>
      </c>
      <c r="B19" s="40">
        <f>+B10-B18</f>
        <v>-36371764</v>
      </c>
      <c r="C19" s="41">
        <f aca="true" t="shared" si="2" ref="C19:K19">+C10-C18</f>
        <v>8129604</v>
      </c>
      <c r="D19" s="42">
        <f t="shared" si="2"/>
        <v>-17747939</v>
      </c>
      <c r="E19" s="40">
        <f t="shared" si="2"/>
        <v>20193227</v>
      </c>
      <c r="F19" s="41">
        <f t="shared" si="2"/>
        <v>24222518</v>
      </c>
      <c r="G19" s="43">
        <f t="shared" si="2"/>
        <v>24222518</v>
      </c>
      <c r="H19" s="44">
        <f t="shared" si="2"/>
        <v>0</v>
      </c>
      <c r="I19" s="40">
        <f t="shared" si="2"/>
        <v>30159054</v>
      </c>
      <c r="J19" s="41">
        <f t="shared" si="2"/>
        <v>26504633</v>
      </c>
      <c r="K19" s="43">
        <f t="shared" si="2"/>
        <v>27914500</v>
      </c>
    </row>
    <row r="20" spans="1:11" ht="13.5">
      <c r="A20" s="22" t="s">
        <v>30</v>
      </c>
      <c r="B20" s="24">
        <v>18606309</v>
      </c>
      <c r="C20" s="6">
        <v>0</v>
      </c>
      <c r="D20" s="23">
        <v>19228000</v>
      </c>
      <c r="E20" s="24">
        <v>30422000</v>
      </c>
      <c r="F20" s="6">
        <v>53422000</v>
      </c>
      <c r="G20" s="25">
        <v>53422000</v>
      </c>
      <c r="H20" s="26">
        <v>0</v>
      </c>
      <c r="I20" s="24">
        <v>26074000</v>
      </c>
      <c r="J20" s="6">
        <v>26767000</v>
      </c>
      <c r="K20" s="25">
        <v>22807000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-17765455</v>
      </c>
      <c r="C22" s="52">
        <f aca="true" t="shared" si="3" ref="C22:K22">SUM(C19:C21)</f>
        <v>8129604</v>
      </c>
      <c r="D22" s="53">
        <f t="shared" si="3"/>
        <v>1480061</v>
      </c>
      <c r="E22" s="51">
        <f t="shared" si="3"/>
        <v>50615227</v>
      </c>
      <c r="F22" s="52">
        <f t="shared" si="3"/>
        <v>77644518</v>
      </c>
      <c r="G22" s="54">
        <f t="shared" si="3"/>
        <v>77644518</v>
      </c>
      <c r="H22" s="55">
        <f t="shared" si="3"/>
        <v>0</v>
      </c>
      <c r="I22" s="51">
        <f t="shared" si="3"/>
        <v>56233054</v>
      </c>
      <c r="J22" s="52">
        <f t="shared" si="3"/>
        <v>53271633</v>
      </c>
      <c r="K22" s="54">
        <f t="shared" si="3"/>
        <v>50721500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-17765455</v>
      </c>
      <c r="C24" s="41">
        <f aca="true" t="shared" si="4" ref="C24:K24">SUM(C22:C23)</f>
        <v>8129604</v>
      </c>
      <c r="D24" s="42">
        <f t="shared" si="4"/>
        <v>1480061</v>
      </c>
      <c r="E24" s="40">
        <f t="shared" si="4"/>
        <v>50615227</v>
      </c>
      <c r="F24" s="41">
        <f t="shared" si="4"/>
        <v>77644518</v>
      </c>
      <c r="G24" s="43">
        <f t="shared" si="4"/>
        <v>77644518</v>
      </c>
      <c r="H24" s="44">
        <f t="shared" si="4"/>
        <v>0</v>
      </c>
      <c r="I24" s="40">
        <f t="shared" si="4"/>
        <v>56233054</v>
      </c>
      <c r="J24" s="41">
        <f t="shared" si="4"/>
        <v>53271633</v>
      </c>
      <c r="K24" s="43">
        <f t="shared" si="4"/>
        <v>50721500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16830639</v>
      </c>
      <c r="C27" s="7">
        <v>25941723</v>
      </c>
      <c r="D27" s="64">
        <v>34679603</v>
      </c>
      <c r="E27" s="65">
        <v>49232000</v>
      </c>
      <c r="F27" s="7">
        <v>23744311</v>
      </c>
      <c r="G27" s="66">
        <v>23744311</v>
      </c>
      <c r="H27" s="67">
        <v>0</v>
      </c>
      <c r="I27" s="65">
        <v>42536906</v>
      </c>
      <c r="J27" s="7">
        <v>36842000</v>
      </c>
      <c r="K27" s="66">
        <v>27077000</v>
      </c>
    </row>
    <row r="28" spans="1:11" ht="13.5">
      <c r="A28" s="68" t="s">
        <v>30</v>
      </c>
      <c r="B28" s="6">
        <v>16830639</v>
      </c>
      <c r="C28" s="6">
        <v>25941723</v>
      </c>
      <c r="D28" s="23">
        <v>33241479</v>
      </c>
      <c r="E28" s="24">
        <v>30422000</v>
      </c>
      <c r="F28" s="6">
        <v>23257594</v>
      </c>
      <c r="G28" s="25">
        <v>23257594</v>
      </c>
      <c r="H28" s="26">
        <v>0</v>
      </c>
      <c r="I28" s="24">
        <v>26074000</v>
      </c>
      <c r="J28" s="6">
        <v>26767000</v>
      </c>
      <c r="K28" s="25">
        <v>22807000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1438124</v>
      </c>
      <c r="E31" s="24">
        <v>18810000</v>
      </c>
      <c r="F31" s="6">
        <v>486717</v>
      </c>
      <c r="G31" s="25">
        <v>486717</v>
      </c>
      <c r="H31" s="26">
        <v>0</v>
      </c>
      <c r="I31" s="24">
        <v>16462906</v>
      </c>
      <c r="J31" s="6">
        <v>10075000</v>
      </c>
      <c r="K31" s="25">
        <v>4270000</v>
      </c>
    </row>
    <row r="32" spans="1:11" ht="13.5">
      <c r="A32" s="34" t="s">
        <v>36</v>
      </c>
      <c r="B32" s="7">
        <f>SUM(B28:B31)</f>
        <v>16830639</v>
      </c>
      <c r="C32" s="7">
        <f aca="true" t="shared" si="5" ref="C32:K32">SUM(C28:C31)</f>
        <v>25941723</v>
      </c>
      <c r="D32" s="64">
        <f t="shared" si="5"/>
        <v>34679603</v>
      </c>
      <c r="E32" s="65">
        <f t="shared" si="5"/>
        <v>49232000</v>
      </c>
      <c r="F32" s="7">
        <f t="shared" si="5"/>
        <v>23744311</v>
      </c>
      <c r="G32" s="66">
        <f t="shared" si="5"/>
        <v>23744311</v>
      </c>
      <c r="H32" s="67">
        <f t="shared" si="5"/>
        <v>0</v>
      </c>
      <c r="I32" s="65">
        <f t="shared" si="5"/>
        <v>42536906</v>
      </c>
      <c r="J32" s="7">
        <f t="shared" si="5"/>
        <v>36842000</v>
      </c>
      <c r="K32" s="66">
        <f t="shared" si="5"/>
        <v>27077000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16701254</v>
      </c>
      <c r="C35" s="6">
        <v>39570000</v>
      </c>
      <c r="D35" s="23">
        <v>25628000</v>
      </c>
      <c r="E35" s="24">
        <v>39302000</v>
      </c>
      <c r="F35" s="6">
        <v>191784000</v>
      </c>
      <c r="G35" s="25">
        <v>191784000</v>
      </c>
      <c r="H35" s="26">
        <v>54162267</v>
      </c>
      <c r="I35" s="24">
        <v>62330000</v>
      </c>
      <c r="J35" s="6">
        <v>56656000</v>
      </c>
      <c r="K35" s="25">
        <v>63242000</v>
      </c>
    </row>
    <row r="36" spans="1:11" ht="13.5">
      <c r="A36" s="22" t="s">
        <v>39</v>
      </c>
      <c r="B36" s="6">
        <v>241795739</v>
      </c>
      <c r="C36" s="6">
        <v>243261006</v>
      </c>
      <c r="D36" s="23">
        <v>243253165</v>
      </c>
      <c r="E36" s="24">
        <v>269175000</v>
      </c>
      <c r="F36" s="6">
        <v>268172000</v>
      </c>
      <c r="G36" s="25">
        <v>268172000</v>
      </c>
      <c r="H36" s="26">
        <v>251947371</v>
      </c>
      <c r="I36" s="24">
        <v>244642000</v>
      </c>
      <c r="J36" s="6">
        <v>258967000</v>
      </c>
      <c r="K36" s="25">
        <v>273007000</v>
      </c>
    </row>
    <row r="37" spans="1:11" ht="13.5">
      <c r="A37" s="22" t="s">
        <v>40</v>
      </c>
      <c r="B37" s="6">
        <v>19831000</v>
      </c>
      <c r="C37" s="6">
        <v>35404750</v>
      </c>
      <c r="D37" s="23">
        <v>15391999</v>
      </c>
      <c r="E37" s="24">
        <v>7000000</v>
      </c>
      <c r="F37" s="6">
        <v>158979000</v>
      </c>
      <c r="G37" s="25">
        <v>158979000</v>
      </c>
      <c r="H37" s="26">
        <v>43495275</v>
      </c>
      <c r="I37" s="24">
        <v>14022000</v>
      </c>
      <c r="J37" s="6">
        <v>47190000</v>
      </c>
      <c r="K37" s="25">
        <v>17060000</v>
      </c>
    </row>
    <row r="38" spans="1:11" ht="13.5">
      <c r="A38" s="22" t="s">
        <v>41</v>
      </c>
      <c r="B38" s="6">
        <v>11786918</v>
      </c>
      <c r="C38" s="6">
        <v>14842988</v>
      </c>
      <c r="D38" s="23">
        <v>3926000</v>
      </c>
      <c r="E38" s="24">
        <v>3000000</v>
      </c>
      <c r="F38" s="6">
        <v>2500000</v>
      </c>
      <c r="G38" s="25">
        <v>2500000</v>
      </c>
      <c r="H38" s="26">
        <v>4026000</v>
      </c>
      <c r="I38" s="24">
        <v>2500000</v>
      </c>
      <c r="J38" s="6">
        <v>2660000</v>
      </c>
      <c r="K38" s="25">
        <v>2830000</v>
      </c>
    </row>
    <row r="39" spans="1:11" ht="13.5">
      <c r="A39" s="22" t="s">
        <v>42</v>
      </c>
      <c r="B39" s="6">
        <v>226879075</v>
      </c>
      <c r="C39" s="6">
        <v>232583268</v>
      </c>
      <c r="D39" s="23">
        <v>249563166</v>
      </c>
      <c r="E39" s="24">
        <v>298477000</v>
      </c>
      <c r="F39" s="6">
        <v>298477000</v>
      </c>
      <c r="G39" s="25">
        <v>298477000</v>
      </c>
      <c r="H39" s="26">
        <v>258588363</v>
      </c>
      <c r="I39" s="24">
        <v>290450000</v>
      </c>
      <c r="J39" s="6">
        <v>265773000</v>
      </c>
      <c r="K39" s="25">
        <v>316359000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18884225</v>
      </c>
      <c r="C42" s="6">
        <v>48899879</v>
      </c>
      <c r="D42" s="23">
        <v>-13780426</v>
      </c>
      <c r="E42" s="24">
        <v>28418996</v>
      </c>
      <c r="F42" s="6">
        <v>28418996</v>
      </c>
      <c r="G42" s="25">
        <v>28418996</v>
      </c>
      <c r="H42" s="26">
        <v>82670890</v>
      </c>
      <c r="I42" s="24">
        <v>-12759420</v>
      </c>
      <c r="J42" s="6">
        <v>-8334000</v>
      </c>
      <c r="K42" s="25">
        <v>-5752000</v>
      </c>
    </row>
    <row r="43" spans="1:11" ht="13.5">
      <c r="A43" s="22" t="s">
        <v>45</v>
      </c>
      <c r="B43" s="6">
        <v>-16855807</v>
      </c>
      <c r="C43" s="6">
        <v>-29173815</v>
      </c>
      <c r="D43" s="23">
        <v>-1793228</v>
      </c>
      <c r="E43" s="24">
        <v>-49022996</v>
      </c>
      <c r="F43" s="6">
        <v>-49022996</v>
      </c>
      <c r="G43" s="25">
        <v>-49022996</v>
      </c>
      <c r="H43" s="26">
        <v>-31983987</v>
      </c>
      <c r="I43" s="24">
        <v>16453992</v>
      </c>
      <c r="J43" s="6">
        <v>10074000</v>
      </c>
      <c r="K43" s="25">
        <v>4269000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2285721</v>
      </c>
      <c r="C45" s="7">
        <v>36019035</v>
      </c>
      <c r="D45" s="64">
        <v>20445381</v>
      </c>
      <c r="E45" s="65">
        <v>2543000</v>
      </c>
      <c r="F45" s="7">
        <v>2543000</v>
      </c>
      <c r="G45" s="66">
        <v>2543000</v>
      </c>
      <c r="H45" s="67">
        <v>51371093</v>
      </c>
      <c r="I45" s="65">
        <v>3694572</v>
      </c>
      <c r="J45" s="7">
        <v>5434572</v>
      </c>
      <c r="K45" s="66">
        <v>3951572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2286000</v>
      </c>
      <c r="C48" s="6">
        <v>36019000</v>
      </c>
      <c r="D48" s="23">
        <v>20445000</v>
      </c>
      <c r="E48" s="24">
        <v>29615000</v>
      </c>
      <c r="F48" s="6">
        <v>177445000</v>
      </c>
      <c r="G48" s="25">
        <v>177445000</v>
      </c>
      <c r="H48" s="26">
        <v>38379042</v>
      </c>
      <c r="I48" s="24">
        <v>43458000</v>
      </c>
      <c r="J48" s="6">
        <v>42398000</v>
      </c>
      <c r="K48" s="25">
        <v>47647000</v>
      </c>
    </row>
    <row r="49" spans="1:11" ht="13.5">
      <c r="A49" s="22" t="s">
        <v>50</v>
      </c>
      <c r="B49" s="6">
        <f>+B75</f>
        <v>10060314.792638207</v>
      </c>
      <c r="C49" s="6">
        <f aca="true" t="shared" si="6" ref="C49:K49">+C75</f>
        <v>31645152.2119987</v>
      </c>
      <c r="D49" s="23">
        <f t="shared" si="6"/>
        <v>9976361</v>
      </c>
      <c r="E49" s="24">
        <f t="shared" si="6"/>
        <v>1670363.466785076</v>
      </c>
      <c r="F49" s="6">
        <f t="shared" si="6"/>
        <v>143750946.47686562</v>
      </c>
      <c r="G49" s="25">
        <f t="shared" si="6"/>
        <v>143750946.47686562</v>
      </c>
      <c r="H49" s="26">
        <f t="shared" si="6"/>
        <v>39450476</v>
      </c>
      <c r="I49" s="24">
        <f t="shared" si="6"/>
        <v>-325939.6957972478</v>
      </c>
      <c r="J49" s="6">
        <f t="shared" si="6"/>
        <v>1714287.1808686368</v>
      </c>
      <c r="K49" s="25">
        <f t="shared" si="6"/>
        <v>1410567.3608491868</v>
      </c>
    </row>
    <row r="50" spans="1:11" ht="13.5">
      <c r="A50" s="34" t="s">
        <v>51</v>
      </c>
      <c r="B50" s="7">
        <f>+B48-B49</f>
        <v>-7774314.792638207</v>
      </c>
      <c r="C50" s="7">
        <f aca="true" t="shared" si="7" ref="C50:K50">+C48-C49</f>
        <v>4373847.788001299</v>
      </c>
      <c r="D50" s="64">
        <f t="shared" si="7"/>
        <v>10468639</v>
      </c>
      <c r="E50" s="65">
        <f t="shared" si="7"/>
        <v>27944636.533214923</v>
      </c>
      <c r="F50" s="7">
        <f t="shared" si="7"/>
        <v>33694053.52313438</v>
      </c>
      <c r="G50" s="66">
        <f t="shared" si="7"/>
        <v>33694053.52313438</v>
      </c>
      <c r="H50" s="67">
        <f t="shared" si="7"/>
        <v>-1071434</v>
      </c>
      <c r="I50" s="65">
        <f t="shared" si="7"/>
        <v>43783939.69579725</v>
      </c>
      <c r="J50" s="7">
        <f t="shared" si="7"/>
        <v>40683712.81913136</v>
      </c>
      <c r="K50" s="66">
        <f t="shared" si="7"/>
        <v>46236432.63915081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220528823</v>
      </c>
      <c r="C53" s="6">
        <v>118443389</v>
      </c>
      <c r="D53" s="23">
        <v>47011603</v>
      </c>
      <c r="E53" s="24">
        <v>97490033</v>
      </c>
      <c r="F53" s="6">
        <v>72002344</v>
      </c>
      <c r="G53" s="25">
        <v>72002344</v>
      </c>
      <c r="H53" s="26">
        <v>48258033</v>
      </c>
      <c r="I53" s="24">
        <v>42536906</v>
      </c>
      <c r="J53" s="6">
        <v>36842000</v>
      </c>
      <c r="K53" s="25">
        <v>27077000</v>
      </c>
    </row>
    <row r="54" spans="1:11" ht="13.5">
      <c r="A54" s="22" t="s">
        <v>135</v>
      </c>
      <c r="B54" s="6">
        <v>22855664</v>
      </c>
      <c r="C54" s="6">
        <v>25349172</v>
      </c>
      <c r="D54" s="23">
        <v>25304524</v>
      </c>
      <c r="E54" s="24">
        <v>2000000</v>
      </c>
      <c r="F54" s="6">
        <v>2000000</v>
      </c>
      <c r="G54" s="25">
        <v>2000000</v>
      </c>
      <c r="H54" s="26">
        <v>0</v>
      </c>
      <c r="I54" s="24">
        <v>5000000</v>
      </c>
      <c r="J54" s="6">
        <v>5290000</v>
      </c>
      <c r="K54" s="25">
        <v>5580950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2354913</v>
      </c>
      <c r="C56" s="6">
        <v>3680989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1500000</v>
      </c>
      <c r="C59" s="6">
        <v>1500000</v>
      </c>
      <c r="D59" s="23">
        <v>0</v>
      </c>
      <c r="E59" s="24">
        <v>500000</v>
      </c>
      <c r="F59" s="6">
        <v>1500000</v>
      </c>
      <c r="G59" s="25">
        <v>1500000</v>
      </c>
      <c r="H59" s="26">
        <v>1500000</v>
      </c>
      <c r="I59" s="24">
        <v>2000000</v>
      </c>
      <c r="J59" s="6">
        <v>2116000</v>
      </c>
      <c r="K59" s="25">
        <v>2232380</v>
      </c>
    </row>
    <row r="60" spans="1:11" ht="13.5">
      <c r="A60" s="33" t="s">
        <v>58</v>
      </c>
      <c r="B60" s="6">
        <v>85560000</v>
      </c>
      <c r="C60" s="6">
        <v>85560000</v>
      </c>
      <c r="D60" s="23">
        <v>85560000</v>
      </c>
      <c r="E60" s="24">
        <v>27255000</v>
      </c>
      <c r="F60" s="6">
        <v>85560000</v>
      </c>
      <c r="G60" s="25">
        <v>85560000</v>
      </c>
      <c r="H60" s="26">
        <v>85560000</v>
      </c>
      <c r="I60" s="24">
        <v>85560000</v>
      </c>
      <c r="J60" s="6">
        <v>85560000</v>
      </c>
      <c r="K60" s="25">
        <v>85560000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1180</v>
      </c>
      <c r="C62" s="92">
        <v>1180</v>
      </c>
      <c r="D62" s="93">
        <v>0</v>
      </c>
      <c r="E62" s="91">
        <v>0</v>
      </c>
      <c r="F62" s="92">
        <v>1180</v>
      </c>
      <c r="G62" s="93">
        <v>1180</v>
      </c>
      <c r="H62" s="94">
        <v>1180</v>
      </c>
      <c r="I62" s="91">
        <v>1180</v>
      </c>
      <c r="J62" s="92">
        <v>1180</v>
      </c>
      <c r="K62" s="93">
        <v>1180</v>
      </c>
    </row>
    <row r="63" spans="1:11" ht="13.5">
      <c r="A63" s="90" t="s">
        <v>61</v>
      </c>
      <c r="B63" s="91">
        <v>16490</v>
      </c>
      <c r="C63" s="92">
        <v>16490</v>
      </c>
      <c r="D63" s="93">
        <v>0</v>
      </c>
      <c r="E63" s="91">
        <v>0</v>
      </c>
      <c r="F63" s="92">
        <v>16490</v>
      </c>
      <c r="G63" s="93">
        <v>16490</v>
      </c>
      <c r="H63" s="94">
        <v>16490</v>
      </c>
      <c r="I63" s="91">
        <v>16490</v>
      </c>
      <c r="J63" s="92">
        <v>16490</v>
      </c>
      <c r="K63" s="93">
        <v>16490</v>
      </c>
    </row>
    <row r="64" spans="1:11" ht="13.5">
      <c r="A64" s="90" t="s">
        <v>62</v>
      </c>
      <c r="B64" s="91">
        <v>3949</v>
      </c>
      <c r="C64" s="92">
        <v>3949</v>
      </c>
      <c r="D64" s="93">
        <v>0</v>
      </c>
      <c r="E64" s="91">
        <v>0</v>
      </c>
      <c r="F64" s="92">
        <v>3949</v>
      </c>
      <c r="G64" s="93">
        <v>3949</v>
      </c>
      <c r="H64" s="94">
        <v>3949</v>
      </c>
      <c r="I64" s="91">
        <v>3949</v>
      </c>
      <c r="J64" s="92">
        <v>3949</v>
      </c>
      <c r="K64" s="93">
        <v>3949</v>
      </c>
    </row>
    <row r="65" spans="1:11" ht="13.5">
      <c r="A65" s="90" t="s">
        <v>63</v>
      </c>
      <c r="B65" s="91">
        <v>90412</v>
      </c>
      <c r="C65" s="92">
        <v>90412</v>
      </c>
      <c r="D65" s="93">
        <v>0</v>
      </c>
      <c r="E65" s="91">
        <v>0</v>
      </c>
      <c r="F65" s="92">
        <v>90412</v>
      </c>
      <c r="G65" s="93">
        <v>90412</v>
      </c>
      <c r="H65" s="94">
        <v>90412</v>
      </c>
      <c r="I65" s="91">
        <v>90412</v>
      </c>
      <c r="J65" s="92">
        <v>90412</v>
      </c>
      <c r="K65" s="93">
        <v>90412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1.7154422024861404</v>
      </c>
      <c r="C70" s="5">
        <f aca="true" t="shared" si="8" ref="C70:K70">IF(ISERROR(C71/C72),0,(C71/C72))</f>
        <v>1.0422188658576141</v>
      </c>
      <c r="D70" s="5">
        <f t="shared" si="8"/>
        <v>1</v>
      </c>
      <c r="E70" s="5">
        <f t="shared" si="8"/>
        <v>0.5501844258506167</v>
      </c>
      <c r="F70" s="5">
        <f t="shared" si="8"/>
        <v>0.5060238043186979</v>
      </c>
      <c r="G70" s="5">
        <f t="shared" si="8"/>
        <v>0.5060238043186979</v>
      </c>
      <c r="H70" s="5">
        <f t="shared" si="8"/>
        <v>0</v>
      </c>
      <c r="I70" s="5">
        <f t="shared" si="8"/>
        <v>0.627805197954496</v>
      </c>
      <c r="J70" s="5">
        <f t="shared" si="8"/>
        <v>0.7347252643520383</v>
      </c>
      <c r="K70" s="5">
        <f t="shared" si="8"/>
        <v>0.7341733016448101</v>
      </c>
    </row>
    <row r="71" spans="1:11" ht="12.75" hidden="1">
      <c r="A71" s="1" t="s">
        <v>141</v>
      </c>
      <c r="B71" s="1">
        <f>+B83</f>
        <v>18345915</v>
      </c>
      <c r="C71" s="1">
        <f aca="true" t="shared" si="9" ref="C71:K71">+C83</f>
        <v>12200682</v>
      </c>
      <c r="D71" s="1">
        <f t="shared" si="9"/>
        <v>23192375</v>
      </c>
      <c r="E71" s="1">
        <f t="shared" si="9"/>
        <v>13776996</v>
      </c>
      <c r="F71" s="1">
        <f t="shared" si="9"/>
        <v>13776996</v>
      </c>
      <c r="G71" s="1">
        <f t="shared" si="9"/>
        <v>13776996</v>
      </c>
      <c r="H71" s="1">
        <f t="shared" si="9"/>
        <v>31719698</v>
      </c>
      <c r="I71" s="1">
        <f t="shared" si="9"/>
        <v>19828600</v>
      </c>
      <c r="J71" s="1">
        <f t="shared" si="9"/>
        <v>19692000</v>
      </c>
      <c r="K71" s="1">
        <f t="shared" si="9"/>
        <v>20859000</v>
      </c>
    </row>
    <row r="72" spans="1:11" ht="12.75" hidden="1">
      <c r="A72" s="1" t="s">
        <v>142</v>
      </c>
      <c r="B72" s="1">
        <f>+B77</f>
        <v>10694569</v>
      </c>
      <c r="C72" s="1">
        <f aca="true" t="shared" si="10" ref="C72:K72">+C77</f>
        <v>11706449</v>
      </c>
      <c r="D72" s="1">
        <f t="shared" si="10"/>
        <v>23192375</v>
      </c>
      <c r="E72" s="1">
        <f t="shared" si="10"/>
        <v>25040687</v>
      </c>
      <c r="F72" s="1">
        <f t="shared" si="10"/>
        <v>27225984</v>
      </c>
      <c r="G72" s="1">
        <f t="shared" si="10"/>
        <v>27225984</v>
      </c>
      <c r="H72" s="1">
        <f t="shared" si="10"/>
        <v>0</v>
      </c>
      <c r="I72" s="1">
        <f t="shared" si="10"/>
        <v>31584001</v>
      </c>
      <c r="J72" s="1">
        <f t="shared" si="10"/>
        <v>26801855</v>
      </c>
      <c r="K72" s="1">
        <f t="shared" si="10"/>
        <v>28411548</v>
      </c>
    </row>
    <row r="73" spans="1:11" ht="12.75" hidden="1">
      <c r="A73" s="1" t="s">
        <v>143</v>
      </c>
      <c r="B73" s="1">
        <f>+B74</f>
        <v>-9260211.666666668</v>
      </c>
      <c r="C73" s="1">
        <f aca="true" t="shared" si="11" ref="C73:K73">+(C78+C80+C81+C82)-(B78+B80+B81+B82)</f>
        <v>-10864254</v>
      </c>
      <c r="D73" s="1">
        <f t="shared" si="11"/>
        <v>1632000</v>
      </c>
      <c r="E73" s="1">
        <f t="shared" si="11"/>
        <v>4504000</v>
      </c>
      <c r="F73" s="1">
        <f>+(F78+F80+F81+F82)-(D78+D80+D81+D82)</f>
        <v>17818000</v>
      </c>
      <c r="G73" s="1">
        <f>+(G78+G80+G81+G82)-(D78+D80+D81+D82)</f>
        <v>17818000</v>
      </c>
      <c r="H73" s="1">
        <f>+(H78+H80+H81+H82)-(D78+D80+D81+D82)</f>
        <v>10600225</v>
      </c>
      <c r="I73" s="1">
        <f>+(I78+I80+I81+I82)-(E78+E80+E81+E82)</f>
        <v>9185000</v>
      </c>
      <c r="J73" s="1">
        <f t="shared" si="11"/>
        <v>-4614000</v>
      </c>
      <c r="K73" s="1">
        <f t="shared" si="11"/>
        <v>1337000</v>
      </c>
    </row>
    <row r="74" spans="1:11" ht="12.75" hidden="1">
      <c r="A74" s="1" t="s">
        <v>144</v>
      </c>
      <c r="B74" s="1">
        <f>+TREND(C74:E74)</f>
        <v>-9260211.666666668</v>
      </c>
      <c r="C74" s="1">
        <f>+C73</f>
        <v>-10864254</v>
      </c>
      <c r="D74" s="1">
        <f aca="true" t="shared" si="12" ref="D74:K74">+D73</f>
        <v>1632000</v>
      </c>
      <c r="E74" s="1">
        <f t="shared" si="12"/>
        <v>4504000</v>
      </c>
      <c r="F74" s="1">
        <f t="shared" si="12"/>
        <v>17818000</v>
      </c>
      <c r="G74" s="1">
        <f t="shared" si="12"/>
        <v>17818000</v>
      </c>
      <c r="H74" s="1">
        <f t="shared" si="12"/>
        <v>10600225</v>
      </c>
      <c r="I74" s="1">
        <f t="shared" si="12"/>
        <v>9185000</v>
      </c>
      <c r="J74" s="1">
        <f t="shared" si="12"/>
        <v>-4614000</v>
      </c>
      <c r="K74" s="1">
        <f t="shared" si="12"/>
        <v>1337000</v>
      </c>
    </row>
    <row r="75" spans="1:11" ht="12.75" hidden="1">
      <c r="A75" s="1" t="s">
        <v>145</v>
      </c>
      <c r="B75" s="1">
        <f>+B84-(((B80+B81+B78)*B70)-B79)</f>
        <v>10060314.792638207</v>
      </c>
      <c r="C75" s="1">
        <f aca="true" t="shared" si="13" ref="C75:K75">+C84-(((C80+C81+C78)*C70)-C79)</f>
        <v>31645152.2119987</v>
      </c>
      <c r="D75" s="1">
        <f t="shared" si="13"/>
        <v>9976361</v>
      </c>
      <c r="E75" s="1">
        <f t="shared" si="13"/>
        <v>1670363.466785076</v>
      </c>
      <c r="F75" s="1">
        <f t="shared" si="13"/>
        <v>143750946.47686562</v>
      </c>
      <c r="G75" s="1">
        <f t="shared" si="13"/>
        <v>143750946.47686562</v>
      </c>
      <c r="H75" s="1">
        <f t="shared" si="13"/>
        <v>39450476</v>
      </c>
      <c r="I75" s="1">
        <f t="shared" si="13"/>
        <v>-325939.6957972478</v>
      </c>
      <c r="J75" s="1">
        <f t="shared" si="13"/>
        <v>1714287.1808686368</v>
      </c>
      <c r="K75" s="1">
        <f t="shared" si="13"/>
        <v>1410567.3608491868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10694569</v>
      </c>
      <c r="C77" s="3">
        <v>11706449</v>
      </c>
      <c r="D77" s="3">
        <v>23192375</v>
      </c>
      <c r="E77" s="3">
        <v>25040687</v>
      </c>
      <c r="F77" s="3">
        <v>27225984</v>
      </c>
      <c r="G77" s="3">
        <v>27225984</v>
      </c>
      <c r="H77" s="3">
        <v>0</v>
      </c>
      <c r="I77" s="3">
        <v>31584001</v>
      </c>
      <c r="J77" s="3">
        <v>26801855</v>
      </c>
      <c r="K77" s="3">
        <v>28411548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16576000</v>
      </c>
      <c r="C79" s="3">
        <v>31987000</v>
      </c>
      <c r="D79" s="3">
        <v>11803361</v>
      </c>
      <c r="E79" s="3">
        <v>7000000</v>
      </c>
      <c r="F79" s="3">
        <v>155390000</v>
      </c>
      <c r="G79" s="3">
        <v>155390000</v>
      </c>
      <c r="H79" s="3">
        <v>39450476</v>
      </c>
      <c r="I79" s="3">
        <v>11522000</v>
      </c>
      <c r="J79" s="3">
        <v>12190000</v>
      </c>
      <c r="K79" s="3">
        <v>12860000</v>
      </c>
    </row>
    <row r="80" spans="1:11" ht="12.75" hidden="1">
      <c r="A80" s="2" t="s">
        <v>67</v>
      </c>
      <c r="B80" s="3">
        <v>1769000</v>
      </c>
      <c r="C80" s="3">
        <v>328000</v>
      </c>
      <c r="D80" s="3">
        <v>1827000</v>
      </c>
      <c r="E80" s="3">
        <v>7869000</v>
      </c>
      <c r="F80" s="3">
        <v>17869000</v>
      </c>
      <c r="G80" s="3">
        <v>17869000</v>
      </c>
      <c r="H80" s="3">
        <v>10265492</v>
      </c>
      <c r="I80" s="3">
        <v>5681000</v>
      </c>
      <c r="J80" s="3">
        <v>6010000</v>
      </c>
      <c r="K80" s="3">
        <v>6341000</v>
      </c>
    </row>
    <row r="81" spans="1:11" ht="12.75" hidden="1">
      <c r="A81" s="2" t="s">
        <v>68</v>
      </c>
      <c r="B81" s="3">
        <v>2029254</v>
      </c>
      <c r="C81" s="3">
        <v>0</v>
      </c>
      <c r="D81" s="3">
        <v>0</v>
      </c>
      <c r="E81" s="3">
        <v>1818000</v>
      </c>
      <c r="F81" s="3">
        <v>5132000</v>
      </c>
      <c r="G81" s="3">
        <v>5132000</v>
      </c>
      <c r="H81" s="3">
        <v>5517733</v>
      </c>
      <c r="I81" s="3">
        <v>13191000</v>
      </c>
      <c r="J81" s="3">
        <v>8248000</v>
      </c>
      <c r="K81" s="3">
        <v>9254000</v>
      </c>
    </row>
    <row r="82" spans="1:11" ht="12.75" hidden="1">
      <c r="A82" s="2" t="s">
        <v>69</v>
      </c>
      <c r="B82" s="3">
        <v>10617000</v>
      </c>
      <c r="C82" s="3">
        <v>3223000</v>
      </c>
      <c r="D82" s="3">
        <v>3356000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18345915</v>
      </c>
      <c r="C83" s="3">
        <v>12200682</v>
      </c>
      <c r="D83" s="3">
        <v>23192375</v>
      </c>
      <c r="E83" s="3">
        <v>13776996</v>
      </c>
      <c r="F83" s="3">
        <v>13776996</v>
      </c>
      <c r="G83" s="3">
        <v>13776996</v>
      </c>
      <c r="H83" s="3">
        <v>31719698</v>
      </c>
      <c r="I83" s="3">
        <v>19828600</v>
      </c>
      <c r="J83" s="3">
        <v>19692000</v>
      </c>
      <c r="K83" s="3">
        <v>20859000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17424490</v>
      </c>
      <c r="E6" s="24">
        <v>14892150</v>
      </c>
      <c r="F6" s="6">
        <v>18451455</v>
      </c>
      <c r="G6" s="25">
        <v>18451455</v>
      </c>
      <c r="H6" s="26">
        <v>0</v>
      </c>
      <c r="I6" s="24">
        <v>19666051</v>
      </c>
      <c r="J6" s="6">
        <v>20747685</v>
      </c>
      <c r="K6" s="25">
        <v>21847312</v>
      </c>
    </row>
    <row r="7" spans="1:11" ht="13.5">
      <c r="A7" s="22" t="s">
        <v>19</v>
      </c>
      <c r="B7" s="6">
        <v>970238</v>
      </c>
      <c r="C7" s="6">
        <v>2254742</v>
      </c>
      <c r="D7" s="23">
        <v>716878</v>
      </c>
      <c r="E7" s="24">
        <v>0</v>
      </c>
      <c r="F7" s="6">
        <v>300000</v>
      </c>
      <c r="G7" s="25">
        <v>300000</v>
      </c>
      <c r="H7" s="26">
        <v>0</v>
      </c>
      <c r="I7" s="24">
        <v>350000</v>
      </c>
      <c r="J7" s="6">
        <v>369250</v>
      </c>
      <c r="K7" s="25">
        <v>388820</v>
      </c>
    </row>
    <row r="8" spans="1:11" ht="13.5">
      <c r="A8" s="22" t="s">
        <v>20</v>
      </c>
      <c r="B8" s="6">
        <v>126748522</v>
      </c>
      <c r="C8" s="6">
        <v>177361918</v>
      </c>
      <c r="D8" s="23">
        <v>172422491</v>
      </c>
      <c r="E8" s="24">
        <v>128301500</v>
      </c>
      <c r="F8" s="6">
        <v>115819000</v>
      </c>
      <c r="G8" s="25">
        <v>115819000</v>
      </c>
      <c r="H8" s="26">
        <v>0</v>
      </c>
      <c r="I8" s="24">
        <v>128624000</v>
      </c>
      <c r="J8" s="6">
        <v>133781000</v>
      </c>
      <c r="K8" s="25">
        <v>141675000</v>
      </c>
    </row>
    <row r="9" spans="1:11" ht="13.5">
      <c r="A9" s="22" t="s">
        <v>21</v>
      </c>
      <c r="B9" s="6">
        <v>303013</v>
      </c>
      <c r="C9" s="6">
        <v>492141</v>
      </c>
      <c r="D9" s="23">
        <v>10132592</v>
      </c>
      <c r="E9" s="24">
        <v>459120</v>
      </c>
      <c r="F9" s="6">
        <v>10888266</v>
      </c>
      <c r="G9" s="25">
        <v>10888266</v>
      </c>
      <c r="H9" s="26">
        <v>0</v>
      </c>
      <c r="I9" s="24">
        <v>14528036</v>
      </c>
      <c r="J9" s="6">
        <v>14817414</v>
      </c>
      <c r="K9" s="25">
        <v>15644372</v>
      </c>
    </row>
    <row r="10" spans="1:11" ht="25.5">
      <c r="A10" s="27" t="s">
        <v>134</v>
      </c>
      <c r="B10" s="28">
        <f>SUM(B5:B9)</f>
        <v>128021773</v>
      </c>
      <c r="C10" s="29">
        <f aca="true" t="shared" si="0" ref="C10:K10">SUM(C5:C9)</f>
        <v>180108801</v>
      </c>
      <c r="D10" s="30">
        <f t="shared" si="0"/>
        <v>200696451</v>
      </c>
      <c r="E10" s="28">
        <f t="shared" si="0"/>
        <v>143652770</v>
      </c>
      <c r="F10" s="29">
        <f t="shared" si="0"/>
        <v>145458721</v>
      </c>
      <c r="G10" s="31">
        <f t="shared" si="0"/>
        <v>145458721</v>
      </c>
      <c r="H10" s="32">
        <f t="shared" si="0"/>
        <v>0</v>
      </c>
      <c r="I10" s="28">
        <f t="shared" si="0"/>
        <v>163168087</v>
      </c>
      <c r="J10" s="29">
        <f t="shared" si="0"/>
        <v>169715349</v>
      </c>
      <c r="K10" s="31">
        <f t="shared" si="0"/>
        <v>179555504</v>
      </c>
    </row>
    <row r="11" spans="1:11" ht="13.5">
      <c r="A11" s="22" t="s">
        <v>22</v>
      </c>
      <c r="B11" s="6">
        <v>38073268</v>
      </c>
      <c r="C11" s="6">
        <v>40781370</v>
      </c>
      <c r="D11" s="23">
        <v>69628199</v>
      </c>
      <c r="E11" s="24">
        <v>70949502</v>
      </c>
      <c r="F11" s="6">
        <v>66332766</v>
      </c>
      <c r="G11" s="25">
        <v>66332766</v>
      </c>
      <c r="H11" s="26">
        <v>0</v>
      </c>
      <c r="I11" s="24">
        <v>81241640</v>
      </c>
      <c r="J11" s="6">
        <v>85709928</v>
      </c>
      <c r="K11" s="25">
        <v>90252554</v>
      </c>
    </row>
    <row r="12" spans="1:11" ht="13.5">
      <c r="A12" s="22" t="s">
        <v>23</v>
      </c>
      <c r="B12" s="6">
        <v>4222946</v>
      </c>
      <c r="C12" s="6">
        <v>4220119</v>
      </c>
      <c r="D12" s="23">
        <v>4204529</v>
      </c>
      <c r="E12" s="24">
        <v>5395498</v>
      </c>
      <c r="F12" s="6">
        <v>5395498</v>
      </c>
      <c r="G12" s="25">
        <v>5395498</v>
      </c>
      <c r="H12" s="26">
        <v>0</v>
      </c>
      <c r="I12" s="24">
        <v>5708437</v>
      </c>
      <c r="J12" s="6">
        <v>6022401</v>
      </c>
      <c r="K12" s="25">
        <v>6341588</v>
      </c>
    </row>
    <row r="13" spans="1:11" ht="13.5">
      <c r="A13" s="22" t="s">
        <v>135</v>
      </c>
      <c r="B13" s="6">
        <v>5419947</v>
      </c>
      <c r="C13" s="6">
        <v>5161563</v>
      </c>
      <c r="D13" s="23">
        <v>27945679</v>
      </c>
      <c r="E13" s="24">
        <v>5161563</v>
      </c>
      <c r="F13" s="6">
        <v>5455000</v>
      </c>
      <c r="G13" s="25">
        <v>5455000</v>
      </c>
      <c r="H13" s="26">
        <v>0</v>
      </c>
      <c r="I13" s="24">
        <v>2685000</v>
      </c>
      <c r="J13" s="6">
        <v>2838800</v>
      </c>
      <c r="K13" s="25">
        <v>2993380</v>
      </c>
    </row>
    <row r="14" spans="1:11" ht="13.5">
      <c r="A14" s="22" t="s">
        <v>24</v>
      </c>
      <c r="B14" s="6">
        <v>32383</v>
      </c>
      <c r="C14" s="6">
        <v>0</v>
      </c>
      <c r="D14" s="23">
        <v>966483</v>
      </c>
      <c r="E14" s="24">
        <v>1500000</v>
      </c>
      <c r="F14" s="6">
        <v>500000</v>
      </c>
      <c r="G14" s="25">
        <v>500000</v>
      </c>
      <c r="H14" s="26">
        <v>0</v>
      </c>
      <c r="I14" s="24">
        <v>3685683</v>
      </c>
      <c r="J14" s="6">
        <v>3907695</v>
      </c>
      <c r="K14" s="25">
        <v>3966505</v>
      </c>
    </row>
    <row r="15" spans="1:11" ht="13.5">
      <c r="A15" s="22" t="s">
        <v>25</v>
      </c>
      <c r="B15" s="6">
        <v>0</v>
      </c>
      <c r="C15" s="6">
        <v>0</v>
      </c>
      <c r="D15" s="23">
        <v>7000000</v>
      </c>
      <c r="E15" s="24">
        <v>5000000</v>
      </c>
      <c r="F15" s="6">
        <v>7500000</v>
      </c>
      <c r="G15" s="25">
        <v>7500000</v>
      </c>
      <c r="H15" s="26">
        <v>0</v>
      </c>
      <c r="I15" s="24">
        <v>9509470</v>
      </c>
      <c r="J15" s="6">
        <v>10032491</v>
      </c>
      <c r="K15" s="25">
        <v>10564213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12434000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92234396</v>
      </c>
      <c r="C17" s="6">
        <v>139667870</v>
      </c>
      <c r="D17" s="23">
        <v>463115939</v>
      </c>
      <c r="E17" s="24">
        <v>38018539</v>
      </c>
      <c r="F17" s="6">
        <v>58973199</v>
      </c>
      <c r="G17" s="25">
        <v>58973199</v>
      </c>
      <c r="H17" s="26">
        <v>0</v>
      </c>
      <c r="I17" s="24">
        <v>58821524</v>
      </c>
      <c r="J17" s="6">
        <v>60106592</v>
      </c>
      <c r="K17" s="25">
        <v>63459824</v>
      </c>
    </row>
    <row r="18" spans="1:11" ht="13.5">
      <c r="A18" s="34" t="s">
        <v>28</v>
      </c>
      <c r="B18" s="35">
        <f>SUM(B11:B17)</f>
        <v>139982940</v>
      </c>
      <c r="C18" s="36">
        <f aca="true" t="shared" si="1" ref="C18:K18">SUM(C11:C17)</f>
        <v>189830922</v>
      </c>
      <c r="D18" s="37">
        <f t="shared" si="1"/>
        <v>572860829</v>
      </c>
      <c r="E18" s="35">
        <f t="shared" si="1"/>
        <v>138459102</v>
      </c>
      <c r="F18" s="36">
        <f t="shared" si="1"/>
        <v>144156463</v>
      </c>
      <c r="G18" s="38">
        <f t="shared" si="1"/>
        <v>144156463</v>
      </c>
      <c r="H18" s="39">
        <f t="shared" si="1"/>
        <v>0</v>
      </c>
      <c r="I18" s="35">
        <f t="shared" si="1"/>
        <v>161651754</v>
      </c>
      <c r="J18" s="36">
        <f t="shared" si="1"/>
        <v>168617907</v>
      </c>
      <c r="K18" s="38">
        <f t="shared" si="1"/>
        <v>177578064</v>
      </c>
    </row>
    <row r="19" spans="1:11" ht="13.5">
      <c r="A19" s="34" t="s">
        <v>29</v>
      </c>
      <c r="B19" s="40">
        <f>+B10-B18</f>
        <v>-11961167</v>
      </c>
      <c r="C19" s="41">
        <f aca="true" t="shared" si="2" ref="C19:K19">+C10-C18</f>
        <v>-9722121</v>
      </c>
      <c r="D19" s="42">
        <f t="shared" si="2"/>
        <v>-372164378</v>
      </c>
      <c r="E19" s="40">
        <f t="shared" si="2"/>
        <v>5193668</v>
      </c>
      <c r="F19" s="41">
        <f t="shared" si="2"/>
        <v>1302258</v>
      </c>
      <c r="G19" s="43">
        <f t="shared" si="2"/>
        <v>1302258</v>
      </c>
      <c r="H19" s="44">
        <f t="shared" si="2"/>
        <v>0</v>
      </c>
      <c r="I19" s="40">
        <f t="shared" si="2"/>
        <v>1516333</v>
      </c>
      <c r="J19" s="41">
        <f t="shared" si="2"/>
        <v>1097442</v>
      </c>
      <c r="K19" s="43">
        <f t="shared" si="2"/>
        <v>1977440</v>
      </c>
    </row>
    <row r="20" spans="1:11" ht="13.5">
      <c r="A20" s="22" t="s">
        <v>30</v>
      </c>
      <c r="B20" s="24">
        <v>0</v>
      </c>
      <c r="C20" s="6">
        <v>0</v>
      </c>
      <c r="D20" s="23">
        <v>7625000</v>
      </c>
      <c r="E20" s="24">
        <v>0</v>
      </c>
      <c r="F20" s="6">
        <v>0</v>
      </c>
      <c r="G20" s="25">
        <v>0</v>
      </c>
      <c r="H20" s="26">
        <v>0</v>
      </c>
      <c r="I20" s="24">
        <v>70695000</v>
      </c>
      <c r="J20" s="6">
        <v>61176000</v>
      </c>
      <c r="K20" s="25">
        <v>64391000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-70515000</v>
      </c>
      <c r="J21" s="46">
        <v>-61176000</v>
      </c>
      <c r="K21" s="48">
        <v>-64391000</v>
      </c>
    </row>
    <row r="22" spans="1:11" ht="25.5">
      <c r="A22" s="50" t="s">
        <v>137</v>
      </c>
      <c r="B22" s="51">
        <f>SUM(B19:B21)</f>
        <v>-11961167</v>
      </c>
      <c r="C22" s="52">
        <f aca="true" t="shared" si="3" ref="C22:K22">SUM(C19:C21)</f>
        <v>-9722121</v>
      </c>
      <c r="D22" s="53">
        <f t="shared" si="3"/>
        <v>-364539378</v>
      </c>
      <c r="E22" s="51">
        <f t="shared" si="3"/>
        <v>5193668</v>
      </c>
      <c r="F22" s="52">
        <f t="shared" si="3"/>
        <v>1302258</v>
      </c>
      <c r="G22" s="54">
        <f t="shared" si="3"/>
        <v>1302258</v>
      </c>
      <c r="H22" s="55">
        <f t="shared" si="3"/>
        <v>0</v>
      </c>
      <c r="I22" s="51">
        <f t="shared" si="3"/>
        <v>1696333</v>
      </c>
      <c r="J22" s="52">
        <f t="shared" si="3"/>
        <v>1097442</v>
      </c>
      <c r="K22" s="54">
        <f t="shared" si="3"/>
        <v>1977440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-11961167</v>
      </c>
      <c r="C24" s="41">
        <f aca="true" t="shared" si="4" ref="C24:K24">SUM(C22:C23)</f>
        <v>-9722121</v>
      </c>
      <c r="D24" s="42">
        <f t="shared" si="4"/>
        <v>-364539378</v>
      </c>
      <c r="E24" s="40">
        <f t="shared" si="4"/>
        <v>5193668</v>
      </c>
      <c r="F24" s="41">
        <f t="shared" si="4"/>
        <v>1302258</v>
      </c>
      <c r="G24" s="43">
        <f t="shared" si="4"/>
        <v>1302258</v>
      </c>
      <c r="H24" s="44">
        <f t="shared" si="4"/>
        <v>0</v>
      </c>
      <c r="I24" s="40">
        <f t="shared" si="4"/>
        <v>1696333</v>
      </c>
      <c r="J24" s="41">
        <f t="shared" si="4"/>
        <v>1097442</v>
      </c>
      <c r="K24" s="43">
        <f t="shared" si="4"/>
        <v>1977440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4951858</v>
      </c>
      <c r="C27" s="7">
        <v>7025521</v>
      </c>
      <c r="D27" s="64">
        <v>10973560</v>
      </c>
      <c r="E27" s="65">
        <v>56403500</v>
      </c>
      <c r="F27" s="7">
        <v>73633146</v>
      </c>
      <c r="G27" s="66">
        <v>73633146</v>
      </c>
      <c r="H27" s="67">
        <v>0</v>
      </c>
      <c r="I27" s="65">
        <v>70515211</v>
      </c>
      <c r="J27" s="7">
        <v>61176000</v>
      </c>
      <c r="K27" s="66">
        <v>64391000</v>
      </c>
    </row>
    <row r="28" spans="1:11" ht="13.5">
      <c r="A28" s="68" t="s">
        <v>30</v>
      </c>
      <c r="B28" s="6">
        <v>4951858</v>
      </c>
      <c r="C28" s="6">
        <v>3061521</v>
      </c>
      <c r="D28" s="23">
        <v>9873560</v>
      </c>
      <c r="E28" s="24">
        <v>54903500</v>
      </c>
      <c r="F28" s="6">
        <v>72033146</v>
      </c>
      <c r="G28" s="25">
        <v>72033146</v>
      </c>
      <c r="H28" s="26">
        <v>0</v>
      </c>
      <c r="I28" s="24">
        <v>61798000</v>
      </c>
      <c r="J28" s="6">
        <v>61146000</v>
      </c>
      <c r="K28" s="25">
        <v>64371000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7637211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3964000</v>
      </c>
      <c r="D31" s="23">
        <v>1100000</v>
      </c>
      <c r="E31" s="24">
        <v>1500000</v>
      </c>
      <c r="F31" s="6">
        <v>1600000</v>
      </c>
      <c r="G31" s="25">
        <v>1600000</v>
      </c>
      <c r="H31" s="26">
        <v>0</v>
      </c>
      <c r="I31" s="24">
        <v>1080000</v>
      </c>
      <c r="J31" s="6">
        <v>30000</v>
      </c>
      <c r="K31" s="25">
        <v>20000</v>
      </c>
    </row>
    <row r="32" spans="1:11" ht="13.5">
      <c r="A32" s="34" t="s">
        <v>36</v>
      </c>
      <c r="B32" s="7">
        <f>SUM(B28:B31)</f>
        <v>4951858</v>
      </c>
      <c r="C32" s="7">
        <f aca="true" t="shared" si="5" ref="C32:K32">SUM(C28:C31)</f>
        <v>7025521</v>
      </c>
      <c r="D32" s="64">
        <f t="shared" si="5"/>
        <v>10973560</v>
      </c>
      <c r="E32" s="65">
        <f t="shared" si="5"/>
        <v>56403500</v>
      </c>
      <c r="F32" s="7">
        <f t="shared" si="5"/>
        <v>73633146</v>
      </c>
      <c r="G32" s="66">
        <f t="shared" si="5"/>
        <v>73633146</v>
      </c>
      <c r="H32" s="67">
        <f t="shared" si="5"/>
        <v>0</v>
      </c>
      <c r="I32" s="65">
        <f t="shared" si="5"/>
        <v>70515211</v>
      </c>
      <c r="J32" s="7">
        <f t="shared" si="5"/>
        <v>61176000</v>
      </c>
      <c r="K32" s="66">
        <f t="shared" si="5"/>
        <v>64391000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15603959</v>
      </c>
      <c r="C35" s="6">
        <v>13056261</v>
      </c>
      <c r="D35" s="23">
        <v>12155815</v>
      </c>
      <c r="E35" s="24">
        <v>32316145</v>
      </c>
      <c r="F35" s="6">
        <v>32616145</v>
      </c>
      <c r="G35" s="25">
        <v>32616145</v>
      </c>
      <c r="H35" s="26">
        <v>17748938</v>
      </c>
      <c r="I35" s="24">
        <v>43208776</v>
      </c>
      <c r="J35" s="6">
        <v>45161378</v>
      </c>
      <c r="K35" s="25">
        <v>46438145</v>
      </c>
    </row>
    <row r="36" spans="1:11" ht="13.5">
      <c r="A36" s="22" t="s">
        <v>39</v>
      </c>
      <c r="B36" s="6">
        <v>808327728</v>
      </c>
      <c r="C36" s="6">
        <v>765398615</v>
      </c>
      <c r="D36" s="23">
        <v>319703251</v>
      </c>
      <c r="E36" s="24">
        <v>149860091</v>
      </c>
      <c r="F36" s="6">
        <v>319134000</v>
      </c>
      <c r="G36" s="25">
        <v>319134000</v>
      </c>
      <c r="H36" s="26">
        <v>309265955</v>
      </c>
      <c r="I36" s="24">
        <v>373415656</v>
      </c>
      <c r="J36" s="6">
        <v>376108800</v>
      </c>
      <c r="K36" s="25">
        <v>377859950</v>
      </c>
    </row>
    <row r="37" spans="1:11" ht="13.5">
      <c r="A37" s="22" t="s">
        <v>40</v>
      </c>
      <c r="B37" s="6">
        <v>89466254</v>
      </c>
      <c r="C37" s="6">
        <v>89032555</v>
      </c>
      <c r="D37" s="23">
        <v>65580246</v>
      </c>
      <c r="E37" s="24">
        <v>38016986</v>
      </c>
      <c r="F37" s="6">
        <v>18016986</v>
      </c>
      <c r="G37" s="25">
        <v>18016986</v>
      </c>
      <c r="H37" s="26">
        <v>27898609</v>
      </c>
      <c r="I37" s="24">
        <v>33925000</v>
      </c>
      <c r="J37" s="6">
        <v>33975875</v>
      </c>
      <c r="K37" s="25">
        <v>34027596</v>
      </c>
    </row>
    <row r="38" spans="1:11" ht="13.5">
      <c r="A38" s="22" t="s">
        <v>41</v>
      </c>
      <c r="B38" s="6">
        <v>0</v>
      </c>
      <c r="C38" s="6">
        <v>0</v>
      </c>
      <c r="D38" s="23">
        <v>0</v>
      </c>
      <c r="E38" s="24">
        <v>20376</v>
      </c>
      <c r="F38" s="6">
        <v>20376</v>
      </c>
      <c r="G38" s="25">
        <v>20376</v>
      </c>
      <c r="H38" s="26">
        <v>9975315</v>
      </c>
      <c r="I38" s="24">
        <v>40000</v>
      </c>
      <c r="J38" s="6">
        <v>40000</v>
      </c>
      <c r="K38" s="25">
        <v>40000</v>
      </c>
    </row>
    <row r="39" spans="1:11" ht="13.5">
      <c r="A39" s="22" t="s">
        <v>42</v>
      </c>
      <c r="B39" s="6">
        <v>734465433</v>
      </c>
      <c r="C39" s="6">
        <v>689422321</v>
      </c>
      <c r="D39" s="23">
        <v>266278820</v>
      </c>
      <c r="E39" s="24">
        <v>144138874</v>
      </c>
      <c r="F39" s="6">
        <v>333712783</v>
      </c>
      <c r="G39" s="25">
        <v>333712783</v>
      </c>
      <c r="H39" s="26">
        <v>289140969</v>
      </c>
      <c r="I39" s="24">
        <v>382659432</v>
      </c>
      <c r="J39" s="6">
        <v>387254303</v>
      </c>
      <c r="K39" s="25">
        <v>390230499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17854289</v>
      </c>
      <c r="C42" s="6">
        <v>418645</v>
      </c>
      <c r="D42" s="23">
        <v>-43081312</v>
      </c>
      <c r="E42" s="24">
        <v>60097164</v>
      </c>
      <c r="F42" s="6">
        <v>76535410</v>
      </c>
      <c r="G42" s="25">
        <v>76535410</v>
      </c>
      <c r="H42" s="26">
        <v>43575640</v>
      </c>
      <c r="I42" s="24">
        <v>63314328</v>
      </c>
      <c r="J42" s="6">
        <v>62273441</v>
      </c>
      <c r="K42" s="25">
        <v>66368439</v>
      </c>
    </row>
    <row r="43" spans="1:11" ht="13.5">
      <c r="A43" s="22" t="s">
        <v>45</v>
      </c>
      <c r="B43" s="6">
        <v>1343195</v>
      </c>
      <c r="C43" s="6">
        <v>-5655900</v>
      </c>
      <c r="D43" s="23">
        <v>31429935</v>
      </c>
      <c r="E43" s="24">
        <v>-56404004</v>
      </c>
      <c r="F43" s="6">
        <v>-73633152</v>
      </c>
      <c r="G43" s="25">
        <v>-73633152</v>
      </c>
      <c r="H43" s="26">
        <v>-43899384</v>
      </c>
      <c r="I43" s="24">
        <v>-69435696</v>
      </c>
      <c r="J43" s="6">
        <v>-61146000</v>
      </c>
      <c r="K43" s="25">
        <v>-64371000</v>
      </c>
    </row>
    <row r="44" spans="1:11" ht="13.5">
      <c r="A44" s="22" t="s">
        <v>46</v>
      </c>
      <c r="B44" s="6">
        <v>-17161</v>
      </c>
      <c r="C44" s="6">
        <v>0</v>
      </c>
      <c r="D44" s="23">
        <v>9687160</v>
      </c>
      <c r="E44" s="24">
        <v>3824344</v>
      </c>
      <c r="F44" s="6">
        <v>0</v>
      </c>
      <c r="G44" s="25">
        <v>0</v>
      </c>
      <c r="H44" s="26">
        <v>0</v>
      </c>
      <c r="I44" s="24">
        <v>6557688</v>
      </c>
      <c r="J44" s="6">
        <v>-1079521</v>
      </c>
      <c r="K44" s="25">
        <v>-1079521</v>
      </c>
    </row>
    <row r="45" spans="1:11" ht="13.5">
      <c r="A45" s="34" t="s">
        <v>47</v>
      </c>
      <c r="B45" s="7">
        <v>7531720</v>
      </c>
      <c r="C45" s="7">
        <v>2294465</v>
      </c>
      <c r="D45" s="64">
        <v>330248</v>
      </c>
      <c r="E45" s="65">
        <v>9999994</v>
      </c>
      <c r="F45" s="7">
        <v>7866232</v>
      </c>
      <c r="G45" s="66">
        <v>7866232</v>
      </c>
      <c r="H45" s="67">
        <v>5193</v>
      </c>
      <c r="I45" s="65">
        <v>766569</v>
      </c>
      <c r="J45" s="7">
        <v>814489</v>
      </c>
      <c r="K45" s="66">
        <v>1732407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7531720</v>
      </c>
      <c r="C48" s="6">
        <v>2294465</v>
      </c>
      <c r="D48" s="23">
        <v>330248</v>
      </c>
      <c r="E48" s="24">
        <v>10000000</v>
      </c>
      <c r="F48" s="6">
        <v>10000000</v>
      </c>
      <c r="G48" s="25">
        <v>10000000</v>
      </c>
      <c r="H48" s="26">
        <v>144870</v>
      </c>
      <c r="I48" s="24">
        <v>13000000</v>
      </c>
      <c r="J48" s="6">
        <v>13500000</v>
      </c>
      <c r="K48" s="25">
        <v>14000000</v>
      </c>
    </row>
    <row r="49" spans="1:11" ht="13.5">
      <c r="A49" s="22" t="s">
        <v>50</v>
      </c>
      <c r="B49" s="6">
        <f>+B75</f>
        <v>79742272</v>
      </c>
      <c r="C49" s="6">
        <f aca="true" t="shared" si="6" ref="C49:K49">+C75</f>
        <v>76768047</v>
      </c>
      <c r="D49" s="23">
        <f t="shared" si="6"/>
        <v>43726319.62649572</v>
      </c>
      <c r="E49" s="24">
        <f t="shared" si="6"/>
        <v>-4897628.006441161</v>
      </c>
      <c r="F49" s="6">
        <f t="shared" si="6"/>
        <v>-4847401.521253731</v>
      </c>
      <c r="G49" s="25">
        <f t="shared" si="6"/>
        <v>-4847401.521253731</v>
      </c>
      <c r="H49" s="26">
        <f t="shared" si="6"/>
        <v>21018248</v>
      </c>
      <c r="I49" s="24">
        <f t="shared" si="6"/>
        <v>-16139802.035255041</v>
      </c>
      <c r="J49" s="6">
        <f t="shared" si="6"/>
        <v>-17524945.564203884</v>
      </c>
      <c r="K49" s="25">
        <f t="shared" si="6"/>
        <v>-18275124.913305175</v>
      </c>
    </row>
    <row r="50" spans="1:11" ht="13.5">
      <c r="A50" s="34" t="s">
        <v>51</v>
      </c>
      <c r="B50" s="7">
        <f>+B48-B49</f>
        <v>-72210552</v>
      </c>
      <c r="C50" s="7">
        <f aca="true" t="shared" si="7" ref="C50:K50">+C48-C49</f>
        <v>-74473582</v>
      </c>
      <c r="D50" s="64">
        <f t="shared" si="7"/>
        <v>-43396071.62649572</v>
      </c>
      <c r="E50" s="65">
        <f t="shared" si="7"/>
        <v>14897628.006441161</v>
      </c>
      <c r="F50" s="7">
        <f t="shared" si="7"/>
        <v>14847401.521253731</v>
      </c>
      <c r="G50" s="66">
        <f t="shared" si="7"/>
        <v>14847401.521253731</v>
      </c>
      <c r="H50" s="67">
        <f t="shared" si="7"/>
        <v>-20873378</v>
      </c>
      <c r="I50" s="65">
        <f t="shared" si="7"/>
        <v>29139802.03525504</v>
      </c>
      <c r="J50" s="7">
        <f t="shared" si="7"/>
        <v>31024945.564203884</v>
      </c>
      <c r="K50" s="66">
        <f t="shared" si="7"/>
        <v>32275124.913305175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228702858</v>
      </c>
      <c r="C53" s="6">
        <v>69554229</v>
      </c>
      <c r="D53" s="23">
        <v>13644560</v>
      </c>
      <c r="E53" s="24">
        <v>56551860</v>
      </c>
      <c r="F53" s="6">
        <v>73781506</v>
      </c>
      <c r="G53" s="25">
        <v>73781506</v>
      </c>
      <c r="H53" s="26">
        <v>148360</v>
      </c>
      <c r="I53" s="24">
        <v>443930866</v>
      </c>
      <c r="J53" s="6">
        <v>440123600</v>
      </c>
      <c r="K53" s="25">
        <v>445244329</v>
      </c>
    </row>
    <row r="54" spans="1:11" ht="13.5">
      <c r="A54" s="22" t="s">
        <v>135</v>
      </c>
      <c r="B54" s="6">
        <v>5419947</v>
      </c>
      <c r="C54" s="6">
        <v>5161563</v>
      </c>
      <c r="D54" s="23">
        <v>27945679</v>
      </c>
      <c r="E54" s="24">
        <v>5161563</v>
      </c>
      <c r="F54" s="6">
        <v>5455000</v>
      </c>
      <c r="G54" s="25">
        <v>5455000</v>
      </c>
      <c r="H54" s="26">
        <v>0</v>
      </c>
      <c r="I54" s="24">
        <v>2685000</v>
      </c>
      <c r="J54" s="6">
        <v>2838800</v>
      </c>
      <c r="K54" s="25">
        <v>2993380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906000</v>
      </c>
      <c r="C56" s="6">
        <v>1031000</v>
      </c>
      <c r="D56" s="23">
        <v>4230</v>
      </c>
      <c r="E56" s="24">
        <v>3770000</v>
      </c>
      <c r="F56" s="6">
        <v>0</v>
      </c>
      <c r="G56" s="25">
        <v>0</v>
      </c>
      <c r="H56" s="26">
        <v>0</v>
      </c>
      <c r="I56" s="24">
        <v>5650000</v>
      </c>
      <c r="J56" s="6">
        <v>6064750</v>
      </c>
      <c r="K56" s="25">
        <v>6395402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1557696</v>
      </c>
      <c r="C59" s="6">
        <v>1200000</v>
      </c>
      <c r="D59" s="23">
        <v>1110000</v>
      </c>
      <c r="E59" s="24">
        <v>1110000</v>
      </c>
      <c r="F59" s="6">
        <v>1110000</v>
      </c>
      <c r="G59" s="25">
        <v>1110000</v>
      </c>
      <c r="H59" s="26">
        <v>1110000</v>
      </c>
      <c r="I59" s="24">
        <v>1110000</v>
      </c>
      <c r="J59" s="6">
        <v>1110000</v>
      </c>
      <c r="K59" s="25">
        <v>1110000</v>
      </c>
    </row>
    <row r="60" spans="1:11" ht="13.5">
      <c r="A60" s="33" t="s">
        <v>58</v>
      </c>
      <c r="B60" s="6">
        <v>18696000</v>
      </c>
      <c r="C60" s="6">
        <v>18696000</v>
      </c>
      <c r="D60" s="23">
        <v>17424490</v>
      </c>
      <c r="E60" s="24">
        <v>12672000</v>
      </c>
      <c r="F60" s="6">
        <v>18451455</v>
      </c>
      <c r="G60" s="25">
        <v>18451455</v>
      </c>
      <c r="H60" s="26">
        <v>18451455</v>
      </c>
      <c r="I60" s="24">
        <v>19666052</v>
      </c>
      <c r="J60" s="6">
        <v>20747684</v>
      </c>
      <c r="K60" s="25">
        <v>21847312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105794</v>
      </c>
      <c r="C62" s="92">
        <v>105794</v>
      </c>
      <c r="D62" s="93">
        <v>108006</v>
      </c>
      <c r="E62" s="91">
        <v>108006</v>
      </c>
      <c r="F62" s="92">
        <v>108006</v>
      </c>
      <c r="G62" s="93">
        <v>108006</v>
      </c>
      <c r="H62" s="94">
        <v>108006</v>
      </c>
      <c r="I62" s="91">
        <v>108006</v>
      </c>
      <c r="J62" s="92">
        <v>108006</v>
      </c>
      <c r="K62" s="93">
        <v>108006</v>
      </c>
    </row>
    <row r="63" spans="1:11" ht="13.5">
      <c r="A63" s="90" t="s">
        <v>61</v>
      </c>
      <c r="B63" s="91">
        <v>123838</v>
      </c>
      <c r="C63" s="92">
        <v>123838</v>
      </c>
      <c r="D63" s="93">
        <v>127228</v>
      </c>
      <c r="E63" s="91">
        <v>127228</v>
      </c>
      <c r="F63" s="92">
        <v>127228</v>
      </c>
      <c r="G63" s="93">
        <v>127228</v>
      </c>
      <c r="H63" s="94">
        <v>127228</v>
      </c>
      <c r="I63" s="91">
        <v>127228</v>
      </c>
      <c r="J63" s="92">
        <v>127228</v>
      </c>
      <c r="K63" s="93">
        <v>127228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</v>
      </c>
      <c r="C70" s="5">
        <f aca="true" t="shared" si="8" ref="C70:K70">IF(ISERROR(C71/C72),0,(C71/C72))</f>
        <v>1</v>
      </c>
      <c r="D70" s="5">
        <f t="shared" si="8"/>
        <v>0.447031873694029</v>
      </c>
      <c r="E70" s="5">
        <f t="shared" si="8"/>
        <v>1.0260566063915233</v>
      </c>
      <c r="F70" s="5">
        <f t="shared" si="8"/>
        <v>1.0102252846916984</v>
      </c>
      <c r="G70" s="5">
        <f t="shared" si="8"/>
        <v>1.0102252846916984</v>
      </c>
      <c r="H70" s="5">
        <f t="shared" si="8"/>
        <v>0</v>
      </c>
      <c r="I70" s="5">
        <f t="shared" si="8"/>
        <v>0.9646137941919607</v>
      </c>
      <c r="J70" s="5">
        <f t="shared" si="8"/>
        <v>0.9641066653575181</v>
      </c>
      <c r="K70" s="5">
        <f t="shared" si="8"/>
        <v>0.9641465291343008</v>
      </c>
    </row>
    <row r="71" spans="1:11" ht="12.75" hidden="1">
      <c r="A71" s="1" t="s">
        <v>141</v>
      </c>
      <c r="B71" s="1">
        <f>+B83</f>
        <v>303013</v>
      </c>
      <c r="C71" s="1">
        <f aca="true" t="shared" si="9" ref="C71:K71">+C83</f>
        <v>492141</v>
      </c>
      <c r="D71" s="1">
        <f t="shared" si="9"/>
        <v>12318894</v>
      </c>
      <c r="E71" s="1">
        <f t="shared" si="9"/>
        <v>15751272</v>
      </c>
      <c r="F71" s="1">
        <f t="shared" si="9"/>
        <v>29639728</v>
      </c>
      <c r="G71" s="1">
        <f t="shared" si="9"/>
        <v>29639728</v>
      </c>
      <c r="H71" s="1">
        <f t="shared" si="9"/>
        <v>14119824</v>
      </c>
      <c r="I71" s="1">
        <f t="shared" si="9"/>
        <v>32984088</v>
      </c>
      <c r="J71" s="1">
        <f t="shared" si="9"/>
        <v>34288549</v>
      </c>
      <c r="K71" s="1">
        <f t="shared" si="9"/>
        <v>36147477</v>
      </c>
    </row>
    <row r="72" spans="1:11" ht="12.75" hidden="1">
      <c r="A72" s="1" t="s">
        <v>142</v>
      </c>
      <c r="B72" s="1">
        <f>+B77</f>
        <v>303013</v>
      </c>
      <c r="C72" s="1">
        <f aca="true" t="shared" si="10" ref="C72:K72">+C77</f>
        <v>492141</v>
      </c>
      <c r="D72" s="1">
        <f t="shared" si="10"/>
        <v>27557082</v>
      </c>
      <c r="E72" s="1">
        <f t="shared" si="10"/>
        <v>15351270</v>
      </c>
      <c r="F72" s="1">
        <f t="shared" si="10"/>
        <v>29339721</v>
      </c>
      <c r="G72" s="1">
        <f t="shared" si="10"/>
        <v>29339721</v>
      </c>
      <c r="H72" s="1">
        <f t="shared" si="10"/>
        <v>0</v>
      </c>
      <c r="I72" s="1">
        <f t="shared" si="10"/>
        <v>34194087</v>
      </c>
      <c r="J72" s="1">
        <f t="shared" si="10"/>
        <v>35565099</v>
      </c>
      <c r="K72" s="1">
        <f t="shared" si="10"/>
        <v>37491684</v>
      </c>
    </row>
    <row r="73" spans="1:11" ht="12.75" hidden="1">
      <c r="A73" s="1" t="s">
        <v>143</v>
      </c>
      <c r="B73" s="1">
        <f>+B74</f>
        <v>663362.6666666674</v>
      </c>
      <c r="C73" s="1">
        <f aca="true" t="shared" si="11" ref="C73:K73">+(C78+C80+C81+C82)-(B78+B80+B81+B82)</f>
        <v>2321366</v>
      </c>
      <c r="D73" s="1">
        <f t="shared" si="11"/>
        <v>1431962</v>
      </c>
      <c r="E73" s="1">
        <f t="shared" si="11"/>
        <v>10490578</v>
      </c>
      <c r="F73" s="1">
        <f>+(F78+F80+F81+F82)-(D78+D80+D81+D82)</f>
        <v>10790578</v>
      </c>
      <c r="G73" s="1">
        <f>+(G78+G80+G81+G82)-(D78+D80+D81+D82)</f>
        <v>10790578</v>
      </c>
      <c r="H73" s="1">
        <f>+(H78+H80+H81+H82)-(D78+D80+D81+D82)</f>
        <v>5778501</v>
      </c>
      <c r="I73" s="1">
        <f>+(I78+I80+I81+I82)-(E78+E80+E81+E82)</f>
        <v>7892631</v>
      </c>
      <c r="J73" s="1">
        <f t="shared" si="11"/>
        <v>1452602</v>
      </c>
      <c r="K73" s="1">
        <f t="shared" si="11"/>
        <v>776767</v>
      </c>
    </row>
    <row r="74" spans="1:11" ht="12.75" hidden="1">
      <c r="A74" s="1" t="s">
        <v>144</v>
      </c>
      <c r="B74" s="1">
        <f>+TREND(C74:E74)</f>
        <v>663362.6666666674</v>
      </c>
      <c r="C74" s="1">
        <f>+C73</f>
        <v>2321366</v>
      </c>
      <c r="D74" s="1">
        <f aca="true" t="shared" si="12" ref="D74:K74">+D73</f>
        <v>1431962</v>
      </c>
      <c r="E74" s="1">
        <f t="shared" si="12"/>
        <v>10490578</v>
      </c>
      <c r="F74" s="1">
        <f t="shared" si="12"/>
        <v>10790578</v>
      </c>
      <c r="G74" s="1">
        <f t="shared" si="12"/>
        <v>10790578</v>
      </c>
      <c r="H74" s="1">
        <f t="shared" si="12"/>
        <v>5778501</v>
      </c>
      <c r="I74" s="1">
        <f t="shared" si="12"/>
        <v>7892631</v>
      </c>
      <c r="J74" s="1">
        <f t="shared" si="12"/>
        <v>1452602</v>
      </c>
      <c r="K74" s="1">
        <f t="shared" si="12"/>
        <v>776767</v>
      </c>
    </row>
    <row r="75" spans="1:11" ht="12.75" hidden="1">
      <c r="A75" s="1" t="s">
        <v>145</v>
      </c>
      <c r="B75" s="1">
        <f>+B84-(((B80+B81+B78)*B70)-B79)</f>
        <v>79742272</v>
      </c>
      <c r="C75" s="1">
        <f aca="true" t="shared" si="13" ref="C75:K75">+C84-(((C80+C81+C78)*C70)-C79)</f>
        <v>76768047</v>
      </c>
      <c r="D75" s="1">
        <f t="shared" si="13"/>
        <v>43726319.62649572</v>
      </c>
      <c r="E75" s="1">
        <f t="shared" si="13"/>
        <v>-4897628.006441161</v>
      </c>
      <c r="F75" s="1">
        <f t="shared" si="13"/>
        <v>-4847401.521253731</v>
      </c>
      <c r="G75" s="1">
        <f t="shared" si="13"/>
        <v>-4847401.521253731</v>
      </c>
      <c r="H75" s="1">
        <f t="shared" si="13"/>
        <v>21018248</v>
      </c>
      <c r="I75" s="1">
        <f t="shared" si="13"/>
        <v>-16139802.035255041</v>
      </c>
      <c r="J75" s="1">
        <f t="shared" si="13"/>
        <v>-17524945.564203884</v>
      </c>
      <c r="K75" s="1">
        <f t="shared" si="13"/>
        <v>-18275124.913305175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303013</v>
      </c>
      <c r="C77" s="3">
        <v>492141</v>
      </c>
      <c r="D77" s="3">
        <v>27557082</v>
      </c>
      <c r="E77" s="3">
        <v>15351270</v>
      </c>
      <c r="F77" s="3">
        <v>29339721</v>
      </c>
      <c r="G77" s="3">
        <v>29339721</v>
      </c>
      <c r="H77" s="3">
        <v>0</v>
      </c>
      <c r="I77" s="3">
        <v>34194087</v>
      </c>
      <c r="J77" s="3">
        <v>35565099</v>
      </c>
      <c r="K77" s="3">
        <v>37491684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87814511</v>
      </c>
      <c r="C79" s="3">
        <v>87161652</v>
      </c>
      <c r="D79" s="3">
        <v>49012725</v>
      </c>
      <c r="E79" s="3">
        <v>18000000</v>
      </c>
      <c r="F79" s="3">
        <v>18000000</v>
      </c>
      <c r="G79" s="3">
        <v>18000000</v>
      </c>
      <c r="H79" s="3">
        <v>21018248</v>
      </c>
      <c r="I79" s="3">
        <v>13000000</v>
      </c>
      <c r="J79" s="3">
        <v>13000000</v>
      </c>
      <c r="K79" s="3">
        <v>13000000</v>
      </c>
    </row>
    <row r="80" spans="1:11" ht="12.75" hidden="1">
      <c r="A80" s="2" t="s">
        <v>67</v>
      </c>
      <c r="B80" s="3">
        <v>231976</v>
      </c>
      <c r="C80" s="3">
        <v>64385</v>
      </c>
      <c r="D80" s="3">
        <v>6227728</v>
      </c>
      <c r="E80" s="3">
        <v>18316145</v>
      </c>
      <c r="F80" s="3">
        <v>18616145</v>
      </c>
      <c r="G80" s="3">
        <v>18616145</v>
      </c>
      <c r="H80" s="3">
        <v>17604068</v>
      </c>
      <c r="I80" s="3">
        <v>24610937</v>
      </c>
      <c r="J80" s="3">
        <v>26063539</v>
      </c>
      <c r="K80" s="3">
        <v>26840306</v>
      </c>
    </row>
    <row r="81" spans="1:11" ht="12.75" hidden="1">
      <c r="A81" s="2" t="s">
        <v>68</v>
      </c>
      <c r="B81" s="3">
        <v>7840263</v>
      </c>
      <c r="C81" s="3">
        <v>10329220</v>
      </c>
      <c r="D81" s="3">
        <v>5597839</v>
      </c>
      <c r="E81" s="3">
        <v>4000000</v>
      </c>
      <c r="F81" s="3">
        <v>4000000</v>
      </c>
      <c r="G81" s="3">
        <v>4000000</v>
      </c>
      <c r="H81" s="3">
        <v>0</v>
      </c>
      <c r="I81" s="3">
        <v>5597839</v>
      </c>
      <c r="J81" s="3">
        <v>5597839</v>
      </c>
      <c r="K81" s="3">
        <v>5597839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303013</v>
      </c>
      <c r="C83" s="3">
        <v>492141</v>
      </c>
      <c r="D83" s="3">
        <v>12318894</v>
      </c>
      <c r="E83" s="3">
        <v>15751272</v>
      </c>
      <c r="F83" s="3">
        <v>29639728</v>
      </c>
      <c r="G83" s="3">
        <v>29639728</v>
      </c>
      <c r="H83" s="3">
        <v>14119824</v>
      </c>
      <c r="I83" s="3">
        <v>32984088</v>
      </c>
      <c r="J83" s="3">
        <v>34288549</v>
      </c>
      <c r="K83" s="3">
        <v>36147477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12504105</v>
      </c>
      <c r="C5" s="6">
        <v>7133839</v>
      </c>
      <c r="D5" s="23">
        <v>6683879</v>
      </c>
      <c r="E5" s="24">
        <v>6562796</v>
      </c>
      <c r="F5" s="6">
        <v>7768028</v>
      </c>
      <c r="G5" s="25">
        <v>7768028</v>
      </c>
      <c r="H5" s="26">
        <v>0</v>
      </c>
      <c r="I5" s="24">
        <v>8568029</v>
      </c>
      <c r="J5" s="6">
        <v>9004998</v>
      </c>
      <c r="K5" s="25">
        <v>9446243</v>
      </c>
    </row>
    <row r="6" spans="1:11" ht="13.5">
      <c r="A6" s="22" t="s">
        <v>18</v>
      </c>
      <c r="B6" s="6">
        <v>27385452</v>
      </c>
      <c r="C6" s="6">
        <v>35139278</v>
      </c>
      <c r="D6" s="23">
        <v>14589044</v>
      </c>
      <c r="E6" s="24">
        <v>26043175</v>
      </c>
      <c r="F6" s="6">
        <v>26195314</v>
      </c>
      <c r="G6" s="25">
        <v>26195314</v>
      </c>
      <c r="H6" s="26">
        <v>0</v>
      </c>
      <c r="I6" s="24">
        <v>29022877</v>
      </c>
      <c r="J6" s="6">
        <v>25471024</v>
      </c>
      <c r="K6" s="25">
        <v>26719104</v>
      </c>
    </row>
    <row r="7" spans="1:11" ht="13.5">
      <c r="A7" s="22" t="s">
        <v>19</v>
      </c>
      <c r="B7" s="6">
        <v>337281</v>
      </c>
      <c r="C7" s="6">
        <v>228066</v>
      </c>
      <c r="D7" s="23">
        <v>197661</v>
      </c>
      <c r="E7" s="24">
        <v>134075</v>
      </c>
      <c r="F7" s="6">
        <v>134075</v>
      </c>
      <c r="G7" s="25">
        <v>134075</v>
      </c>
      <c r="H7" s="26">
        <v>0</v>
      </c>
      <c r="I7" s="24">
        <v>150000</v>
      </c>
      <c r="J7" s="6">
        <v>157650</v>
      </c>
      <c r="K7" s="25">
        <v>165375</v>
      </c>
    </row>
    <row r="8" spans="1:11" ht="13.5">
      <c r="A8" s="22" t="s">
        <v>20</v>
      </c>
      <c r="B8" s="6">
        <v>35465699</v>
      </c>
      <c r="C8" s="6">
        <v>38190855</v>
      </c>
      <c r="D8" s="23">
        <v>44035634</v>
      </c>
      <c r="E8" s="24">
        <v>52186550</v>
      </c>
      <c r="F8" s="6">
        <v>52187000</v>
      </c>
      <c r="G8" s="25">
        <v>52187000</v>
      </c>
      <c r="H8" s="26">
        <v>0</v>
      </c>
      <c r="I8" s="24">
        <v>63497500</v>
      </c>
      <c r="J8" s="6">
        <v>59896700</v>
      </c>
      <c r="K8" s="25">
        <v>58819700</v>
      </c>
    </row>
    <row r="9" spans="1:11" ht="13.5">
      <c r="A9" s="22" t="s">
        <v>21</v>
      </c>
      <c r="B9" s="6">
        <v>5704600</v>
      </c>
      <c r="C9" s="6">
        <v>7966758</v>
      </c>
      <c r="D9" s="23">
        <v>4268436</v>
      </c>
      <c r="E9" s="24">
        <v>7514689</v>
      </c>
      <c r="F9" s="6">
        <v>8118982</v>
      </c>
      <c r="G9" s="25">
        <v>8118982</v>
      </c>
      <c r="H9" s="26">
        <v>0</v>
      </c>
      <c r="I9" s="24">
        <v>8997716</v>
      </c>
      <c r="J9" s="6">
        <v>9240464</v>
      </c>
      <c r="K9" s="25">
        <v>9704660</v>
      </c>
    </row>
    <row r="10" spans="1:11" ht="25.5">
      <c r="A10" s="27" t="s">
        <v>134</v>
      </c>
      <c r="B10" s="28">
        <f>SUM(B5:B9)</f>
        <v>81397137</v>
      </c>
      <c r="C10" s="29">
        <f aca="true" t="shared" si="0" ref="C10:K10">SUM(C5:C9)</f>
        <v>88658796</v>
      </c>
      <c r="D10" s="30">
        <f t="shared" si="0"/>
        <v>69774654</v>
      </c>
      <c r="E10" s="28">
        <f t="shared" si="0"/>
        <v>92441285</v>
      </c>
      <c r="F10" s="29">
        <f t="shared" si="0"/>
        <v>94403399</v>
      </c>
      <c r="G10" s="31">
        <f t="shared" si="0"/>
        <v>94403399</v>
      </c>
      <c r="H10" s="32">
        <f t="shared" si="0"/>
        <v>0</v>
      </c>
      <c r="I10" s="28">
        <f t="shared" si="0"/>
        <v>110236122</v>
      </c>
      <c r="J10" s="29">
        <f t="shared" si="0"/>
        <v>103770836</v>
      </c>
      <c r="K10" s="31">
        <f t="shared" si="0"/>
        <v>104855082</v>
      </c>
    </row>
    <row r="11" spans="1:11" ht="13.5">
      <c r="A11" s="22" t="s">
        <v>22</v>
      </c>
      <c r="B11" s="6">
        <v>26343748</v>
      </c>
      <c r="C11" s="6">
        <v>24505786</v>
      </c>
      <c r="D11" s="23">
        <v>27988855</v>
      </c>
      <c r="E11" s="24">
        <v>35788701</v>
      </c>
      <c r="F11" s="6">
        <v>36195000</v>
      </c>
      <c r="G11" s="25">
        <v>36195000</v>
      </c>
      <c r="H11" s="26">
        <v>0</v>
      </c>
      <c r="I11" s="24">
        <v>38583827</v>
      </c>
      <c r="J11" s="6">
        <v>39152811</v>
      </c>
      <c r="K11" s="25">
        <v>41901326</v>
      </c>
    </row>
    <row r="12" spans="1:11" ht="13.5">
      <c r="A12" s="22" t="s">
        <v>23</v>
      </c>
      <c r="B12" s="6">
        <v>2917536</v>
      </c>
      <c r="C12" s="6">
        <v>3719477</v>
      </c>
      <c r="D12" s="23">
        <v>4450998</v>
      </c>
      <c r="E12" s="24">
        <v>4630391</v>
      </c>
      <c r="F12" s="6">
        <v>4630391</v>
      </c>
      <c r="G12" s="25">
        <v>4630391</v>
      </c>
      <c r="H12" s="26">
        <v>0</v>
      </c>
      <c r="I12" s="24">
        <v>4861911</v>
      </c>
      <c r="J12" s="6">
        <v>5202245</v>
      </c>
      <c r="K12" s="25">
        <v>5566402</v>
      </c>
    </row>
    <row r="13" spans="1:11" ht="13.5">
      <c r="A13" s="22" t="s">
        <v>135</v>
      </c>
      <c r="B13" s="6">
        <v>6373832</v>
      </c>
      <c r="C13" s="6">
        <v>7119791</v>
      </c>
      <c r="D13" s="23">
        <v>7427736</v>
      </c>
      <c r="E13" s="24">
        <v>3106349</v>
      </c>
      <c r="F13" s="6">
        <v>3869841</v>
      </c>
      <c r="G13" s="25">
        <v>3869841</v>
      </c>
      <c r="H13" s="26">
        <v>0</v>
      </c>
      <c r="I13" s="24">
        <v>2047293</v>
      </c>
      <c r="J13" s="6">
        <v>4104823</v>
      </c>
      <c r="K13" s="25">
        <v>4269016</v>
      </c>
    </row>
    <row r="14" spans="1:11" ht="13.5">
      <c r="A14" s="22" t="s">
        <v>24</v>
      </c>
      <c r="B14" s="6">
        <v>776807</v>
      </c>
      <c r="C14" s="6">
        <v>359858</v>
      </c>
      <c r="D14" s="23">
        <v>560119</v>
      </c>
      <c r="E14" s="24">
        <v>150000</v>
      </c>
      <c r="F14" s="6">
        <v>150000</v>
      </c>
      <c r="G14" s="25">
        <v>150000</v>
      </c>
      <c r="H14" s="26">
        <v>0</v>
      </c>
      <c r="I14" s="24">
        <v>150000</v>
      </c>
      <c r="J14" s="6">
        <v>156000</v>
      </c>
      <c r="K14" s="25">
        <v>162240</v>
      </c>
    </row>
    <row r="15" spans="1:11" ht="13.5">
      <c r="A15" s="22" t="s">
        <v>25</v>
      </c>
      <c r="B15" s="6">
        <v>16281733</v>
      </c>
      <c r="C15" s="6">
        <v>15402342</v>
      </c>
      <c r="D15" s="23">
        <v>15001017</v>
      </c>
      <c r="E15" s="24">
        <v>18263335</v>
      </c>
      <c r="F15" s="6">
        <v>17913335</v>
      </c>
      <c r="G15" s="25">
        <v>17913335</v>
      </c>
      <c r="H15" s="26">
        <v>0</v>
      </c>
      <c r="I15" s="24">
        <v>21918667</v>
      </c>
      <c r="J15" s="6">
        <v>21234934</v>
      </c>
      <c r="K15" s="25">
        <v>22597931</v>
      </c>
    </row>
    <row r="16" spans="1:11" ht="13.5">
      <c r="A16" s="33" t="s">
        <v>26</v>
      </c>
      <c r="B16" s="6">
        <v>2051635</v>
      </c>
      <c r="C16" s="6">
        <v>0</v>
      </c>
      <c r="D16" s="23">
        <v>3781428</v>
      </c>
      <c r="E16" s="24">
        <v>200000</v>
      </c>
      <c r="F16" s="6">
        <v>0</v>
      </c>
      <c r="G16" s="25">
        <v>0</v>
      </c>
      <c r="H16" s="26">
        <v>0</v>
      </c>
      <c r="I16" s="24">
        <v>300000</v>
      </c>
      <c r="J16" s="6">
        <v>312000</v>
      </c>
      <c r="K16" s="25">
        <v>324480</v>
      </c>
    </row>
    <row r="17" spans="1:11" ht="13.5">
      <c r="A17" s="22" t="s">
        <v>27</v>
      </c>
      <c r="B17" s="6">
        <v>29744710</v>
      </c>
      <c r="C17" s="6">
        <v>31205628</v>
      </c>
      <c r="D17" s="23">
        <v>39271288</v>
      </c>
      <c r="E17" s="24">
        <v>28472508</v>
      </c>
      <c r="F17" s="6">
        <v>31560350</v>
      </c>
      <c r="G17" s="25">
        <v>31560350</v>
      </c>
      <c r="H17" s="26">
        <v>0</v>
      </c>
      <c r="I17" s="24">
        <v>39714960</v>
      </c>
      <c r="J17" s="6">
        <v>27414000</v>
      </c>
      <c r="K17" s="25">
        <v>28478760</v>
      </c>
    </row>
    <row r="18" spans="1:11" ht="13.5">
      <c r="A18" s="34" t="s">
        <v>28</v>
      </c>
      <c r="B18" s="35">
        <f>SUM(B11:B17)</f>
        <v>84490001</v>
      </c>
      <c r="C18" s="36">
        <f aca="true" t="shared" si="1" ref="C18:K18">SUM(C11:C17)</f>
        <v>82312882</v>
      </c>
      <c r="D18" s="37">
        <f t="shared" si="1"/>
        <v>98481441</v>
      </c>
      <c r="E18" s="35">
        <f t="shared" si="1"/>
        <v>90611284</v>
      </c>
      <c r="F18" s="36">
        <f t="shared" si="1"/>
        <v>94318917</v>
      </c>
      <c r="G18" s="38">
        <f t="shared" si="1"/>
        <v>94318917</v>
      </c>
      <c r="H18" s="39">
        <f t="shared" si="1"/>
        <v>0</v>
      </c>
      <c r="I18" s="35">
        <f t="shared" si="1"/>
        <v>107576658</v>
      </c>
      <c r="J18" s="36">
        <f t="shared" si="1"/>
        <v>97576813</v>
      </c>
      <c r="K18" s="38">
        <f t="shared" si="1"/>
        <v>103300155</v>
      </c>
    </row>
    <row r="19" spans="1:11" ht="13.5">
      <c r="A19" s="34" t="s">
        <v>29</v>
      </c>
      <c r="B19" s="40">
        <f>+B10-B18</f>
        <v>-3092864</v>
      </c>
      <c r="C19" s="41">
        <f aca="true" t="shared" si="2" ref="C19:K19">+C10-C18</f>
        <v>6345914</v>
      </c>
      <c r="D19" s="42">
        <f t="shared" si="2"/>
        <v>-28706787</v>
      </c>
      <c r="E19" s="40">
        <f t="shared" si="2"/>
        <v>1830001</v>
      </c>
      <c r="F19" s="41">
        <f t="shared" si="2"/>
        <v>84482</v>
      </c>
      <c r="G19" s="43">
        <f t="shared" si="2"/>
        <v>84482</v>
      </c>
      <c r="H19" s="44">
        <f t="shared" si="2"/>
        <v>0</v>
      </c>
      <c r="I19" s="40">
        <f t="shared" si="2"/>
        <v>2659464</v>
      </c>
      <c r="J19" s="41">
        <f t="shared" si="2"/>
        <v>6194023</v>
      </c>
      <c r="K19" s="43">
        <f t="shared" si="2"/>
        <v>1554927</v>
      </c>
    </row>
    <row r="20" spans="1:11" ht="13.5">
      <c r="A20" s="22" t="s">
        <v>30</v>
      </c>
      <c r="B20" s="24">
        <v>14357069</v>
      </c>
      <c r="C20" s="6">
        <v>9248701</v>
      </c>
      <c r="D20" s="23">
        <v>24047065</v>
      </c>
      <c r="E20" s="24">
        <v>24198450</v>
      </c>
      <c r="F20" s="6">
        <v>34613950</v>
      </c>
      <c r="G20" s="25">
        <v>34613950</v>
      </c>
      <c r="H20" s="26">
        <v>0</v>
      </c>
      <c r="I20" s="24">
        <v>34691500</v>
      </c>
      <c r="J20" s="6">
        <v>26815950</v>
      </c>
      <c r="K20" s="25">
        <v>27397350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11264205</v>
      </c>
      <c r="C22" s="52">
        <f aca="true" t="shared" si="3" ref="C22:K22">SUM(C19:C21)</f>
        <v>15594615</v>
      </c>
      <c r="D22" s="53">
        <f t="shared" si="3"/>
        <v>-4659722</v>
      </c>
      <c r="E22" s="51">
        <f t="shared" si="3"/>
        <v>26028451</v>
      </c>
      <c r="F22" s="52">
        <f t="shared" si="3"/>
        <v>34698432</v>
      </c>
      <c r="G22" s="54">
        <f t="shared" si="3"/>
        <v>34698432</v>
      </c>
      <c r="H22" s="55">
        <f t="shared" si="3"/>
        <v>0</v>
      </c>
      <c r="I22" s="51">
        <f t="shared" si="3"/>
        <v>37350964</v>
      </c>
      <c r="J22" s="52">
        <f t="shared" si="3"/>
        <v>33009973</v>
      </c>
      <c r="K22" s="54">
        <f t="shared" si="3"/>
        <v>28952277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11264205</v>
      </c>
      <c r="C24" s="41">
        <f aca="true" t="shared" si="4" ref="C24:K24">SUM(C22:C23)</f>
        <v>15594615</v>
      </c>
      <c r="D24" s="42">
        <f t="shared" si="4"/>
        <v>-4659722</v>
      </c>
      <c r="E24" s="40">
        <f t="shared" si="4"/>
        <v>26028451</v>
      </c>
      <c r="F24" s="41">
        <f t="shared" si="4"/>
        <v>34698432</v>
      </c>
      <c r="G24" s="43">
        <f t="shared" si="4"/>
        <v>34698432</v>
      </c>
      <c r="H24" s="44">
        <f t="shared" si="4"/>
        <v>0</v>
      </c>
      <c r="I24" s="40">
        <f t="shared" si="4"/>
        <v>37350964</v>
      </c>
      <c r="J24" s="41">
        <f t="shared" si="4"/>
        <v>33009973</v>
      </c>
      <c r="K24" s="43">
        <f t="shared" si="4"/>
        <v>28952277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2389556</v>
      </c>
      <c r="C27" s="7">
        <v>13281571</v>
      </c>
      <c r="D27" s="64">
        <v>30790866</v>
      </c>
      <c r="E27" s="65">
        <v>26028000</v>
      </c>
      <c r="F27" s="7">
        <v>34698450</v>
      </c>
      <c r="G27" s="66">
        <v>34698450</v>
      </c>
      <c r="H27" s="67">
        <v>0</v>
      </c>
      <c r="I27" s="65">
        <v>39321500</v>
      </c>
      <c r="J27" s="7">
        <v>27701000</v>
      </c>
      <c r="K27" s="66">
        <v>28313000</v>
      </c>
    </row>
    <row r="28" spans="1:11" ht="13.5">
      <c r="A28" s="68" t="s">
        <v>30</v>
      </c>
      <c r="B28" s="6">
        <v>2389556</v>
      </c>
      <c r="C28" s="6">
        <v>13281571</v>
      </c>
      <c r="D28" s="23">
        <v>30090866</v>
      </c>
      <c r="E28" s="24">
        <v>24198000</v>
      </c>
      <c r="F28" s="6">
        <v>34614450</v>
      </c>
      <c r="G28" s="25">
        <v>34614450</v>
      </c>
      <c r="H28" s="26">
        <v>0</v>
      </c>
      <c r="I28" s="24">
        <v>34691500</v>
      </c>
      <c r="J28" s="6">
        <v>27701000</v>
      </c>
      <c r="K28" s="25">
        <v>28313000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700000</v>
      </c>
      <c r="E31" s="24">
        <v>1830000</v>
      </c>
      <c r="F31" s="6">
        <v>84000</v>
      </c>
      <c r="G31" s="25">
        <v>84000</v>
      </c>
      <c r="H31" s="26">
        <v>0</v>
      </c>
      <c r="I31" s="24">
        <v>4630000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2389556</v>
      </c>
      <c r="C32" s="7">
        <f aca="true" t="shared" si="5" ref="C32:K32">SUM(C28:C31)</f>
        <v>13281571</v>
      </c>
      <c r="D32" s="64">
        <f t="shared" si="5"/>
        <v>30790866</v>
      </c>
      <c r="E32" s="65">
        <f t="shared" si="5"/>
        <v>26028000</v>
      </c>
      <c r="F32" s="7">
        <f t="shared" si="5"/>
        <v>34698450</v>
      </c>
      <c r="G32" s="66">
        <f t="shared" si="5"/>
        <v>34698450</v>
      </c>
      <c r="H32" s="67">
        <f t="shared" si="5"/>
        <v>0</v>
      </c>
      <c r="I32" s="65">
        <f t="shared" si="5"/>
        <v>39321500</v>
      </c>
      <c r="J32" s="7">
        <f t="shared" si="5"/>
        <v>27701000</v>
      </c>
      <c r="K32" s="66">
        <f t="shared" si="5"/>
        <v>28313000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25365152</v>
      </c>
      <c r="C35" s="6">
        <v>19063910</v>
      </c>
      <c r="D35" s="23">
        <v>5419594</v>
      </c>
      <c r="E35" s="24">
        <v>18429899</v>
      </c>
      <c r="F35" s="6">
        <v>18429899</v>
      </c>
      <c r="G35" s="25">
        <v>18429899</v>
      </c>
      <c r="H35" s="26">
        <v>127541220</v>
      </c>
      <c r="I35" s="24">
        <v>33458687</v>
      </c>
      <c r="J35" s="6">
        <v>18972054</v>
      </c>
      <c r="K35" s="25">
        <v>16378054</v>
      </c>
    </row>
    <row r="36" spans="1:11" ht="13.5">
      <c r="A36" s="22" t="s">
        <v>39</v>
      </c>
      <c r="B36" s="6">
        <v>191335757</v>
      </c>
      <c r="C36" s="6">
        <v>193461218</v>
      </c>
      <c r="D36" s="23">
        <v>207104115</v>
      </c>
      <c r="E36" s="24">
        <v>199584957</v>
      </c>
      <c r="F36" s="6">
        <v>199584957</v>
      </c>
      <c r="G36" s="25">
        <v>199584957</v>
      </c>
      <c r="H36" s="26">
        <v>241373037</v>
      </c>
      <c r="I36" s="24">
        <v>194300799</v>
      </c>
      <c r="J36" s="6">
        <v>194300799</v>
      </c>
      <c r="K36" s="25">
        <v>194300799</v>
      </c>
    </row>
    <row r="37" spans="1:11" ht="13.5">
      <c r="A37" s="22" t="s">
        <v>40</v>
      </c>
      <c r="B37" s="6">
        <v>19473968</v>
      </c>
      <c r="C37" s="6">
        <v>18238121</v>
      </c>
      <c r="D37" s="23">
        <v>21904804</v>
      </c>
      <c r="E37" s="24">
        <v>13836003</v>
      </c>
      <c r="F37" s="6">
        <v>13836003</v>
      </c>
      <c r="G37" s="25">
        <v>13836003</v>
      </c>
      <c r="H37" s="26">
        <v>148015258</v>
      </c>
      <c r="I37" s="24">
        <v>21679756</v>
      </c>
      <c r="J37" s="6">
        <v>9094000</v>
      </c>
      <c r="K37" s="25">
        <v>6500000</v>
      </c>
    </row>
    <row r="38" spans="1:11" ht="13.5">
      <c r="A38" s="22" t="s">
        <v>41</v>
      </c>
      <c r="B38" s="6">
        <v>8280755</v>
      </c>
      <c r="C38" s="6">
        <v>5487937</v>
      </c>
      <c r="D38" s="23">
        <v>6478877</v>
      </c>
      <c r="E38" s="24">
        <v>7783653</v>
      </c>
      <c r="F38" s="6">
        <v>7783653</v>
      </c>
      <c r="G38" s="25">
        <v>7783653</v>
      </c>
      <c r="H38" s="26">
        <v>33683765</v>
      </c>
      <c r="I38" s="24">
        <v>9684530</v>
      </c>
      <c r="J38" s="6">
        <v>7783653</v>
      </c>
      <c r="K38" s="25">
        <v>7783653</v>
      </c>
    </row>
    <row r="39" spans="1:11" ht="13.5">
      <c r="A39" s="22" t="s">
        <v>42</v>
      </c>
      <c r="B39" s="6">
        <v>188946186</v>
      </c>
      <c r="C39" s="6">
        <v>188799070</v>
      </c>
      <c r="D39" s="23">
        <v>184140028</v>
      </c>
      <c r="E39" s="24">
        <v>196395200</v>
      </c>
      <c r="F39" s="6">
        <v>196395200</v>
      </c>
      <c r="G39" s="25">
        <v>196395200</v>
      </c>
      <c r="H39" s="26">
        <v>187215234</v>
      </c>
      <c r="I39" s="24">
        <v>196395200</v>
      </c>
      <c r="J39" s="6">
        <v>196395200</v>
      </c>
      <c r="K39" s="25">
        <v>196395200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82630059</v>
      </c>
      <c r="C42" s="6">
        <v>21394141</v>
      </c>
      <c r="D42" s="23">
        <v>19649336</v>
      </c>
      <c r="E42" s="24">
        <v>30553758</v>
      </c>
      <c r="F42" s="6">
        <v>36756670</v>
      </c>
      <c r="G42" s="25">
        <v>36756670</v>
      </c>
      <c r="H42" s="26">
        <v>-6468418</v>
      </c>
      <c r="I42" s="24">
        <v>29735906</v>
      </c>
      <c r="J42" s="6">
        <v>38555804</v>
      </c>
      <c r="K42" s="25">
        <v>36975642</v>
      </c>
    </row>
    <row r="43" spans="1:11" ht="13.5">
      <c r="A43" s="22" t="s">
        <v>45</v>
      </c>
      <c r="B43" s="6">
        <v>-82589491</v>
      </c>
      <c r="C43" s="6">
        <v>-3253499</v>
      </c>
      <c r="D43" s="23">
        <v>-21561482</v>
      </c>
      <c r="E43" s="24">
        <v>-25528456</v>
      </c>
      <c r="F43" s="6">
        <v>-34613949</v>
      </c>
      <c r="G43" s="25">
        <v>-34613949</v>
      </c>
      <c r="H43" s="26">
        <v>6036581</v>
      </c>
      <c r="I43" s="24">
        <v>-34691500</v>
      </c>
      <c r="J43" s="6">
        <v>-28512200</v>
      </c>
      <c r="K43" s="25">
        <v>-28313000</v>
      </c>
    </row>
    <row r="44" spans="1:11" ht="13.5">
      <c r="A44" s="22" t="s">
        <v>46</v>
      </c>
      <c r="B44" s="6">
        <v>566306</v>
      </c>
      <c r="C44" s="6">
        <v>-497102</v>
      </c>
      <c r="D44" s="23">
        <v>990982</v>
      </c>
      <c r="E44" s="24">
        <v>-1418963</v>
      </c>
      <c r="F44" s="6">
        <v>-1418963</v>
      </c>
      <c r="G44" s="25">
        <v>-1418963</v>
      </c>
      <c r="H44" s="26">
        <v>0</v>
      </c>
      <c r="I44" s="24">
        <v>-1418964</v>
      </c>
      <c r="J44" s="6">
        <v>0</v>
      </c>
      <c r="K44" s="25">
        <v>0</v>
      </c>
    </row>
    <row r="45" spans="1:11" ht="13.5">
      <c r="A45" s="34" t="s">
        <v>47</v>
      </c>
      <c r="B45" s="7">
        <v>1474992</v>
      </c>
      <c r="C45" s="7">
        <v>21304147</v>
      </c>
      <c r="D45" s="64">
        <v>1464740</v>
      </c>
      <c r="E45" s="65">
        <v>55370</v>
      </c>
      <c r="F45" s="7">
        <v>2188497</v>
      </c>
      <c r="G45" s="66">
        <v>2188497</v>
      </c>
      <c r="H45" s="67">
        <v>73636</v>
      </c>
      <c r="I45" s="65">
        <v>-4909818</v>
      </c>
      <c r="J45" s="7">
        <v>5133786</v>
      </c>
      <c r="K45" s="66">
        <v>13796428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3660608</v>
      </c>
      <c r="C48" s="6">
        <v>2385903</v>
      </c>
      <c r="D48" s="23">
        <v>1464740</v>
      </c>
      <c r="E48" s="24">
        <v>7385903</v>
      </c>
      <c r="F48" s="6">
        <v>7385903</v>
      </c>
      <c r="G48" s="25">
        <v>7385903</v>
      </c>
      <c r="H48" s="26">
        <v>10696431</v>
      </c>
      <c r="I48" s="24">
        <v>-13138000</v>
      </c>
      <c r="J48" s="6">
        <v>-3094000</v>
      </c>
      <c r="K48" s="25">
        <v>5570000</v>
      </c>
    </row>
    <row r="49" spans="1:11" ht="13.5">
      <c r="A49" s="22" t="s">
        <v>50</v>
      </c>
      <c r="B49" s="6">
        <f>+B75</f>
        <v>-31024244.88346158</v>
      </c>
      <c r="C49" s="6">
        <f aca="true" t="shared" si="6" ref="C49:K49">+C75</f>
        <v>-953665.0014464799</v>
      </c>
      <c r="D49" s="23">
        <f t="shared" si="6"/>
        <v>16356923.442378536</v>
      </c>
      <c r="E49" s="24">
        <f t="shared" si="6"/>
        <v>-5801911.091057425</v>
      </c>
      <c r="F49" s="6">
        <f t="shared" si="6"/>
        <v>-5079288.228501545</v>
      </c>
      <c r="G49" s="25">
        <f t="shared" si="6"/>
        <v>-5079288.228501545</v>
      </c>
      <c r="H49" s="26">
        <f t="shared" si="6"/>
        <v>58927591</v>
      </c>
      <c r="I49" s="24">
        <f t="shared" si="6"/>
        <v>-13886209.130446594</v>
      </c>
      <c r="J49" s="6">
        <f t="shared" si="6"/>
        <v>-9762610.940854488</v>
      </c>
      <c r="K49" s="25">
        <f t="shared" si="6"/>
        <v>-2280549.87862801</v>
      </c>
    </row>
    <row r="50" spans="1:11" ht="13.5">
      <c r="A50" s="34" t="s">
        <v>51</v>
      </c>
      <c r="B50" s="7">
        <f>+B48-B49</f>
        <v>34684852.88346158</v>
      </c>
      <c r="C50" s="7">
        <f aca="true" t="shared" si="7" ref="C50:K50">+C48-C49</f>
        <v>3339568.00144648</v>
      </c>
      <c r="D50" s="64">
        <f t="shared" si="7"/>
        <v>-14892183.442378536</v>
      </c>
      <c r="E50" s="65">
        <f t="shared" si="7"/>
        <v>13187814.091057425</v>
      </c>
      <c r="F50" s="7">
        <f t="shared" si="7"/>
        <v>12465191.228501545</v>
      </c>
      <c r="G50" s="66">
        <f t="shared" si="7"/>
        <v>12465191.228501545</v>
      </c>
      <c r="H50" s="67">
        <f t="shared" si="7"/>
        <v>-48231160</v>
      </c>
      <c r="I50" s="65">
        <f t="shared" si="7"/>
        <v>748209.1304465942</v>
      </c>
      <c r="J50" s="7">
        <f t="shared" si="7"/>
        <v>6668610.940854488</v>
      </c>
      <c r="K50" s="66">
        <f t="shared" si="7"/>
        <v>7850549.87862801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191336314</v>
      </c>
      <c r="C53" s="6">
        <v>193461217</v>
      </c>
      <c r="D53" s="23">
        <v>207104114</v>
      </c>
      <c r="E53" s="24">
        <v>194597550</v>
      </c>
      <c r="F53" s="6">
        <v>203268000</v>
      </c>
      <c r="G53" s="25">
        <v>203268000</v>
      </c>
      <c r="H53" s="26">
        <v>168569550</v>
      </c>
      <c r="I53" s="24">
        <v>266812994</v>
      </c>
      <c r="J53" s="6">
        <v>323768838</v>
      </c>
      <c r="K53" s="25">
        <v>347812822</v>
      </c>
    </row>
    <row r="54" spans="1:11" ht="13.5">
      <c r="A54" s="22" t="s">
        <v>135</v>
      </c>
      <c r="B54" s="6">
        <v>6373832</v>
      </c>
      <c r="C54" s="6">
        <v>7119791</v>
      </c>
      <c r="D54" s="23">
        <v>7427736</v>
      </c>
      <c r="E54" s="24">
        <v>3106349</v>
      </c>
      <c r="F54" s="6">
        <v>3869841</v>
      </c>
      <c r="G54" s="25">
        <v>3869841</v>
      </c>
      <c r="H54" s="26">
        <v>0</v>
      </c>
      <c r="I54" s="24">
        <v>2047293</v>
      </c>
      <c r="J54" s="6">
        <v>4104823</v>
      </c>
      <c r="K54" s="25">
        <v>4269016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1898000</v>
      </c>
      <c r="F55" s="6">
        <v>1898000</v>
      </c>
      <c r="G55" s="25">
        <v>1898000</v>
      </c>
      <c r="H55" s="26">
        <v>0</v>
      </c>
      <c r="I55" s="24">
        <v>10183531</v>
      </c>
      <c r="J55" s="6">
        <v>0</v>
      </c>
      <c r="K55" s="25">
        <v>0</v>
      </c>
    </row>
    <row r="56" spans="1:11" ht="13.5">
      <c r="A56" s="22" t="s">
        <v>55</v>
      </c>
      <c r="B56" s="6">
        <v>3216637</v>
      </c>
      <c r="C56" s="6">
        <v>0</v>
      </c>
      <c r="D56" s="23">
        <v>0</v>
      </c>
      <c r="E56" s="24">
        <v>2463335</v>
      </c>
      <c r="F56" s="6">
        <v>2463000</v>
      </c>
      <c r="G56" s="25">
        <v>2463000</v>
      </c>
      <c r="H56" s="26">
        <v>0</v>
      </c>
      <c r="I56" s="24">
        <v>3906667</v>
      </c>
      <c r="J56" s="6">
        <v>4062934</v>
      </c>
      <c r="K56" s="25">
        <v>4225851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1208848</v>
      </c>
      <c r="C59" s="6">
        <v>1208848</v>
      </c>
      <c r="D59" s="23">
        <v>1208848</v>
      </c>
      <c r="E59" s="24">
        <v>1210848</v>
      </c>
      <c r="F59" s="6">
        <v>1210848</v>
      </c>
      <c r="G59" s="25">
        <v>1210848</v>
      </c>
      <c r="H59" s="26">
        <v>0</v>
      </c>
      <c r="I59" s="24">
        <v>1208848</v>
      </c>
      <c r="J59" s="6">
        <v>1208848</v>
      </c>
      <c r="K59" s="25">
        <v>1208848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2114816</v>
      </c>
      <c r="F60" s="6">
        <v>2114816</v>
      </c>
      <c r="G60" s="25">
        <v>2114816</v>
      </c>
      <c r="H60" s="26">
        <v>0</v>
      </c>
      <c r="I60" s="24">
        <v>2114816</v>
      </c>
      <c r="J60" s="6">
        <v>2114816</v>
      </c>
      <c r="K60" s="25">
        <v>2114816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4363</v>
      </c>
      <c r="C62" s="92">
        <v>4363</v>
      </c>
      <c r="D62" s="93">
        <v>4363</v>
      </c>
      <c r="E62" s="91">
        <v>4363</v>
      </c>
      <c r="F62" s="92">
        <v>4363</v>
      </c>
      <c r="G62" s="93">
        <v>4363</v>
      </c>
      <c r="H62" s="94">
        <v>0</v>
      </c>
      <c r="I62" s="91">
        <v>4363</v>
      </c>
      <c r="J62" s="92">
        <v>4363</v>
      </c>
      <c r="K62" s="93">
        <v>4363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10464</v>
      </c>
      <c r="C64" s="92">
        <v>10464</v>
      </c>
      <c r="D64" s="93">
        <v>10464</v>
      </c>
      <c r="E64" s="91">
        <v>10464</v>
      </c>
      <c r="F64" s="92">
        <v>10464</v>
      </c>
      <c r="G64" s="93">
        <v>10464</v>
      </c>
      <c r="H64" s="94">
        <v>0</v>
      </c>
      <c r="I64" s="91">
        <v>10464</v>
      </c>
      <c r="J64" s="92">
        <v>10464</v>
      </c>
      <c r="K64" s="93">
        <v>10464</v>
      </c>
    </row>
    <row r="65" spans="1:11" ht="13.5">
      <c r="A65" s="90" t="s">
        <v>63</v>
      </c>
      <c r="B65" s="91">
        <v>12795</v>
      </c>
      <c r="C65" s="92">
        <v>12795</v>
      </c>
      <c r="D65" s="93">
        <v>12795</v>
      </c>
      <c r="E65" s="91">
        <v>12795</v>
      </c>
      <c r="F65" s="92">
        <v>12795</v>
      </c>
      <c r="G65" s="93">
        <v>12795</v>
      </c>
      <c r="H65" s="94">
        <v>0</v>
      </c>
      <c r="I65" s="91">
        <v>12795</v>
      </c>
      <c r="J65" s="92">
        <v>12795</v>
      </c>
      <c r="K65" s="93">
        <v>12795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2.1563752346600027</v>
      </c>
      <c r="C70" s="5">
        <f aca="true" t="shared" si="8" ref="C70:K70">IF(ISERROR(C71/C72),0,(C71/C72))</f>
        <v>0.9515672162798972</v>
      </c>
      <c r="D70" s="5">
        <f t="shared" si="8"/>
        <v>0.8479242236092449</v>
      </c>
      <c r="E70" s="5">
        <f t="shared" si="8"/>
        <v>1.0000001993985144</v>
      </c>
      <c r="F70" s="5">
        <f t="shared" si="8"/>
        <v>0.9533851077236134</v>
      </c>
      <c r="G70" s="5">
        <f t="shared" si="8"/>
        <v>0.9533851077236134</v>
      </c>
      <c r="H70" s="5">
        <f t="shared" si="8"/>
        <v>0</v>
      </c>
      <c r="I70" s="5">
        <f t="shared" si="8"/>
        <v>0.692267330851726</v>
      </c>
      <c r="J70" s="5">
        <f t="shared" si="8"/>
        <v>0.8552707552935522</v>
      </c>
      <c r="K70" s="5">
        <f t="shared" si="8"/>
        <v>0.8553067367092401</v>
      </c>
    </row>
    <row r="71" spans="1:11" ht="12.75" hidden="1">
      <c r="A71" s="1" t="s">
        <v>141</v>
      </c>
      <c r="B71" s="1">
        <f>+B83</f>
        <v>98318111</v>
      </c>
      <c r="C71" s="1">
        <f aca="true" t="shared" si="9" ref="C71:K71">+C83</f>
        <v>47806618</v>
      </c>
      <c r="D71" s="1">
        <f t="shared" si="9"/>
        <v>21657137</v>
      </c>
      <c r="E71" s="1">
        <f t="shared" si="9"/>
        <v>40120668</v>
      </c>
      <c r="F71" s="1">
        <f t="shared" si="9"/>
        <v>40120661</v>
      </c>
      <c r="G71" s="1">
        <f t="shared" si="9"/>
        <v>40120661</v>
      </c>
      <c r="H71" s="1">
        <f t="shared" si="9"/>
        <v>38394119</v>
      </c>
      <c r="I71" s="1">
        <f t="shared" si="9"/>
        <v>32251781</v>
      </c>
      <c r="J71" s="1">
        <f t="shared" si="9"/>
        <v>37389432</v>
      </c>
      <c r="K71" s="1">
        <f t="shared" si="9"/>
        <v>39232926</v>
      </c>
    </row>
    <row r="72" spans="1:11" ht="12.75" hidden="1">
      <c r="A72" s="1" t="s">
        <v>142</v>
      </c>
      <c r="B72" s="1">
        <f>+B77</f>
        <v>45594157</v>
      </c>
      <c r="C72" s="1">
        <f aca="true" t="shared" si="10" ref="C72:K72">+C77</f>
        <v>50239875</v>
      </c>
      <c r="D72" s="1">
        <f t="shared" si="10"/>
        <v>25541359</v>
      </c>
      <c r="E72" s="1">
        <f t="shared" si="10"/>
        <v>40120660</v>
      </c>
      <c r="F72" s="1">
        <f t="shared" si="10"/>
        <v>42082324</v>
      </c>
      <c r="G72" s="1">
        <f t="shared" si="10"/>
        <v>42082324</v>
      </c>
      <c r="H72" s="1">
        <f t="shared" si="10"/>
        <v>0</v>
      </c>
      <c r="I72" s="1">
        <f t="shared" si="10"/>
        <v>46588622</v>
      </c>
      <c r="J72" s="1">
        <f t="shared" si="10"/>
        <v>43716486</v>
      </c>
      <c r="K72" s="1">
        <f t="shared" si="10"/>
        <v>45870007</v>
      </c>
    </row>
    <row r="73" spans="1:11" ht="12.75" hidden="1">
      <c r="A73" s="1" t="s">
        <v>143</v>
      </c>
      <c r="B73" s="1">
        <f>+B74</f>
        <v>-10460042.166666666</v>
      </c>
      <c r="C73" s="1">
        <f aca="true" t="shared" si="11" ref="C73:K73">+(C78+C80+C81+C82)-(B78+B80+B81+B82)</f>
        <v>-5030747</v>
      </c>
      <c r="D73" s="1">
        <f t="shared" si="11"/>
        <v>-12746843</v>
      </c>
      <c r="E73" s="1">
        <f t="shared" si="11"/>
        <v>12112832</v>
      </c>
      <c r="F73" s="1">
        <f>+(F78+F80+F81+F82)-(D78+D80+D81+D82)</f>
        <v>12112832</v>
      </c>
      <c r="G73" s="1">
        <f>+(G78+G80+G81+G82)-(D78+D80+D81+D82)</f>
        <v>12112832</v>
      </c>
      <c r="H73" s="1">
        <f>+(H78+H80+H81+H82)-(D78+D80+D81+D82)</f>
        <v>112889936</v>
      </c>
      <c r="I73" s="1">
        <f>+(I78+I80+I81+I82)-(E78+E80+E81+E82)</f>
        <v>17414691</v>
      </c>
      <c r="J73" s="1">
        <f t="shared" si="11"/>
        <v>-14486633</v>
      </c>
      <c r="K73" s="1">
        <f t="shared" si="11"/>
        <v>-8164000</v>
      </c>
    </row>
    <row r="74" spans="1:11" ht="12.75" hidden="1">
      <c r="A74" s="1" t="s">
        <v>144</v>
      </c>
      <c r="B74" s="1">
        <f>+TREND(C74:E74)</f>
        <v>-10460042.166666666</v>
      </c>
      <c r="C74" s="1">
        <f>+C73</f>
        <v>-5030747</v>
      </c>
      <c r="D74" s="1">
        <f aca="true" t="shared" si="12" ref="D74:K74">+D73</f>
        <v>-12746843</v>
      </c>
      <c r="E74" s="1">
        <f t="shared" si="12"/>
        <v>12112832</v>
      </c>
      <c r="F74" s="1">
        <f t="shared" si="12"/>
        <v>12112832</v>
      </c>
      <c r="G74" s="1">
        <f t="shared" si="12"/>
        <v>12112832</v>
      </c>
      <c r="H74" s="1">
        <f t="shared" si="12"/>
        <v>112889936</v>
      </c>
      <c r="I74" s="1">
        <f t="shared" si="12"/>
        <v>17414691</v>
      </c>
      <c r="J74" s="1">
        <f t="shared" si="12"/>
        <v>-14486633</v>
      </c>
      <c r="K74" s="1">
        <f t="shared" si="12"/>
        <v>-8164000</v>
      </c>
    </row>
    <row r="75" spans="1:11" ht="12.75" hidden="1">
      <c r="A75" s="1" t="s">
        <v>145</v>
      </c>
      <c r="B75" s="1">
        <f>+B84-(((B80+B81+B78)*B70)-B79)</f>
        <v>-31024244.88346158</v>
      </c>
      <c r="C75" s="1">
        <f aca="true" t="shared" si="13" ref="C75:K75">+C84-(((C80+C81+C78)*C70)-C79)</f>
        <v>-953665.0014464799</v>
      </c>
      <c r="D75" s="1">
        <f t="shared" si="13"/>
        <v>16356923.442378536</v>
      </c>
      <c r="E75" s="1">
        <f t="shared" si="13"/>
        <v>-5801911.091057425</v>
      </c>
      <c r="F75" s="1">
        <f t="shared" si="13"/>
        <v>-5079288.228501545</v>
      </c>
      <c r="G75" s="1">
        <f t="shared" si="13"/>
        <v>-5079288.228501545</v>
      </c>
      <c r="H75" s="1">
        <f t="shared" si="13"/>
        <v>58927591</v>
      </c>
      <c r="I75" s="1">
        <f t="shared" si="13"/>
        <v>-13886209.130446594</v>
      </c>
      <c r="J75" s="1">
        <f t="shared" si="13"/>
        <v>-9762610.940854488</v>
      </c>
      <c r="K75" s="1">
        <f t="shared" si="13"/>
        <v>-2280549.87862801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45594157</v>
      </c>
      <c r="C77" s="3">
        <v>50239875</v>
      </c>
      <c r="D77" s="3">
        <v>25541359</v>
      </c>
      <c r="E77" s="3">
        <v>40120660</v>
      </c>
      <c r="F77" s="3">
        <v>42082324</v>
      </c>
      <c r="G77" s="3">
        <v>42082324</v>
      </c>
      <c r="H77" s="3">
        <v>0</v>
      </c>
      <c r="I77" s="3">
        <v>46588622</v>
      </c>
      <c r="J77" s="3">
        <v>43716486</v>
      </c>
      <c r="K77" s="3">
        <v>45870007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14949770</v>
      </c>
      <c r="C79" s="3">
        <v>14546696</v>
      </c>
      <c r="D79" s="3">
        <v>19360656</v>
      </c>
      <c r="E79" s="3">
        <v>9700000</v>
      </c>
      <c r="F79" s="3">
        <v>9700000</v>
      </c>
      <c r="G79" s="3">
        <v>9700000</v>
      </c>
      <c r="H79" s="3">
        <v>58927591</v>
      </c>
      <c r="I79" s="3">
        <v>7000000</v>
      </c>
      <c r="J79" s="3">
        <v>6000000</v>
      </c>
      <c r="K79" s="3">
        <v>6500000</v>
      </c>
    </row>
    <row r="80" spans="1:11" ht="12.75" hidden="1">
      <c r="A80" s="2" t="s">
        <v>67</v>
      </c>
      <c r="B80" s="3">
        <v>13772206</v>
      </c>
      <c r="C80" s="3">
        <v>9501908</v>
      </c>
      <c r="D80" s="3">
        <v>1989228</v>
      </c>
      <c r="E80" s="3">
        <v>6000000</v>
      </c>
      <c r="F80" s="3">
        <v>6000000</v>
      </c>
      <c r="G80" s="3">
        <v>6000000</v>
      </c>
      <c r="H80" s="3">
        <v>80828664</v>
      </c>
      <c r="I80" s="3">
        <v>6000000</v>
      </c>
      <c r="J80" s="3">
        <v>5400000</v>
      </c>
      <c r="K80" s="3">
        <v>4500000</v>
      </c>
    </row>
    <row r="81" spans="1:11" ht="12.75" hidden="1">
      <c r="A81" s="2" t="s">
        <v>68</v>
      </c>
      <c r="B81" s="3">
        <v>7547838</v>
      </c>
      <c r="C81" s="3">
        <v>6787389</v>
      </c>
      <c r="D81" s="3">
        <v>1553226</v>
      </c>
      <c r="E81" s="3">
        <v>9501908</v>
      </c>
      <c r="F81" s="3">
        <v>9501908</v>
      </c>
      <c r="G81" s="3">
        <v>9501908</v>
      </c>
      <c r="H81" s="3">
        <v>35603726</v>
      </c>
      <c r="I81" s="3">
        <v>26916599</v>
      </c>
      <c r="J81" s="3">
        <v>13029966</v>
      </c>
      <c r="K81" s="3">
        <v>5765966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153378</v>
      </c>
      <c r="F82" s="3">
        <v>153378</v>
      </c>
      <c r="G82" s="3">
        <v>153378</v>
      </c>
      <c r="H82" s="3">
        <v>0</v>
      </c>
      <c r="I82" s="3">
        <v>153378</v>
      </c>
      <c r="J82" s="3">
        <v>153378</v>
      </c>
      <c r="K82" s="3">
        <v>153378</v>
      </c>
    </row>
    <row r="83" spans="1:11" ht="12.75" hidden="1">
      <c r="A83" s="2" t="s">
        <v>70</v>
      </c>
      <c r="B83" s="3">
        <v>98318111</v>
      </c>
      <c r="C83" s="3">
        <v>47806618</v>
      </c>
      <c r="D83" s="3">
        <v>21657137</v>
      </c>
      <c r="E83" s="3">
        <v>40120668</v>
      </c>
      <c r="F83" s="3">
        <v>40120661</v>
      </c>
      <c r="G83" s="3">
        <v>40120661</v>
      </c>
      <c r="H83" s="3">
        <v>38394119</v>
      </c>
      <c r="I83" s="3">
        <v>32251781</v>
      </c>
      <c r="J83" s="3">
        <v>37389432</v>
      </c>
      <c r="K83" s="3">
        <v>39232926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1900877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10952387</v>
      </c>
      <c r="C5" s="6">
        <v>14051255</v>
      </c>
      <c r="D5" s="23">
        <v>17822137</v>
      </c>
      <c r="E5" s="24">
        <v>23064254</v>
      </c>
      <c r="F5" s="6">
        <v>0</v>
      </c>
      <c r="G5" s="25">
        <v>0</v>
      </c>
      <c r="H5" s="26">
        <v>0</v>
      </c>
      <c r="I5" s="24">
        <v>24731561</v>
      </c>
      <c r="J5" s="6">
        <v>26190723</v>
      </c>
      <c r="K5" s="25">
        <v>27657404</v>
      </c>
    </row>
    <row r="6" spans="1:11" ht="13.5">
      <c r="A6" s="22" t="s">
        <v>18</v>
      </c>
      <c r="B6" s="6">
        <v>23233567</v>
      </c>
      <c r="C6" s="6">
        <v>28824031</v>
      </c>
      <c r="D6" s="23">
        <v>32508903</v>
      </c>
      <c r="E6" s="24">
        <v>33313491</v>
      </c>
      <c r="F6" s="6">
        <v>34238825</v>
      </c>
      <c r="G6" s="25">
        <v>34238825</v>
      </c>
      <c r="H6" s="26">
        <v>0</v>
      </c>
      <c r="I6" s="24">
        <v>42085540</v>
      </c>
      <c r="J6" s="6">
        <v>43931840</v>
      </c>
      <c r="K6" s="25">
        <v>46507339</v>
      </c>
    </row>
    <row r="7" spans="1:11" ht="13.5">
      <c r="A7" s="22" t="s">
        <v>19</v>
      </c>
      <c r="B7" s="6">
        <v>1068721</v>
      </c>
      <c r="C7" s="6">
        <v>1043223</v>
      </c>
      <c r="D7" s="23">
        <v>1605345</v>
      </c>
      <c r="E7" s="24">
        <v>1761916</v>
      </c>
      <c r="F7" s="6">
        <v>1761916</v>
      </c>
      <c r="G7" s="25">
        <v>1761916</v>
      </c>
      <c r="H7" s="26">
        <v>0</v>
      </c>
      <c r="I7" s="24">
        <v>1846488</v>
      </c>
      <c r="J7" s="6">
        <v>1955431</v>
      </c>
      <c r="K7" s="25">
        <v>2064935</v>
      </c>
    </row>
    <row r="8" spans="1:11" ht="13.5">
      <c r="A8" s="22" t="s">
        <v>20</v>
      </c>
      <c r="B8" s="6">
        <v>56428711</v>
      </c>
      <c r="C8" s="6">
        <v>63318165</v>
      </c>
      <c r="D8" s="23">
        <v>70243992</v>
      </c>
      <c r="E8" s="24">
        <v>82855000</v>
      </c>
      <c r="F8" s="6">
        <v>81205000</v>
      </c>
      <c r="G8" s="25">
        <v>81205000</v>
      </c>
      <c r="H8" s="26">
        <v>0</v>
      </c>
      <c r="I8" s="24">
        <v>106754000</v>
      </c>
      <c r="J8" s="6">
        <v>103682000</v>
      </c>
      <c r="K8" s="25">
        <v>102380000</v>
      </c>
    </row>
    <row r="9" spans="1:11" ht="13.5">
      <c r="A9" s="22" t="s">
        <v>21</v>
      </c>
      <c r="B9" s="6">
        <v>6996991</v>
      </c>
      <c r="C9" s="6">
        <v>8877122</v>
      </c>
      <c r="D9" s="23">
        <v>8560010</v>
      </c>
      <c r="E9" s="24">
        <v>9589200</v>
      </c>
      <c r="F9" s="6">
        <v>7466001</v>
      </c>
      <c r="G9" s="25">
        <v>7466001</v>
      </c>
      <c r="H9" s="26">
        <v>0</v>
      </c>
      <c r="I9" s="24">
        <v>10513984</v>
      </c>
      <c r="J9" s="6">
        <v>11134309</v>
      </c>
      <c r="K9" s="25">
        <v>11757830</v>
      </c>
    </row>
    <row r="10" spans="1:11" ht="25.5">
      <c r="A10" s="27" t="s">
        <v>134</v>
      </c>
      <c r="B10" s="28">
        <f>SUM(B5:B9)</f>
        <v>98680377</v>
      </c>
      <c r="C10" s="29">
        <f aca="true" t="shared" si="0" ref="C10:K10">SUM(C5:C9)</f>
        <v>116113796</v>
      </c>
      <c r="D10" s="30">
        <f t="shared" si="0"/>
        <v>130740387</v>
      </c>
      <c r="E10" s="28">
        <f t="shared" si="0"/>
        <v>150583861</v>
      </c>
      <c r="F10" s="29">
        <f t="shared" si="0"/>
        <v>124671742</v>
      </c>
      <c r="G10" s="31">
        <f t="shared" si="0"/>
        <v>124671742</v>
      </c>
      <c r="H10" s="32">
        <f t="shared" si="0"/>
        <v>0</v>
      </c>
      <c r="I10" s="28">
        <f t="shared" si="0"/>
        <v>185931573</v>
      </c>
      <c r="J10" s="29">
        <f t="shared" si="0"/>
        <v>186894303</v>
      </c>
      <c r="K10" s="31">
        <f t="shared" si="0"/>
        <v>190367508</v>
      </c>
    </row>
    <row r="11" spans="1:11" ht="13.5">
      <c r="A11" s="22" t="s">
        <v>22</v>
      </c>
      <c r="B11" s="6">
        <v>27832084</v>
      </c>
      <c r="C11" s="6">
        <v>34181655</v>
      </c>
      <c r="D11" s="23">
        <v>36699592</v>
      </c>
      <c r="E11" s="24">
        <v>45664829</v>
      </c>
      <c r="F11" s="6">
        <v>45664829</v>
      </c>
      <c r="G11" s="25">
        <v>45664829</v>
      </c>
      <c r="H11" s="26">
        <v>0</v>
      </c>
      <c r="I11" s="24">
        <v>60765407</v>
      </c>
      <c r="J11" s="6">
        <v>58878311</v>
      </c>
      <c r="K11" s="25">
        <v>62907556</v>
      </c>
    </row>
    <row r="12" spans="1:11" ht="13.5">
      <c r="A12" s="22" t="s">
        <v>23</v>
      </c>
      <c r="B12" s="6">
        <v>5841993</v>
      </c>
      <c r="C12" s="6">
        <v>6093833</v>
      </c>
      <c r="D12" s="23">
        <v>6909158</v>
      </c>
      <c r="E12" s="24">
        <v>7392712</v>
      </c>
      <c r="F12" s="6">
        <v>7392712</v>
      </c>
      <c r="G12" s="25">
        <v>7392712</v>
      </c>
      <c r="H12" s="26">
        <v>0</v>
      </c>
      <c r="I12" s="24">
        <v>7762348</v>
      </c>
      <c r="J12" s="6">
        <v>8150465</v>
      </c>
      <c r="K12" s="25">
        <v>8557988</v>
      </c>
    </row>
    <row r="13" spans="1:11" ht="13.5">
      <c r="A13" s="22" t="s">
        <v>135</v>
      </c>
      <c r="B13" s="6">
        <v>2973961</v>
      </c>
      <c r="C13" s="6">
        <v>3194846</v>
      </c>
      <c r="D13" s="23">
        <v>4630566</v>
      </c>
      <c r="E13" s="24">
        <v>4535632</v>
      </c>
      <c r="F13" s="6">
        <v>4535632</v>
      </c>
      <c r="G13" s="25">
        <v>4535632</v>
      </c>
      <c r="H13" s="26">
        <v>0</v>
      </c>
      <c r="I13" s="24">
        <v>7832794</v>
      </c>
      <c r="J13" s="6">
        <v>8855248</v>
      </c>
      <c r="K13" s="25">
        <v>9941513</v>
      </c>
    </row>
    <row r="14" spans="1:11" ht="13.5">
      <c r="A14" s="22" t="s">
        <v>24</v>
      </c>
      <c r="B14" s="6">
        <v>749337</v>
      </c>
      <c r="C14" s="6">
        <v>764688</v>
      </c>
      <c r="D14" s="23">
        <v>782475</v>
      </c>
      <c r="E14" s="24">
        <v>970152</v>
      </c>
      <c r="F14" s="6">
        <v>970152</v>
      </c>
      <c r="G14" s="25">
        <v>970152</v>
      </c>
      <c r="H14" s="26">
        <v>0</v>
      </c>
      <c r="I14" s="24">
        <v>1175216</v>
      </c>
      <c r="J14" s="6">
        <v>335189</v>
      </c>
      <c r="K14" s="25">
        <v>258409</v>
      </c>
    </row>
    <row r="15" spans="1:11" ht="13.5">
      <c r="A15" s="22" t="s">
        <v>25</v>
      </c>
      <c r="B15" s="6">
        <v>19199556</v>
      </c>
      <c r="C15" s="6">
        <v>23305596</v>
      </c>
      <c r="D15" s="23">
        <v>27973363</v>
      </c>
      <c r="E15" s="24">
        <v>32276634</v>
      </c>
      <c r="F15" s="6">
        <v>32843432</v>
      </c>
      <c r="G15" s="25">
        <v>32843432</v>
      </c>
      <c r="H15" s="26">
        <v>0</v>
      </c>
      <c r="I15" s="24">
        <v>35413983</v>
      </c>
      <c r="J15" s="6">
        <v>37503292</v>
      </c>
      <c r="K15" s="25">
        <v>38954533</v>
      </c>
    </row>
    <row r="16" spans="1:11" ht="13.5">
      <c r="A16" s="33" t="s">
        <v>26</v>
      </c>
      <c r="B16" s="6">
        <v>2190126</v>
      </c>
      <c r="C16" s="6">
        <v>2690714</v>
      </c>
      <c r="D16" s="23">
        <v>2308512</v>
      </c>
      <c r="E16" s="24">
        <v>2810296</v>
      </c>
      <c r="F16" s="6">
        <v>0</v>
      </c>
      <c r="G16" s="25">
        <v>0</v>
      </c>
      <c r="H16" s="26">
        <v>0</v>
      </c>
      <c r="I16" s="24">
        <v>3038740</v>
      </c>
      <c r="J16" s="6">
        <v>3517998</v>
      </c>
      <c r="K16" s="25">
        <v>3607019</v>
      </c>
    </row>
    <row r="17" spans="1:11" ht="13.5">
      <c r="A17" s="22" t="s">
        <v>27</v>
      </c>
      <c r="B17" s="6">
        <v>27803178</v>
      </c>
      <c r="C17" s="6">
        <v>32957130</v>
      </c>
      <c r="D17" s="23">
        <v>57553376</v>
      </c>
      <c r="E17" s="24">
        <v>49601656</v>
      </c>
      <c r="F17" s="6">
        <v>60439668</v>
      </c>
      <c r="G17" s="25">
        <v>60439668</v>
      </c>
      <c r="H17" s="26">
        <v>0</v>
      </c>
      <c r="I17" s="24">
        <v>69942891</v>
      </c>
      <c r="J17" s="6">
        <v>69653585</v>
      </c>
      <c r="K17" s="25">
        <v>68140847</v>
      </c>
    </row>
    <row r="18" spans="1:11" ht="13.5">
      <c r="A18" s="34" t="s">
        <v>28</v>
      </c>
      <c r="B18" s="35">
        <f>SUM(B11:B17)</f>
        <v>86590235</v>
      </c>
      <c r="C18" s="36">
        <f aca="true" t="shared" si="1" ref="C18:K18">SUM(C11:C17)</f>
        <v>103188462</v>
      </c>
      <c r="D18" s="37">
        <f t="shared" si="1"/>
        <v>136857042</v>
      </c>
      <c r="E18" s="35">
        <f t="shared" si="1"/>
        <v>143251911</v>
      </c>
      <c r="F18" s="36">
        <f t="shared" si="1"/>
        <v>151846425</v>
      </c>
      <c r="G18" s="38">
        <f t="shared" si="1"/>
        <v>151846425</v>
      </c>
      <c r="H18" s="39">
        <f t="shared" si="1"/>
        <v>0</v>
      </c>
      <c r="I18" s="35">
        <f t="shared" si="1"/>
        <v>185931379</v>
      </c>
      <c r="J18" s="36">
        <f t="shared" si="1"/>
        <v>186894088</v>
      </c>
      <c r="K18" s="38">
        <f t="shared" si="1"/>
        <v>192367865</v>
      </c>
    </row>
    <row r="19" spans="1:11" ht="13.5">
      <c r="A19" s="34" t="s">
        <v>29</v>
      </c>
      <c r="B19" s="40">
        <f>+B10-B18</f>
        <v>12090142</v>
      </c>
      <c r="C19" s="41">
        <f aca="true" t="shared" si="2" ref="C19:K19">+C10-C18</f>
        <v>12925334</v>
      </c>
      <c r="D19" s="42">
        <f t="shared" si="2"/>
        <v>-6116655</v>
      </c>
      <c r="E19" s="40">
        <f t="shared" si="2"/>
        <v>7331950</v>
      </c>
      <c r="F19" s="41">
        <f t="shared" si="2"/>
        <v>-27174683</v>
      </c>
      <c r="G19" s="43">
        <f t="shared" si="2"/>
        <v>-27174683</v>
      </c>
      <c r="H19" s="44">
        <f t="shared" si="2"/>
        <v>0</v>
      </c>
      <c r="I19" s="40">
        <f t="shared" si="2"/>
        <v>194</v>
      </c>
      <c r="J19" s="41">
        <f t="shared" si="2"/>
        <v>215</v>
      </c>
      <c r="K19" s="43">
        <f t="shared" si="2"/>
        <v>-2000357</v>
      </c>
    </row>
    <row r="20" spans="1:11" ht="13.5">
      <c r="A20" s="22" t="s">
        <v>30</v>
      </c>
      <c r="B20" s="24">
        <v>25795675</v>
      </c>
      <c r="C20" s="6">
        <v>21783746</v>
      </c>
      <c r="D20" s="23">
        <v>39172676</v>
      </c>
      <c r="E20" s="24">
        <v>38789000</v>
      </c>
      <c r="F20" s="6">
        <v>48365000</v>
      </c>
      <c r="G20" s="25">
        <v>48365000</v>
      </c>
      <c r="H20" s="26">
        <v>0</v>
      </c>
      <c r="I20" s="24">
        <v>38459000</v>
      </c>
      <c r="J20" s="6">
        <v>39996000</v>
      </c>
      <c r="K20" s="25">
        <v>43801000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37885817</v>
      </c>
      <c r="C22" s="52">
        <f aca="true" t="shared" si="3" ref="C22:K22">SUM(C19:C21)</f>
        <v>34709080</v>
      </c>
      <c r="D22" s="53">
        <f t="shared" si="3"/>
        <v>33056021</v>
      </c>
      <c r="E22" s="51">
        <f t="shared" si="3"/>
        <v>46120950</v>
      </c>
      <c r="F22" s="52">
        <f t="shared" si="3"/>
        <v>21190317</v>
      </c>
      <c r="G22" s="54">
        <f t="shared" si="3"/>
        <v>21190317</v>
      </c>
      <c r="H22" s="55">
        <f t="shared" si="3"/>
        <v>0</v>
      </c>
      <c r="I22" s="51">
        <f t="shared" si="3"/>
        <v>38459194</v>
      </c>
      <c r="J22" s="52">
        <f t="shared" si="3"/>
        <v>39996215</v>
      </c>
      <c r="K22" s="54">
        <f t="shared" si="3"/>
        <v>41800643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37885817</v>
      </c>
      <c r="C24" s="41">
        <f aca="true" t="shared" si="4" ref="C24:K24">SUM(C22:C23)</f>
        <v>34709080</v>
      </c>
      <c r="D24" s="42">
        <f t="shared" si="4"/>
        <v>33056021</v>
      </c>
      <c r="E24" s="40">
        <f t="shared" si="4"/>
        <v>46120950</v>
      </c>
      <c r="F24" s="41">
        <f t="shared" si="4"/>
        <v>21190317</v>
      </c>
      <c r="G24" s="43">
        <f t="shared" si="4"/>
        <v>21190317</v>
      </c>
      <c r="H24" s="44">
        <f t="shared" si="4"/>
        <v>0</v>
      </c>
      <c r="I24" s="40">
        <f t="shared" si="4"/>
        <v>38459194</v>
      </c>
      <c r="J24" s="41">
        <f t="shared" si="4"/>
        <v>39996215</v>
      </c>
      <c r="K24" s="43">
        <f t="shared" si="4"/>
        <v>41800643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35381817</v>
      </c>
      <c r="C27" s="7">
        <v>19196874</v>
      </c>
      <c r="D27" s="64">
        <v>42569942</v>
      </c>
      <c r="E27" s="65">
        <v>56335950</v>
      </c>
      <c r="F27" s="7">
        <v>52508191</v>
      </c>
      <c r="G27" s="66">
        <v>52508191</v>
      </c>
      <c r="H27" s="67">
        <v>0</v>
      </c>
      <c r="I27" s="65">
        <v>56332000</v>
      </c>
      <c r="J27" s="7">
        <v>41228000</v>
      </c>
      <c r="K27" s="66">
        <v>44901300</v>
      </c>
    </row>
    <row r="28" spans="1:11" ht="13.5">
      <c r="A28" s="68" t="s">
        <v>30</v>
      </c>
      <c r="B28" s="6">
        <v>24613306</v>
      </c>
      <c r="C28" s="6">
        <v>18616370</v>
      </c>
      <c r="D28" s="23">
        <v>38009514</v>
      </c>
      <c r="E28" s="24">
        <v>38789000</v>
      </c>
      <c r="F28" s="6">
        <v>49145247</v>
      </c>
      <c r="G28" s="25">
        <v>49145247</v>
      </c>
      <c r="H28" s="26">
        <v>0</v>
      </c>
      <c r="I28" s="24">
        <v>38459000</v>
      </c>
      <c r="J28" s="6">
        <v>39996000</v>
      </c>
      <c r="K28" s="25">
        <v>43801300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1459370</v>
      </c>
      <c r="C30" s="6">
        <v>0</v>
      </c>
      <c r="D30" s="23">
        <v>4117727</v>
      </c>
      <c r="E30" s="24">
        <v>10215000</v>
      </c>
      <c r="F30" s="6">
        <v>2050000</v>
      </c>
      <c r="G30" s="25">
        <v>2050000</v>
      </c>
      <c r="H30" s="26">
        <v>0</v>
      </c>
      <c r="I30" s="24">
        <v>13550000</v>
      </c>
      <c r="J30" s="6">
        <v>0</v>
      </c>
      <c r="K30" s="25">
        <v>0</v>
      </c>
    </row>
    <row r="31" spans="1:11" ht="13.5">
      <c r="A31" s="22" t="s">
        <v>35</v>
      </c>
      <c r="B31" s="6">
        <v>9309141</v>
      </c>
      <c r="C31" s="6">
        <v>580504</v>
      </c>
      <c r="D31" s="23">
        <v>442701</v>
      </c>
      <c r="E31" s="24">
        <v>7331950</v>
      </c>
      <c r="F31" s="6">
        <v>1312944</v>
      </c>
      <c r="G31" s="25">
        <v>1312944</v>
      </c>
      <c r="H31" s="26">
        <v>0</v>
      </c>
      <c r="I31" s="24">
        <v>4323000</v>
      </c>
      <c r="J31" s="6">
        <v>1232000</v>
      </c>
      <c r="K31" s="25">
        <v>1100000</v>
      </c>
    </row>
    <row r="32" spans="1:11" ht="13.5">
      <c r="A32" s="34" t="s">
        <v>36</v>
      </c>
      <c r="B32" s="7">
        <f>SUM(B28:B31)</f>
        <v>35381817</v>
      </c>
      <c r="C32" s="7">
        <f aca="true" t="shared" si="5" ref="C32:K32">SUM(C28:C31)</f>
        <v>19196874</v>
      </c>
      <c r="D32" s="64">
        <f t="shared" si="5"/>
        <v>42569942</v>
      </c>
      <c r="E32" s="65">
        <f t="shared" si="5"/>
        <v>56335950</v>
      </c>
      <c r="F32" s="7">
        <f t="shared" si="5"/>
        <v>52508191</v>
      </c>
      <c r="G32" s="66">
        <f t="shared" si="5"/>
        <v>52508191</v>
      </c>
      <c r="H32" s="67">
        <f t="shared" si="5"/>
        <v>0</v>
      </c>
      <c r="I32" s="65">
        <f t="shared" si="5"/>
        <v>56332000</v>
      </c>
      <c r="J32" s="7">
        <f t="shared" si="5"/>
        <v>41228000</v>
      </c>
      <c r="K32" s="66">
        <f t="shared" si="5"/>
        <v>44901300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42770742</v>
      </c>
      <c r="C35" s="6">
        <v>59775716</v>
      </c>
      <c r="D35" s="23">
        <v>65843456</v>
      </c>
      <c r="E35" s="24">
        <v>45619115</v>
      </c>
      <c r="F35" s="6">
        <v>89013576</v>
      </c>
      <c r="G35" s="25">
        <v>89013576</v>
      </c>
      <c r="H35" s="26">
        <v>81950186</v>
      </c>
      <c r="I35" s="24">
        <v>93872513</v>
      </c>
      <c r="J35" s="6">
        <v>91863871</v>
      </c>
      <c r="K35" s="25">
        <v>93954078</v>
      </c>
    </row>
    <row r="36" spans="1:11" ht="13.5">
      <c r="A36" s="22" t="s">
        <v>39</v>
      </c>
      <c r="B36" s="6">
        <v>199031592</v>
      </c>
      <c r="C36" s="6">
        <v>209581190</v>
      </c>
      <c r="D36" s="23">
        <v>247584672</v>
      </c>
      <c r="E36" s="24">
        <v>326833827</v>
      </c>
      <c r="F36" s="6">
        <v>322849540</v>
      </c>
      <c r="G36" s="25">
        <v>322849540</v>
      </c>
      <c r="H36" s="26">
        <v>272981210</v>
      </c>
      <c r="I36" s="24">
        <v>356112635</v>
      </c>
      <c r="J36" s="6">
        <v>390316301</v>
      </c>
      <c r="K36" s="25">
        <v>431990962</v>
      </c>
    </row>
    <row r="37" spans="1:11" ht="13.5">
      <c r="A37" s="22" t="s">
        <v>40</v>
      </c>
      <c r="B37" s="6">
        <v>30675481</v>
      </c>
      <c r="C37" s="6">
        <v>31404278</v>
      </c>
      <c r="D37" s="23">
        <v>40498561</v>
      </c>
      <c r="E37" s="24">
        <v>26838548</v>
      </c>
      <c r="F37" s="6">
        <v>45758246</v>
      </c>
      <c r="G37" s="25">
        <v>45758246</v>
      </c>
      <c r="H37" s="26">
        <v>22917457</v>
      </c>
      <c r="I37" s="24">
        <v>51094103</v>
      </c>
      <c r="J37" s="6">
        <v>50909224</v>
      </c>
      <c r="K37" s="25">
        <v>38025085</v>
      </c>
    </row>
    <row r="38" spans="1:11" ht="13.5">
      <c r="A38" s="22" t="s">
        <v>41</v>
      </c>
      <c r="B38" s="6">
        <v>12915974</v>
      </c>
      <c r="C38" s="6">
        <v>8745808</v>
      </c>
      <c r="D38" s="23">
        <v>10297106</v>
      </c>
      <c r="E38" s="24">
        <v>21352117</v>
      </c>
      <c r="F38" s="6">
        <v>8585186</v>
      </c>
      <c r="G38" s="25">
        <v>8585186</v>
      </c>
      <c r="H38" s="26">
        <v>486638</v>
      </c>
      <c r="I38" s="24">
        <v>10882781</v>
      </c>
      <c r="J38" s="6">
        <v>6528822</v>
      </c>
      <c r="K38" s="25">
        <v>6805822</v>
      </c>
    </row>
    <row r="39" spans="1:11" ht="13.5">
      <c r="A39" s="22" t="s">
        <v>42</v>
      </c>
      <c r="B39" s="6">
        <v>198210879</v>
      </c>
      <c r="C39" s="6">
        <v>229206820</v>
      </c>
      <c r="D39" s="23">
        <v>262632461</v>
      </c>
      <c r="E39" s="24">
        <v>324262277</v>
      </c>
      <c r="F39" s="6">
        <v>357519684</v>
      </c>
      <c r="G39" s="25">
        <v>357519684</v>
      </c>
      <c r="H39" s="26">
        <v>331527301</v>
      </c>
      <c r="I39" s="24">
        <v>388008264</v>
      </c>
      <c r="J39" s="6">
        <v>424742126</v>
      </c>
      <c r="K39" s="25">
        <v>481114133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40226264</v>
      </c>
      <c r="C42" s="6">
        <v>31245541</v>
      </c>
      <c r="D42" s="23">
        <v>29948273</v>
      </c>
      <c r="E42" s="24">
        <v>51287632</v>
      </c>
      <c r="F42" s="6">
        <v>88538486</v>
      </c>
      <c r="G42" s="25">
        <v>88538486</v>
      </c>
      <c r="H42" s="26">
        <v>66238773</v>
      </c>
      <c r="I42" s="24">
        <v>53529851</v>
      </c>
      <c r="J42" s="6">
        <v>49635135</v>
      </c>
      <c r="K42" s="25">
        <v>57684507</v>
      </c>
    </row>
    <row r="43" spans="1:11" ht="13.5">
      <c r="A43" s="22" t="s">
        <v>45</v>
      </c>
      <c r="B43" s="6">
        <v>-35125408</v>
      </c>
      <c r="C43" s="6">
        <v>-18395906</v>
      </c>
      <c r="D43" s="23">
        <v>-41784302</v>
      </c>
      <c r="E43" s="24">
        <v>-56335950</v>
      </c>
      <c r="F43" s="6">
        <v>-47539243</v>
      </c>
      <c r="G43" s="25">
        <v>-47539243</v>
      </c>
      <c r="H43" s="26">
        <v>-64959199</v>
      </c>
      <c r="I43" s="24">
        <v>-56331500</v>
      </c>
      <c r="J43" s="6">
        <v>-41228000</v>
      </c>
      <c r="K43" s="25">
        <v>-44901000</v>
      </c>
    </row>
    <row r="44" spans="1:11" ht="13.5">
      <c r="A44" s="22" t="s">
        <v>46</v>
      </c>
      <c r="B44" s="6">
        <v>-4334253</v>
      </c>
      <c r="C44" s="6">
        <v>-5623205</v>
      </c>
      <c r="D44" s="23">
        <v>2037146</v>
      </c>
      <c r="E44" s="24">
        <v>7568136</v>
      </c>
      <c r="F44" s="6">
        <v>-1376923</v>
      </c>
      <c r="G44" s="25">
        <v>-1376923</v>
      </c>
      <c r="H44" s="26">
        <v>-63091</v>
      </c>
      <c r="I44" s="24">
        <v>6610295</v>
      </c>
      <c r="J44" s="6">
        <v>-6939705</v>
      </c>
      <c r="K44" s="25">
        <v>-5208557</v>
      </c>
    </row>
    <row r="45" spans="1:11" ht="13.5">
      <c r="A45" s="34" t="s">
        <v>47</v>
      </c>
      <c r="B45" s="7">
        <v>16175297</v>
      </c>
      <c r="C45" s="7">
        <v>23401728</v>
      </c>
      <c r="D45" s="64">
        <v>13602845</v>
      </c>
      <c r="E45" s="65">
        <v>12145568</v>
      </c>
      <c r="F45" s="7">
        <v>39622320</v>
      </c>
      <c r="G45" s="66">
        <v>39622320</v>
      </c>
      <c r="H45" s="67">
        <v>3396735</v>
      </c>
      <c r="I45" s="65">
        <v>33626479</v>
      </c>
      <c r="J45" s="7">
        <v>35093909</v>
      </c>
      <c r="K45" s="66">
        <v>42668859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16175298</v>
      </c>
      <c r="C48" s="6">
        <v>23401728</v>
      </c>
      <c r="D48" s="23">
        <v>13602845</v>
      </c>
      <c r="E48" s="24">
        <v>12145708</v>
      </c>
      <c r="F48" s="6">
        <v>29817833</v>
      </c>
      <c r="G48" s="25">
        <v>29817833</v>
      </c>
      <c r="H48" s="26">
        <v>13151167</v>
      </c>
      <c r="I48" s="24">
        <v>33626620</v>
      </c>
      <c r="J48" s="6">
        <v>35094048</v>
      </c>
      <c r="K48" s="25">
        <v>42668998</v>
      </c>
    </row>
    <row r="49" spans="1:11" ht="13.5">
      <c r="A49" s="22" t="s">
        <v>50</v>
      </c>
      <c r="B49" s="6">
        <f>+B75</f>
        <v>5149185.640557639</v>
      </c>
      <c r="C49" s="6">
        <f aca="true" t="shared" si="6" ref="C49:K49">+C75</f>
        <v>6225683.632507764</v>
      </c>
      <c r="D49" s="23">
        <f t="shared" si="6"/>
        <v>8042849.484089248</v>
      </c>
      <c r="E49" s="24">
        <f t="shared" si="6"/>
        <v>8932765.93559559</v>
      </c>
      <c r="F49" s="6">
        <f t="shared" si="6"/>
        <v>-50233585.40236455</v>
      </c>
      <c r="G49" s="25">
        <f t="shared" si="6"/>
        <v>-50233585.40236455</v>
      </c>
      <c r="H49" s="26">
        <f t="shared" si="6"/>
        <v>20517950</v>
      </c>
      <c r="I49" s="24">
        <f t="shared" si="6"/>
        <v>6380279.01114469</v>
      </c>
      <c r="J49" s="6">
        <f t="shared" si="6"/>
        <v>7373173.268513471</v>
      </c>
      <c r="K49" s="25">
        <f t="shared" si="6"/>
        <v>3399975.184968576</v>
      </c>
    </row>
    <row r="50" spans="1:11" ht="13.5">
      <c r="A50" s="34" t="s">
        <v>51</v>
      </c>
      <c r="B50" s="7">
        <f>+B48-B49</f>
        <v>11026112.35944236</v>
      </c>
      <c r="C50" s="7">
        <f aca="true" t="shared" si="7" ref="C50:K50">+C48-C49</f>
        <v>17176044.367492236</v>
      </c>
      <c r="D50" s="64">
        <f t="shared" si="7"/>
        <v>5559995.515910752</v>
      </c>
      <c r="E50" s="65">
        <f t="shared" si="7"/>
        <v>3212942.0644044094</v>
      </c>
      <c r="F50" s="7">
        <f t="shared" si="7"/>
        <v>80051418.40236455</v>
      </c>
      <c r="G50" s="66">
        <f t="shared" si="7"/>
        <v>80051418.40236455</v>
      </c>
      <c r="H50" s="67">
        <f t="shared" si="7"/>
        <v>-7366783</v>
      </c>
      <c r="I50" s="65">
        <f t="shared" si="7"/>
        <v>27246340.98885531</v>
      </c>
      <c r="J50" s="7">
        <f t="shared" si="7"/>
        <v>27720874.73148653</v>
      </c>
      <c r="K50" s="66">
        <f t="shared" si="7"/>
        <v>39269022.815031424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198343919</v>
      </c>
      <c r="C53" s="6">
        <v>209581190</v>
      </c>
      <c r="D53" s="23">
        <v>247584672</v>
      </c>
      <c r="E53" s="24">
        <v>337145227</v>
      </c>
      <c r="F53" s="6">
        <v>333317468</v>
      </c>
      <c r="G53" s="25">
        <v>333317468</v>
      </c>
      <c r="H53" s="26">
        <v>280809277</v>
      </c>
      <c r="I53" s="24">
        <v>267598975</v>
      </c>
      <c r="J53" s="6">
        <v>301825022</v>
      </c>
      <c r="K53" s="25">
        <v>343512568</v>
      </c>
    </row>
    <row r="54" spans="1:11" ht="13.5">
      <c r="A54" s="22" t="s">
        <v>135</v>
      </c>
      <c r="B54" s="6">
        <v>2973961</v>
      </c>
      <c r="C54" s="6">
        <v>3194846</v>
      </c>
      <c r="D54" s="23">
        <v>4630566</v>
      </c>
      <c r="E54" s="24">
        <v>4535632</v>
      </c>
      <c r="F54" s="6">
        <v>4535632</v>
      </c>
      <c r="G54" s="25">
        <v>4535632</v>
      </c>
      <c r="H54" s="26">
        <v>0</v>
      </c>
      <c r="I54" s="24">
        <v>7832794</v>
      </c>
      <c r="J54" s="6">
        <v>8855248</v>
      </c>
      <c r="K54" s="25">
        <v>9941513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8245000</v>
      </c>
      <c r="F55" s="6">
        <v>0</v>
      </c>
      <c r="G55" s="25">
        <v>0</v>
      </c>
      <c r="H55" s="26">
        <v>0</v>
      </c>
      <c r="I55" s="24">
        <v>2590000</v>
      </c>
      <c r="J55" s="6">
        <v>0</v>
      </c>
      <c r="K55" s="25">
        <v>0</v>
      </c>
    </row>
    <row r="56" spans="1:11" ht="13.5">
      <c r="A56" s="22" t="s">
        <v>55</v>
      </c>
      <c r="B56" s="6">
        <v>4751210</v>
      </c>
      <c r="C56" s="6">
        <v>8381959</v>
      </c>
      <c r="D56" s="23">
        <v>11127412</v>
      </c>
      <c r="E56" s="24">
        <v>12540224</v>
      </c>
      <c r="F56" s="6">
        <v>0</v>
      </c>
      <c r="G56" s="25">
        <v>0</v>
      </c>
      <c r="H56" s="26">
        <v>0</v>
      </c>
      <c r="I56" s="24">
        <v>18348714</v>
      </c>
      <c r="J56" s="6">
        <v>16658600</v>
      </c>
      <c r="K56" s="25">
        <v>19629250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1568466</v>
      </c>
      <c r="C59" s="6">
        <v>2690716</v>
      </c>
      <c r="D59" s="23">
        <v>4030319</v>
      </c>
      <c r="E59" s="24">
        <v>4030319</v>
      </c>
      <c r="F59" s="6">
        <v>4030319</v>
      </c>
      <c r="G59" s="25">
        <v>4030319</v>
      </c>
      <c r="H59" s="26">
        <v>4030319</v>
      </c>
      <c r="I59" s="24">
        <v>4030319</v>
      </c>
      <c r="J59" s="6">
        <v>4195023</v>
      </c>
      <c r="K59" s="25">
        <v>4362023</v>
      </c>
    </row>
    <row r="60" spans="1:11" ht="13.5">
      <c r="A60" s="33" t="s">
        <v>58</v>
      </c>
      <c r="B60" s="6">
        <v>0</v>
      </c>
      <c r="C60" s="6">
        <v>2690716</v>
      </c>
      <c r="D60" s="23">
        <v>5010766</v>
      </c>
      <c r="E60" s="24">
        <v>5010766</v>
      </c>
      <c r="F60" s="6">
        <v>5010766</v>
      </c>
      <c r="G60" s="25">
        <v>5010766</v>
      </c>
      <c r="H60" s="26">
        <v>5010766</v>
      </c>
      <c r="I60" s="24">
        <v>125481930</v>
      </c>
      <c r="J60" s="6">
        <v>134258809</v>
      </c>
      <c r="K60" s="25">
        <v>141944019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10653</v>
      </c>
      <c r="C62" s="92">
        <v>11510</v>
      </c>
      <c r="D62" s="93">
        <v>12199</v>
      </c>
      <c r="E62" s="91">
        <v>12199</v>
      </c>
      <c r="F62" s="92">
        <v>12199</v>
      </c>
      <c r="G62" s="93">
        <v>12199</v>
      </c>
      <c r="H62" s="94">
        <v>12199</v>
      </c>
      <c r="I62" s="91">
        <v>12199</v>
      </c>
      <c r="J62" s="92">
        <v>12199</v>
      </c>
      <c r="K62" s="93">
        <v>12199</v>
      </c>
    </row>
    <row r="63" spans="1:11" ht="13.5">
      <c r="A63" s="90" t="s">
        <v>61</v>
      </c>
      <c r="B63" s="91">
        <v>12499</v>
      </c>
      <c r="C63" s="92">
        <v>13523</v>
      </c>
      <c r="D63" s="93">
        <v>14334</v>
      </c>
      <c r="E63" s="91">
        <v>14334</v>
      </c>
      <c r="F63" s="92">
        <v>14334</v>
      </c>
      <c r="G63" s="93">
        <v>14334</v>
      </c>
      <c r="H63" s="94">
        <v>14334</v>
      </c>
      <c r="I63" s="91">
        <v>14334</v>
      </c>
      <c r="J63" s="92">
        <v>14334</v>
      </c>
      <c r="K63" s="93">
        <v>14334</v>
      </c>
    </row>
    <row r="64" spans="1:11" ht="13.5">
      <c r="A64" s="90" t="s">
        <v>62</v>
      </c>
      <c r="B64" s="91">
        <v>12830</v>
      </c>
      <c r="C64" s="92">
        <v>12072</v>
      </c>
      <c r="D64" s="93">
        <v>12796</v>
      </c>
      <c r="E64" s="91">
        <v>12796</v>
      </c>
      <c r="F64" s="92">
        <v>12796</v>
      </c>
      <c r="G64" s="93">
        <v>12796</v>
      </c>
      <c r="H64" s="94">
        <v>12796</v>
      </c>
      <c r="I64" s="91">
        <v>12796</v>
      </c>
      <c r="J64" s="92">
        <v>12796</v>
      </c>
      <c r="K64" s="93">
        <v>12796</v>
      </c>
    </row>
    <row r="65" spans="1:11" ht="13.5">
      <c r="A65" s="90" t="s">
        <v>63</v>
      </c>
      <c r="B65" s="91">
        <v>22461</v>
      </c>
      <c r="C65" s="92">
        <v>24225</v>
      </c>
      <c r="D65" s="93">
        <v>25924</v>
      </c>
      <c r="E65" s="91">
        <v>25924</v>
      </c>
      <c r="F65" s="92">
        <v>25924</v>
      </c>
      <c r="G65" s="93">
        <v>25924</v>
      </c>
      <c r="H65" s="94">
        <v>25924</v>
      </c>
      <c r="I65" s="91">
        <v>25924</v>
      </c>
      <c r="J65" s="92">
        <v>25924</v>
      </c>
      <c r="K65" s="93">
        <v>25924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1.0853214358516614</v>
      </c>
      <c r="C70" s="5">
        <f aca="true" t="shared" si="8" ref="C70:K70">IF(ISERROR(C71/C72),0,(C71/C72))</f>
        <v>0.7120419981230632</v>
      </c>
      <c r="D70" s="5">
        <f t="shared" si="8"/>
        <v>0.673399845986784</v>
      </c>
      <c r="E70" s="5">
        <f t="shared" si="8"/>
        <v>0.7725295145924979</v>
      </c>
      <c r="F70" s="5">
        <f t="shared" si="8"/>
        <v>1.7372097416255854</v>
      </c>
      <c r="G70" s="5">
        <f t="shared" si="8"/>
        <v>1.7372097416255854</v>
      </c>
      <c r="H70" s="5">
        <f t="shared" si="8"/>
        <v>0</v>
      </c>
      <c r="I70" s="5">
        <f t="shared" si="8"/>
        <v>0.7973078096602421</v>
      </c>
      <c r="J70" s="5">
        <f t="shared" si="8"/>
        <v>0.8420652594158436</v>
      </c>
      <c r="K70" s="5">
        <f t="shared" si="8"/>
        <v>0.8459285198547302</v>
      </c>
    </row>
    <row r="71" spans="1:11" ht="12.75" hidden="1">
      <c r="A71" s="1" t="s">
        <v>141</v>
      </c>
      <c r="B71" s="1">
        <f>+B83</f>
        <v>44696733</v>
      </c>
      <c r="C71" s="1">
        <f aca="true" t="shared" si="9" ref="C71:K71">+C83</f>
        <v>36849888</v>
      </c>
      <c r="D71" s="1">
        <f t="shared" si="9"/>
        <v>39657224</v>
      </c>
      <c r="E71" s="1">
        <f t="shared" si="9"/>
        <v>50961412</v>
      </c>
      <c r="F71" s="1">
        <f t="shared" si="9"/>
        <v>72450030</v>
      </c>
      <c r="G71" s="1">
        <f t="shared" si="9"/>
        <v>72450030</v>
      </c>
      <c r="H71" s="1">
        <f t="shared" si="9"/>
        <v>55636431</v>
      </c>
      <c r="I71" s="1">
        <f t="shared" si="9"/>
        <v>61656678</v>
      </c>
      <c r="J71" s="1">
        <f t="shared" si="9"/>
        <v>68423589</v>
      </c>
      <c r="K71" s="1">
        <f t="shared" si="9"/>
        <v>72684355</v>
      </c>
    </row>
    <row r="72" spans="1:11" ht="12.75" hidden="1">
      <c r="A72" s="1" t="s">
        <v>142</v>
      </c>
      <c r="B72" s="1">
        <f>+B77</f>
        <v>41182945</v>
      </c>
      <c r="C72" s="1">
        <f aca="true" t="shared" si="10" ref="C72:K72">+C77</f>
        <v>51752408</v>
      </c>
      <c r="D72" s="1">
        <f t="shared" si="10"/>
        <v>58891050</v>
      </c>
      <c r="E72" s="1">
        <f t="shared" si="10"/>
        <v>65966945</v>
      </c>
      <c r="F72" s="1">
        <f t="shared" si="10"/>
        <v>41704826</v>
      </c>
      <c r="G72" s="1">
        <f t="shared" si="10"/>
        <v>41704826</v>
      </c>
      <c r="H72" s="1">
        <f t="shared" si="10"/>
        <v>0</v>
      </c>
      <c r="I72" s="1">
        <f t="shared" si="10"/>
        <v>77331085</v>
      </c>
      <c r="J72" s="1">
        <f t="shared" si="10"/>
        <v>81256872</v>
      </c>
      <c r="K72" s="1">
        <f t="shared" si="10"/>
        <v>85922573</v>
      </c>
    </row>
    <row r="73" spans="1:11" ht="12.75" hidden="1">
      <c r="A73" s="1" t="s">
        <v>143</v>
      </c>
      <c r="B73" s="1">
        <f>+B74</f>
        <v>15943625.333333328</v>
      </c>
      <c r="C73" s="1">
        <f aca="true" t="shared" si="11" ref="C73:K73">+(C78+C80+C81+C82)-(B78+B80+B81+B82)</f>
        <v>9085742</v>
      </c>
      <c r="D73" s="1">
        <f t="shared" si="11"/>
        <v>15777487</v>
      </c>
      <c r="E73" s="1">
        <f t="shared" si="11"/>
        <v>-18678068</v>
      </c>
      <c r="F73" s="1">
        <f>+(F78+F80+F81+F82)-(D78+D80+D81+D82)</f>
        <v>7182744</v>
      </c>
      <c r="G73" s="1">
        <f>+(G78+G80+G81+G82)-(D78+D80+D81+D82)</f>
        <v>7182744</v>
      </c>
      <c r="H73" s="1">
        <f>+(H78+H80+H81+H82)-(D78+D80+D81+D82)</f>
        <v>11371993</v>
      </c>
      <c r="I73" s="1">
        <f>+(I78+I80+I81+I82)-(E78+E80+E81+E82)</f>
        <v>26910962</v>
      </c>
      <c r="J73" s="1">
        <f t="shared" si="11"/>
        <v>-3476070</v>
      </c>
      <c r="K73" s="1">
        <f t="shared" si="11"/>
        <v>-5484743</v>
      </c>
    </row>
    <row r="74" spans="1:11" ht="12.75" hidden="1">
      <c r="A74" s="1" t="s">
        <v>144</v>
      </c>
      <c r="B74" s="1">
        <f>+TREND(C74:E74)</f>
        <v>15943625.333333328</v>
      </c>
      <c r="C74" s="1">
        <f>+C73</f>
        <v>9085742</v>
      </c>
      <c r="D74" s="1">
        <f aca="true" t="shared" si="12" ref="D74:K74">+D73</f>
        <v>15777487</v>
      </c>
      <c r="E74" s="1">
        <f t="shared" si="12"/>
        <v>-18678068</v>
      </c>
      <c r="F74" s="1">
        <f t="shared" si="12"/>
        <v>7182744</v>
      </c>
      <c r="G74" s="1">
        <f t="shared" si="12"/>
        <v>7182744</v>
      </c>
      <c r="H74" s="1">
        <f t="shared" si="12"/>
        <v>11371993</v>
      </c>
      <c r="I74" s="1">
        <f t="shared" si="12"/>
        <v>26910962</v>
      </c>
      <c r="J74" s="1">
        <f t="shared" si="12"/>
        <v>-3476070</v>
      </c>
      <c r="K74" s="1">
        <f t="shared" si="12"/>
        <v>-5484743</v>
      </c>
    </row>
    <row r="75" spans="1:11" ht="12.75" hidden="1">
      <c r="A75" s="1" t="s">
        <v>145</v>
      </c>
      <c r="B75" s="1">
        <f>+B84-(((B80+B81+B78)*B70)-B79)</f>
        <v>5149185.640557639</v>
      </c>
      <c r="C75" s="1">
        <f aca="true" t="shared" si="13" ref="C75:K75">+C84-(((C80+C81+C78)*C70)-C79)</f>
        <v>6225683.632507764</v>
      </c>
      <c r="D75" s="1">
        <f t="shared" si="13"/>
        <v>8042849.484089248</v>
      </c>
      <c r="E75" s="1">
        <f t="shared" si="13"/>
        <v>8932765.93559559</v>
      </c>
      <c r="F75" s="1">
        <f t="shared" si="13"/>
        <v>-50233585.40236455</v>
      </c>
      <c r="G75" s="1">
        <f t="shared" si="13"/>
        <v>-50233585.40236455</v>
      </c>
      <c r="H75" s="1">
        <f t="shared" si="13"/>
        <v>20517950</v>
      </c>
      <c r="I75" s="1">
        <f t="shared" si="13"/>
        <v>6380279.01114469</v>
      </c>
      <c r="J75" s="1">
        <f t="shared" si="13"/>
        <v>7373173.268513471</v>
      </c>
      <c r="K75" s="1">
        <f t="shared" si="13"/>
        <v>3399975.184968576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41182945</v>
      </c>
      <c r="C77" s="3">
        <v>51752408</v>
      </c>
      <c r="D77" s="3">
        <v>58891050</v>
      </c>
      <c r="E77" s="3">
        <v>65966945</v>
      </c>
      <c r="F77" s="3">
        <v>41704826</v>
      </c>
      <c r="G77" s="3">
        <v>41704826</v>
      </c>
      <c r="H77" s="3">
        <v>0</v>
      </c>
      <c r="I77" s="3">
        <v>77331085</v>
      </c>
      <c r="J77" s="3">
        <v>81256872</v>
      </c>
      <c r="K77" s="3">
        <v>85922573</v>
      </c>
    </row>
    <row r="78" spans="1:11" ht="12.75" hidden="1">
      <c r="A78" s="2" t="s">
        <v>65</v>
      </c>
      <c r="B78" s="3">
        <v>687673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3793585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28211143</v>
      </c>
      <c r="C79" s="3">
        <v>28165190</v>
      </c>
      <c r="D79" s="3">
        <v>29848232</v>
      </c>
      <c r="E79" s="3">
        <v>21935172</v>
      </c>
      <c r="F79" s="3">
        <v>44234927</v>
      </c>
      <c r="G79" s="3">
        <v>44234927</v>
      </c>
      <c r="H79" s="3">
        <v>12151041</v>
      </c>
      <c r="I79" s="3">
        <v>43701891</v>
      </c>
      <c r="J79" s="3">
        <v>45248160</v>
      </c>
      <c r="K79" s="3">
        <v>37572578</v>
      </c>
    </row>
    <row r="80" spans="1:11" ht="12.75" hidden="1">
      <c r="A80" s="2" t="s">
        <v>67</v>
      </c>
      <c r="B80" s="3">
        <v>25018614</v>
      </c>
      <c r="C80" s="3">
        <v>34513957</v>
      </c>
      <c r="D80" s="3">
        <v>43315700</v>
      </c>
      <c r="E80" s="3">
        <v>32350857</v>
      </c>
      <c r="F80" s="3">
        <v>58211669</v>
      </c>
      <c r="G80" s="3">
        <v>58211669</v>
      </c>
      <c r="H80" s="3">
        <v>55943717</v>
      </c>
      <c r="I80" s="3">
        <v>59411819</v>
      </c>
      <c r="J80" s="3">
        <v>56085749</v>
      </c>
      <c r="K80" s="3">
        <v>50751006</v>
      </c>
    </row>
    <row r="81" spans="1:11" ht="12.75" hidden="1">
      <c r="A81" s="2" t="s">
        <v>68</v>
      </c>
      <c r="B81" s="3">
        <v>1443483</v>
      </c>
      <c r="C81" s="3">
        <v>1721555</v>
      </c>
      <c r="D81" s="3">
        <v>8697299</v>
      </c>
      <c r="E81" s="3">
        <v>984074</v>
      </c>
      <c r="F81" s="3">
        <v>984074</v>
      </c>
      <c r="G81" s="3">
        <v>984074</v>
      </c>
      <c r="H81" s="3">
        <v>3647690</v>
      </c>
      <c r="I81" s="3">
        <v>834074</v>
      </c>
      <c r="J81" s="3">
        <v>684074</v>
      </c>
      <c r="K81" s="3">
        <v>534074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44696733</v>
      </c>
      <c r="C83" s="3">
        <v>36849888</v>
      </c>
      <c r="D83" s="3">
        <v>39657224</v>
      </c>
      <c r="E83" s="3">
        <v>50961412</v>
      </c>
      <c r="F83" s="3">
        <v>72450030</v>
      </c>
      <c r="G83" s="3">
        <v>72450030</v>
      </c>
      <c r="H83" s="3">
        <v>55636431</v>
      </c>
      <c r="I83" s="3">
        <v>61656678</v>
      </c>
      <c r="J83" s="3">
        <v>68423589</v>
      </c>
      <c r="K83" s="3">
        <v>72684355</v>
      </c>
    </row>
    <row r="84" spans="1:11" ht="12.75" hidden="1">
      <c r="A84" s="2" t="s">
        <v>71</v>
      </c>
      <c r="B84" s="3">
        <v>6404270</v>
      </c>
      <c r="C84" s="3">
        <v>3861700</v>
      </c>
      <c r="D84" s="3">
        <v>13220163</v>
      </c>
      <c r="E84" s="3">
        <v>12749812</v>
      </c>
      <c r="F84" s="3">
        <v>8366909</v>
      </c>
      <c r="G84" s="3">
        <v>8366909</v>
      </c>
      <c r="H84" s="3">
        <v>8366909</v>
      </c>
      <c r="I84" s="3">
        <v>10712909</v>
      </c>
      <c r="J84" s="3">
        <v>9928909</v>
      </c>
      <c r="K84" s="3">
        <v>9210909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36012514</v>
      </c>
      <c r="C5" s="6">
        <v>42425519</v>
      </c>
      <c r="D5" s="23">
        <v>51149862</v>
      </c>
      <c r="E5" s="24">
        <v>57050000</v>
      </c>
      <c r="F5" s="6">
        <v>57650000</v>
      </c>
      <c r="G5" s="25">
        <v>57650000</v>
      </c>
      <c r="H5" s="26">
        <v>0</v>
      </c>
      <c r="I5" s="24">
        <v>55889000</v>
      </c>
      <c r="J5" s="6">
        <v>58735015</v>
      </c>
      <c r="K5" s="25">
        <v>61847971</v>
      </c>
    </row>
    <row r="6" spans="1:11" ht="13.5">
      <c r="A6" s="22" t="s">
        <v>18</v>
      </c>
      <c r="B6" s="6">
        <v>166315713</v>
      </c>
      <c r="C6" s="6">
        <v>186766075</v>
      </c>
      <c r="D6" s="23">
        <v>209493157</v>
      </c>
      <c r="E6" s="24">
        <v>239984190</v>
      </c>
      <c r="F6" s="6">
        <v>240428170</v>
      </c>
      <c r="G6" s="25">
        <v>240428170</v>
      </c>
      <c r="H6" s="26">
        <v>0</v>
      </c>
      <c r="I6" s="24">
        <v>256408686</v>
      </c>
      <c r="J6" s="6">
        <v>282049561</v>
      </c>
      <c r="K6" s="25">
        <v>310254522</v>
      </c>
    </row>
    <row r="7" spans="1:11" ht="13.5">
      <c r="A7" s="22" t="s">
        <v>19</v>
      </c>
      <c r="B7" s="6">
        <v>3522342</v>
      </c>
      <c r="C7" s="6">
        <v>3970429</v>
      </c>
      <c r="D7" s="23">
        <v>4369190</v>
      </c>
      <c r="E7" s="24">
        <v>4254390</v>
      </c>
      <c r="F7" s="6">
        <v>2670000</v>
      </c>
      <c r="G7" s="25">
        <v>2670000</v>
      </c>
      <c r="H7" s="26">
        <v>0</v>
      </c>
      <c r="I7" s="24">
        <v>3405650</v>
      </c>
      <c r="J7" s="6">
        <v>3592960</v>
      </c>
      <c r="K7" s="25">
        <v>3783390</v>
      </c>
    </row>
    <row r="8" spans="1:11" ht="13.5">
      <c r="A8" s="22" t="s">
        <v>20</v>
      </c>
      <c r="B8" s="6">
        <v>91324588</v>
      </c>
      <c r="C8" s="6">
        <v>93950094</v>
      </c>
      <c r="D8" s="23">
        <v>133144804</v>
      </c>
      <c r="E8" s="24">
        <v>106545000</v>
      </c>
      <c r="F8" s="6">
        <v>115880000</v>
      </c>
      <c r="G8" s="25">
        <v>115880000</v>
      </c>
      <c r="H8" s="26">
        <v>0</v>
      </c>
      <c r="I8" s="24">
        <v>105866690</v>
      </c>
      <c r="J8" s="6">
        <v>115832250</v>
      </c>
      <c r="K8" s="25">
        <v>115534100</v>
      </c>
    </row>
    <row r="9" spans="1:11" ht="13.5">
      <c r="A9" s="22" t="s">
        <v>21</v>
      </c>
      <c r="B9" s="6">
        <v>10593649</v>
      </c>
      <c r="C9" s="6">
        <v>9806645</v>
      </c>
      <c r="D9" s="23">
        <v>58155377</v>
      </c>
      <c r="E9" s="24">
        <v>12176330</v>
      </c>
      <c r="F9" s="6">
        <v>16927530</v>
      </c>
      <c r="G9" s="25">
        <v>16927530</v>
      </c>
      <c r="H9" s="26">
        <v>0</v>
      </c>
      <c r="I9" s="24">
        <v>36642804</v>
      </c>
      <c r="J9" s="6">
        <v>29984210</v>
      </c>
      <c r="K9" s="25">
        <v>32069480</v>
      </c>
    </row>
    <row r="10" spans="1:11" ht="25.5">
      <c r="A10" s="27" t="s">
        <v>134</v>
      </c>
      <c r="B10" s="28">
        <f>SUM(B5:B9)</f>
        <v>307768806</v>
      </c>
      <c r="C10" s="29">
        <f aca="true" t="shared" si="0" ref="C10:K10">SUM(C5:C9)</f>
        <v>336918762</v>
      </c>
      <c r="D10" s="30">
        <f t="shared" si="0"/>
        <v>456312390</v>
      </c>
      <c r="E10" s="28">
        <f t="shared" si="0"/>
        <v>420009910</v>
      </c>
      <c r="F10" s="29">
        <f t="shared" si="0"/>
        <v>433555700</v>
      </c>
      <c r="G10" s="31">
        <f t="shared" si="0"/>
        <v>433555700</v>
      </c>
      <c r="H10" s="32">
        <f t="shared" si="0"/>
        <v>0</v>
      </c>
      <c r="I10" s="28">
        <f t="shared" si="0"/>
        <v>458212830</v>
      </c>
      <c r="J10" s="29">
        <f t="shared" si="0"/>
        <v>490193996</v>
      </c>
      <c r="K10" s="31">
        <f t="shared" si="0"/>
        <v>523489463</v>
      </c>
    </row>
    <row r="11" spans="1:11" ht="13.5">
      <c r="A11" s="22" t="s">
        <v>22</v>
      </c>
      <c r="B11" s="6">
        <v>88369212</v>
      </c>
      <c r="C11" s="6">
        <v>101301879</v>
      </c>
      <c r="D11" s="23">
        <v>103610918</v>
      </c>
      <c r="E11" s="24">
        <v>110424220</v>
      </c>
      <c r="F11" s="6">
        <v>119734360</v>
      </c>
      <c r="G11" s="25">
        <v>119734360</v>
      </c>
      <c r="H11" s="26">
        <v>0</v>
      </c>
      <c r="I11" s="24">
        <v>130169605</v>
      </c>
      <c r="J11" s="6">
        <v>134184070</v>
      </c>
      <c r="K11" s="25">
        <v>141450010</v>
      </c>
    </row>
    <row r="12" spans="1:11" ht="13.5">
      <c r="A12" s="22" t="s">
        <v>23</v>
      </c>
      <c r="B12" s="6">
        <v>11264369</v>
      </c>
      <c r="C12" s="6">
        <v>12093446</v>
      </c>
      <c r="D12" s="23">
        <v>13981114</v>
      </c>
      <c r="E12" s="24">
        <v>15495110</v>
      </c>
      <c r="F12" s="6">
        <v>15380110</v>
      </c>
      <c r="G12" s="25">
        <v>15380110</v>
      </c>
      <c r="H12" s="26">
        <v>0</v>
      </c>
      <c r="I12" s="24">
        <v>16589540</v>
      </c>
      <c r="J12" s="6">
        <v>17501970</v>
      </c>
      <c r="K12" s="25">
        <v>18429590</v>
      </c>
    </row>
    <row r="13" spans="1:11" ht="13.5">
      <c r="A13" s="22" t="s">
        <v>135</v>
      </c>
      <c r="B13" s="6">
        <v>69784544</v>
      </c>
      <c r="C13" s="6">
        <v>96145452</v>
      </c>
      <c r="D13" s="23">
        <v>88654874</v>
      </c>
      <c r="E13" s="24">
        <v>20769520</v>
      </c>
      <c r="F13" s="6">
        <v>20769520</v>
      </c>
      <c r="G13" s="25">
        <v>20769520</v>
      </c>
      <c r="H13" s="26">
        <v>0</v>
      </c>
      <c r="I13" s="24">
        <v>21993690</v>
      </c>
      <c r="J13" s="6">
        <v>23203350</v>
      </c>
      <c r="K13" s="25">
        <v>24476790</v>
      </c>
    </row>
    <row r="14" spans="1:11" ht="13.5">
      <c r="A14" s="22" t="s">
        <v>24</v>
      </c>
      <c r="B14" s="6">
        <v>126280</v>
      </c>
      <c r="C14" s="6">
        <v>4511652</v>
      </c>
      <c r="D14" s="23">
        <v>892016</v>
      </c>
      <c r="E14" s="24">
        <v>0</v>
      </c>
      <c r="F14" s="6">
        <v>650000</v>
      </c>
      <c r="G14" s="25">
        <v>650000</v>
      </c>
      <c r="H14" s="26">
        <v>0</v>
      </c>
      <c r="I14" s="24">
        <v>650000</v>
      </c>
      <c r="J14" s="6">
        <v>715000</v>
      </c>
      <c r="K14" s="25">
        <v>786500</v>
      </c>
    </row>
    <row r="15" spans="1:11" ht="13.5">
      <c r="A15" s="22" t="s">
        <v>25</v>
      </c>
      <c r="B15" s="6">
        <v>116674075</v>
      </c>
      <c r="C15" s="6">
        <v>126498117</v>
      </c>
      <c r="D15" s="23">
        <v>136065916</v>
      </c>
      <c r="E15" s="24">
        <v>172959470</v>
      </c>
      <c r="F15" s="6">
        <v>162031720</v>
      </c>
      <c r="G15" s="25">
        <v>162031720</v>
      </c>
      <c r="H15" s="26">
        <v>0</v>
      </c>
      <c r="I15" s="24">
        <v>180045500</v>
      </c>
      <c r="J15" s="6">
        <v>195492470</v>
      </c>
      <c r="K15" s="25">
        <v>206240760</v>
      </c>
    </row>
    <row r="16" spans="1:11" ht="13.5">
      <c r="A16" s="33" t="s">
        <v>26</v>
      </c>
      <c r="B16" s="6">
        <v>27871304</v>
      </c>
      <c r="C16" s="6">
        <v>19155256</v>
      </c>
      <c r="D16" s="23">
        <v>33797584</v>
      </c>
      <c r="E16" s="24">
        <v>12725570</v>
      </c>
      <c r="F16" s="6">
        <v>34384000</v>
      </c>
      <c r="G16" s="25">
        <v>34384000</v>
      </c>
      <c r="H16" s="26">
        <v>0</v>
      </c>
      <c r="I16" s="24">
        <v>14096440</v>
      </c>
      <c r="J16" s="6">
        <v>14871750</v>
      </c>
      <c r="K16" s="25">
        <v>15689370</v>
      </c>
    </row>
    <row r="17" spans="1:11" ht="13.5">
      <c r="A17" s="22" t="s">
        <v>27</v>
      </c>
      <c r="B17" s="6">
        <v>74381036</v>
      </c>
      <c r="C17" s="6">
        <v>71157552</v>
      </c>
      <c r="D17" s="23">
        <v>86725429</v>
      </c>
      <c r="E17" s="24">
        <v>117960480</v>
      </c>
      <c r="F17" s="6">
        <v>112187270</v>
      </c>
      <c r="G17" s="25">
        <v>112187270</v>
      </c>
      <c r="H17" s="26">
        <v>0</v>
      </c>
      <c r="I17" s="24">
        <v>126000320</v>
      </c>
      <c r="J17" s="6">
        <v>137698520</v>
      </c>
      <c r="K17" s="25">
        <v>145248700</v>
      </c>
    </row>
    <row r="18" spans="1:11" ht="13.5">
      <c r="A18" s="34" t="s">
        <v>28</v>
      </c>
      <c r="B18" s="35">
        <f>SUM(B11:B17)</f>
        <v>388470820</v>
      </c>
      <c r="C18" s="36">
        <f aca="true" t="shared" si="1" ref="C18:K18">SUM(C11:C17)</f>
        <v>430863354</v>
      </c>
      <c r="D18" s="37">
        <f t="shared" si="1"/>
        <v>463727851</v>
      </c>
      <c r="E18" s="35">
        <f t="shared" si="1"/>
        <v>450334370</v>
      </c>
      <c r="F18" s="36">
        <f t="shared" si="1"/>
        <v>465136980</v>
      </c>
      <c r="G18" s="38">
        <f t="shared" si="1"/>
        <v>465136980</v>
      </c>
      <c r="H18" s="39">
        <f t="shared" si="1"/>
        <v>0</v>
      </c>
      <c r="I18" s="35">
        <f t="shared" si="1"/>
        <v>489545095</v>
      </c>
      <c r="J18" s="36">
        <f t="shared" si="1"/>
        <v>523667130</v>
      </c>
      <c r="K18" s="38">
        <f t="shared" si="1"/>
        <v>552321720</v>
      </c>
    </row>
    <row r="19" spans="1:11" ht="13.5">
      <c r="A19" s="34" t="s">
        <v>29</v>
      </c>
      <c r="B19" s="40">
        <f>+B10-B18</f>
        <v>-80702014</v>
      </c>
      <c r="C19" s="41">
        <f aca="true" t="shared" si="2" ref="C19:K19">+C10-C18</f>
        <v>-93944592</v>
      </c>
      <c r="D19" s="42">
        <f t="shared" si="2"/>
        <v>-7415461</v>
      </c>
      <c r="E19" s="40">
        <f t="shared" si="2"/>
        <v>-30324460</v>
      </c>
      <c r="F19" s="41">
        <f t="shared" si="2"/>
        <v>-31581280</v>
      </c>
      <c r="G19" s="43">
        <f t="shared" si="2"/>
        <v>-31581280</v>
      </c>
      <c r="H19" s="44">
        <f t="shared" si="2"/>
        <v>0</v>
      </c>
      <c r="I19" s="40">
        <f t="shared" si="2"/>
        <v>-31332265</v>
      </c>
      <c r="J19" s="41">
        <f t="shared" si="2"/>
        <v>-33473134</v>
      </c>
      <c r="K19" s="43">
        <f t="shared" si="2"/>
        <v>-28832257</v>
      </c>
    </row>
    <row r="20" spans="1:11" ht="13.5">
      <c r="A20" s="22" t="s">
        <v>30</v>
      </c>
      <c r="B20" s="24">
        <v>16493748</v>
      </c>
      <c r="C20" s="6">
        <v>22800608</v>
      </c>
      <c r="D20" s="23">
        <v>29906643</v>
      </c>
      <c r="E20" s="24">
        <v>49182000</v>
      </c>
      <c r="F20" s="6">
        <v>43158000</v>
      </c>
      <c r="G20" s="25">
        <v>43158000</v>
      </c>
      <c r="H20" s="26">
        <v>0</v>
      </c>
      <c r="I20" s="24">
        <v>53566000</v>
      </c>
      <c r="J20" s="6">
        <v>55885000</v>
      </c>
      <c r="K20" s="25">
        <v>58861000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-64208266</v>
      </c>
      <c r="C22" s="52">
        <f aca="true" t="shared" si="3" ref="C22:K22">SUM(C19:C21)</f>
        <v>-71143984</v>
      </c>
      <c r="D22" s="53">
        <f t="shared" si="3"/>
        <v>22491182</v>
      </c>
      <c r="E22" s="51">
        <f t="shared" si="3"/>
        <v>18857540</v>
      </c>
      <c r="F22" s="52">
        <f t="shared" si="3"/>
        <v>11576720</v>
      </c>
      <c r="G22" s="54">
        <f t="shared" si="3"/>
        <v>11576720</v>
      </c>
      <c r="H22" s="55">
        <f t="shared" si="3"/>
        <v>0</v>
      </c>
      <c r="I22" s="51">
        <f t="shared" si="3"/>
        <v>22233735</v>
      </c>
      <c r="J22" s="52">
        <f t="shared" si="3"/>
        <v>22411866</v>
      </c>
      <c r="K22" s="54">
        <f t="shared" si="3"/>
        <v>30028743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-64208266</v>
      </c>
      <c r="C24" s="41">
        <f aca="true" t="shared" si="4" ref="C24:K24">SUM(C22:C23)</f>
        <v>-71143984</v>
      </c>
      <c r="D24" s="42">
        <f t="shared" si="4"/>
        <v>22491182</v>
      </c>
      <c r="E24" s="40">
        <f t="shared" si="4"/>
        <v>18857540</v>
      </c>
      <c r="F24" s="41">
        <f t="shared" si="4"/>
        <v>11576720</v>
      </c>
      <c r="G24" s="43">
        <f t="shared" si="4"/>
        <v>11576720</v>
      </c>
      <c r="H24" s="44">
        <f t="shared" si="4"/>
        <v>0</v>
      </c>
      <c r="I24" s="40">
        <f t="shared" si="4"/>
        <v>22233735</v>
      </c>
      <c r="J24" s="41">
        <f t="shared" si="4"/>
        <v>22411866</v>
      </c>
      <c r="K24" s="43">
        <f t="shared" si="4"/>
        <v>30028743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13360222</v>
      </c>
      <c r="C27" s="7">
        <v>42088684</v>
      </c>
      <c r="D27" s="64">
        <v>48251574</v>
      </c>
      <c r="E27" s="65">
        <v>54413920</v>
      </c>
      <c r="F27" s="7">
        <v>54163700</v>
      </c>
      <c r="G27" s="66">
        <v>54163700</v>
      </c>
      <c r="H27" s="67">
        <v>0</v>
      </c>
      <c r="I27" s="65">
        <v>65061000</v>
      </c>
      <c r="J27" s="7">
        <v>68011630</v>
      </c>
      <c r="K27" s="66">
        <v>71650220</v>
      </c>
    </row>
    <row r="28" spans="1:11" ht="13.5">
      <c r="A28" s="68" t="s">
        <v>30</v>
      </c>
      <c r="B28" s="6">
        <v>13360222</v>
      </c>
      <c r="C28" s="6">
        <v>31801000</v>
      </c>
      <c r="D28" s="23">
        <v>38907000</v>
      </c>
      <c r="E28" s="24">
        <v>43158000</v>
      </c>
      <c r="F28" s="6">
        <v>43158000</v>
      </c>
      <c r="G28" s="25">
        <v>43158000</v>
      </c>
      <c r="H28" s="26">
        <v>0</v>
      </c>
      <c r="I28" s="24">
        <v>53566000</v>
      </c>
      <c r="J28" s="6">
        <v>55884630</v>
      </c>
      <c r="K28" s="25">
        <v>58861220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10287684</v>
      </c>
      <c r="D31" s="23">
        <v>9344574</v>
      </c>
      <c r="E31" s="24">
        <v>11255920</v>
      </c>
      <c r="F31" s="6">
        <v>11005700</v>
      </c>
      <c r="G31" s="25">
        <v>11005700</v>
      </c>
      <c r="H31" s="26">
        <v>0</v>
      </c>
      <c r="I31" s="24">
        <v>11495000</v>
      </c>
      <c r="J31" s="6">
        <v>12127000</v>
      </c>
      <c r="K31" s="25">
        <v>12789000</v>
      </c>
    </row>
    <row r="32" spans="1:11" ht="13.5">
      <c r="A32" s="34" t="s">
        <v>36</v>
      </c>
      <c r="B32" s="7">
        <f>SUM(B28:B31)</f>
        <v>13360222</v>
      </c>
      <c r="C32" s="7">
        <f aca="true" t="shared" si="5" ref="C32:K32">SUM(C28:C31)</f>
        <v>42088684</v>
      </c>
      <c r="D32" s="64">
        <f t="shared" si="5"/>
        <v>48251574</v>
      </c>
      <c r="E32" s="65">
        <f t="shared" si="5"/>
        <v>54413920</v>
      </c>
      <c r="F32" s="7">
        <f t="shared" si="5"/>
        <v>54163700</v>
      </c>
      <c r="G32" s="66">
        <f t="shared" si="5"/>
        <v>54163700</v>
      </c>
      <c r="H32" s="67">
        <f t="shared" si="5"/>
        <v>0</v>
      </c>
      <c r="I32" s="65">
        <f t="shared" si="5"/>
        <v>65061000</v>
      </c>
      <c r="J32" s="7">
        <f t="shared" si="5"/>
        <v>68011630</v>
      </c>
      <c r="K32" s="66">
        <f t="shared" si="5"/>
        <v>71650220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86548631</v>
      </c>
      <c r="C35" s="6">
        <v>134643861</v>
      </c>
      <c r="D35" s="23">
        <v>130561519</v>
      </c>
      <c r="E35" s="24">
        <v>88200000</v>
      </c>
      <c r="F35" s="6">
        <v>147269000</v>
      </c>
      <c r="G35" s="25">
        <v>147269000</v>
      </c>
      <c r="H35" s="26">
        <v>151559102</v>
      </c>
      <c r="I35" s="24">
        <v>131500000</v>
      </c>
      <c r="J35" s="6">
        <v>131500000</v>
      </c>
      <c r="K35" s="25">
        <v>131500000</v>
      </c>
    </row>
    <row r="36" spans="1:11" ht="13.5">
      <c r="A36" s="22" t="s">
        <v>39</v>
      </c>
      <c r="B36" s="6">
        <v>1053734032</v>
      </c>
      <c r="C36" s="6">
        <v>2056325371</v>
      </c>
      <c r="D36" s="23">
        <v>2044432049</v>
      </c>
      <c r="E36" s="24">
        <v>1066280000</v>
      </c>
      <c r="F36" s="6">
        <v>2037577000</v>
      </c>
      <c r="G36" s="25">
        <v>2037577000</v>
      </c>
      <c r="H36" s="26">
        <v>2055076603</v>
      </c>
      <c r="I36" s="24">
        <v>2117289000</v>
      </c>
      <c r="J36" s="6">
        <v>2117289000</v>
      </c>
      <c r="K36" s="25">
        <v>2117289000</v>
      </c>
    </row>
    <row r="37" spans="1:11" ht="13.5">
      <c r="A37" s="22" t="s">
        <v>40</v>
      </c>
      <c r="B37" s="6">
        <v>62071069</v>
      </c>
      <c r="C37" s="6">
        <v>87115543</v>
      </c>
      <c r="D37" s="23">
        <v>62163192</v>
      </c>
      <c r="E37" s="24">
        <v>48000000</v>
      </c>
      <c r="F37" s="6">
        <v>56404000</v>
      </c>
      <c r="G37" s="25">
        <v>56404000</v>
      </c>
      <c r="H37" s="26">
        <v>174763858</v>
      </c>
      <c r="I37" s="24">
        <v>77362000</v>
      </c>
      <c r="J37" s="6">
        <v>59362000</v>
      </c>
      <c r="K37" s="25">
        <v>59362000</v>
      </c>
    </row>
    <row r="38" spans="1:11" ht="13.5">
      <c r="A38" s="22" t="s">
        <v>41</v>
      </c>
      <c r="B38" s="6">
        <v>87801015</v>
      </c>
      <c r="C38" s="6">
        <v>107483853</v>
      </c>
      <c r="D38" s="23">
        <v>94263163</v>
      </c>
      <c r="E38" s="24">
        <v>105000000</v>
      </c>
      <c r="F38" s="6">
        <v>96815000</v>
      </c>
      <c r="G38" s="25">
        <v>96815000</v>
      </c>
      <c r="H38" s="26">
        <v>0</v>
      </c>
      <c r="I38" s="24">
        <v>99000000</v>
      </c>
      <c r="J38" s="6">
        <v>99000000</v>
      </c>
      <c r="K38" s="25">
        <v>99000000</v>
      </c>
    </row>
    <row r="39" spans="1:11" ht="13.5">
      <c r="A39" s="22" t="s">
        <v>42</v>
      </c>
      <c r="B39" s="6">
        <v>990410579</v>
      </c>
      <c r="C39" s="6">
        <v>1996369836</v>
      </c>
      <c r="D39" s="23">
        <v>2018567213</v>
      </c>
      <c r="E39" s="24">
        <v>1001480000</v>
      </c>
      <c r="F39" s="6">
        <v>2031627000</v>
      </c>
      <c r="G39" s="25">
        <v>2031627000</v>
      </c>
      <c r="H39" s="26">
        <v>2031871847</v>
      </c>
      <c r="I39" s="24">
        <v>2072427000</v>
      </c>
      <c r="J39" s="6">
        <v>2090427000</v>
      </c>
      <c r="K39" s="25">
        <v>2090427000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25931183</v>
      </c>
      <c r="C42" s="6">
        <v>38990507</v>
      </c>
      <c r="D42" s="23">
        <v>25173067</v>
      </c>
      <c r="E42" s="24">
        <v>41229604</v>
      </c>
      <c r="F42" s="6">
        <v>21813015</v>
      </c>
      <c r="G42" s="25">
        <v>21813015</v>
      </c>
      <c r="H42" s="26">
        <v>6853660</v>
      </c>
      <c r="I42" s="24">
        <v>33081433</v>
      </c>
      <c r="J42" s="6">
        <v>117851170</v>
      </c>
      <c r="K42" s="25">
        <v>129700758</v>
      </c>
    </row>
    <row r="43" spans="1:11" ht="13.5">
      <c r="A43" s="22" t="s">
        <v>45</v>
      </c>
      <c r="B43" s="6">
        <v>5888797</v>
      </c>
      <c r="C43" s="6">
        <v>-16099918</v>
      </c>
      <c r="D43" s="23">
        <v>-48251574</v>
      </c>
      <c r="E43" s="24">
        <v>-39182000</v>
      </c>
      <c r="F43" s="6">
        <v>-33158000</v>
      </c>
      <c r="G43" s="25">
        <v>-33158000</v>
      </c>
      <c r="H43" s="26">
        <v>-52706797</v>
      </c>
      <c r="I43" s="24">
        <v>-64995000</v>
      </c>
      <c r="J43" s="6">
        <v>-55800000</v>
      </c>
      <c r="K43" s="25">
        <v>-58800000</v>
      </c>
    </row>
    <row r="44" spans="1:11" ht="13.5">
      <c r="A44" s="22" t="s">
        <v>46</v>
      </c>
      <c r="B44" s="6">
        <v>0</v>
      </c>
      <c r="C44" s="6">
        <v>-2347824</v>
      </c>
      <c r="D44" s="23">
        <v>-6980619</v>
      </c>
      <c r="E44" s="24">
        <v>480000</v>
      </c>
      <c r="F44" s="6">
        <v>480000</v>
      </c>
      <c r="G44" s="25">
        <v>480000</v>
      </c>
      <c r="H44" s="26">
        <v>-9852948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35757933</v>
      </c>
      <c r="C45" s="7">
        <v>83210605</v>
      </c>
      <c r="D45" s="64">
        <v>53151479</v>
      </c>
      <c r="E45" s="65">
        <v>57422604</v>
      </c>
      <c r="F45" s="7">
        <v>42286015</v>
      </c>
      <c r="G45" s="66">
        <v>42286015</v>
      </c>
      <c r="H45" s="67">
        <v>-32352473</v>
      </c>
      <c r="I45" s="65">
        <v>-31793567</v>
      </c>
      <c r="J45" s="7">
        <v>30257603</v>
      </c>
      <c r="K45" s="66">
        <v>101158361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35757933</v>
      </c>
      <c r="C48" s="6">
        <v>83210605</v>
      </c>
      <c r="D48" s="23">
        <v>53151479</v>
      </c>
      <c r="E48" s="24">
        <v>70000000</v>
      </c>
      <c r="F48" s="6">
        <v>71000000</v>
      </c>
      <c r="G48" s="25">
        <v>71000000</v>
      </c>
      <c r="H48" s="26">
        <v>27458405</v>
      </c>
      <c r="I48" s="24">
        <v>60000000</v>
      </c>
      <c r="J48" s="6">
        <v>60000000</v>
      </c>
      <c r="K48" s="25">
        <v>60000000</v>
      </c>
    </row>
    <row r="49" spans="1:11" ht="13.5">
      <c r="A49" s="22" t="s">
        <v>50</v>
      </c>
      <c r="B49" s="6">
        <f>+B75</f>
        <v>7382455.580054633</v>
      </c>
      <c r="C49" s="6">
        <f aca="true" t="shared" si="6" ref="C49:K49">+C75</f>
        <v>23392026.817287043</v>
      </c>
      <c r="D49" s="23">
        <f t="shared" si="6"/>
        <v>-16616871.143163458</v>
      </c>
      <c r="E49" s="24">
        <f t="shared" si="6"/>
        <v>73326481.54930174</v>
      </c>
      <c r="F49" s="6">
        <f t="shared" si="6"/>
        <v>-42479892.91404569</v>
      </c>
      <c r="G49" s="25">
        <f t="shared" si="6"/>
        <v>-42479892.91404569</v>
      </c>
      <c r="H49" s="26">
        <f t="shared" si="6"/>
        <v>56514386</v>
      </c>
      <c r="I49" s="24">
        <f t="shared" si="6"/>
        <v>-1795834.467361465</v>
      </c>
      <c r="J49" s="6">
        <f t="shared" si="6"/>
        <v>-21261560.049448177</v>
      </c>
      <c r="K49" s="25">
        <f t="shared" si="6"/>
        <v>-21242026.826536037</v>
      </c>
    </row>
    <row r="50" spans="1:11" ht="13.5">
      <c r="A50" s="34" t="s">
        <v>51</v>
      </c>
      <c r="B50" s="7">
        <f>+B48-B49</f>
        <v>28375477.419945367</v>
      </c>
      <c r="C50" s="7">
        <f aca="true" t="shared" si="7" ref="C50:K50">+C48-C49</f>
        <v>59818578.18271296</v>
      </c>
      <c r="D50" s="64">
        <f t="shared" si="7"/>
        <v>69768350.14316346</v>
      </c>
      <c r="E50" s="65">
        <f t="shared" si="7"/>
        <v>-3326481.5493017435</v>
      </c>
      <c r="F50" s="7">
        <f t="shared" si="7"/>
        <v>113479892.91404569</v>
      </c>
      <c r="G50" s="66">
        <f t="shared" si="7"/>
        <v>113479892.91404569</v>
      </c>
      <c r="H50" s="67">
        <f t="shared" si="7"/>
        <v>-29055981</v>
      </c>
      <c r="I50" s="65">
        <f t="shared" si="7"/>
        <v>61795834.467361465</v>
      </c>
      <c r="J50" s="7">
        <f t="shared" si="7"/>
        <v>81261560.04944818</v>
      </c>
      <c r="K50" s="66">
        <f t="shared" si="7"/>
        <v>81242026.82653603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1026824125</v>
      </c>
      <c r="C53" s="6">
        <v>2056325374</v>
      </c>
      <c r="D53" s="23">
        <v>2044432049</v>
      </c>
      <c r="E53" s="24">
        <v>1001249920</v>
      </c>
      <c r="F53" s="6">
        <v>1000999700</v>
      </c>
      <c r="G53" s="25">
        <v>1000999700</v>
      </c>
      <c r="H53" s="26">
        <v>946836000</v>
      </c>
      <c r="I53" s="24">
        <v>2120518832</v>
      </c>
      <c r="J53" s="6">
        <v>2114250670</v>
      </c>
      <c r="K53" s="25">
        <v>2160443747</v>
      </c>
    </row>
    <row r="54" spans="1:11" ht="13.5">
      <c r="A54" s="22" t="s">
        <v>135</v>
      </c>
      <c r="B54" s="6">
        <v>69784544</v>
      </c>
      <c r="C54" s="6">
        <v>96145452</v>
      </c>
      <c r="D54" s="23">
        <v>88654874</v>
      </c>
      <c r="E54" s="24">
        <v>20769520</v>
      </c>
      <c r="F54" s="6">
        <v>20769520</v>
      </c>
      <c r="G54" s="25">
        <v>20769520</v>
      </c>
      <c r="H54" s="26">
        <v>0</v>
      </c>
      <c r="I54" s="24">
        <v>21993690</v>
      </c>
      <c r="J54" s="6">
        <v>23203350</v>
      </c>
      <c r="K54" s="25">
        <v>24476790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15661496</v>
      </c>
      <c r="C56" s="6">
        <v>15920547</v>
      </c>
      <c r="D56" s="23">
        <v>13957850</v>
      </c>
      <c r="E56" s="24">
        <v>28802970</v>
      </c>
      <c r="F56" s="6">
        <v>27975220</v>
      </c>
      <c r="G56" s="25">
        <v>27975220</v>
      </c>
      <c r="H56" s="26">
        <v>0</v>
      </c>
      <c r="I56" s="24">
        <v>25620500</v>
      </c>
      <c r="J56" s="6">
        <v>32304360</v>
      </c>
      <c r="K56" s="25">
        <v>34077460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7068000</v>
      </c>
      <c r="D59" s="23">
        <v>11194686</v>
      </c>
      <c r="E59" s="24">
        <v>12121800</v>
      </c>
      <c r="F59" s="6">
        <v>13300000</v>
      </c>
      <c r="G59" s="25">
        <v>13300000</v>
      </c>
      <c r="H59" s="26">
        <v>10102781</v>
      </c>
      <c r="I59" s="24">
        <v>12700000</v>
      </c>
      <c r="J59" s="6">
        <v>14391720</v>
      </c>
      <c r="K59" s="25">
        <v>15183270</v>
      </c>
    </row>
    <row r="60" spans="1:11" ht="13.5">
      <c r="A60" s="33" t="s">
        <v>58</v>
      </c>
      <c r="B60" s="6">
        <v>10000000</v>
      </c>
      <c r="C60" s="6">
        <v>10068000</v>
      </c>
      <c r="D60" s="23">
        <v>14194686</v>
      </c>
      <c r="E60" s="24">
        <v>10000000</v>
      </c>
      <c r="F60" s="6">
        <v>16300000</v>
      </c>
      <c r="G60" s="25">
        <v>16300000</v>
      </c>
      <c r="H60" s="26">
        <v>13102781</v>
      </c>
      <c r="I60" s="24">
        <v>15700000</v>
      </c>
      <c r="J60" s="6">
        <v>17391720</v>
      </c>
      <c r="K60" s="25">
        <v>18183270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45358</v>
      </c>
      <c r="D62" s="93">
        <v>45358</v>
      </c>
      <c r="E62" s="91">
        <v>45358</v>
      </c>
      <c r="F62" s="92">
        <v>45358</v>
      </c>
      <c r="G62" s="93">
        <v>45358</v>
      </c>
      <c r="H62" s="94">
        <v>45358</v>
      </c>
      <c r="I62" s="91">
        <v>45358</v>
      </c>
      <c r="J62" s="92">
        <v>45358</v>
      </c>
      <c r="K62" s="93">
        <v>45358</v>
      </c>
    </row>
    <row r="63" spans="1:11" ht="13.5">
      <c r="A63" s="90" t="s">
        <v>61</v>
      </c>
      <c r="B63" s="91">
        <v>15931</v>
      </c>
      <c r="C63" s="92">
        <v>15931</v>
      </c>
      <c r="D63" s="93">
        <v>15931</v>
      </c>
      <c r="E63" s="91">
        <v>83547</v>
      </c>
      <c r="F63" s="92">
        <v>83547</v>
      </c>
      <c r="G63" s="93">
        <v>83547</v>
      </c>
      <c r="H63" s="94">
        <v>83547</v>
      </c>
      <c r="I63" s="91">
        <v>83637</v>
      </c>
      <c r="J63" s="92">
        <v>83547</v>
      </c>
      <c r="K63" s="93">
        <v>83547</v>
      </c>
    </row>
    <row r="64" spans="1:11" ht="13.5">
      <c r="A64" s="90" t="s">
        <v>62</v>
      </c>
      <c r="B64" s="91">
        <v>11886</v>
      </c>
      <c r="C64" s="92">
        <v>11886</v>
      </c>
      <c r="D64" s="93">
        <v>11886</v>
      </c>
      <c r="E64" s="91">
        <v>3243</v>
      </c>
      <c r="F64" s="92">
        <v>3243</v>
      </c>
      <c r="G64" s="93">
        <v>3243</v>
      </c>
      <c r="H64" s="94">
        <v>3243</v>
      </c>
      <c r="I64" s="91">
        <v>3243</v>
      </c>
      <c r="J64" s="92">
        <v>3243</v>
      </c>
      <c r="K64" s="93">
        <v>3243</v>
      </c>
    </row>
    <row r="65" spans="1:11" ht="13.5">
      <c r="A65" s="90" t="s">
        <v>63</v>
      </c>
      <c r="B65" s="91">
        <v>25305</v>
      </c>
      <c r="C65" s="92">
        <v>25305</v>
      </c>
      <c r="D65" s="93">
        <v>25305</v>
      </c>
      <c r="E65" s="91">
        <v>127597</v>
      </c>
      <c r="F65" s="92">
        <v>127597</v>
      </c>
      <c r="G65" s="93">
        <v>127597</v>
      </c>
      <c r="H65" s="94">
        <v>127597</v>
      </c>
      <c r="I65" s="91">
        <v>127597</v>
      </c>
      <c r="J65" s="92">
        <v>127597</v>
      </c>
      <c r="K65" s="93">
        <v>127597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0.9523137374795703</v>
      </c>
      <c r="C70" s="5">
        <f aca="true" t="shared" si="8" ref="C70:K70">IF(ISERROR(C71/C72),0,(C71/C72))</f>
        <v>1.0104183570992755</v>
      </c>
      <c r="D70" s="5">
        <f t="shared" si="8"/>
        <v>0.8476438821229201</v>
      </c>
      <c r="E70" s="5">
        <f t="shared" si="8"/>
        <v>1.0194821573341037</v>
      </c>
      <c r="F70" s="5">
        <f t="shared" si="8"/>
        <v>0.9852520319473584</v>
      </c>
      <c r="G70" s="5">
        <f t="shared" si="8"/>
        <v>0.9852520319473584</v>
      </c>
      <c r="H70" s="5">
        <f t="shared" si="8"/>
        <v>0</v>
      </c>
      <c r="I70" s="5">
        <f t="shared" si="8"/>
        <v>0.9015211820216106</v>
      </c>
      <c r="J70" s="5">
        <f t="shared" si="8"/>
        <v>0.9247866674515584</v>
      </c>
      <c r="K70" s="5">
        <f t="shared" si="8"/>
        <v>0.9244766162942228</v>
      </c>
    </row>
    <row r="71" spans="1:11" ht="12.75" hidden="1">
      <c r="A71" s="1" t="s">
        <v>141</v>
      </c>
      <c r="B71" s="1">
        <f>+B83</f>
        <v>201857628</v>
      </c>
      <c r="C71" s="1">
        <f aca="true" t="shared" si="9" ref="C71:K71">+C83</f>
        <v>241488208</v>
      </c>
      <c r="D71" s="1">
        <f t="shared" si="9"/>
        <v>270227510</v>
      </c>
      <c r="E71" s="1">
        <f t="shared" si="9"/>
        <v>315234608</v>
      </c>
      <c r="F71" s="1">
        <f t="shared" si="9"/>
        <v>310360006</v>
      </c>
      <c r="G71" s="1">
        <f t="shared" si="9"/>
        <v>310360006</v>
      </c>
      <c r="H71" s="1">
        <f t="shared" si="9"/>
        <v>232092883</v>
      </c>
      <c r="I71" s="1">
        <f t="shared" si="9"/>
        <v>314577243</v>
      </c>
      <c r="J71" s="1">
        <f t="shared" si="9"/>
        <v>342882030</v>
      </c>
      <c r="K71" s="1">
        <f t="shared" si="9"/>
        <v>373647538</v>
      </c>
    </row>
    <row r="72" spans="1:11" ht="12.75" hidden="1">
      <c r="A72" s="1" t="s">
        <v>142</v>
      </c>
      <c r="B72" s="1">
        <f>+B77</f>
        <v>211965469</v>
      </c>
      <c r="C72" s="1">
        <f aca="true" t="shared" si="10" ref="C72:K72">+C77</f>
        <v>238998239</v>
      </c>
      <c r="D72" s="1">
        <f t="shared" si="10"/>
        <v>318798396</v>
      </c>
      <c r="E72" s="1">
        <f t="shared" si="10"/>
        <v>309210520</v>
      </c>
      <c r="F72" s="1">
        <f t="shared" si="10"/>
        <v>315005700</v>
      </c>
      <c r="G72" s="1">
        <f t="shared" si="10"/>
        <v>315005700</v>
      </c>
      <c r="H72" s="1">
        <f t="shared" si="10"/>
        <v>0</v>
      </c>
      <c r="I72" s="1">
        <f t="shared" si="10"/>
        <v>348940490</v>
      </c>
      <c r="J72" s="1">
        <f t="shared" si="10"/>
        <v>370768786</v>
      </c>
      <c r="K72" s="1">
        <f t="shared" si="10"/>
        <v>404171973</v>
      </c>
    </row>
    <row r="73" spans="1:11" ht="12.75" hidden="1">
      <c r="A73" s="1" t="s">
        <v>143</v>
      </c>
      <c r="B73" s="1">
        <f>+B74</f>
        <v>13938420.5</v>
      </c>
      <c r="C73" s="1">
        <f aca="true" t="shared" si="11" ref="C73:K73">+(C78+C80+C81+C82)-(B78+B80+B81+B82)</f>
        <v>118977</v>
      </c>
      <c r="D73" s="1">
        <f t="shared" si="11"/>
        <v>26795312</v>
      </c>
      <c r="E73" s="1">
        <f t="shared" si="11"/>
        <v>-29445014</v>
      </c>
      <c r="F73" s="1">
        <f>+(F78+F80+F81+F82)-(D78+D80+D81+D82)</f>
        <v>8623986</v>
      </c>
      <c r="G73" s="1">
        <f>+(G78+G80+G81+G82)-(D78+D80+D81+D82)</f>
        <v>8623986</v>
      </c>
      <c r="H73" s="1">
        <f>+(H78+H80+H81+H82)-(D78+D80+D81+D82)</f>
        <v>43388736</v>
      </c>
      <c r="I73" s="1">
        <f>+(I78+I80+I81+I82)-(E78+E80+E81+E82)</f>
        <v>22000000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144</v>
      </c>
      <c r="B74" s="1">
        <f>+TREND(C74:E74)</f>
        <v>13938420.5</v>
      </c>
      <c r="C74" s="1">
        <f>+C73</f>
        <v>118977</v>
      </c>
      <c r="D74" s="1">
        <f aca="true" t="shared" si="12" ref="D74:K74">+D73</f>
        <v>26795312</v>
      </c>
      <c r="E74" s="1">
        <f t="shared" si="12"/>
        <v>-29445014</v>
      </c>
      <c r="F74" s="1">
        <f t="shared" si="12"/>
        <v>8623986</v>
      </c>
      <c r="G74" s="1">
        <f t="shared" si="12"/>
        <v>8623986</v>
      </c>
      <c r="H74" s="1">
        <f t="shared" si="12"/>
        <v>43388736</v>
      </c>
      <c r="I74" s="1">
        <f t="shared" si="12"/>
        <v>22000000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145</v>
      </c>
      <c r="B75" s="1">
        <f>+B84-(((B80+B81+B78)*B70)-B79)</f>
        <v>7382455.580054633</v>
      </c>
      <c r="C75" s="1">
        <f aca="true" t="shared" si="13" ref="C75:K75">+C84-(((C80+C81+C78)*C70)-C79)</f>
        <v>23392026.817287043</v>
      </c>
      <c r="D75" s="1">
        <f t="shared" si="13"/>
        <v>-16616871.143163458</v>
      </c>
      <c r="E75" s="1">
        <f t="shared" si="13"/>
        <v>73326481.54930174</v>
      </c>
      <c r="F75" s="1">
        <f t="shared" si="13"/>
        <v>-42479892.91404569</v>
      </c>
      <c r="G75" s="1">
        <f t="shared" si="13"/>
        <v>-42479892.91404569</v>
      </c>
      <c r="H75" s="1">
        <f t="shared" si="13"/>
        <v>56514386</v>
      </c>
      <c r="I75" s="1">
        <f t="shared" si="13"/>
        <v>-1795834.467361465</v>
      </c>
      <c r="J75" s="1">
        <f t="shared" si="13"/>
        <v>-21261560.049448177</v>
      </c>
      <c r="K75" s="1">
        <f t="shared" si="13"/>
        <v>-21242026.826536037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211965469</v>
      </c>
      <c r="C77" s="3">
        <v>238998239</v>
      </c>
      <c r="D77" s="3">
        <v>318798396</v>
      </c>
      <c r="E77" s="3">
        <v>309210520</v>
      </c>
      <c r="F77" s="3">
        <v>315005700</v>
      </c>
      <c r="G77" s="3">
        <v>315005700</v>
      </c>
      <c r="H77" s="3">
        <v>0</v>
      </c>
      <c r="I77" s="3">
        <v>348940490</v>
      </c>
      <c r="J77" s="3">
        <v>370768786</v>
      </c>
      <c r="K77" s="3">
        <v>404171973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48837363</v>
      </c>
      <c r="C79" s="3">
        <v>67496487</v>
      </c>
      <c r="D79" s="3">
        <v>43095414</v>
      </c>
      <c r="E79" s="3">
        <v>35000000</v>
      </c>
      <c r="F79" s="3">
        <v>35423000</v>
      </c>
      <c r="G79" s="3">
        <v>35423000</v>
      </c>
      <c r="H79" s="3">
        <v>56514386</v>
      </c>
      <c r="I79" s="3">
        <v>55000000</v>
      </c>
      <c r="J79" s="3">
        <v>37000000</v>
      </c>
      <c r="K79" s="3">
        <v>37000000</v>
      </c>
    </row>
    <row r="80" spans="1:11" ht="12.75" hidden="1">
      <c r="A80" s="2" t="s">
        <v>67</v>
      </c>
      <c r="B80" s="3">
        <v>15203273</v>
      </c>
      <c r="C80" s="3">
        <v>42428236</v>
      </c>
      <c r="D80" s="3">
        <v>67042561</v>
      </c>
      <c r="E80" s="3">
        <v>16000000</v>
      </c>
      <c r="F80" s="3">
        <v>44069000</v>
      </c>
      <c r="G80" s="3">
        <v>44069000</v>
      </c>
      <c r="H80" s="3">
        <v>71993785</v>
      </c>
      <c r="I80" s="3">
        <v>60000000</v>
      </c>
      <c r="J80" s="3">
        <v>60000000</v>
      </c>
      <c r="K80" s="3">
        <v>60000000</v>
      </c>
    </row>
    <row r="81" spans="1:11" ht="12.75" hidden="1">
      <c r="A81" s="2" t="s">
        <v>68</v>
      </c>
      <c r="B81" s="3">
        <v>28327452</v>
      </c>
      <c r="C81" s="3">
        <v>1221466</v>
      </c>
      <c r="D81" s="3">
        <v>3402453</v>
      </c>
      <c r="E81" s="3">
        <v>25000000</v>
      </c>
      <c r="F81" s="3">
        <v>35000000</v>
      </c>
      <c r="G81" s="3">
        <v>35000000</v>
      </c>
      <c r="H81" s="3">
        <v>41839965</v>
      </c>
      <c r="I81" s="3">
        <v>3000000</v>
      </c>
      <c r="J81" s="3">
        <v>3000000</v>
      </c>
      <c r="K81" s="3">
        <v>3000000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201857628</v>
      </c>
      <c r="C83" s="3">
        <v>241488208</v>
      </c>
      <c r="D83" s="3">
        <v>270227510</v>
      </c>
      <c r="E83" s="3">
        <v>315234608</v>
      </c>
      <c r="F83" s="3">
        <v>310360006</v>
      </c>
      <c r="G83" s="3">
        <v>310360006</v>
      </c>
      <c r="H83" s="3">
        <v>232092883</v>
      </c>
      <c r="I83" s="3">
        <v>314577243</v>
      </c>
      <c r="J83" s="3">
        <v>342882030</v>
      </c>
      <c r="K83" s="3">
        <v>373647538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80125250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5758045</v>
      </c>
      <c r="C5" s="6">
        <v>7645715</v>
      </c>
      <c r="D5" s="23">
        <v>12319540</v>
      </c>
      <c r="E5" s="24">
        <v>28382000</v>
      </c>
      <c r="F5" s="6">
        <v>18203938</v>
      </c>
      <c r="G5" s="25">
        <v>18203938</v>
      </c>
      <c r="H5" s="26">
        <v>0</v>
      </c>
      <c r="I5" s="24">
        <v>19296173</v>
      </c>
      <c r="J5" s="6">
        <v>20453944</v>
      </c>
      <c r="K5" s="25">
        <v>21681181</v>
      </c>
    </row>
    <row r="6" spans="1:11" ht="13.5">
      <c r="A6" s="22" t="s">
        <v>18</v>
      </c>
      <c r="B6" s="6">
        <v>1469540</v>
      </c>
      <c r="C6" s="6">
        <v>1567763</v>
      </c>
      <c r="D6" s="23">
        <v>1515342</v>
      </c>
      <c r="E6" s="24">
        <v>1602000</v>
      </c>
      <c r="F6" s="6">
        <v>1601965</v>
      </c>
      <c r="G6" s="25">
        <v>1601965</v>
      </c>
      <c r="H6" s="26">
        <v>0</v>
      </c>
      <c r="I6" s="24">
        <v>1678860</v>
      </c>
      <c r="J6" s="6">
        <v>1777912</v>
      </c>
      <c r="K6" s="25">
        <v>1877475</v>
      </c>
    </row>
    <row r="7" spans="1:11" ht="13.5">
      <c r="A7" s="22" t="s">
        <v>19</v>
      </c>
      <c r="B7" s="6">
        <v>1618874</v>
      </c>
      <c r="C7" s="6">
        <v>534670</v>
      </c>
      <c r="D7" s="23">
        <v>476343</v>
      </c>
      <c r="E7" s="24">
        <v>512000</v>
      </c>
      <c r="F7" s="6">
        <v>1186979</v>
      </c>
      <c r="G7" s="25">
        <v>1186979</v>
      </c>
      <c r="H7" s="26">
        <v>0</v>
      </c>
      <c r="I7" s="24">
        <v>1243954</v>
      </c>
      <c r="J7" s="6">
        <v>1317347</v>
      </c>
      <c r="K7" s="25">
        <v>1391119</v>
      </c>
    </row>
    <row r="8" spans="1:11" ht="13.5">
      <c r="A8" s="22" t="s">
        <v>20</v>
      </c>
      <c r="B8" s="6">
        <v>55641190</v>
      </c>
      <c r="C8" s="6">
        <v>75393415</v>
      </c>
      <c r="D8" s="23">
        <v>85942387</v>
      </c>
      <c r="E8" s="24">
        <v>100870000</v>
      </c>
      <c r="F8" s="6">
        <v>100720000</v>
      </c>
      <c r="G8" s="25">
        <v>100720000</v>
      </c>
      <c r="H8" s="26">
        <v>0</v>
      </c>
      <c r="I8" s="24">
        <v>129123765</v>
      </c>
      <c r="J8" s="6">
        <v>127852447</v>
      </c>
      <c r="K8" s="25">
        <v>124193000</v>
      </c>
    </row>
    <row r="9" spans="1:11" ht="13.5">
      <c r="A9" s="22" t="s">
        <v>21</v>
      </c>
      <c r="B9" s="6">
        <v>1271254</v>
      </c>
      <c r="C9" s="6">
        <v>2798703</v>
      </c>
      <c r="D9" s="23">
        <v>3415911</v>
      </c>
      <c r="E9" s="24">
        <v>1886000</v>
      </c>
      <c r="F9" s="6">
        <v>1576980</v>
      </c>
      <c r="G9" s="25">
        <v>1576980</v>
      </c>
      <c r="H9" s="26">
        <v>0</v>
      </c>
      <c r="I9" s="24">
        <v>1445994</v>
      </c>
      <c r="J9" s="6">
        <v>1530730</v>
      </c>
      <c r="K9" s="25">
        <v>1617955</v>
      </c>
    </row>
    <row r="10" spans="1:11" ht="25.5">
      <c r="A10" s="27" t="s">
        <v>134</v>
      </c>
      <c r="B10" s="28">
        <f>SUM(B5:B9)</f>
        <v>65758903</v>
      </c>
      <c r="C10" s="29">
        <f aca="true" t="shared" si="0" ref="C10:K10">SUM(C5:C9)</f>
        <v>87940266</v>
      </c>
      <c r="D10" s="30">
        <f t="shared" si="0"/>
        <v>103669523</v>
      </c>
      <c r="E10" s="28">
        <f t="shared" si="0"/>
        <v>133252000</v>
      </c>
      <c r="F10" s="29">
        <f t="shared" si="0"/>
        <v>123289862</v>
      </c>
      <c r="G10" s="31">
        <f t="shared" si="0"/>
        <v>123289862</v>
      </c>
      <c r="H10" s="32">
        <f t="shared" si="0"/>
        <v>0</v>
      </c>
      <c r="I10" s="28">
        <f t="shared" si="0"/>
        <v>152788746</v>
      </c>
      <c r="J10" s="29">
        <f t="shared" si="0"/>
        <v>152932380</v>
      </c>
      <c r="K10" s="31">
        <f t="shared" si="0"/>
        <v>150760730</v>
      </c>
    </row>
    <row r="11" spans="1:11" ht="13.5">
      <c r="A11" s="22" t="s">
        <v>22</v>
      </c>
      <c r="B11" s="6">
        <v>29887750</v>
      </c>
      <c r="C11" s="6">
        <v>42514587</v>
      </c>
      <c r="D11" s="23">
        <v>50031631</v>
      </c>
      <c r="E11" s="24">
        <v>49590512</v>
      </c>
      <c r="F11" s="6">
        <v>49823405</v>
      </c>
      <c r="G11" s="25">
        <v>49823405</v>
      </c>
      <c r="H11" s="26">
        <v>0</v>
      </c>
      <c r="I11" s="24">
        <v>56681000</v>
      </c>
      <c r="J11" s="6">
        <v>60167000</v>
      </c>
      <c r="K11" s="25">
        <v>63686000</v>
      </c>
    </row>
    <row r="12" spans="1:11" ht="13.5">
      <c r="A12" s="22" t="s">
        <v>23</v>
      </c>
      <c r="B12" s="6">
        <v>8854895</v>
      </c>
      <c r="C12" s="6">
        <v>8329066</v>
      </c>
      <c r="D12" s="23">
        <v>9847212</v>
      </c>
      <c r="E12" s="24">
        <v>11052242</v>
      </c>
      <c r="F12" s="6">
        <v>11424529</v>
      </c>
      <c r="G12" s="25">
        <v>11424529</v>
      </c>
      <c r="H12" s="26">
        <v>0</v>
      </c>
      <c r="I12" s="24">
        <v>11995755</v>
      </c>
      <c r="J12" s="6">
        <v>12595543</v>
      </c>
      <c r="K12" s="25">
        <v>13225321</v>
      </c>
    </row>
    <row r="13" spans="1:11" ht="13.5">
      <c r="A13" s="22" t="s">
        <v>135</v>
      </c>
      <c r="B13" s="6">
        <v>9787616</v>
      </c>
      <c r="C13" s="6">
        <v>9951504</v>
      </c>
      <c r="D13" s="23">
        <v>17624373</v>
      </c>
      <c r="E13" s="24">
        <v>10587673</v>
      </c>
      <c r="F13" s="6">
        <v>8587672</v>
      </c>
      <c r="G13" s="25">
        <v>8587672</v>
      </c>
      <c r="H13" s="26">
        <v>0</v>
      </c>
      <c r="I13" s="24">
        <v>18330000</v>
      </c>
      <c r="J13" s="6">
        <v>9931045</v>
      </c>
      <c r="K13" s="25">
        <v>10472303</v>
      </c>
    </row>
    <row r="14" spans="1:11" ht="13.5">
      <c r="A14" s="22" t="s">
        <v>24</v>
      </c>
      <c r="B14" s="6">
        <v>415158</v>
      </c>
      <c r="C14" s="6">
        <v>380607</v>
      </c>
      <c r="D14" s="23">
        <v>367826</v>
      </c>
      <c r="E14" s="24">
        <v>462398</v>
      </c>
      <c r="F14" s="6">
        <v>44926</v>
      </c>
      <c r="G14" s="25">
        <v>44926</v>
      </c>
      <c r="H14" s="26">
        <v>0</v>
      </c>
      <c r="I14" s="24">
        <v>19468</v>
      </c>
      <c r="J14" s="6">
        <v>586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31315</v>
      </c>
      <c r="C16" s="6">
        <v>66620</v>
      </c>
      <c r="D16" s="23">
        <v>134396</v>
      </c>
      <c r="E16" s="24">
        <v>122000</v>
      </c>
      <c r="F16" s="6">
        <v>140658</v>
      </c>
      <c r="G16" s="25">
        <v>140658</v>
      </c>
      <c r="H16" s="26">
        <v>0</v>
      </c>
      <c r="I16" s="24">
        <v>207000</v>
      </c>
      <c r="J16" s="6">
        <v>156107</v>
      </c>
      <c r="K16" s="25">
        <v>164849</v>
      </c>
    </row>
    <row r="17" spans="1:11" ht="13.5">
      <c r="A17" s="22" t="s">
        <v>27</v>
      </c>
      <c r="B17" s="6">
        <v>34643709</v>
      </c>
      <c r="C17" s="6">
        <v>36899099</v>
      </c>
      <c r="D17" s="23">
        <v>44941041</v>
      </c>
      <c r="E17" s="24">
        <v>52633844</v>
      </c>
      <c r="F17" s="6">
        <v>47887843</v>
      </c>
      <c r="G17" s="25">
        <v>47887843</v>
      </c>
      <c r="H17" s="26">
        <v>0</v>
      </c>
      <c r="I17" s="24">
        <v>55533325</v>
      </c>
      <c r="J17" s="6">
        <v>58250751</v>
      </c>
      <c r="K17" s="25">
        <v>61608141</v>
      </c>
    </row>
    <row r="18" spans="1:11" ht="13.5">
      <c r="A18" s="34" t="s">
        <v>28</v>
      </c>
      <c r="B18" s="35">
        <f>SUM(B11:B17)</f>
        <v>83620443</v>
      </c>
      <c r="C18" s="36">
        <f aca="true" t="shared" si="1" ref="C18:K18">SUM(C11:C17)</f>
        <v>98141483</v>
      </c>
      <c r="D18" s="37">
        <f t="shared" si="1"/>
        <v>122946479</v>
      </c>
      <c r="E18" s="35">
        <f t="shared" si="1"/>
        <v>124448669</v>
      </c>
      <c r="F18" s="36">
        <f t="shared" si="1"/>
        <v>117909033</v>
      </c>
      <c r="G18" s="38">
        <f t="shared" si="1"/>
        <v>117909033</v>
      </c>
      <c r="H18" s="39">
        <f t="shared" si="1"/>
        <v>0</v>
      </c>
      <c r="I18" s="35">
        <f t="shared" si="1"/>
        <v>142766548</v>
      </c>
      <c r="J18" s="36">
        <f t="shared" si="1"/>
        <v>141101032</v>
      </c>
      <c r="K18" s="38">
        <f t="shared" si="1"/>
        <v>149156614</v>
      </c>
    </row>
    <row r="19" spans="1:11" ht="13.5">
      <c r="A19" s="34" t="s">
        <v>29</v>
      </c>
      <c r="B19" s="40">
        <f>+B10-B18</f>
        <v>-17861540</v>
      </c>
      <c r="C19" s="41">
        <f aca="true" t="shared" si="2" ref="C19:K19">+C10-C18</f>
        <v>-10201217</v>
      </c>
      <c r="D19" s="42">
        <f t="shared" si="2"/>
        <v>-19276956</v>
      </c>
      <c r="E19" s="40">
        <f t="shared" si="2"/>
        <v>8803331</v>
      </c>
      <c r="F19" s="41">
        <f t="shared" si="2"/>
        <v>5380829</v>
      </c>
      <c r="G19" s="43">
        <f t="shared" si="2"/>
        <v>5380829</v>
      </c>
      <c r="H19" s="44">
        <f t="shared" si="2"/>
        <v>0</v>
      </c>
      <c r="I19" s="40">
        <f t="shared" si="2"/>
        <v>10022198</v>
      </c>
      <c r="J19" s="41">
        <f t="shared" si="2"/>
        <v>11831348</v>
      </c>
      <c r="K19" s="43">
        <f t="shared" si="2"/>
        <v>1604116</v>
      </c>
    </row>
    <row r="20" spans="1:11" ht="13.5">
      <c r="A20" s="22" t="s">
        <v>30</v>
      </c>
      <c r="B20" s="24">
        <v>63383880</v>
      </c>
      <c r="C20" s="6">
        <v>71786741</v>
      </c>
      <c r="D20" s="23">
        <v>58129595</v>
      </c>
      <c r="E20" s="24">
        <v>45679000</v>
      </c>
      <c r="F20" s="6">
        <v>45679000</v>
      </c>
      <c r="G20" s="25">
        <v>45679000</v>
      </c>
      <c r="H20" s="26">
        <v>0</v>
      </c>
      <c r="I20" s="24">
        <v>42891000</v>
      </c>
      <c r="J20" s="6">
        <v>44609000</v>
      </c>
      <c r="K20" s="25">
        <v>48683000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45522340</v>
      </c>
      <c r="C22" s="52">
        <f aca="true" t="shared" si="3" ref="C22:K22">SUM(C19:C21)</f>
        <v>61585524</v>
      </c>
      <c r="D22" s="53">
        <f t="shared" si="3"/>
        <v>38852639</v>
      </c>
      <c r="E22" s="51">
        <f t="shared" si="3"/>
        <v>54482331</v>
      </c>
      <c r="F22" s="52">
        <f t="shared" si="3"/>
        <v>51059829</v>
      </c>
      <c r="G22" s="54">
        <f t="shared" si="3"/>
        <v>51059829</v>
      </c>
      <c r="H22" s="55">
        <f t="shared" si="3"/>
        <v>0</v>
      </c>
      <c r="I22" s="51">
        <f t="shared" si="3"/>
        <v>52913198</v>
      </c>
      <c r="J22" s="52">
        <f t="shared" si="3"/>
        <v>56440348</v>
      </c>
      <c r="K22" s="54">
        <f t="shared" si="3"/>
        <v>50287116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45522340</v>
      </c>
      <c r="C24" s="41">
        <f aca="true" t="shared" si="4" ref="C24:K24">SUM(C22:C23)</f>
        <v>61585524</v>
      </c>
      <c r="D24" s="42">
        <f t="shared" si="4"/>
        <v>38852639</v>
      </c>
      <c r="E24" s="40">
        <f t="shared" si="4"/>
        <v>54482331</v>
      </c>
      <c r="F24" s="41">
        <f t="shared" si="4"/>
        <v>51059829</v>
      </c>
      <c r="G24" s="43">
        <f t="shared" si="4"/>
        <v>51059829</v>
      </c>
      <c r="H24" s="44">
        <f t="shared" si="4"/>
        <v>0</v>
      </c>
      <c r="I24" s="40">
        <f t="shared" si="4"/>
        <v>52913198</v>
      </c>
      <c r="J24" s="41">
        <f t="shared" si="4"/>
        <v>56440348</v>
      </c>
      <c r="K24" s="43">
        <f t="shared" si="4"/>
        <v>50287116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62921136</v>
      </c>
      <c r="C27" s="7">
        <v>64743621</v>
      </c>
      <c r="D27" s="64">
        <v>52658530</v>
      </c>
      <c r="E27" s="65">
        <v>57938000</v>
      </c>
      <c r="F27" s="7">
        <v>49543000</v>
      </c>
      <c r="G27" s="66">
        <v>49543000</v>
      </c>
      <c r="H27" s="67">
        <v>0</v>
      </c>
      <c r="I27" s="65">
        <v>47873000</v>
      </c>
      <c r="J27" s="7">
        <v>50699000</v>
      </c>
      <c r="K27" s="66">
        <v>49673000</v>
      </c>
    </row>
    <row r="28" spans="1:11" ht="13.5">
      <c r="A28" s="68" t="s">
        <v>30</v>
      </c>
      <c r="B28" s="6">
        <v>60081310</v>
      </c>
      <c r="C28" s="6">
        <v>63799743</v>
      </c>
      <c r="D28" s="23">
        <v>51945309</v>
      </c>
      <c r="E28" s="24">
        <v>45679000</v>
      </c>
      <c r="F28" s="6">
        <v>45679000</v>
      </c>
      <c r="G28" s="25">
        <v>45679000</v>
      </c>
      <c r="H28" s="26">
        <v>0</v>
      </c>
      <c r="I28" s="24">
        <v>42381000</v>
      </c>
      <c r="J28" s="6">
        <v>44099000</v>
      </c>
      <c r="K28" s="25">
        <v>48173000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39584</v>
      </c>
      <c r="C30" s="6">
        <v>0</v>
      </c>
      <c r="D30" s="23">
        <v>0</v>
      </c>
      <c r="E30" s="24">
        <v>7950000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2800242</v>
      </c>
      <c r="C31" s="6">
        <v>943878</v>
      </c>
      <c r="D31" s="23">
        <v>713221</v>
      </c>
      <c r="E31" s="24">
        <v>4309000</v>
      </c>
      <c r="F31" s="6">
        <v>3864000</v>
      </c>
      <c r="G31" s="25">
        <v>3864000</v>
      </c>
      <c r="H31" s="26">
        <v>0</v>
      </c>
      <c r="I31" s="24">
        <v>5492000</v>
      </c>
      <c r="J31" s="6">
        <v>6600000</v>
      </c>
      <c r="K31" s="25">
        <v>1500000</v>
      </c>
    </row>
    <row r="32" spans="1:11" ht="13.5">
      <c r="A32" s="34" t="s">
        <v>36</v>
      </c>
      <c r="B32" s="7">
        <f>SUM(B28:B31)</f>
        <v>62921136</v>
      </c>
      <c r="C32" s="7">
        <f aca="true" t="shared" si="5" ref="C32:K32">SUM(C28:C31)</f>
        <v>64743621</v>
      </c>
      <c r="D32" s="64">
        <f t="shared" si="5"/>
        <v>52658530</v>
      </c>
      <c r="E32" s="65">
        <f t="shared" si="5"/>
        <v>57938000</v>
      </c>
      <c r="F32" s="7">
        <f t="shared" si="5"/>
        <v>49543000</v>
      </c>
      <c r="G32" s="66">
        <f t="shared" si="5"/>
        <v>49543000</v>
      </c>
      <c r="H32" s="67">
        <f t="shared" si="5"/>
        <v>0</v>
      </c>
      <c r="I32" s="65">
        <f t="shared" si="5"/>
        <v>47873000</v>
      </c>
      <c r="J32" s="7">
        <f t="shared" si="5"/>
        <v>50699000</v>
      </c>
      <c r="K32" s="66">
        <f t="shared" si="5"/>
        <v>49673000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10922180</v>
      </c>
      <c r="C35" s="6">
        <v>13205177</v>
      </c>
      <c r="D35" s="23">
        <v>13177249</v>
      </c>
      <c r="E35" s="24">
        <v>40213000</v>
      </c>
      <c r="F35" s="6">
        <v>16064271</v>
      </c>
      <c r="G35" s="25">
        <v>16064271</v>
      </c>
      <c r="H35" s="26">
        <v>48095509</v>
      </c>
      <c r="I35" s="24">
        <v>34655314</v>
      </c>
      <c r="J35" s="6">
        <v>47967818</v>
      </c>
      <c r="K35" s="25">
        <v>56898958</v>
      </c>
    </row>
    <row r="36" spans="1:11" ht="13.5">
      <c r="A36" s="22" t="s">
        <v>39</v>
      </c>
      <c r="B36" s="6">
        <v>152898228</v>
      </c>
      <c r="C36" s="6">
        <v>194590550</v>
      </c>
      <c r="D36" s="23">
        <v>229963752</v>
      </c>
      <c r="E36" s="24">
        <v>317734000</v>
      </c>
      <c r="F36" s="6">
        <v>270919080</v>
      </c>
      <c r="G36" s="25">
        <v>270919080</v>
      </c>
      <c r="H36" s="26">
        <v>244985767</v>
      </c>
      <c r="I36" s="24">
        <v>301071517</v>
      </c>
      <c r="J36" s="6">
        <v>342349471</v>
      </c>
      <c r="K36" s="25">
        <v>382060167</v>
      </c>
    </row>
    <row r="37" spans="1:11" ht="13.5">
      <c r="A37" s="22" t="s">
        <v>40</v>
      </c>
      <c r="B37" s="6">
        <v>31466019</v>
      </c>
      <c r="C37" s="6">
        <v>25436227</v>
      </c>
      <c r="D37" s="23">
        <v>21145399</v>
      </c>
      <c r="E37" s="24">
        <v>25325000</v>
      </c>
      <c r="F37" s="6">
        <v>19998205</v>
      </c>
      <c r="G37" s="25">
        <v>19998205</v>
      </c>
      <c r="H37" s="26">
        <v>17163416</v>
      </c>
      <c r="I37" s="24">
        <v>19257888</v>
      </c>
      <c r="J37" s="6">
        <v>19024941</v>
      </c>
      <c r="K37" s="25">
        <v>19061834</v>
      </c>
    </row>
    <row r="38" spans="1:11" ht="13.5">
      <c r="A38" s="22" t="s">
        <v>41</v>
      </c>
      <c r="B38" s="6">
        <v>4990066</v>
      </c>
      <c r="C38" s="6">
        <v>5143140</v>
      </c>
      <c r="D38" s="23">
        <v>6069293</v>
      </c>
      <c r="E38" s="24">
        <v>11411000</v>
      </c>
      <c r="F38" s="6">
        <v>4319594</v>
      </c>
      <c r="G38" s="25">
        <v>4319594</v>
      </c>
      <c r="H38" s="26">
        <v>6069293</v>
      </c>
      <c r="I38" s="24">
        <v>4267534</v>
      </c>
      <c r="J38" s="6">
        <v>4267534</v>
      </c>
      <c r="K38" s="25">
        <v>4267534</v>
      </c>
    </row>
    <row r="39" spans="1:11" ht="13.5">
      <c r="A39" s="22" t="s">
        <v>42</v>
      </c>
      <c r="B39" s="6">
        <v>127364323</v>
      </c>
      <c r="C39" s="6">
        <v>177216360</v>
      </c>
      <c r="D39" s="23">
        <v>215926309</v>
      </c>
      <c r="E39" s="24">
        <v>321211000</v>
      </c>
      <c r="F39" s="6">
        <v>262665552</v>
      </c>
      <c r="G39" s="25">
        <v>262665552</v>
      </c>
      <c r="H39" s="26">
        <v>269848567</v>
      </c>
      <c r="I39" s="24">
        <v>312201409</v>
      </c>
      <c r="J39" s="6">
        <v>367024814</v>
      </c>
      <c r="K39" s="25">
        <v>415629757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55814830</v>
      </c>
      <c r="C42" s="6">
        <v>71193839</v>
      </c>
      <c r="D42" s="23">
        <v>50520916</v>
      </c>
      <c r="E42" s="24">
        <v>57088824</v>
      </c>
      <c r="F42" s="6">
        <v>56905997</v>
      </c>
      <c r="G42" s="25">
        <v>56905997</v>
      </c>
      <c r="H42" s="26">
        <v>52013248</v>
      </c>
      <c r="I42" s="24">
        <v>63302437</v>
      </c>
      <c r="J42" s="6">
        <v>60385900</v>
      </c>
      <c r="K42" s="25">
        <v>54700072</v>
      </c>
    </row>
    <row r="43" spans="1:11" ht="13.5">
      <c r="A43" s="22" t="s">
        <v>45</v>
      </c>
      <c r="B43" s="6">
        <v>-62730273</v>
      </c>
      <c r="C43" s="6">
        <v>-64940560</v>
      </c>
      <c r="D43" s="23">
        <v>-52765859</v>
      </c>
      <c r="E43" s="24">
        <v>-57938000</v>
      </c>
      <c r="F43" s="6">
        <v>-49542996</v>
      </c>
      <c r="G43" s="25">
        <v>-49542996</v>
      </c>
      <c r="H43" s="26">
        <v>-37014139</v>
      </c>
      <c r="I43" s="24">
        <v>-47873000</v>
      </c>
      <c r="J43" s="6">
        <v>-50699000</v>
      </c>
      <c r="K43" s="25">
        <v>-49673000</v>
      </c>
    </row>
    <row r="44" spans="1:11" ht="13.5">
      <c r="A44" s="22" t="s">
        <v>46</v>
      </c>
      <c r="B44" s="6">
        <v>869635</v>
      </c>
      <c r="C44" s="6">
        <v>-219601</v>
      </c>
      <c r="D44" s="23">
        <v>2419596</v>
      </c>
      <c r="E44" s="24">
        <v>-1102068</v>
      </c>
      <c r="F44" s="6">
        <v>-3027000</v>
      </c>
      <c r="G44" s="25">
        <v>-3027000</v>
      </c>
      <c r="H44" s="26">
        <v>-280836</v>
      </c>
      <c r="I44" s="24">
        <v>-325837</v>
      </c>
      <c r="J44" s="6">
        <v>-52646</v>
      </c>
      <c r="K44" s="25">
        <v>0</v>
      </c>
    </row>
    <row r="45" spans="1:11" ht="13.5">
      <c r="A45" s="34" t="s">
        <v>47</v>
      </c>
      <c r="B45" s="7">
        <v>-5248413</v>
      </c>
      <c r="C45" s="7">
        <v>785265</v>
      </c>
      <c r="D45" s="64">
        <v>959918</v>
      </c>
      <c r="E45" s="65">
        <v>8478756</v>
      </c>
      <c r="F45" s="7">
        <v>5296001</v>
      </c>
      <c r="G45" s="66">
        <v>5296001</v>
      </c>
      <c r="H45" s="67">
        <v>15674432</v>
      </c>
      <c r="I45" s="65">
        <v>20399606</v>
      </c>
      <c r="J45" s="7">
        <v>30033860</v>
      </c>
      <c r="K45" s="66">
        <v>35060932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-5406438</v>
      </c>
      <c r="C48" s="6">
        <v>682586</v>
      </c>
      <c r="D48" s="23">
        <v>960000</v>
      </c>
      <c r="E48" s="24">
        <v>8479000</v>
      </c>
      <c r="F48" s="6">
        <v>5296007</v>
      </c>
      <c r="G48" s="25">
        <v>5296007</v>
      </c>
      <c r="H48" s="26">
        <v>34297357</v>
      </c>
      <c r="I48" s="24">
        <v>20399363</v>
      </c>
      <c r="J48" s="6">
        <v>30033615</v>
      </c>
      <c r="K48" s="25">
        <v>35060687</v>
      </c>
    </row>
    <row r="49" spans="1:11" ht="13.5">
      <c r="A49" s="22" t="s">
        <v>50</v>
      </c>
      <c r="B49" s="6">
        <f>+B75</f>
        <v>-120069718.50968939</v>
      </c>
      <c r="C49" s="6">
        <f aca="true" t="shared" si="6" ref="C49:K49">+C75</f>
        <v>14072076.22281316</v>
      </c>
      <c r="D49" s="23">
        <f t="shared" si="6"/>
        <v>6277650.962140001</v>
      </c>
      <c r="E49" s="24">
        <f t="shared" si="6"/>
        <v>5719772.262315657</v>
      </c>
      <c r="F49" s="6">
        <f t="shared" si="6"/>
        <v>7466190.008785952</v>
      </c>
      <c r="G49" s="25">
        <f t="shared" si="6"/>
        <v>7466190.008785952</v>
      </c>
      <c r="H49" s="26">
        <f t="shared" si="6"/>
        <v>16923836</v>
      </c>
      <c r="I49" s="24">
        <f t="shared" si="6"/>
        <v>6965730.101727944</v>
      </c>
      <c r="J49" s="6">
        <f t="shared" si="6"/>
        <v>3973760.8914444335</v>
      </c>
      <c r="K49" s="25">
        <f t="shared" si="6"/>
        <v>1029100.6374307498</v>
      </c>
    </row>
    <row r="50" spans="1:11" ht="13.5">
      <c r="A50" s="34" t="s">
        <v>51</v>
      </c>
      <c r="B50" s="7">
        <f>+B48-B49</f>
        <v>114663280.50968939</v>
      </c>
      <c r="C50" s="7">
        <f aca="true" t="shared" si="7" ref="C50:K50">+C48-C49</f>
        <v>-13389490.22281316</v>
      </c>
      <c r="D50" s="64">
        <f t="shared" si="7"/>
        <v>-5317650.962140001</v>
      </c>
      <c r="E50" s="65">
        <f t="shared" si="7"/>
        <v>2759227.737684343</v>
      </c>
      <c r="F50" s="7">
        <f t="shared" si="7"/>
        <v>-2170183.008785952</v>
      </c>
      <c r="G50" s="66">
        <f t="shared" si="7"/>
        <v>-2170183.008785952</v>
      </c>
      <c r="H50" s="67">
        <f t="shared" si="7"/>
        <v>17373521</v>
      </c>
      <c r="I50" s="65">
        <f t="shared" si="7"/>
        <v>13433632.898272056</v>
      </c>
      <c r="J50" s="7">
        <f t="shared" si="7"/>
        <v>26059854.108555567</v>
      </c>
      <c r="K50" s="66">
        <f t="shared" si="7"/>
        <v>34031586.36256925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152325532</v>
      </c>
      <c r="C53" s="6">
        <v>194192934</v>
      </c>
      <c r="D53" s="23">
        <v>229698521</v>
      </c>
      <c r="E53" s="24">
        <v>317734000</v>
      </c>
      <c r="F53" s="6">
        <v>309339000</v>
      </c>
      <c r="G53" s="25">
        <v>309339000</v>
      </c>
      <c r="H53" s="26">
        <v>259796000</v>
      </c>
      <c r="I53" s="24">
        <v>301072000</v>
      </c>
      <c r="J53" s="6">
        <v>342349000</v>
      </c>
      <c r="K53" s="25">
        <v>382060000</v>
      </c>
    </row>
    <row r="54" spans="1:11" ht="13.5">
      <c r="A54" s="22" t="s">
        <v>135</v>
      </c>
      <c r="B54" s="6">
        <v>9787616</v>
      </c>
      <c r="C54" s="6">
        <v>9951504</v>
      </c>
      <c r="D54" s="23">
        <v>17624373</v>
      </c>
      <c r="E54" s="24">
        <v>10587673</v>
      </c>
      <c r="F54" s="6">
        <v>8587672</v>
      </c>
      <c r="G54" s="25">
        <v>8587672</v>
      </c>
      <c r="H54" s="26">
        <v>0</v>
      </c>
      <c r="I54" s="24">
        <v>18330000</v>
      </c>
      <c r="J54" s="6">
        <v>9931045</v>
      </c>
      <c r="K54" s="25">
        <v>10472303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2841575</v>
      </c>
      <c r="C56" s="6">
        <v>2548354</v>
      </c>
      <c r="D56" s="23">
        <v>0</v>
      </c>
      <c r="E56" s="24">
        <v>8671553</v>
      </c>
      <c r="F56" s="6">
        <v>0</v>
      </c>
      <c r="G56" s="25">
        <v>0</v>
      </c>
      <c r="H56" s="26">
        <v>0</v>
      </c>
      <c r="I56" s="24">
        <v>7192000</v>
      </c>
      <c r="J56" s="6">
        <v>7616000</v>
      </c>
      <c r="K56" s="25">
        <v>8043000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31315</v>
      </c>
      <c r="C59" s="6">
        <v>31315</v>
      </c>
      <c r="D59" s="23">
        <v>0</v>
      </c>
      <c r="E59" s="24">
        <v>122184</v>
      </c>
      <c r="F59" s="6">
        <v>122184</v>
      </c>
      <c r="G59" s="25">
        <v>122184</v>
      </c>
      <c r="H59" s="26">
        <v>122184</v>
      </c>
      <c r="I59" s="24">
        <v>147411</v>
      </c>
      <c r="J59" s="6">
        <v>156108</v>
      </c>
      <c r="K59" s="25">
        <v>164850</v>
      </c>
    </row>
    <row r="60" spans="1:11" ht="13.5">
      <c r="A60" s="33" t="s">
        <v>58</v>
      </c>
      <c r="B60" s="6">
        <v>612077</v>
      </c>
      <c r="C60" s="6">
        <v>612077</v>
      </c>
      <c r="D60" s="23">
        <v>0</v>
      </c>
      <c r="E60" s="24">
        <v>1101219</v>
      </c>
      <c r="F60" s="6">
        <v>1101219</v>
      </c>
      <c r="G60" s="25">
        <v>1101219</v>
      </c>
      <c r="H60" s="26">
        <v>1101219</v>
      </c>
      <c r="I60" s="24">
        <v>1101219</v>
      </c>
      <c r="J60" s="6">
        <v>1101219</v>
      </c>
      <c r="K60" s="25">
        <v>1101219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19861</v>
      </c>
      <c r="C63" s="92">
        <v>19861</v>
      </c>
      <c r="D63" s="93">
        <v>0</v>
      </c>
      <c r="E63" s="91">
        <v>21488</v>
      </c>
      <c r="F63" s="92">
        <v>21488</v>
      </c>
      <c r="G63" s="93">
        <v>21488</v>
      </c>
      <c r="H63" s="94">
        <v>21488</v>
      </c>
      <c r="I63" s="91">
        <v>21488</v>
      </c>
      <c r="J63" s="92">
        <v>21488</v>
      </c>
      <c r="K63" s="93">
        <v>21488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38599</v>
      </c>
      <c r="C65" s="92">
        <v>38599</v>
      </c>
      <c r="D65" s="93">
        <v>0</v>
      </c>
      <c r="E65" s="91">
        <v>40971</v>
      </c>
      <c r="F65" s="92">
        <v>40971</v>
      </c>
      <c r="G65" s="93">
        <v>40971</v>
      </c>
      <c r="H65" s="94">
        <v>40971</v>
      </c>
      <c r="I65" s="91">
        <v>40971</v>
      </c>
      <c r="J65" s="92">
        <v>40971</v>
      </c>
      <c r="K65" s="93">
        <v>40971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14.239695563123387</v>
      </c>
      <c r="C70" s="5">
        <f aca="true" t="shared" si="8" ref="C70:K70">IF(ISERROR(C71/C72),0,(C71/C72))</f>
        <v>0.8857423976545142</v>
      </c>
      <c r="D70" s="5">
        <f t="shared" si="8"/>
        <v>0.9601876852849606</v>
      </c>
      <c r="E70" s="5">
        <f t="shared" si="8"/>
        <v>0.5497960464386571</v>
      </c>
      <c r="F70" s="5">
        <f t="shared" si="8"/>
        <v>1.0103874673962348</v>
      </c>
      <c r="G70" s="5">
        <f t="shared" si="8"/>
        <v>1.0103874673962348</v>
      </c>
      <c r="H70" s="5">
        <f t="shared" si="8"/>
        <v>0</v>
      </c>
      <c r="I70" s="5">
        <f t="shared" si="8"/>
        <v>0.7642120050968227</v>
      </c>
      <c r="J70" s="5">
        <f t="shared" si="8"/>
        <v>0.7642186334433466</v>
      </c>
      <c r="K70" s="5">
        <f t="shared" si="8"/>
        <v>0.764126672966429</v>
      </c>
    </row>
    <row r="71" spans="1:11" ht="12.75" hidden="1">
      <c r="A71" s="1" t="s">
        <v>141</v>
      </c>
      <c r="B71" s="1">
        <f>+B83</f>
        <v>121020880</v>
      </c>
      <c r="C71" s="1">
        <f aca="true" t="shared" si="9" ref="C71:K71">+C83</f>
        <v>10639698</v>
      </c>
      <c r="D71" s="1">
        <f t="shared" si="9"/>
        <v>16563999</v>
      </c>
      <c r="E71" s="1">
        <f t="shared" si="9"/>
        <v>17522000</v>
      </c>
      <c r="F71" s="1">
        <f t="shared" si="9"/>
        <v>21604997</v>
      </c>
      <c r="G71" s="1">
        <f t="shared" si="9"/>
        <v>21604997</v>
      </c>
      <c r="H71" s="1">
        <f t="shared" si="9"/>
        <v>18428091</v>
      </c>
      <c r="I71" s="1">
        <f t="shared" si="9"/>
        <v>17134418</v>
      </c>
      <c r="J71" s="1">
        <f t="shared" si="9"/>
        <v>18159811</v>
      </c>
      <c r="K71" s="1">
        <f t="shared" si="9"/>
        <v>19238120</v>
      </c>
    </row>
    <row r="72" spans="1:11" ht="12.75" hidden="1">
      <c r="A72" s="1" t="s">
        <v>142</v>
      </c>
      <c r="B72" s="1">
        <f>+B77</f>
        <v>8498839</v>
      </c>
      <c r="C72" s="1">
        <f aca="true" t="shared" si="10" ref="C72:K72">+C77</f>
        <v>12012181</v>
      </c>
      <c r="D72" s="1">
        <f t="shared" si="10"/>
        <v>17250793</v>
      </c>
      <c r="E72" s="1">
        <f t="shared" si="10"/>
        <v>31870000</v>
      </c>
      <c r="F72" s="1">
        <f t="shared" si="10"/>
        <v>21382883</v>
      </c>
      <c r="G72" s="1">
        <f t="shared" si="10"/>
        <v>21382883</v>
      </c>
      <c r="H72" s="1">
        <f t="shared" si="10"/>
        <v>0</v>
      </c>
      <c r="I72" s="1">
        <f t="shared" si="10"/>
        <v>22421027</v>
      </c>
      <c r="J72" s="1">
        <f t="shared" si="10"/>
        <v>23762586</v>
      </c>
      <c r="K72" s="1">
        <f t="shared" si="10"/>
        <v>25176611</v>
      </c>
    </row>
    <row r="73" spans="1:11" ht="12.75" hidden="1">
      <c r="A73" s="1" t="s">
        <v>143</v>
      </c>
      <c r="B73" s="1">
        <f>+B74</f>
        <v>-1412932.4999999981</v>
      </c>
      <c r="C73" s="1">
        <f aca="true" t="shared" si="11" ref="C73:K73">+(C78+C80+C81+C82)-(B78+B80+B81+B82)</f>
        <v>2329968</v>
      </c>
      <c r="D73" s="1">
        <f t="shared" si="11"/>
        <v>-305342</v>
      </c>
      <c r="E73" s="1">
        <f t="shared" si="11"/>
        <v>19516751</v>
      </c>
      <c r="F73" s="1">
        <f>+(F78+F80+F81+F82)-(D78+D80+D81+D82)</f>
        <v>-1448985</v>
      </c>
      <c r="G73" s="1">
        <f>+(G78+G80+G81+G82)-(D78+D80+D81+D82)</f>
        <v>-1448985</v>
      </c>
      <c r="H73" s="1">
        <f>+(H78+H80+H81+H82)-(D78+D80+D81+D82)</f>
        <v>1580903</v>
      </c>
      <c r="I73" s="1">
        <f>+(I78+I80+I81+I82)-(E78+E80+E81+E82)</f>
        <v>-17478049</v>
      </c>
      <c r="J73" s="1">
        <f t="shared" si="11"/>
        <v>3678252</v>
      </c>
      <c r="K73" s="1">
        <f t="shared" si="11"/>
        <v>3904068</v>
      </c>
    </row>
    <row r="74" spans="1:11" ht="12.75" hidden="1">
      <c r="A74" s="1" t="s">
        <v>144</v>
      </c>
      <c r="B74" s="1">
        <f>+TREND(C74:E74)</f>
        <v>-1412932.4999999981</v>
      </c>
      <c r="C74" s="1">
        <f>+C73</f>
        <v>2329968</v>
      </c>
      <c r="D74" s="1">
        <f aca="true" t="shared" si="12" ref="D74:K74">+D73</f>
        <v>-305342</v>
      </c>
      <c r="E74" s="1">
        <f t="shared" si="12"/>
        <v>19516751</v>
      </c>
      <c r="F74" s="1">
        <f t="shared" si="12"/>
        <v>-1448985</v>
      </c>
      <c r="G74" s="1">
        <f t="shared" si="12"/>
        <v>-1448985</v>
      </c>
      <c r="H74" s="1">
        <f t="shared" si="12"/>
        <v>1580903</v>
      </c>
      <c r="I74" s="1">
        <f t="shared" si="12"/>
        <v>-17478049</v>
      </c>
      <c r="J74" s="1">
        <f t="shared" si="12"/>
        <v>3678252</v>
      </c>
      <c r="K74" s="1">
        <f t="shared" si="12"/>
        <v>3904068</v>
      </c>
    </row>
    <row r="75" spans="1:11" ht="12.75" hidden="1">
      <c r="A75" s="1" t="s">
        <v>145</v>
      </c>
      <c r="B75" s="1">
        <f>+B84-(((B80+B81+B78)*B70)-B79)</f>
        <v>-120069718.50968939</v>
      </c>
      <c r="C75" s="1">
        <f aca="true" t="shared" si="13" ref="C75:K75">+C84-(((C80+C81+C78)*C70)-C79)</f>
        <v>14072076.22281316</v>
      </c>
      <c r="D75" s="1">
        <f t="shared" si="13"/>
        <v>6277650.962140001</v>
      </c>
      <c r="E75" s="1">
        <f t="shared" si="13"/>
        <v>5719772.262315657</v>
      </c>
      <c r="F75" s="1">
        <f t="shared" si="13"/>
        <v>7466190.008785952</v>
      </c>
      <c r="G75" s="1">
        <f t="shared" si="13"/>
        <v>7466190.008785952</v>
      </c>
      <c r="H75" s="1">
        <f t="shared" si="13"/>
        <v>16923836</v>
      </c>
      <c r="I75" s="1">
        <f t="shared" si="13"/>
        <v>6965730.101727944</v>
      </c>
      <c r="J75" s="1">
        <f t="shared" si="13"/>
        <v>3973760.8914444335</v>
      </c>
      <c r="K75" s="1">
        <f t="shared" si="13"/>
        <v>1029100.6374307498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8498839</v>
      </c>
      <c r="C77" s="3">
        <v>12012181</v>
      </c>
      <c r="D77" s="3">
        <v>17250793</v>
      </c>
      <c r="E77" s="3">
        <v>31870000</v>
      </c>
      <c r="F77" s="3">
        <v>21382883</v>
      </c>
      <c r="G77" s="3">
        <v>21382883</v>
      </c>
      <c r="H77" s="3">
        <v>0</v>
      </c>
      <c r="I77" s="3">
        <v>22421027</v>
      </c>
      <c r="J77" s="3">
        <v>23762586</v>
      </c>
      <c r="K77" s="3">
        <v>25176611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25070130</v>
      </c>
      <c r="C79" s="3">
        <v>25163866</v>
      </c>
      <c r="D79" s="3">
        <v>18008503</v>
      </c>
      <c r="E79" s="3">
        <v>23167000</v>
      </c>
      <c r="F79" s="3">
        <v>18346309</v>
      </c>
      <c r="G79" s="3">
        <v>18346309</v>
      </c>
      <c r="H79" s="3">
        <v>16923836</v>
      </c>
      <c r="I79" s="3">
        <v>17860299</v>
      </c>
      <c r="J79" s="3">
        <v>17679413</v>
      </c>
      <c r="K79" s="3">
        <v>17716306</v>
      </c>
    </row>
    <row r="80" spans="1:11" ht="12.75" hidden="1">
      <c r="A80" s="2" t="s">
        <v>67</v>
      </c>
      <c r="B80" s="3">
        <v>8734424</v>
      </c>
      <c r="C80" s="3">
        <v>10358594</v>
      </c>
      <c r="D80" s="3">
        <v>11763338</v>
      </c>
      <c r="E80" s="3">
        <v>28139000</v>
      </c>
      <c r="F80" s="3">
        <v>10269346</v>
      </c>
      <c r="G80" s="3">
        <v>10269346</v>
      </c>
      <c r="H80" s="3">
        <v>12877123</v>
      </c>
      <c r="I80" s="3">
        <v>13737563</v>
      </c>
      <c r="J80" s="3">
        <v>17415229</v>
      </c>
      <c r="K80" s="3">
        <v>21319297</v>
      </c>
    </row>
    <row r="81" spans="1:11" ht="12.75" hidden="1">
      <c r="A81" s="2" t="s">
        <v>68</v>
      </c>
      <c r="B81" s="3">
        <v>1458199</v>
      </c>
      <c r="C81" s="3">
        <v>2163997</v>
      </c>
      <c r="D81" s="3">
        <v>453911</v>
      </c>
      <c r="E81" s="3">
        <v>3595000</v>
      </c>
      <c r="F81" s="3">
        <v>498918</v>
      </c>
      <c r="G81" s="3">
        <v>498918</v>
      </c>
      <c r="H81" s="3">
        <v>921029</v>
      </c>
      <c r="I81" s="3">
        <v>518388</v>
      </c>
      <c r="J81" s="3">
        <v>518974</v>
      </c>
      <c r="K81" s="3">
        <v>518974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121020880</v>
      </c>
      <c r="C83" s="3">
        <v>10639698</v>
      </c>
      <c r="D83" s="3">
        <v>16563999</v>
      </c>
      <c r="E83" s="3">
        <v>17522000</v>
      </c>
      <c r="F83" s="3">
        <v>21604997</v>
      </c>
      <c r="G83" s="3">
        <v>21604997</v>
      </c>
      <c r="H83" s="3">
        <v>18428091</v>
      </c>
      <c r="I83" s="3">
        <v>17134418</v>
      </c>
      <c r="J83" s="3">
        <v>18159811</v>
      </c>
      <c r="K83" s="3">
        <v>19238120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28794388</v>
      </c>
      <c r="C5" s="6">
        <v>27592649</v>
      </c>
      <c r="D5" s="23">
        <v>43166875</v>
      </c>
      <c r="E5" s="24">
        <v>46670000</v>
      </c>
      <c r="F5" s="6">
        <v>53437490</v>
      </c>
      <c r="G5" s="25">
        <v>53437490</v>
      </c>
      <c r="H5" s="26">
        <v>0</v>
      </c>
      <c r="I5" s="24">
        <v>55145000</v>
      </c>
      <c r="J5" s="6">
        <v>57019000</v>
      </c>
      <c r="K5" s="25">
        <v>60082000</v>
      </c>
    </row>
    <row r="6" spans="1:11" ht="13.5">
      <c r="A6" s="22" t="s">
        <v>18</v>
      </c>
      <c r="B6" s="6">
        <v>39002901</v>
      </c>
      <c r="C6" s="6">
        <v>61139395</v>
      </c>
      <c r="D6" s="23">
        <v>62912421</v>
      </c>
      <c r="E6" s="24">
        <v>79385000</v>
      </c>
      <c r="F6" s="6">
        <v>83486966</v>
      </c>
      <c r="G6" s="25">
        <v>83486966</v>
      </c>
      <c r="H6" s="26">
        <v>0</v>
      </c>
      <c r="I6" s="24">
        <v>122271000</v>
      </c>
      <c r="J6" s="6">
        <v>75528000</v>
      </c>
      <c r="K6" s="25">
        <v>97498000</v>
      </c>
    </row>
    <row r="7" spans="1:11" ht="13.5">
      <c r="A7" s="22" t="s">
        <v>19</v>
      </c>
      <c r="B7" s="6">
        <v>113542</v>
      </c>
      <c r="C7" s="6">
        <v>208855</v>
      </c>
      <c r="D7" s="23">
        <v>532921</v>
      </c>
      <c r="E7" s="24">
        <v>250000</v>
      </c>
      <c r="F7" s="6">
        <v>500000</v>
      </c>
      <c r="G7" s="25">
        <v>500000</v>
      </c>
      <c r="H7" s="26">
        <v>0</v>
      </c>
      <c r="I7" s="24">
        <v>550000</v>
      </c>
      <c r="J7" s="6">
        <v>579700</v>
      </c>
      <c r="K7" s="25">
        <v>611004</v>
      </c>
    </row>
    <row r="8" spans="1:11" ht="13.5">
      <c r="A8" s="22" t="s">
        <v>20</v>
      </c>
      <c r="B8" s="6">
        <v>68274000</v>
      </c>
      <c r="C8" s="6">
        <v>87130205</v>
      </c>
      <c r="D8" s="23">
        <v>87477029</v>
      </c>
      <c r="E8" s="24">
        <v>106030738</v>
      </c>
      <c r="F8" s="6">
        <v>106030000</v>
      </c>
      <c r="G8" s="25">
        <v>106030000</v>
      </c>
      <c r="H8" s="26">
        <v>0</v>
      </c>
      <c r="I8" s="24">
        <v>133175000</v>
      </c>
      <c r="J8" s="6">
        <v>130939240</v>
      </c>
      <c r="K8" s="25">
        <v>126447300</v>
      </c>
    </row>
    <row r="9" spans="1:11" ht="13.5">
      <c r="A9" s="22" t="s">
        <v>21</v>
      </c>
      <c r="B9" s="6">
        <v>9687944</v>
      </c>
      <c r="C9" s="6">
        <v>25757509</v>
      </c>
      <c r="D9" s="23">
        <v>16491430</v>
      </c>
      <c r="E9" s="24">
        <v>14090856</v>
      </c>
      <c r="F9" s="6">
        <v>16497164</v>
      </c>
      <c r="G9" s="25">
        <v>16497164</v>
      </c>
      <c r="H9" s="26">
        <v>0</v>
      </c>
      <c r="I9" s="24">
        <v>10370445</v>
      </c>
      <c r="J9" s="6">
        <v>11631452</v>
      </c>
      <c r="K9" s="25">
        <v>12068060</v>
      </c>
    </row>
    <row r="10" spans="1:11" ht="25.5">
      <c r="A10" s="27" t="s">
        <v>134</v>
      </c>
      <c r="B10" s="28">
        <f>SUM(B5:B9)</f>
        <v>145872775</v>
      </c>
      <c r="C10" s="29">
        <f aca="true" t="shared" si="0" ref="C10:K10">SUM(C5:C9)</f>
        <v>201828613</v>
      </c>
      <c r="D10" s="30">
        <f t="shared" si="0"/>
        <v>210580676</v>
      </c>
      <c r="E10" s="28">
        <f t="shared" si="0"/>
        <v>246426594</v>
      </c>
      <c r="F10" s="29">
        <f t="shared" si="0"/>
        <v>259951620</v>
      </c>
      <c r="G10" s="31">
        <f t="shared" si="0"/>
        <v>259951620</v>
      </c>
      <c r="H10" s="32">
        <f t="shared" si="0"/>
        <v>0</v>
      </c>
      <c r="I10" s="28">
        <f t="shared" si="0"/>
        <v>321511445</v>
      </c>
      <c r="J10" s="29">
        <f t="shared" si="0"/>
        <v>275697392</v>
      </c>
      <c r="K10" s="31">
        <f t="shared" si="0"/>
        <v>296706364</v>
      </c>
    </row>
    <row r="11" spans="1:11" ht="13.5">
      <c r="A11" s="22" t="s">
        <v>22</v>
      </c>
      <c r="B11" s="6">
        <v>58467193</v>
      </c>
      <c r="C11" s="6">
        <v>68491916</v>
      </c>
      <c r="D11" s="23">
        <v>73647488</v>
      </c>
      <c r="E11" s="24">
        <v>80075000</v>
      </c>
      <c r="F11" s="6">
        <v>104813963</v>
      </c>
      <c r="G11" s="25">
        <v>104813963</v>
      </c>
      <c r="H11" s="26">
        <v>0</v>
      </c>
      <c r="I11" s="24">
        <v>101150829</v>
      </c>
      <c r="J11" s="6">
        <v>107371471</v>
      </c>
      <c r="K11" s="25">
        <v>113652562</v>
      </c>
    </row>
    <row r="12" spans="1:11" ht="13.5">
      <c r="A12" s="22" t="s">
        <v>23</v>
      </c>
      <c r="B12" s="6">
        <v>10443449</v>
      </c>
      <c r="C12" s="6">
        <v>10858682</v>
      </c>
      <c r="D12" s="23">
        <v>12060117</v>
      </c>
      <c r="E12" s="24">
        <v>13239000</v>
      </c>
      <c r="F12" s="6">
        <v>0</v>
      </c>
      <c r="G12" s="25">
        <v>0</v>
      </c>
      <c r="H12" s="26">
        <v>0</v>
      </c>
      <c r="I12" s="24">
        <v>12844682</v>
      </c>
      <c r="J12" s="6">
        <v>13615742</v>
      </c>
      <c r="K12" s="25">
        <v>14132614</v>
      </c>
    </row>
    <row r="13" spans="1:11" ht="13.5">
      <c r="A13" s="22" t="s">
        <v>135</v>
      </c>
      <c r="B13" s="6">
        <v>156907199</v>
      </c>
      <c r="C13" s="6">
        <v>65900234</v>
      </c>
      <c r="D13" s="23">
        <v>57750189</v>
      </c>
      <c r="E13" s="24">
        <v>70088578</v>
      </c>
      <c r="F13" s="6">
        <v>70088578</v>
      </c>
      <c r="G13" s="25">
        <v>70088578</v>
      </c>
      <c r="H13" s="26">
        <v>0</v>
      </c>
      <c r="I13" s="24">
        <v>81558000</v>
      </c>
      <c r="J13" s="6">
        <v>85962000</v>
      </c>
      <c r="K13" s="25">
        <v>90604000</v>
      </c>
    </row>
    <row r="14" spans="1:11" ht="13.5">
      <c r="A14" s="22" t="s">
        <v>24</v>
      </c>
      <c r="B14" s="6">
        <v>71072</v>
      </c>
      <c r="C14" s="6">
        <v>16250</v>
      </c>
      <c r="D14" s="23">
        <v>5601</v>
      </c>
      <c r="E14" s="24">
        <v>150000</v>
      </c>
      <c r="F14" s="6">
        <v>160000</v>
      </c>
      <c r="G14" s="25">
        <v>160000</v>
      </c>
      <c r="H14" s="26">
        <v>0</v>
      </c>
      <c r="I14" s="24">
        <v>160000</v>
      </c>
      <c r="J14" s="6">
        <v>168640</v>
      </c>
      <c r="K14" s="25">
        <v>177747</v>
      </c>
    </row>
    <row r="15" spans="1:11" ht="13.5">
      <c r="A15" s="22" t="s">
        <v>25</v>
      </c>
      <c r="B15" s="6">
        <v>44916039</v>
      </c>
      <c r="C15" s="6">
        <v>49248571</v>
      </c>
      <c r="D15" s="23">
        <v>51761712</v>
      </c>
      <c r="E15" s="24">
        <v>58557000</v>
      </c>
      <c r="F15" s="6">
        <v>58557670</v>
      </c>
      <c r="G15" s="25">
        <v>58557670</v>
      </c>
      <c r="H15" s="26">
        <v>0</v>
      </c>
      <c r="I15" s="24">
        <v>99715160</v>
      </c>
      <c r="J15" s="6">
        <v>105099779</v>
      </c>
      <c r="K15" s="25">
        <v>110775167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107359556</v>
      </c>
      <c r="C17" s="6">
        <v>78165109</v>
      </c>
      <c r="D17" s="23">
        <v>76115531</v>
      </c>
      <c r="E17" s="24">
        <v>127071605</v>
      </c>
      <c r="F17" s="6">
        <v>98701945</v>
      </c>
      <c r="G17" s="25">
        <v>98701945</v>
      </c>
      <c r="H17" s="26">
        <v>0</v>
      </c>
      <c r="I17" s="24">
        <v>150034380</v>
      </c>
      <c r="J17" s="6">
        <v>97977326</v>
      </c>
      <c r="K17" s="25">
        <v>103198752</v>
      </c>
    </row>
    <row r="18" spans="1:11" ht="13.5">
      <c r="A18" s="34" t="s">
        <v>28</v>
      </c>
      <c r="B18" s="35">
        <f>SUM(B11:B17)</f>
        <v>378164508</v>
      </c>
      <c r="C18" s="36">
        <f aca="true" t="shared" si="1" ref="C18:K18">SUM(C11:C17)</f>
        <v>272680762</v>
      </c>
      <c r="D18" s="37">
        <f t="shared" si="1"/>
        <v>271340638</v>
      </c>
      <c r="E18" s="35">
        <f t="shared" si="1"/>
        <v>349181183</v>
      </c>
      <c r="F18" s="36">
        <f t="shared" si="1"/>
        <v>332322156</v>
      </c>
      <c r="G18" s="38">
        <f t="shared" si="1"/>
        <v>332322156</v>
      </c>
      <c r="H18" s="39">
        <f t="shared" si="1"/>
        <v>0</v>
      </c>
      <c r="I18" s="35">
        <f t="shared" si="1"/>
        <v>445463051</v>
      </c>
      <c r="J18" s="36">
        <f t="shared" si="1"/>
        <v>410194958</v>
      </c>
      <c r="K18" s="38">
        <f t="shared" si="1"/>
        <v>432540842</v>
      </c>
    </row>
    <row r="19" spans="1:11" ht="13.5">
      <c r="A19" s="34" t="s">
        <v>29</v>
      </c>
      <c r="B19" s="40">
        <f>+B10-B18</f>
        <v>-232291733</v>
      </c>
      <c r="C19" s="41">
        <f aca="true" t="shared" si="2" ref="C19:K19">+C10-C18</f>
        <v>-70852149</v>
      </c>
      <c r="D19" s="42">
        <f t="shared" si="2"/>
        <v>-60759962</v>
      </c>
      <c r="E19" s="40">
        <f t="shared" si="2"/>
        <v>-102754589</v>
      </c>
      <c r="F19" s="41">
        <f t="shared" si="2"/>
        <v>-72370536</v>
      </c>
      <c r="G19" s="43">
        <f t="shared" si="2"/>
        <v>-72370536</v>
      </c>
      <c r="H19" s="44">
        <f t="shared" si="2"/>
        <v>0</v>
      </c>
      <c r="I19" s="40">
        <f t="shared" si="2"/>
        <v>-123951606</v>
      </c>
      <c r="J19" s="41">
        <f t="shared" si="2"/>
        <v>-134497566</v>
      </c>
      <c r="K19" s="43">
        <f t="shared" si="2"/>
        <v>-135834478</v>
      </c>
    </row>
    <row r="20" spans="1:11" ht="13.5">
      <c r="A20" s="22" t="s">
        <v>30</v>
      </c>
      <c r="B20" s="24">
        <v>23827509</v>
      </c>
      <c r="C20" s="6">
        <v>34700000</v>
      </c>
      <c r="D20" s="23">
        <v>30381000</v>
      </c>
      <c r="E20" s="24">
        <v>34610000</v>
      </c>
      <c r="F20" s="6">
        <v>0</v>
      </c>
      <c r="G20" s="25">
        <v>0</v>
      </c>
      <c r="H20" s="26">
        <v>0</v>
      </c>
      <c r="I20" s="24">
        <v>44957000</v>
      </c>
      <c r="J20" s="6">
        <v>15810000</v>
      </c>
      <c r="K20" s="25">
        <v>16663740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-208464224</v>
      </c>
      <c r="C22" s="52">
        <f aca="true" t="shared" si="3" ref="C22:K22">SUM(C19:C21)</f>
        <v>-36152149</v>
      </c>
      <c r="D22" s="53">
        <f t="shared" si="3"/>
        <v>-30378962</v>
      </c>
      <c r="E22" s="51">
        <f t="shared" si="3"/>
        <v>-68144589</v>
      </c>
      <c r="F22" s="52">
        <f t="shared" si="3"/>
        <v>-72370536</v>
      </c>
      <c r="G22" s="54">
        <f t="shared" si="3"/>
        <v>-72370536</v>
      </c>
      <c r="H22" s="55">
        <f t="shared" si="3"/>
        <v>0</v>
      </c>
      <c r="I22" s="51">
        <f t="shared" si="3"/>
        <v>-78994606</v>
      </c>
      <c r="J22" s="52">
        <f t="shared" si="3"/>
        <v>-118687566</v>
      </c>
      <c r="K22" s="54">
        <f t="shared" si="3"/>
        <v>-119170738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-208464224</v>
      </c>
      <c r="C24" s="41">
        <f aca="true" t="shared" si="4" ref="C24:K24">SUM(C22:C23)</f>
        <v>-36152149</v>
      </c>
      <c r="D24" s="42">
        <f t="shared" si="4"/>
        <v>-30378962</v>
      </c>
      <c r="E24" s="40">
        <f t="shared" si="4"/>
        <v>-68144589</v>
      </c>
      <c r="F24" s="41">
        <f t="shared" si="4"/>
        <v>-72370536</v>
      </c>
      <c r="G24" s="43">
        <f t="shared" si="4"/>
        <v>-72370536</v>
      </c>
      <c r="H24" s="44">
        <f t="shared" si="4"/>
        <v>0</v>
      </c>
      <c r="I24" s="40">
        <f t="shared" si="4"/>
        <v>-78994606</v>
      </c>
      <c r="J24" s="41">
        <f t="shared" si="4"/>
        <v>-118687566</v>
      </c>
      <c r="K24" s="43">
        <f t="shared" si="4"/>
        <v>-119170738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28541629</v>
      </c>
      <c r="C27" s="7">
        <v>30292344</v>
      </c>
      <c r="D27" s="64">
        <v>23918663</v>
      </c>
      <c r="E27" s="65">
        <v>34610000</v>
      </c>
      <c r="F27" s="7">
        <v>24500000</v>
      </c>
      <c r="G27" s="66">
        <v>24500000</v>
      </c>
      <c r="H27" s="67">
        <v>0</v>
      </c>
      <c r="I27" s="65">
        <v>53994000</v>
      </c>
      <c r="J27" s="7">
        <v>15053000</v>
      </c>
      <c r="K27" s="66">
        <v>10056000</v>
      </c>
    </row>
    <row r="28" spans="1:11" ht="13.5">
      <c r="A28" s="68" t="s">
        <v>30</v>
      </c>
      <c r="B28" s="6">
        <v>28419629</v>
      </c>
      <c r="C28" s="6">
        <v>30292344</v>
      </c>
      <c r="D28" s="23">
        <v>22837658</v>
      </c>
      <c r="E28" s="24">
        <v>34000000</v>
      </c>
      <c r="F28" s="6">
        <v>24500000</v>
      </c>
      <c r="G28" s="25">
        <v>24500000</v>
      </c>
      <c r="H28" s="26">
        <v>0</v>
      </c>
      <c r="I28" s="24">
        <v>44957000</v>
      </c>
      <c r="J28" s="6">
        <v>15000000</v>
      </c>
      <c r="K28" s="25">
        <v>10000000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122000</v>
      </c>
      <c r="C31" s="6">
        <v>0</v>
      </c>
      <c r="D31" s="23">
        <v>1081005</v>
      </c>
      <c r="E31" s="24">
        <v>610000</v>
      </c>
      <c r="F31" s="6">
        <v>0</v>
      </c>
      <c r="G31" s="25">
        <v>0</v>
      </c>
      <c r="H31" s="26">
        <v>0</v>
      </c>
      <c r="I31" s="24">
        <v>9037000</v>
      </c>
      <c r="J31" s="6">
        <v>53000</v>
      </c>
      <c r="K31" s="25">
        <v>56000</v>
      </c>
    </row>
    <row r="32" spans="1:11" ht="13.5">
      <c r="A32" s="34" t="s">
        <v>36</v>
      </c>
      <c r="B32" s="7">
        <f>SUM(B28:B31)</f>
        <v>28541629</v>
      </c>
      <c r="C32" s="7">
        <f aca="true" t="shared" si="5" ref="C32:K32">SUM(C28:C31)</f>
        <v>30292344</v>
      </c>
      <c r="D32" s="64">
        <f t="shared" si="5"/>
        <v>23918663</v>
      </c>
      <c r="E32" s="65">
        <f t="shared" si="5"/>
        <v>34610000</v>
      </c>
      <c r="F32" s="7">
        <f t="shared" si="5"/>
        <v>24500000</v>
      </c>
      <c r="G32" s="66">
        <f t="shared" si="5"/>
        <v>24500000</v>
      </c>
      <c r="H32" s="67">
        <f t="shared" si="5"/>
        <v>0</v>
      </c>
      <c r="I32" s="65">
        <f t="shared" si="5"/>
        <v>53994000</v>
      </c>
      <c r="J32" s="7">
        <f t="shared" si="5"/>
        <v>15053000</v>
      </c>
      <c r="K32" s="66">
        <f t="shared" si="5"/>
        <v>10056000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15522840</v>
      </c>
      <c r="C35" s="6">
        <v>31159128</v>
      </c>
      <c r="D35" s="23">
        <v>62749868</v>
      </c>
      <c r="E35" s="24">
        <v>104918166</v>
      </c>
      <c r="F35" s="6">
        <v>-332892890</v>
      </c>
      <c r="G35" s="25">
        <v>-332892890</v>
      </c>
      <c r="H35" s="26">
        <v>211928219</v>
      </c>
      <c r="I35" s="24">
        <v>899676637</v>
      </c>
      <c r="J35" s="6">
        <v>835049500</v>
      </c>
      <c r="K35" s="25">
        <v>838447180</v>
      </c>
    </row>
    <row r="36" spans="1:11" ht="13.5">
      <c r="A36" s="22" t="s">
        <v>39</v>
      </c>
      <c r="B36" s="6">
        <v>729652158</v>
      </c>
      <c r="C36" s="6">
        <v>572811891</v>
      </c>
      <c r="D36" s="23">
        <v>538071286</v>
      </c>
      <c r="E36" s="24">
        <v>999487470</v>
      </c>
      <c r="F36" s="6">
        <v>1058457294</v>
      </c>
      <c r="G36" s="25">
        <v>1058457294</v>
      </c>
      <c r="H36" s="26">
        <v>392581426</v>
      </c>
      <c r="I36" s="24">
        <v>590313945</v>
      </c>
      <c r="J36" s="6">
        <v>604901200</v>
      </c>
      <c r="K36" s="25">
        <v>620369084</v>
      </c>
    </row>
    <row r="37" spans="1:11" ht="13.5">
      <c r="A37" s="22" t="s">
        <v>40</v>
      </c>
      <c r="B37" s="6">
        <v>67535971</v>
      </c>
      <c r="C37" s="6">
        <v>78744480</v>
      </c>
      <c r="D37" s="23">
        <v>105788200</v>
      </c>
      <c r="E37" s="24">
        <v>68299396</v>
      </c>
      <c r="F37" s="6">
        <v>72329005</v>
      </c>
      <c r="G37" s="25">
        <v>72329005</v>
      </c>
      <c r="H37" s="26">
        <v>101948578</v>
      </c>
      <c r="I37" s="24">
        <v>104525582</v>
      </c>
      <c r="J37" s="6">
        <v>93359150</v>
      </c>
      <c r="K37" s="25">
        <v>82561042</v>
      </c>
    </row>
    <row r="38" spans="1:11" ht="13.5">
      <c r="A38" s="22" t="s">
        <v>41</v>
      </c>
      <c r="B38" s="6">
        <v>108498</v>
      </c>
      <c r="C38" s="6">
        <v>3238398</v>
      </c>
      <c r="D38" s="23">
        <v>3415371</v>
      </c>
      <c r="E38" s="24">
        <v>3419640</v>
      </c>
      <c r="F38" s="6">
        <v>3621399</v>
      </c>
      <c r="G38" s="25">
        <v>3621399</v>
      </c>
      <c r="H38" s="26">
        <v>3415371</v>
      </c>
      <c r="I38" s="24">
        <v>3249000</v>
      </c>
      <c r="J38" s="6">
        <v>3086550</v>
      </c>
      <c r="K38" s="25">
        <v>2932222</v>
      </c>
    </row>
    <row r="39" spans="1:11" ht="13.5">
      <c r="A39" s="22" t="s">
        <v>42</v>
      </c>
      <c r="B39" s="6">
        <v>677530529</v>
      </c>
      <c r="C39" s="6">
        <v>521988141</v>
      </c>
      <c r="D39" s="23">
        <v>491617583</v>
      </c>
      <c r="E39" s="24">
        <v>1032686600</v>
      </c>
      <c r="F39" s="6">
        <v>649614000</v>
      </c>
      <c r="G39" s="25">
        <v>649614000</v>
      </c>
      <c r="H39" s="26">
        <v>499145696</v>
      </c>
      <c r="I39" s="24">
        <v>1382216000</v>
      </c>
      <c r="J39" s="6">
        <v>1343505000</v>
      </c>
      <c r="K39" s="25">
        <v>1373323000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28936557</v>
      </c>
      <c r="C42" s="6">
        <v>29217267</v>
      </c>
      <c r="D42" s="23">
        <v>29896830</v>
      </c>
      <c r="E42" s="24">
        <v>-43030174</v>
      </c>
      <c r="F42" s="6">
        <v>-3895676</v>
      </c>
      <c r="G42" s="25">
        <v>-3895676</v>
      </c>
      <c r="H42" s="26">
        <v>108850781</v>
      </c>
      <c r="I42" s="24">
        <v>57284880</v>
      </c>
      <c r="J42" s="6">
        <v>-46245078</v>
      </c>
      <c r="K42" s="25">
        <v>-39419182</v>
      </c>
    </row>
    <row r="43" spans="1:11" ht="13.5">
      <c r="A43" s="22" t="s">
        <v>45</v>
      </c>
      <c r="B43" s="6">
        <v>-27692968</v>
      </c>
      <c r="C43" s="6">
        <v>-28392343</v>
      </c>
      <c r="D43" s="23">
        <v>-22676288</v>
      </c>
      <c r="E43" s="24">
        <v>-30173742</v>
      </c>
      <c r="F43" s="6">
        <v>0</v>
      </c>
      <c r="G43" s="25">
        <v>0</v>
      </c>
      <c r="H43" s="26">
        <v>-54381703</v>
      </c>
      <c r="I43" s="24">
        <v>-53994000</v>
      </c>
      <c r="J43" s="6">
        <v>-15810000</v>
      </c>
      <c r="K43" s="25">
        <v>-16664000</v>
      </c>
    </row>
    <row r="44" spans="1:11" ht="13.5">
      <c r="A44" s="22" t="s">
        <v>46</v>
      </c>
      <c r="B44" s="6">
        <v>-693836</v>
      </c>
      <c r="C44" s="6">
        <v>-200251</v>
      </c>
      <c r="D44" s="23">
        <v>424019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1047420</v>
      </c>
      <c r="C45" s="7">
        <v>1672093</v>
      </c>
      <c r="D45" s="64">
        <v>9316654</v>
      </c>
      <c r="E45" s="65">
        <v>96990085</v>
      </c>
      <c r="F45" s="7">
        <v>-3895676</v>
      </c>
      <c r="G45" s="66">
        <v>-3895676</v>
      </c>
      <c r="H45" s="67">
        <v>60888181</v>
      </c>
      <c r="I45" s="65">
        <v>14851880</v>
      </c>
      <c r="J45" s="7">
        <v>-47203198</v>
      </c>
      <c r="K45" s="66">
        <v>-103286380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1047420</v>
      </c>
      <c r="C48" s="6">
        <v>1672093</v>
      </c>
      <c r="D48" s="23">
        <v>9316655</v>
      </c>
      <c r="E48" s="24">
        <v>5133708</v>
      </c>
      <c r="F48" s="6">
        <v>5134000</v>
      </c>
      <c r="G48" s="25">
        <v>5134000</v>
      </c>
      <c r="H48" s="26">
        <v>87070332</v>
      </c>
      <c r="I48" s="24">
        <v>8200212</v>
      </c>
      <c r="J48" s="6">
        <v>7662000</v>
      </c>
      <c r="K48" s="25">
        <v>7383720</v>
      </c>
    </row>
    <row r="49" spans="1:11" ht="13.5">
      <c r="A49" s="22" t="s">
        <v>50</v>
      </c>
      <c r="B49" s="6">
        <f>+B75</f>
        <v>234224250.97726816</v>
      </c>
      <c r="C49" s="6">
        <f aca="true" t="shared" si="6" ref="C49:K49">+C75</f>
        <v>175986949.51501846</v>
      </c>
      <c r="D49" s="23">
        <f t="shared" si="6"/>
        <v>50741162.13600206</v>
      </c>
      <c r="E49" s="24">
        <f t="shared" si="6"/>
        <v>643981294.2324485</v>
      </c>
      <c r="F49" s="6">
        <f t="shared" si="6"/>
        <v>687948485.6938975</v>
      </c>
      <c r="G49" s="25">
        <f t="shared" si="6"/>
        <v>687948485.6938975</v>
      </c>
      <c r="H49" s="26">
        <f t="shared" si="6"/>
        <v>801090655</v>
      </c>
      <c r="I49" s="24">
        <f t="shared" si="6"/>
        <v>-758339630.3643482</v>
      </c>
      <c r="J49" s="6">
        <f t="shared" si="6"/>
        <v>-512206550.25035226</v>
      </c>
      <c r="K49" s="25">
        <f t="shared" si="6"/>
        <v>-535386519.05698514</v>
      </c>
    </row>
    <row r="50" spans="1:11" ht="13.5">
      <c r="A50" s="34" t="s">
        <v>51</v>
      </c>
      <c r="B50" s="7">
        <f>+B48-B49</f>
        <v>-233176830.97726816</v>
      </c>
      <c r="C50" s="7">
        <f aca="true" t="shared" si="7" ref="C50:K50">+C48-C49</f>
        <v>-174314856.51501846</v>
      </c>
      <c r="D50" s="64">
        <f t="shared" si="7"/>
        <v>-41424507.13600206</v>
      </c>
      <c r="E50" s="65">
        <f t="shared" si="7"/>
        <v>-638847586.2324485</v>
      </c>
      <c r="F50" s="7">
        <f t="shared" si="7"/>
        <v>-682814485.6938975</v>
      </c>
      <c r="G50" s="66">
        <f t="shared" si="7"/>
        <v>-682814485.6938975</v>
      </c>
      <c r="H50" s="67">
        <f t="shared" si="7"/>
        <v>-714020323</v>
      </c>
      <c r="I50" s="65">
        <f t="shared" si="7"/>
        <v>766539842.3643482</v>
      </c>
      <c r="J50" s="7">
        <f t="shared" si="7"/>
        <v>519868550.25035226</v>
      </c>
      <c r="K50" s="66">
        <f t="shared" si="7"/>
        <v>542770239.0569851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486284302</v>
      </c>
      <c r="C53" s="6">
        <v>450436242</v>
      </c>
      <c r="D53" s="23">
        <v>472633940</v>
      </c>
      <c r="E53" s="24">
        <v>999488000</v>
      </c>
      <c r="F53" s="6">
        <v>989378000</v>
      </c>
      <c r="G53" s="25">
        <v>989378000</v>
      </c>
      <c r="H53" s="26">
        <v>964878000</v>
      </c>
      <c r="I53" s="24">
        <v>590314000</v>
      </c>
      <c r="J53" s="6">
        <v>604901000</v>
      </c>
      <c r="K53" s="25">
        <v>620369000</v>
      </c>
    </row>
    <row r="54" spans="1:11" ht="13.5">
      <c r="A54" s="22" t="s">
        <v>135</v>
      </c>
      <c r="B54" s="6">
        <v>156907199</v>
      </c>
      <c r="C54" s="6">
        <v>65900234</v>
      </c>
      <c r="D54" s="23">
        <v>57750189</v>
      </c>
      <c r="E54" s="24">
        <v>70088578</v>
      </c>
      <c r="F54" s="6">
        <v>70088578</v>
      </c>
      <c r="G54" s="25">
        <v>70088578</v>
      </c>
      <c r="H54" s="26">
        <v>0</v>
      </c>
      <c r="I54" s="24">
        <v>81558000</v>
      </c>
      <c r="J54" s="6">
        <v>85962000</v>
      </c>
      <c r="K54" s="25">
        <v>90604000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10500000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5672567</v>
      </c>
      <c r="C56" s="6">
        <v>2976057</v>
      </c>
      <c r="D56" s="23">
        <v>6921522</v>
      </c>
      <c r="E56" s="24">
        <v>10116000</v>
      </c>
      <c r="F56" s="6">
        <v>10500000</v>
      </c>
      <c r="G56" s="25">
        <v>10500000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457000</v>
      </c>
      <c r="C59" s="6">
        <v>483000</v>
      </c>
      <c r="D59" s="23">
        <v>223512</v>
      </c>
      <c r="E59" s="24">
        <v>538000</v>
      </c>
      <c r="F59" s="6">
        <v>223512</v>
      </c>
      <c r="G59" s="25">
        <v>223512</v>
      </c>
      <c r="H59" s="26">
        <v>223512</v>
      </c>
      <c r="I59" s="24">
        <v>236856</v>
      </c>
      <c r="J59" s="6">
        <v>236856</v>
      </c>
      <c r="K59" s="25">
        <v>236856</v>
      </c>
    </row>
    <row r="60" spans="1:11" ht="13.5">
      <c r="A60" s="33" t="s">
        <v>58</v>
      </c>
      <c r="B60" s="6">
        <v>7650000</v>
      </c>
      <c r="C60" s="6">
        <v>2700000</v>
      </c>
      <c r="D60" s="23">
        <v>60000</v>
      </c>
      <c r="E60" s="24">
        <v>1881095</v>
      </c>
      <c r="F60" s="6">
        <v>60000</v>
      </c>
      <c r="G60" s="25">
        <v>60000</v>
      </c>
      <c r="H60" s="26">
        <v>60000</v>
      </c>
      <c r="I60" s="24">
        <v>60000</v>
      </c>
      <c r="J60" s="6">
        <v>60000</v>
      </c>
      <c r="K60" s="25">
        <v>60000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12420</v>
      </c>
      <c r="C62" s="92">
        <v>12420</v>
      </c>
      <c r="D62" s="93">
        <v>0</v>
      </c>
      <c r="E62" s="91">
        <v>12420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8326</v>
      </c>
      <c r="C63" s="92">
        <v>8326</v>
      </c>
      <c r="D63" s="93">
        <v>0</v>
      </c>
      <c r="E63" s="91">
        <v>8326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9348</v>
      </c>
      <c r="C64" s="92">
        <v>9348</v>
      </c>
      <c r="D64" s="93">
        <v>9348</v>
      </c>
      <c r="E64" s="91">
        <v>9348</v>
      </c>
      <c r="F64" s="92">
        <v>9348</v>
      </c>
      <c r="G64" s="93">
        <v>9348</v>
      </c>
      <c r="H64" s="94">
        <v>9348</v>
      </c>
      <c r="I64" s="91">
        <v>9348</v>
      </c>
      <c r="J64" s="92">
        <v>9348</v>
      </c>
      <c r="K64" s="93">
        <v>9348</v>
      </c>
    </row>
    <row r="65" spans="1:11" ht="13.5">
      <c r="A65" s="90" t="s">
        <v>63</v>
      </c>
      <c r="B65" s="91">
        <v>27971</v>
      </c>
      <c r="C65" s="92">
        <v>27971</v>
      </c>
      <c r="D65" s="93">
        <v>27971</v>
      </c>
      <c r="E65" s="91">
        <v>27552</v>
      </c>
      <c r="F65" s="92">
        <v>27971</v>
      </c>
      <c r="G65" s="93">
        <v>27971</v>
      </c>
      <c r="H65" s="94">
        <v>27971</v>
      </c>
      <c r="I65" s="91">
        <v>27971</v>
      </c>
      <c r="J65" s="92">
        <v>27971</v>
      </c>
      <c r="K65" s="93">
        <v>27971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1.1209336523880844</v>
      </c>
      <c r="C70" s="5">
        <f aca="true" t="shared" si="8" ref="C70:K70">IF(ISERROR(C71/C72),0,(C71/C72))</f>
        <v>0.8256110172958357</v>
      </c>
      <c r="D70" s="5">
        <f t="shared" si="8"/>
        <v>1.0000000164841933</v>
      </c>
      <c r="E70" s="5">
        <f t="shared" si="8"/>
        <v>0.6056020475604694</v>
      </c>
      <c r="F70" s="5">
        <f t="shared" si="8"/>
        <v>0.8707136195556751</v>
      </c>
      <c r="G70" s="5">
        <f t="shared" si="8"/>
        <v>0.8707136195556751</v>
      </c>
      <c r="H70" s="5">
        <f t="shared" si="8"/>
        <v>0</v>
      </c>
      <c r="I70" s="5">
        <f t="shared" si="8"/>
        <v>0.9894637496332602</v>
      </c>
      <c r="J70" s="5">
        <f t="shared" si="8"/>
        <v>0.7495948146259748</v>
      </c>
      <c r="K70" s="5">
        <f t="shared" si="8"/>
        <v>0.7621116916986849</v>
      </c>
    </row>
    <row r="71" spans="1:11" ht="12.75" hidden="1">
      <c r="A71" s="1" t="s">
        <v>141</v>
      </c>
      <c r="B71" s="1">
        <f>+B83</f>
        <v>86076679</v>
      </c>
      <c r="C71" s="1">
        <f aca="true" t="shared" si="9" ref="C71:K71">+C83</f>
        <v>94424763</v>
      </c>
      <c r="D71" s="1">
        <f t="shared" si="9"/>
        <v>121328353</v>
      </c>
      <c r="E71" s="1">
        <f t="shared" si="9"/>
        <v>82186008</v>
      </c>
      <c r="F71" s="1">
        <f t="shared" si="9"/>
        <v>127720939</v>
      </c>
      <c r="G71" s="1">
        <f t="shared" si="9"/>
        <v>127720939</v>
      </c>
      <c r="H71" s="1">
        <f t="shared" si="9"/>
        <v>115004046</v>
      </c>
      <c r="I71" s="1">
        <f t="shared" si="9"/>
        <v>185807880</v>
      </c>
      <c r="J71" s="1">
        <f t="shared" si="9"/>
        <v>108075420</v>
      </c>
      <c r="K71" s="1">
        <f t="shared" si="9"/>
        <v>129290770</v>
      </c>
    </row>
    <row r="72" spans="1:11" ht="12.75" hidden="1">
      <c r="A72" s="1" t="s">
        <v>142</v>
      </c>
      <c r="B72" s="1">
        <f>+B77</f>
        <v>76790164</v>
      </c>
      <c r="C72" s="1">
        <f aca="true" t="shared" si="10" ref="C72:K72">+C77</f>
        <v>114369553</v>
      </c>
      <c r="D72" s="1">
        <f t="shared" si="10"/>
        <v>121328351</v>
      </c>
      <c r="E72" s="1">
        <f t="shared" si="10"/>
        <v>135709594</v>
      </c>
      <c r="F72" s="1">
        <f t="shared" si="10"/>
        <v>146685358</v>
      </c>
      <c r="G72" s="1">
        <f t="shared" si="10"/>
        <v>146685358</v>
      </c>
      <c r="H72" s="1">
        <f t="shared" si="10"/>
        <v>0</v>
      </c>
      <c r="I72" s="1">
        <f t="shared" si="10"/>
        <v>187786445</v>
      </c>
      <c r="J72" s="1">
        <f t="shared" si="10"/>
        <v>144178452</v>
      </c>
      <c r="K72" s="1">
        <f t="shared" si="10"/>
        <v>169648060</v>
      </c>
    </row>
    <row r="73" spans="1:11" ht="12.75" hidden="1">
      <c r="A73" s="1" t="s">
        <v>143</v>
      </c>
      <c r="B73" s="1">
        <f>+B74</f>
        <v>12829909.5</v>
      </c>
      <c r="C73" s="1">
        <f aca="true" t="shared" si="11" ref="C73:K73">+(C78+C80+C81+C82)-(B78+B80+B81+B82)</f>
        <v>15117122</v>
      </c>
      <c r="D73" s="1">
        <f t="shared" si="11"/>
        <v>23798191</v>
      </c>
      <c r="E73" s="1">
        <f t="shared" si="11"/>
        <v>46202535</v>
      </c>
      <c r="F73" s="1">
        <f>+(F78+F80+F81+F82)-(D78+D80+D81+D82)</f>
        <v>-391608613</v>
      </c>
      <c r="G73" s="1">
        <f>+(G78+G80+G81+G82)-(D78+D80+D81+D82)</f>
        <v>-391608613</v>
      </c>
      <c r="H73" s="1">
        <f>+(H78+H80+H81+H82)-(D78+D80+D81+D82)</f>
        <v>-54733459</v>
      </c>
      <c r="I73" s="1">
        <f>+(I78+I80+I81+I82)-(E78+E80+E81+E82)</f>
        <v>791681117</v>
      </c>
      <c r="J73" s="1">
        <f t="shared" si="11"/>
        <v>-64147825</v>
      </c>
      <c r="K73" s="1">
        <f t="shared" si="11"/>
        <v>3614063</v>
      </c>
    </row>
    <row r="74" spans="1:11" ht="12.75" hidden="1">
      <c r="A74" s="1" t="s">
        <v>144</v>
      </c>
      <c r="B74" s="1">
        <f>+TREND(C74:E74)</f>
        <v>12829909.5</v>
      </c>
      <c r="C74" s="1">
        <f>+C73</f>
        <v>15117122</v>
      </c>
      <c r="D74" s="1">
        <f aca="true" t="shared" si="12" ref="D74:K74">+D73</f>
        <v>23798191</v>
      </c>
      <c r="E74" s="1">
        <f t="shared" si="12"/>
        <v>46202535</v>
      </c>
      <c r="F74" s="1">
        <f t="shared" si="12"/>
        <v>-391608613</v>
      </c>
      <c r="G74" s="1">
        <f t="shared" si="12"/>
        <v>-391608613</v>
      </c>
      <c r="H74" s="1">
        <f t="shared" si="12"/>
        <v>-54733459</v>
      </c>
      <c r="I74" s="1">
        <f t="shared" si="12"/>
        <v>791681117</v>
      </c>
      <c r="J74" s="1">
        <f t="shared" si="12"/>
        <v>-64147825</v>
      </c>
      <c r="K74" s="1">
        <f t="shared" si="12"/>
        <v>3614063</v>
      </c>
    </row>
    <row r="75" spans="1:11" ht="12.75" hidden="1">
      <c r="A75" s="1" t="s">
        <v>145</v>
      </c>
      <c r="B75" s="1">
        <f>+B84-(((B80+B81+B78)*B70)-B79)</f>
        <v>234224250.97726816</v>
      </c>
      <c r="C75" s="1">
        <f aca="true" t="shared" si="13" ref="C75:K75">+C84-(((C80+C81+C78)*C70)-C79)</f>
        <v>175986949.51501846</v>
      </c>
      <c r="D75" s="1">
        <f t="shared" si="13"/>
        <v>50741162.13600206</v>
      </c>
      <c r="E75" s="1">
        <f t="shared" si="13"/>
        <v>643981294.2324485</v>
      </c>
      <c r="F75" s="1">
        <f t="shared" si="13"/>
        <v>687948485.6938975</v>
      </c>
      <c r="G75" s="1">
        <f t="shared" si="13"/>
        <v>687948485.6938975</v>
      </c>
      <c r="H75" s="1">
        <f t="shared" si="13"/>
        <v>801090655</v>
      </c>
      <c r="I75" s="1">
        <f t="shared" si="13"/>
        <v>-758339630.3643482</v>
      </c>
      <c r="J75" s="1">
        <f t="shared" si="13"/>
        <v>-512206550.25035226</v>
      </c>
      <c r="K75" s="1">
        <f t="shared" si="13"/>
        <v>-535386519.05698514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76790164</v>
      </c>
      <c r="C77" s="3">
        <v>114369553</v>
      </c>
      <c r="D77" s="3">
        <v>121328351</v>
      </c>
      <c r="E77" s="3">
        <v>135709594</v>
      </c>
      <c r="F77" s="3">
        <v>146685358</v>
      </c>
      <c r="G77" s="3">
        <v>146685358</v>
      </c>
      <c r="H77" s="3">
        <v>0</v>
      </c>
      <c r="I77" s="3">
        <v>187786445</v>
      </c>
      <c r="J77" s="3">
        <v>144178452</v>
      </c>
      <c r="K77" s="3">
        <v>169648060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65206073</v>
      </c>
      <c r="C79" s="3">
        <v>76614834</v>
      </c>
      <c r="D79" s="3">
        <v>103144196</v>
      </c>
      <c r="E79" s="3">
        <v>61454754</v>
      </c>
      <c r="F79" s="3">
        <v>65080584</v>
      </c>
      <c r="G79" s="3">
        <v>65080584</v>
      </c>
      <c r="H79" s="3">
        <v>81571849</v>
      </c>
      <c r="I79" s="3">
        <v>94228000</v>
      </c>
      <c r="J79" s="3">
        <v>83577000</v>
      </c>
      <c r="K79" s="3">
        <v>73268000</v>
      </c>
    </row>
    <row r="80" spans="1:11" ht="12.75" hidden="1">
      <c r="A80" s="2" t="s">
        <v>67</v>
      </c>
      <c r="B80" s="3">
        <v>8919523</v>
      </c>
      <c r="C80" s="3">
        <v>25234137</v>
      </c>
      <c r="D80" s="3">
        <v>43076279</v>
      </c>
      <c r="E80" s="3">
        <v>98616258</v>
      </c>
      <c r="F80" s="3">
        <v>98616000</v>
      </c>
      <c r="G80" s="3">
        <v>98616000</v>
      </c>
      <c r="H80" s="3">
        <v>-2319736</v>
      </c>
      <c r="I80" s="3">
        <v>848581454</v>
      </c>
      <c r="J80" s="3">
        <v>784242650</v>
      </c>
      <c r="K80" s="3">
        <v>787561523</v>
      </c>
    </row>
    <row r="81" spans="1:11" ht="12.75" hidden="1">
      <c r="A81" s="2" t="s">
        <v>68</v>
      </c>
      <c r="B81" s="3">
        <v>4578887</v>
      </c>
      <c r="C81" s="3">
        <v>3381395</v>
      </c>
      <c r="D81" s="3">
        <v>9337444</v>
      </c>
      <c r="E81" s="3">
        <v>0</v>
      </c>
      <c r="F81" s="3">
        <v>0</v>
      </c>
      <c r="G81" s="3">
        <v>0</v>
      </c>
      <c r="H81" s="3">
        <v>0</v>
      </c>
      <c r="I81" s="3">
        <v>22766921</v>
      </c>
      <c r="J81" s="3">
        <v>23905350</v>
      </c>
      <c r="K81" s="3">
        <v>25100618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-437810890</v>
      </c>
      <c r="G82" s="3">
        <v>-437810890</v>
      </c>
      <c r="H82" s="3">
        <v>0</v>
      </c>
      <c r="I82" s="3">
        <v>18949000</v>
      </c>
      <c r="J82" s="3">
        <v>18001550</v>
      </c>
      <c r="K82" s="3">
        <v>17101472</v>
      </c>
    </row>
    <row r="83" spans="1:11" ht="12.75" hidden="1">
      <c r="A83" s="2" t="s">
        <v>70</v>
      </c>
      <c r="B83" s="3">
        <v>86076679</v>
      </c>
      <c r="C83" s="3">
        <v>94424763</v>
      </c>
      <c r="D83" s="3">
        <v>121328353</v>
      </c>
      <c r="E83" s="3">
        <v>82186008</v>
      </c>
      <c r="F83" s="3">
        <v>127720939</v>
      </c>
      <c r="G83" s="3">
        <v>127720939</v>
      </c>
      <c r="H83" s="3">
        <v>115004046</v>
      </c>
      <c r="I83" s="3">
        <v>185807880</v>
      </c>
      <c r="J83" s="3">
        <v>108075420</v>
      </c>
      <c r="K83" s="3">
        <v>129290770</v>
      </c>
    </row>
    <row r="84" spans="1:11" ht="12.75" hidden="1">
      <c r="A84" s="2" t="s">
        <v>71</v>
      </c>
      <c r="B84" s="3">
        <v>184149000</v>
      </c>
      <c r="C84" s="3">
        <v>122997414</v>
      </c>
      <c r="D84" s="3">
        <v>10690</v>
      </c>
      <c r="E84" s="3">
        <v>642248748</v>
      </c>
      <c r="F84" s="3">
        <v>708734196</v>
      </c>
      <c r="G84" s="3">
        <v>708734196</v>
      </c>
      <c r="H84" s="3">
        <v>719518806</v>
      </c>
      <c r="I84" s="3">
        <v>9600000</v>
      </c>
      <c r="J84" s="3">
        <v>10000000</v>
      </c>
      <c r="K84" s="3">
        <v>10684800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27077989</v>
      </c>
      <c r="C6" s="6">
        <v>23914694</v>
      </c>
      <c r="D6" s="23">
        <v>26899025</v>
      </c>
      <c r="E6" s="24">
        <v>29297000</v>
      </c>
      <c r="F6" s="6">
        <v>29297000</v>
      </c>
      <c r="G6" s="25">
        <v>29297000</v>
      </c>
      <c r="H6" s="26">
        <v>0</v>
      </c>
      <c r="I6" s="24">
        <v>31668406</v>
      </c>
      <c r="J6" s="6">
        <v>33410168</v>
      </c>
      <c r="K6" s="25">
        <v>35180907</v>
      </c>
    </row>
    <row r="7" spans="1:11" ht="13.5">
      <c r="A7" s="22" t="s">
        <v>19</v>
      </c>
      <c r="B7" s="6">
        <v>13252501</v>
      </c>
      <c r="C7" s="6">
        <v>11829016</v>
      </c>
      <c r="D7" s="23">
        <v>6980485</v>
      </c>
      <c r="E7" s="24">
        <v>8581000</v>
      </c>
      <c r="F7" s="6">
        <v>2581000</v>
      </c>
      <c r="G7" s="25">
        <v>2581000</v>
      </c>
      <c r="H7" s="26">
        <v>0</v>
      </c>
      <c r="I7" s="24">
        <v>1000000</v>
      </c>
      <c r="J7" s="6">
        <v>1055000</v>
      </c>
      <c r="K7" s="25">
        <v>1110915</v>
      </c>
    </row>
    <row r="8" spans="1:11" ht="13.5">
      <c r="A8" s="22" t="s">
        <v>20</v>
      </c>
      <c r="B8" s="6">
        <v>327504603</v>
      </c>
      <c r="C8" s="6">
        <v>290800476</v>
      </c>
      <c r="D8" s="23">
        <v>306609665</v>
      </c>
      <c r="E8" s="24">
        <v>312569000</v>
      </c>
      <c r="F8" s="6">
        <v>312569000</v>
      </c>
      <c r="G8" s="25">
        <v>312569000</v>
      </c>
      <c r="H8" s="26">
        <v>0</v>
      </c>
      <c r="I8" s="24">
        <v>336761000</v>
      </c>
      <c r="J8" s="6">
        <v>356333000</v>
      </c>
      <c r="K8" s="25">
        <v>390144000</v>
      </c>
    </row>
    <row r="9" spans="1:11" ht="13.5">
      <c r="A9" s="22" t="s">
        <v>21</v>
      </c>
      <c r="B9" s="6">
        <v>4286909</v>
      </c>
      <c r="C9" s="6">
        <v>2386187</v>
      </c>
      <c r="D9" s="23">
        <v>3704327</v>
      </c>
      <c r="E9" s="24">
        <v>181737000</v>
      </c>
      <c r="F9" s="6">
        <v>180085000</v>
      </c>
      <c r="G9" s="25">
        <v>180085000</v>
      </c>
      <c r="H9" s="26">
        <v>0</v>
      </c>
      <c r="I9" s="24">
        <v>95514784</v>
      </c>
      <c r="J9" s="6">
        <v>92816416</v>
      </c>
      <c r="K9" s="25">
        <v>91855594</v>
      </c>
    </row>
    <row r="10" spans="1:11" ht="25.5">
      <c r="A10" s="27" t="s">
        <v>134</v>
      </c>
      <c r="B10" s="28">
        <f>SUM(B5:B9)</f>
        <v>372122002</v>
      </c>
      <c r="C10" s="29">
        <f aca="true" t="shared" si="0" ref="C10:K10">SUM(C5:C9)</f>
        <v>328930373</v>
      </c>
      <c r="D10" s="30">
        <f t="shared" si="0"/>
        <v>344193502</v>
      </c>
      <c r="E10" s="28">
        <f t="shared" si="0"/>
        <v>532184000</v>
      </c>
      <c r="F10" s="29">
        <f t="shared" si="0"/>
        <v>524532000</v>
      </c>
      <c r="G10" s="31">
        <f t="shared" si="0"/>
        <v>524532000</v>
      </c>
      <c r="H10" s="32">
        <f t="shared" si="0"/>
        <v>0</v>
      </c>
      <c r="I10" s="28">
        <f t="shared" si="0"/>
        <v>464944190</v>
      </c>
      <c r="J10" s="29">
        <f t="shared" si="0"/>
        <v>483614584</v>
      </c>
      <c r="K10" s="31">
        <f t="shared" si="0"/>
        <v>518291416</v>
      </c>
    </row>
    <row r="11" spans="1:11" ht="13.5">
      <c r="A11" s="22" t="s">
        <v>22</v>
      </c>
      <c r="B11" s="6">
        <v>92255387</v>
      </c>
      <c r="C11" s="6">
        <v>113004999</v>
      </c>
      <c r="D11" s="23">
        <v>128570713</v>
      </c>
      <c r="E11" s="24">
        <v>142395000</v>
      </c>
      <c r="F11" s="6">
        <v>142395000</v>
      </c>
      <c r="G11" s="25">
        <v>142395000</v>
      </c>
      <c r="H11" s="26">
        <v>0</v>
      </c>
      <c r="I11" s="24">
        <v>149580695</v>
      </c>
      <c r="J11" s="6">
        <v>159122115</v>
      </c>
      <c r="K11" s="25">
        <v>169689921</v>
      </c>
    </row>
    <row r="12" spans="1:11" ht="13.5">
      <c r="A12" s="22" t="s">
        <v>23</v>
      </c>
      <c r="B12" s="6">
        <v>5674057</v>
      </c>
      <c r="C12" s="6">
        <v>6054148</v>
      </c>
      <c r="D12" s="23">
        <v>6191361</v>
      </c>
      <c r="E12" s="24">
        <v>6467000</v>
      </c>
      <c r="F12" s="6">
        <v>6467000</v>
      </c>
      <c r="G12" s="25">
        <v>6467000</v>
      </c>
      <c r="H12" s="26">
        <v>0</v>
      </c>
      <c r="I12" s="24">
        <v>6175455</v>
      </c>
      <c r="J12" s="6">
        <v>6570200</v>
      </c>
      <c r="K12" s="25">
        <v>7438097</v>
      </c>
    </row>
    <row r="13" spans="1:11" ht="13.5">
      <c r="A13" s="22" t="s">
        <v>135</v>
      </c>
      <c r="B13" s="6">
        <v>32072963</v>
      </c>
      <c r="C13" s="6">
        <v>30074024</v>
      </c>
      <c r="D13" s="23">
        <v>29700571</v>
      </c>
      <c r="E13" s="24">
        <v>45618000</v>
      </c>
      <c r="F13" s="6">
        <v>45618000</v>
      </c>
      <c r="G13" s="25">
        <v>45618000</v>
      </c>
      <c r="H13" s="26">
        <v>0</v>
      </c>
      <c r="I13" s="24">
        <v>32565000</v>
      </c>
      <c r="J13" s="6">
        <v>34356075</v>
      </c>
      <c r="K13" s="25">
        <v>36176868</v>
      </c>
    </row>
    <row r="14" spans="1:11" ht="13.5">
      <c r="A14" s="22" t="s">
        <v>24</v>
      </c>
      <c r="B14" s="6">
        <v>253335</v>
      </c>
      <c r="C14" s="6">
        <v>10519</v>
      </c>
      <c r="D14" s="23">
        <v>0</v>
      </c>
      <c r="E14" s="24">
        <v>11000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52495722</v>
      </c>
      <c r="C15" s="6">
        <v>67096498</v>
      </c>
      <c r="D15" s="23">
        <v>76016153</v>
      </c>
      <c r="E15" s="24">
        <v>84865000</v>
      </c>
      <c r="F15" s="6">
        <v>84865000</v>
      </c>
      <c r="G15" s="25">
        <v>84865000</v>
      </c>
      <c r="H15" s="26">
        <v>0</v>
      </c>
      <c r="I15" s="24">
        <v>84868000</v>
      </c>
      <c r="J15" s="6">
        <v>89535740</v>
      </c>
      <c r="K15" s="25">
        <v>94281134</v>
      </c>
    </row>
    <row r="16" spans="1:11" ht="13.5">
      <c r="A16" s="33" t="s">
        <v>26</v>
      </c>
      <c r="B16" s="6">
        <v>980879</v>
      </c>
      <c r="C16" s="6">
        <v>1041732</v>
      </c>
      <c r="D16" s="23">
        <v>1829239</v>
      </c>
      <c r="E16" s="24">
        <v>1981000</v>
      </c>
      <c r="F16" s="6">
        <v>1981000</v>
      </c>
      <c r="G16" s="25">
        <v>1981000</v>
      </c>
      <c r="H16" s="26">
        <v>0</v>
      </c>
      <c r="I16" s="24">
        <v>1861000</v>
      </c>
      <c r="J16" s="6">
        <v>1551000</v>
      </c>
      <c r="K16" s="25">
        <v>1551000</v>
      </c>
    </row>
    <row r="17" spans="1:11" ht="13.5">
      <c r="A17" s="22" t="s">
        <v>27</v>
      </c>
      <c r="B17" s="6">
        <v>218665432</v>
      </c>
      <c r="C17" s="6">
        <v>238492224</v>
      </c>
      <c r="D17" s="23">
        <v>279590025</v>
      </c>
      <c r="E17" s="24">
        <v>232833000</v>
      </c>
      <c r="F17" s="6">
        <v>216175000</v>
      </c>
      <c r="G17" s="25">
        <v>216175000</v>
      </c>
      <c r="H17" s="26">
        <v>0</v>
      </c>
      <c r="I17" s="24">
        <v>183946040</v>
      </c>
      <c r="J17" s="6">
        <v>192479454</v>
      </c>
      <c r="K17" s="25">
        <v>209154396</v>
      </c>
    </row>
    <row r="18" spans="1:11" ht="13.5">
      <c r="A18" s="34" t="s">
        <v>28</v>
      </c>
      <c r="B18" s="35">
        <f>SUM(B11:B17)</f>
        <v>402397775</v>
      </c>
      <c r="C18" s="36">
        <f aca="true" t="shared" si="1" ref="C18:K18">SUM(C11:C17)</f>
        <v>455774144</v>
      </c>
      <c r="D18" s="37">
        <f t="shared" si="1"/>
        <v>521898062</v>
      </c>
      <c r="E18" s="35">
        <f t="shared" si="1"/>
        <v>514170000</v>
      </c>
      <c r="F18" s="36">
        <f t="shared" si="1"/>
        <v>497501000</v>
      </c>
      <c r="G18" s="38">
        <f t="shared" si="1"/>
        <v>497501000</v>
      </c>
      <c r="H18" s="39">
        <f t="shared" si="1"/>
        <v>0</v>
      </c>
      <c r="I18" s="35">
        <f t="shared" si="1"/>
        <v>458996190</v>
      </c>
      <c r="J18" s="36">
        <f t="shared" si="1"/>
        <v>483614584</v>
      </c>
      <c r="K18" s="38">
        <f t="shared" si="1"/>
        <v>518291416</v>
      </c>
    </row>
    <row r="19" spans="1:11" ht="13.5">
      <c r="A19" s="34" t="s">
        <v>29</v>
      </c>
      <c r="B19" s="40">
        <f>+B10-B18</f>
        <v>-30275773</v>
      </c>
      <c r="C19" s="41">
        <f aca="true" t="shared" si="2" ref="C19:K19">+C10-C18</f>
        <v>-126843771</v>
      </c>
      <c r="D19" s="42">
        <f t="shared" si="2"/>
        <v>-177704560</v>
      </c>
      <c r="E19" s="40">
        <f t="shared" si="2"/>
        <v>18014000</v>
      </c>
      <c r="F19" s="41">
        <f t="shared" si="2"/>
        <v>27031000</v>
      </c>
      <c r="G19" s="43">
        <f t="shared" si="2"/>
        <v>27031000</v>
      </c>
      <c r="H19" s="44">
        <f t="shared" si="2"/>
        <v>0</v>
      </c>
      <c r="I19" s="40">
        <f t="shared" si="2"/>
        <v>5948000</v>
      </c>
      <c r="J19" s="41">
        <f t="shared" si="2"/>
        <v>0</v>
      </c>
      <c r="K19" s="43">
        <f t="shared" si="2"/>
        <v>0</v>
      </c>
    </row>
    <row r="20" spans="1:11" ht="13.5">
      <c r="A20" s="22" t="s">
        <v>30</v>
      </c>
      <c r="B20" s="24">
        <v>242127489</v>
      </c>
      <c r="C20" s="6">
        <v>359860050</v>
      </c>
      <c r="D20" s="23">
        <v>366430496</v>
      </c>
      <c r="E20" s="24">
        <v>336994000</v>
      </c>
      <c r="F20" s="6">
        <v>330457000</v>
      </c>
      <c r="G20" s="25">
        <v>330457000</v>
      </c>
      <c r="H20" s="26">
        <v>0</v>
      </c>
      <c r="I20" s="24">
        <v>497438000</v>
      </c>
      <c r="J20" s="6">
        <v>457695000</v>
      </c>
      <c r="K20" s="25">
        <v>364699000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211851716</v>
      </c>
      <c r="C22" s="52">
        <f aca="true" t="shared" si="3" ref="C22:K22">SUM(C19:C21)</f>
        <v>233016279</v>
      </c>
      <c r="D22" s="53">
        <f t="shared" si="3"/>
        <v>188725936</v>
      </c>
      <c r="E22" s="51">
        <f t="shared" si="3"/>
        <v>355008000</v>
      </c>
      <c r="F22" s="52">
        <f t="shared" si="3"/>
        <v>357488000</v>
      </c>
      <c r="G22" s="54">
        <f t="shared" si="3"/>
        <v>357488000</v>
      </c>
      <c r="H22" s="55">
        <f t="shared" si="3"/>
        <v>0</v>
      </c>
      <c r="I22" s="51">
        <f t="shared" si="3"/>
        <v>503386000</v>
      </c>
      <c r="J22" s="52">
        <f t="shared" si="3"/>
        <v>457695000</v>
      </c>
      <c r="K22" s="54">
        <f t="shared" si="3"/>
        <v>364699000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211851716</v>
      </c>
      <c r="C24" s="41">
        <f aca="true" t="shared" si="4" ref="C24:K24">SUM(C22:C23)</f>
        <v>233016279</v>
      </c>
      <c r="D24" s="42">
        <f t="shared" si="4"/>
        <v>188725936</v>
      </c>
      <c r="E24" s="40">
        <f t="shared" si="4"/>
        <v>355008000</v>
      </c>
      <c r="F24" s="41">
        <f t="shared" si="4"/>
        <v>357488000</v>
      </c>
      <c r="G24" s="43">
        <f t="shared" si="4"/>
        <v>357488000</v>
      </c>
      <c r="H24" s="44">
        <f t="shared" si="4"/>
        <v>0</v>
      </c>
      <c r="I24" s="40">
        <f t="shared" si="4"/>
        <v>503386000</v>
      </c>
      <c r="J24" s="41">
        <f t="shared" si="4"/>
        <v>457695000</v>
      </c>
      <c r="K24" s="43">
        <f t="shared" si="4"/>
        <v>364699000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231122989</v>
      </c>
      <c r="C27" s="7">
        <v>298340524</v>
      </c>
      <c r="D27" s="64">
        <v>323461861</v>
      </c>
      <c r="E27" s="65">
        <v>355008000</v>
      </c>
      <c r="F27" s="7">
        <v>357488000</v>
      </c>
      <c r="G27" s="66">
        <v>357488000</v>
      </c>
      <c r="H27" s="67">
        <v>0</v>
      </c>
      <c r="I27" s="65">
        <v>503386000</v>
      </c>
      <c r="J27" s="7">
        <v>457695000</v>
      </c>
      <c r="K27" s="66">
        <v>364699000</v>
      </c>
    </row>
    <row r="28" spans="1:11" ht="13.5">
      <c r="A28" s="68" t="s">
        <v>30</v>
      </c>
      <c r="B28" s="6">
        <v>0</v>
      </c>
      <c r="C28" s="6">
        <v>281696764</v>
      </c>
      <c r="D28" s="23">
        <v>315226820</v>
      </c>
      <c r="E28" s="24">
        <v>336993000</v>
      </c>
      <c r="F28" s="6">
        <v>329993000</v>
      </c>
      <c r="G28" s="25">
        <v>329993000</v>
      </c>
      <c r="H28" s="26">
        <v>0</v>
      </c>
      <c r="I28" s="24">
        <v>497538000</v>
      </c>
      <c r="J28" s="6">
        <v>457695000</v>
      </c>
      <c r="K28" s="25">
        <v>364699000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231122989</v>
      </c>
      <c r="C31" s="6">
        <v>16643760</v>
      </c>
      <c r="D31" s="23">
        <v>8235041</v>
      </c>
      <c r="E31" s="24">
        <v>18015000</v>
      </c>
      <c r="F31" s="6">
        <v>27495000</v>
      </c>
      <c r="G31" s="25">
        <v>27495000</v>
      </c>
      <c r="H31" s="26">
        <v>0</v>
      </c>
      <c r="I31" s="24">
        <v>5848000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231122989</v>
      </c>
      <c r="C32" s="7">
        <f aca="true" t="shared" si="5" ref="C32:K32">SUM(C28:C31)</f>
        <v>298340524</v>
      </c>
      <c r="D32" s="64">
        <f t="shared" si="5"/>
        <v>323461861</v>
      </c>
      <c r="E32" s="65">
        <f t="shared" si="5"/>
        <v>355008000</v>
      </c>
      <c r="F32" s="7">
        <f t="shared" si="5"/>
        <v>357488000</v>
      </c>
      <c r="G32" s="66">
        <f t="shared" si="5"/>
        <v>357488000</v>
      </c>
      <c r="H32" s="67">
        <f t="shared" si="5"/>
        <v>0</v>
      </c>
      <c r="I32" s="65">
        <f t="shared" si="5"/>
        <v>503386000</v>
      </c>
      <c r="J32" s="7">
        <f t="shared" si="5"/>
        <v>457695000</v>
      </c>
      <c r="K32" s="66">
        <f t="shared" si="5"/>
        <v>364699000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197593704</v>
      </c>
      <c r="C35" s="6">
        <v>121343824</v>
      </c>
      <c r="D35" s="23">
        <v>19730865</v>
      </c>
      <c r="E35" s="24">
        <v>231332028</v>
      </c>
      <c r="F35" s="6">
        <v>123562028</v>
      </c>
      <c r="G35" s="25">
        <v>123562028</v>
      </c>
      <c r="H35" s="26">
        <v>-41599509</v>
      </c>
      <c r="I35" s="24">
        <v>119459932</v>
      </c>
      <c r="J35" s="6">
        <v>142797952</v>
      </c>
      <c r="K35" s="25">
        <v>222934406</v>
      </c>
    </row>
    <row r="36" spans="1:11" ht="13.5">
      <c r="A36" s="22" t="s">
        <v>39</v>
      </c>
      <c r="B36" s="6">
        <v>1496740945</v>
      </c>
      <c r="C36" s="6">
        <v>1765380952</v>
      </c>
      <c r="D36" s="23">
        <v>2057651858</v>
      </c>
      <c r="E36" s="24">
        <v>2670798963</v>
      </c>
      <c r="F36" s="6">
        <v>2673278963</v>
      </c>
      <c r="G36" s="25">
        <v>2673278963</v>
      </c>
      <c r="H36" s="26">
        <v>2022846736</v>
      </c>
      <c r="I36" s="24">
        <v>3154369468</v>
      </c>
      <c r="J36" s="6">
        <v>3612264468</v>
      </c>
      <c r="K36" s="25">
        <v>3977303468</v>
      </c>
    </row>
    <row r="37" spans="1:11" ht="13.5">
      <c r="A37" s="22" t="s">
        <v>40</v>
      </c>
      <c r="B37" s="6">
        <v>130609343</v>
      </c>
      <c r="C37" s="6">
        <v>93947385</v>
      </c>
      <c r="D37" s="23">
        <v>95879395</v>
      </c>
      <c r="E37" s="24">
        <v>73500000</v>
      </c>
      <c r="F37" s="6">
        <v>73500000</v>
      </c>
      <c r="G37" s="25">
        <v>73500000</v>
      </c>
      <c r="H37" s="26">
        <v>35929197</v>
      </c>
      <c r="I37" s="24">
        <v>89000000</v>
      </c>
      <c r="J37" s="6">
        <v>91000000</v>
      </c>
      <c r="K37" s="25">
        <v>95000000</v>
      </c>
    </row>
    <row r="38" spans="1:11" ht="13.5">
      <c r="A38" s="22" t="s">
        <v>41</v>
      </c>
      <c r="B38" s="6">
        <v>5325</v>
      </c>
      <c r="C38" s="6">
        <v>5325</v>
      </c>
      <c r="D38" s="23">
        <v>5325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1563719981</v>
      </c>
      <c r="C39" s="6">
        <v>1792772066</v>
      </c>
      <c r="D39" s="23">
        <v>1981498003</v>
      </c>
      <c r="E39" s="24">
        <v>2828630992</v>
      </c>
      <c r="F39" s="6">
        <v>2723340991</v>
      </c>
      <c r="G39" s="25">
        <v>2723340991</v>
      </c>
      <c r="H39" s="26">
        <v>1945318030</v>
      </c>
      <c r="I39" s="24">
        <v>3184829400</v>
      </c>
      <c r="J39" s="6">
        <v>3664062420</v>
      </c>
      <c r="K39" s="25">
        <v>4105237874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207558609</v>
      </c>
      <c r="C42" s="6">
        <v>245182093</v>
      </c>
      <c r="D42" s="23">
        <v>219894179</v>
      </c>
      <c r="E42" s="24">
        <v>252058743</v>
      </c>
      <c r="F42" s="6">
        <v>255738764</v>
      </c>
      <c r="G42" s="25">
        <v>255738764</v>
      </c>
      <c r="H42" s="26">
        <v>210974012</v>
      </c>
      <c r="I42" s="24">
        <v>522737952</v>
      </c>
      <c r="J42" s="6">
        <v>481237907</v>
      </c>
      <c r="K42" s="25">
        <v>451765300</v>
      </c>
    </row>
    <row r="43" spans="1:11" ht="13.5">
      <c r="A43" s="22" t="s">
        <v>45</v>
      </c>
      <c r="B43" s="6">
        <v>-218331919</v>
      </c>
      <c r="C43" s="6">
        <v>-286059107</v>
      </c>
      <c r="D43" s="23">
        <v>-314944410</v>
      </c>
      <c r="E43" s="24">
        <v>-355007000</v>
      </c>
      <c r="F43" s="6">
        <v>-357486996</v>
      </c>
      <c r="G43" s="25">
        <v>-357486996</v>
      </c>
      <c r="H43" s="26">
        <v>-138344339</v>
      </c>
      <c r="I43" s="24">
        <v>-503385996</v>
      </c>
      <c r="J43" s="6">
        <v>-457695000</v>
      </c>
      <c r="K43" s="25">
        <v>-364699000</v>
      </c>
    </row>
    <row r="44" spans="1:11" ht="13.5">
      <c r="A44" s="22" t="s">
        <v>46</v>
      </c>
      <c r="B44" s="6">
        <v>-3293777</v>
      </c>
      <c r="C44" s="6">
        <v>-122874</v>
      </c>
      <c r="D44" s="23">
        <v>0</v>
      </c>
      <c r="E44" s="24">
        <v>-45000</v>
      </c>
      <c r="F44" s="6">
        <v>-45000</v>
      </c>
      <c r="G44" s="25">
        <v>-45000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130550766</v>
      </c>
      <c r="C45" s="7">
        <v>89550879</v>
      </c>
      <c r="D45" s="64">
        <v>-5499352</v>
      </c>
      <c r="E45" s="65">
        <v>48128671</v>
      </c>
      <c r="F45" s="7">
        <v>-107292232</v>
      </c>
      <c r="G45" s="66">
        <v>-107292232</v>
      </c>
      <c r="H45" s="67">
        <v>67130321</v>
      </c>
      <c r="I45" s="65">
        <v>13852955</v>
      </c>
      <c r="J45" s="7">
        <v>37395862</v>
      </c>
      <c r="K45" s="66">
        <v>124462162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130550767</v>
      </c>
      <c r="C48" s="6">
        <v>89550879</v>
      </c>
      <c r="D48" s="23">
        <v>-5499352</v>
      </c>
      <c r="E48" s="24">
        <v>200000000</v>
      </c>
      <c r="F48" s="6">
        <v>92230000</v>
      </c>
      <c r="G48" s="25">
        <v>92230000</v>
      </c>
      <c r="H48" s="26">
        <v>-45480858</v>
      </c>
      <c r="I48" s="24">
        <v>48852932</v>
      </c>
      <c r="J48" s="6">
        <v>77395840</v>
      </c>
      <c r="K48" s="25">
        <v>169462140</v>
      </c>
    </row>
    <row r="49" spans="1:11" ht="13.5">
      <c r="A49" s="22" t="s">
        <v>50</v>
      </c>
      <c r="B49" s="6">
        <f>+B75</f>
        <v>48824940.95877566</v>
      </c>
      <c r="C49" s="6">
        <f aca="true" t="shared" si="6" ref="C49:K49">+C75</f>
        <v>53514417.82829629</v>
      </c>
      <c r="D49" s="23">
        <f t="shared" si="6"/>
        <v>57175598.851003304</v>
      </c>
      <c r="E49" s="24">
        <f t="shared" si="6"/>
        <v>110339725.53960116</v>
      </c>
      <c r="F49" s="6">
        <f t="shared" si="6"/>
        <v>110313310.1362877</v>
      </c>
      <c r="G49" s="25">
        <f t="shared" si="6"/>
        <v>110313310.1362877</v>
      </c>
      <c r="H49" s="26">
        <f t="shared" si="6"/>
        <v>84741648</v>
      </c>
      <c r="I49" s="24">
        <f t="shared" si="6"/>
        <v>10987580.952042483</v>
      </c>
      <c r="J49" s="6">
        <f t="shared" si="6"/>
        <v>14928040.727599762</v>
      </c>
      <c r="K49" s="25">
        <f t="shared" si="6"/>
        <v>26122090.378044404</v>
      </c>
    </row>
    <row r="50" spans="1:11" ht="13.5">
      <c r="A50" s="34" t="s">
        <v>51</v>
      </c>
      <c r="B50" s="7">
        <f>+B48-B49</f>
        <v>81725826.04122433</v>
      </c>
      <c r="C50" s="7">
        <f aca="true" t="shared" si="7" ref="C50:K50">+C48-C49</f>
        <v>36036461.17170371</v>
      </c>
      <c r="D50" s="64">
        <f t="shared" si="7"/>
        <v>-62674950.851003304</v>
      </c>
      <c r="E50" s="65">
        <f t="shared" si="7"/>
        <v>89660274.46039884</v>
      </c>
      <c r="F50" s="7">
        <f t="shared" si="7"/>
        <v>-18083310.136287704</v>
      </c>
      <c r="G50" s="66">
        <f t="shared" si="7"/>
        <v>-18083310.136287704</v>
      </c>
      <c r="H50" s="67">
        <f t="shared" si="7"/>
        <v>-130222506</v>
      </c>
      <c r="I50" s="65">
        <f t="shared" si="7"/>
        <v>37865351.04795752</v>
      </c>
      <c r="J50" s="7">
        <f t="shared" si="7"/>
        <v>62467799.27240024</v>
      </c>
      <c r="K50" s="66">
        <f t="shared" si="7"/>
        <v>143340049.6219556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1492819990</v>
      </c>
      <c r="C53" s="6">
        <v>1760005088</v>
      </c>
      <c r="D53" s="23">
        <v>2052991773</v>
      </c>
      <c r="E53" s="24">
        <v>2649560064</v>
      </c>
      <c r="F53" s="6">
        <v>2652040064</v>
      </c>
      <c r="G53" s="25">
        <v>2652040064</v>
      </c>
      <c r="H53" s="26">
        <v>2294552064</v>
      </c>
      <c r="I53" s="24">
        <v>3151169000</v>
      </c>
      <c r="J53" s="6">
        <v>3608864468</v>
      </c>
      <c r="K53" s="25">
        <v>3973563469</v>
      </c>
    </row>
    <row r="54" spans="1:11" ht="13.5">
      <c r="A54" s="22" t="s">
        <v>135</v>
      </c>
      <c r="B54" s="6">
        <v>32072963</v>
      </c>
      <c r="C54" s="6">
        <v>30074024</v>
      </c>
      <c r="D54" s="23">
        <v>29700571</v>
      </c>
      <c r="E54" s="24">
        <v>45618000</v>
      </c>
      <c r="F54" s="6">
        <v>45618000</v>
      </c>
      <c r="G54" s="25">
        <v>45618000</v>
      </c>
      <c r="H54" s="26">
        <v>0</v>
      </c>
      <c r="I54" s="24">
        <v>32565000</v>
      </c>
      <c r="J54" s="6">
        <v>34356075</v>
      </c>
      <c r="K54" s="25">
        <v>36176868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36470055</v>
      </c>
      <c r="C56" s="6">
        <v>38258138</v>
      </c>
      <c r="D56" s="23">
        <v>47091156</v>
      </c>
      <c r="E56" s="24">
        <v>58987000</v>
      </c>
      <c r="F56" s="6">
        <v>58987000</v>
      </c>
      <c r="G56" s="25">
        <v>58987000</v>
      </c>
      <c r="H56" s="26">
        <v>0</v>
      </c>
      <c r="I56" s="24">
        <v>34035000</v>
      </c>
      <c r="J56" s="6">
        <v>38253208</v>
      </c>
      <c r="K56" s="25">
        <v>47997301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2767122</v>
      </c>
      <c r="F59" s="6">
        <v>1769372</v>
      </c>
      <c r="G59" s="25">
        <v>1769372</v>
      </c>
      <c r="H59" s="26">
        <v>1769372</v>
      </c>
      <c r="I59" s="24">
        <v>11800852</v>
      </c>
      <c r="J59" s="6">
        <v>12497103</v>
      </c>
      <c r="K59" s="25">
        <v>13184443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10952998</v>
      </c>
      <c r="F60" s="6">
        <v>5659468</v>
      </c>
      <c r="G60" s="25">
        <v>5659468</v>
      </c>
      <c r="H60" s="26">
        <v>5659468</v>
      </c>
      <c r="I60" s="24">
        <v>5969169</v>
      </c>
      <c r="J60" s="6">
        <v>6548268</v>
      </c>
      <c r="K60" s="25">
        <v>6895326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29108</v>
      </c>
      <c r="C62" s="92">
        <v>0</v>
      </c>
      <c r="D62" s="93">
        <v>56559</v>
      </c>
      <c r="E62" s="91">
        <v>63725</v>
      </c>
      <c r="F62" s="92">
        <v>63725</v>
      </c>
      <c r="G62" s="93">
        <v>63725</v>
      </c>
      <c r="H62" s="94">
        <v>63725</v>
      </c>
      <c r="I62" s="91">
        <v>47934</v>
      </c>
      <c r="J62" s="92">
        <v>43806</v>
      </c>
      <c r="K62" s="93">
        <v>39351</v>
      </c>
    </row>
    <row r="63" spans="1:11" ht="13.5">
      <c r="A63" s="90" t="s">
        <v>61</v>
      </c>
      <c r="B63" s="91">
        <v>64000</v>
      </c>
      <c r="C63" s="92">
        <v>0</v>
      </c>
      <c r="D63" s="93">
        <v>56757</v>
      </c>
      <c r="E63" s="91">
        <v>46027</v>
      </c>
      <c r="F63" s="92">
        <v>46027</v>
      </c>
      <c r="G63" s="93">
        <v>46027</v>
      </c>
      <c r="H63" s="94">
        <v>46027</v>
      </c>
      <c r="I63" s="91">
        <v>36150</v>
      </c>
      <c r="J63" s="92">
        <v>33850</v>
      </c>
      <c r="K63" s="93">
        <v>31150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1.2232450744732397</v>
      </c>
      <c r="C70" s="5">
        <f aca="true" t="shared" si="8" ref="C70:K70">IF(ISERROR(C71/C72),0,(C71/C72))</f>
        <v>0.9830623924727084</v>
      </c>
      <c r="D70" s="5">
        <f t="shared" si="8"/>
        <v>1.208019532727551</v>
      </c>
      <c r="E70" s="5">
        <f t="shared" si="8"/>
        <v>0.11281008747405631</v>
      </c>
      <c r="F70" s="5">
        <f t="shared" si="8"/>
        <v>0.11370014614436771</v>
      </c>
      <c r="G70" s="5">
        <f t="shared" si="8"/>
        <v>0.11370014614436771</v>
      </c>
      <c r="H70" s="5">
        <f t="shared" si="8"/>
        <v>0</v>
      </c>
      <c r="I70" s="5">
        <f t="shared" si="8"/>
        <v>0.71335408397918</v>
      </c>
      <c r="J70" s="5">
        <f t="shared" si="8"/>
        <v>0.7086550722152157</v>
      </c>
      <c r="K70" s="5">
        <f t="shared" si="8"/>
        <v>0.6284933178378393</v>
      </c>
    </row>
    <row r="71" spans="1:11" ht="12.75" hidden="1">
      <c r="A71" s="1" t="s">
        <v>141</v>
      </c>
      <c r="B71" s="1">
        <f>+B83</f>
        <v>38334015</v>
      </c>
      <c r="C71" s="1">
        <f aca="true" t="shared" si="9" ref="C71:K71">+C83</f>
        <v>25855407</v>
      </c>
      <c r="D71" s="1">
        <f t="shared" si="9"/>
        <v>36941311</v>
      </c>
      <c r="E71" s="1">
        <f t="shared" si="9"/>
        <v>23806764</v>
      </c>
      <c r="F71" s="1">
        <f t="shared" si="9"/>
        <v>23806764</v>
      </c>
      <c r="G71" s="1">
        <f t="shared" si="9"/>
        <v>23806764</v>
      </c>
      <c r="H71" s="1">
        <f t="shared" si="9"/>
        <v>39269045</v>
      </c>
      <c r="I71" s="1">
        <f t="shared" si="9"/>
        <v>90726648</v>
      </c>
      <c r="J71" s="1">
        <f t="shared" si="9"/>
        <v>89451109</v>
      </c>
      <c r="K71" s="1">
        <f t="shared" si="9"/>
        <v>79841592</v>
      </c>
    </row>
    <row r="72" spans="1:11" ht="12.75" hidden="1">
      <c r="A72" s="1" t="s">
        <v>142</v>
      </c>
      <c r="B72" s="1">
        <f>+B77</f>
        <v>31337968</v>
      </c>
      <c r="C72" s="1">
        <f aca="true" t="shared" si="10" ref="C72:K72">+C77</f>
        <v>26300881</v>
      </c>
      <c r="D72" s="1">
        <f t="shared" si="10"/>
        <v>30580061</v>
      </c>
      <c r="E72" s="1">
        <f t="shared" si="10"/>
        <v>211034000</v>
      </c>
      <c r="F72" s="1">
        <f t="shared" si="10"/>
        <v>209382000</v>
      </c>
      <c r="G72" s="1">
        <f t="shared" si="10"/>
        <v>209382000</v>
      </c>
      <c r="H72" s="1">
        <f t="shared" si="10"/>
        <v>0</v>
      </c>
      <c r="I72" s="1">
        <f t="shared" si="10"/>
        <v>127183190</v>
      </c>
      <c r="J72" s="1">
        <f t="shared" si="10"/>
        <v>126226584</v>
      </c>
      <c r="K72" s="1">
        <f t="shared" si="10"/>
        <v>127036501</v>
      </c>
    </row>
    <row r="73" spans="1:11" ht="12.75" hidden="1">
      <c r="A73" s="1" t="s">
        <v>143</v>
      </c>
      <c r="B73" s="1">
        <f>+B74</f>
        <v>-2619079.5</v>
      </c>
      <c r="C73" s="1">
        <f aca="true" t="shared" si="11" ref="C73:K73">+(C78+C80+C81+C82)-(B78+B80+B81+B82)</f>
        <v>4079120</v>
      </c>
      <c r="D73" s="1">
        <f t="shared" si="11"/>
        <v>-12960906</v>
      </c>
      <c r="E73" s="1">
        <f t="shared" si="11"/>
        <v>10188265</v>
      </c>
      <c r="F73" s="1">
        <f>+(F78+F80+F81+F82)-(D78+D80+D81+D82)</f>
        <v>10188265</v>
      </c>
      <c r="G73" s="1">
        <f>+(G78+G80+G81+G82)-(D78+D80+D81+D82)</f>
        <v>10188265</v>
      </c>
      <c r="H73" s="1">
        <f>+(H78+H80+H81+H82)-(D78+D80+D81+D82)</f>
        <v>-20889013</v>
      </c>
      <c r="I73" s="1">
        <f>+(I78+I80+I81+I82)-(E78+E80+E81+E82)</f>
        <v>40628728</v>
      </c>
      <c r="J73" s="1">
        <f t="shared" si="11"/>
        <v>-5204888</v>
      </c>
      <c r="K73" s="1">
        <f t="shared" si="11"/>
        <v>-11439846</v>
      </c>
    </row>
    <row r="74" spans="1:11" ht="12.75" hidden="1">
      <c r="A74" s="1" t="s">
        <v>144</v>
      </c>
      <c r="B74" s="1">
        <f>+TREND(C74:E74)</f>
        <v>-2619079.5</v>
      </c>
      <c r="C74" s="1">
        <f>+C73</f>
        <v>4079120</v>
      </c>
      <c r="D74" s="1">
        <f aca="true" t="shared" si="12" ref="D74:K74">+D73</f>
        <v>-12960906</v>
      </c>
      <c r="E74" s="1">
        <f t="shared" si="12"/>
        <v>10188265</v>
      </c>
      <c r="F74" s="1">
        <f t="shared" si="12"/>
        <v>10188265</v>
      </c>
      <c r="G74" s="1">
        <f t="shared" si="12"/>
        <v>10188265</v>
      </c>
      <c r="H74" s="1">
        <f t="shared" si="12"/>
        <v>-20889013</v>
      </c>
      <c r="I74" s="1">
        <f t="shared" si="12"/>
        <v>40628728</v>
      </c>
      <c r="J74" s="1">
        <f t="shared" si="12"/>
        <v>-5204888</v>
      </c>
      <c r="K74" s="1">
        <f t="shared" si="12"/>
        <v>-11439846</v>
      </c>
    </row>
    <row r="75" spans="1:11" ht="12.75" hidden="1">
      <c r="A75" s="1" t="s">
        <v>145</v>
      </c>
      <c r="B75" s="1">
        <f>+B84-(((B80+B81+B78)*B70)-B79)</f>
        <v>48824940.95877566</v>
      </c>
      <c r="C75" s="1">
        <f aca="true" t="shared" si="13" ref="C75:K75">+C84-(((C80+C81+C78)*C70)-C79)</f>
        <v>53514417.82829629</v>
      </c>
      <c r="D75" s="1">
        <f t="shared" si="13"/>
        <v>57175598.851003304</v>
      </c>
      <c r="E75" s="1">
        <f t="shared" si="13"/>
        <v>110339725.53960116</v>
      </c>
      <c r="F75" s="1">
        <f t="shared" si="13"/>
        <v>110313310.1362877</v>
      </c>
      <c r="G75" s="1">
        <f t="shared" si="13"/>
        <v>110313310.1362877</v>
      </c>
      <c r="H75" s="1">
        <f t="shared" si="13"/>
        <v>84741648</v>
      </c>
      <c r="I75" s="1">
        <f t="shared" si="13"/>
        <v>10987580.952042483</v>
      </c>
      <c r="J75" s="1">
        <f t="shared" si="13"/>
        <v>14928040.727599762</v>
      </c>
      <c r="K75" s="1">
        <f t="shared" si="13"/>
        <v>26122090.378044404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31337968</v>
      </c>
      <c r="C77" s="3">
        <v>26300881</v>
      </c>
      <c r="D77" s="3">
        <v>30580061</v>
      </c>
      <c r="E77" s="3">
        <v>211034000</v>
      </c>
      <c r="F77" s="3">
        <v>209382000</v>
      </c>
      <c r="G77" s="3">
        <v>209382000</v>
      </c>
      <c r="H77" s="3">
        <v>0</v>
      </c>
      <c r="I77" s="3">
        <v>127183190</v>
      </c>
      <c r="J77" s="3">
        <v>126226584</v>
      </c>
      <c r="K77" s="3">
        <v>127036501</v>
      </c>
    </row>
    <row r="78" spans="1:11" ht="12.75" hidden="1">
      <c r="A78" s="2" t="s">
        <v>65</v>
      </c>
      <c r="B78" s="3">
        <v>3354950</v>
      </c>
      <c r="C78" s="3">
        <v>4009170</v>
      </c>
      <c r="D78" s="3">
        <v>3124887</v>
      </c>
      <c r="E78" s="3">
        <v>4528700</v>
      </c>
      <c r="F78" s="3">
        <v>4528700</v>
      </c>
      <c r="G78" s="3">
        <v>4528700</v>
      </c>
      <c r="H78" s="3">
        <v>-17500</v>
      </c>
      <c r="I78" s="3">
        <v>3200000</v>
      </c>
      <c r="J78" s="3">
        <v>3400000</v>
      </c>
      <c r="K78" s="3">
        <v>3740000</v>
      </c>
    </row>
    <row r="79" spans="1:11" ht="12.75" hidden="1">
      <c r="A79" s="2" t="s">
        <v>66</v>
      </c>
      <c r="B79" s="3">
        <v>83530597</v>
      </c>
      <c r="C79" s="3">
        <v>85415690</v>
      </c>
      <c r="D79" s="3">
        <v>80719908</v>
      </c>
      <c r="E79" s="3">
        <v>70000000</v>
      </c>
      <c r="F79" s="3">
        <v>70000000</v>
      </c>
      <c r="G79" s="3">
        <v>70000000</v>
      </c>
      <c r="H79" s="3">
        <v>41053914</v>
      </c>
      <c r="I79" s="3">
        <v>60000000</v>
      </c>
      <c r="J79" s="3">
        <v>60000000</v>
      </c>
      <c r="K79" s="3">
        <v>59000000</v>
      </c>
    </row>
    <row r="80" spans="1:11" ht="12.75" hidden="1">
      <c r="A80" s="2" t="s">
        <v>67</v>
      </c>
      <c r="B80" s="3">
        <v>5460061</v>
      </c>
      <c r="C80" s="3">
        <v>2968959</v>
      </c>
      <c r="D80" s="3">
        <v>3791500</v>
      </c>
      <c r="E80" s="3">
        <v>20419952</v>
      </c>
      <c r="F80" s="3">
        <v>20419952</v>
      </c>
      <c r="G80" s="3">
        <v>20419952</v>
      </c>
      <c r="H80" s="3">
        <v>-8409548</v>
      </c>
      <c r="I80" s="3">
        <v>4406000</v>
      </c>
      <c r="J80" s="3">
        <v>3993954</v>
      </c>
      <c r="K80" s="3">
        <v>3784670</v>
      </c>
    </row>
    <row r="81" spans="1:11" ht="12.75" hidden="1">
      <c r="A81" s="2" t="s">
        <v>68</v>
      </c>
      <c r="B81" s="3">
        <v>19556782</v>
      </c>
      <c r="C81" s="3">
        <v>25472784</v>
      </c>
      <c r="D81" s="3">
        <v>12573620</v>
      </c>
      <c r="E81" s="3">
        <v>4729620</v>
      </c>
      <c r="F81" s="3">
        <v>4729620</v>
      </c>
      <c r="G81" s="3">
        <v>4729620</v>
      </c>
      <c r="H81" s="3">
        <v>7028042</v>
      </c>
      <c r="I81" s="3">
        <v>61101000</v>
      </c>
      <c r="J81" s="3">
        <v>56208158</v>
      </c>
      <c r="K81" s="3">
        <v>44787596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1600000</v>
      </c>
      <c r="J82" s="3">
        <v>1500000</v>
      </c>
      <c r="K82" s="3">
        <v>1350000</v>
      </c>
    </row>
    <row r="83" spans="1:11" ht="12.75" hidden="1">
      <c r="A83" s="2" t="s">
        <v>70</v>
      </c>
      <c r="B83" s="3">
        <v>38334015</v>
      </c>
      <c r="C83" s="3">
        <v>25855407</v>
      </c>
      <c r="D83" s="3">
        <v>36941311</v>
      </c>
      <c r="E83" s="3">
        <v>23806764</v>
      </c>
      <c r="F83" s="3">
        <v>23806764</v>
      </c>
      <c r="G83" s="3">
        <v>23806764</v>
      </c>
      <c r="H83" s="3">
        <v>39269045</v>
      </c>
      <c r="I83" s="3">
        <v>90726648</v>
      </c>
      <c r="J83" s="3">
        <v>89451109</v>
      </c>
      <c r="K83" s="3">
        <v>79841592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43687734</v>
      </c>
      <c r="F84" s="3">
        <v>43687734</v>
      </c>
      <c r="G84" s="3">
        <v>43687734</v>
      </c>
      <c r="H84" s="3">
        <v>43687734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3305952</v>
      </c>
      <c r="C5" s="6">
        <v>10698487</v>
      </c>
      <c r="D5" s="23">
        <v>14523210</v>
      </c>
      <c r="E5" s="24">
        <v>15297216</v>
      </c>
      <c r="F5" s="6">
        <v>28249557</v>
      </c>
      <c r="G5" s="25">
        <v>28249557</v>
      </c>
      <c r="H5" s="26">
        <v>0</v>
      </c>
      <c r="I5" s="24">
        <v>20018950</v>
      </c>
      <c r="J5" s="6">
        <v>21119992</v>
      </c>
      <c r="K5" s="25">
        <v>22239352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80022</v>
      </c>
      <c r="F6" s="6">
        <v>80022</v>
      </c>
      <c r="G6" s="25">
        <v>80022</v>
      </c>
      <c r="H6" s="26">
        <v>0</v>
      </c>
      <c r="I6" s="24">
        <v>81302</v>
      </c>
      <c r="J6" s="6">
        <v>85774</v>
      </c>
      <c r="K6" s="25">
        <v>90320</v>
      </c>
    </row>
    <row r="7" spans="1:11" ht="13.5">
      <c r="A7" s="22" t="s">
        <v>19</v>
      </c>
      <c r="B7" s="6">
        <v>1524542</v>
      </c>
      <c r="C7" s="6">
        <v>1816863</v>
      </c>
      <c r="D7" s="23">
        <v>4197219</v>
      </c>
      <c r="E7" s="24">
        <v>4105781</v>
      </c>
      <c r="F7" s="6">
        <v>4833262</v>
      </c>
      <c r="G7" s="25">
        <v>4833262</v>
      </c>
      <c r="H7" s="26">
        <v>0</v>
      </c>
      <c r="I7" s="24">
        <v>4910595</v>
      </c>
      <c r="J7" s="6">
        <v>5180677</v>
      </c>
      <c r="K7" s="25">
        <v>5459326</v>
      </c>
    </row>
    <row r="8" spans="1:11" ht="13.5">
      <c r="A8" s="22" t="s">
        <v>20</v>
      </c>
      <c r="B8" s="6">
        <v>49254095</v>
      </c>
      <c r="C8" s="6">
        <v>63222380</v>
      </c>
      <c r="D8" s="23">
        <v>73624163</v>
      </c>
      <c r="E8" s="24">
        <v>93146000</v>
      </c>
      <c r="F8" s="6">
        <v>93727938</v>
      </c>
      <c r="G8" s="25">
        <v>93727938</v>
      </c>
      <c r="H8" s="26">
        <v>0</v>
      </c>
      <c r="I8" s="24">
        <v>126728000</v>
      </c>
      <c r="J8" s="6">
        <v>129893000</v>
      </c>
      <c r="K8" s="25">
        <v>129661000</v>
      </c>
    </row>
    <row r="9" spans="1:11" ht="13.5">
      <c r="A9" s="22" t="s">
        <v>21</v>
      </c>
      <c r="B9" s="6">
        <v>1812687</v>
      </c>
      <c r="C9" s="6">
        <v>4344694</v>
      </c>
      <c r="D9" s="23">
        <v>5132628</v>
      </c>
      <c r="E9" s="24">
        <v>4110417</v>
      </c>
      <c r="F9" s="6">
        <v>12789021</v>
      </c>
      <c r="G9" s="25">
        <v>12789021</v>
      </c>
      <c r="H9" s="26">
        <v>0</v>
      </c>
      <c r="I9" s="24">
        <v>5439619</v>
      </c>
      <c r="J9" s="6">
        <v>5738738</v>
      </c>
      <c r="K9" s="25">
        <v>6043619</v>
      </c>
    </row>
    <row r="10" spans="1:11" ht="25.5">
      <c r="A10" s="27" t="s">
        <v>134</v>
      </c>
      <c r="B10" s="28">
        <f>SUM(B5:B9)</f>
        <v>55897276</v>
      </c>
      <c r="C10" s="29">
        <f aca="true" t="shared" si="0" ref="C10:K10">SUM(C5:C9)</f>
        <v>80082424</v>
      </c>
      <c r="D10" s="30">
        <f t="shared" si="0"/>
        <v>97477220</v>
      </c>
      <c r="E10" s="28">
        <f t="shared" si="0"/>
        <v>116739436</v>
      </c>
      <c r="F10" s="29">
        <f t="shared" si="0"/>
        <v>139679800</v>
      </c>
      <c r="G10" s="31">
        <f t="shared" si="0"/>
        <v>139679800</v>
      </c>
      <c r="H10" s="32">
        <f t="shared" si="0"/>
        <v>0</v>
      </c>
      <c r="I10" s="28">
        <f t="shared" si="0"/>
        <v>157178466</v>
      </c>
      <c r="J10" s="29">
        <f t="shared" si="0"/>
        <v>162018181</v>
      </c>
      <c r="K10" s="31">
        <f t="shared" si="0"/>
        <v>163493617</v>
      </c>
    </row>
    <row r="11" spans="1:11" ht="13.5">
      <c r="A11" s="22" t="s">
        <v>22</v>
      </c>
      <c r="B11" s="6">
        <v>10380951</v>
      </c>
      <c r="C11" s="6">
        <v>15372873</v>
      </c>
      <c r="D11" s="23">
        <v>22140383</v>
      </c>
      <c r="E11" s="24">
        <v>32830000</v>
      </c>
      <c r="F11" s="6">
        <v>35431091</v>
      </c>
      <c r="G11" s="25">
        <v>35431091</v>
      </c>
      <c r="H11" s="26">
        <v>0</v>
      </c>
      <c r="I11" s="24">
        <v>38237421</v>
      </c>
      <c r="J11" s="6">
        <v>40684613</v>
      </c>
      <c r="K11" s="25">
        <v>43046209</v>
      </c>
    </row>
    <row r="12" spans="1:11" ht="13.5">
      <c r="A12" s="22" t="s">
        <v>23</v>
      </c>
      <c r="B12" s="6">
        <v>6756297</v>
      </c>
      <c r="C12" s="6">
        <v>7541917</v>
      </c>
      <c r="D12" s="23">
        <v>8646950</v>
      </c>
      <c r="E12" s="24">
        <v>8364303</v>
      </c>
      <c r="F12" s="6">
        <v>8364303</v>
      </c>
      <c r="G12" s="25">
        <v>8364303</v>
      </c>
      <c r="H12" s="26">
        <v>0</v>
      </c>
      <c r="I12" s="24">
        <v>9954775</v>
      </c>
      <c r="J12" s="6">
        <v>10492332</v>
      </c>
      <c r="K12" s="25">
        <v>11058918</v>
      </c>
    </row>
    <row r="13" spans="1:11" ht="13.5">
      <c r="A13" s="22" t="s">
        <v>135</v>
      </c>
      <c r="B13" s="6">
        <v>5892311</v>
      </c>
      <c r="C13" s="6">
        <v>10192637</v>
      </c>
      <c r="D13" s="23">
        <v>11878830</v>
      </c>
      <c r="E13" s="24">
        <v>7738000</v>
      </c>
      <c r="F13" s="6">
        <v>7737715</v>
      </c>
      <c r="G13" s="25">
        <v>7737715</v>
      </c>
      <c r="H13" s="26">
        <v>0</v>
      </c>
      <c r="I13" s="24">
        <v>12000000</v>
      </c>
      <c r="J13" s="6">
        <v>13118846</v>
      </c>
      <c r="K13" s="25">
        <v>13330992</v>
      </c>
    </row>
    <row r="14" spans="1:11" ht="13.5">
      <c r="A14" s="22" t="s">
        <v>24</v>
      </c>
      <c r="B14" s="6">
        <v>64440</v>
      </c>
      <c r="C14" s="6">
        <v>156374</v>
      </c>
      <c r="D14" s="23">
        <v>107959</v>
      </c>
      <c r="E14" s="24">
        <v>0</v>
      </c>
      <c r="F14" s="6">
        <v>105039</v>
      </c>
      <c r="G14" s="25">
        <v>105039</v>
      </c>
      <c r="H14" s="26">
        <v>0</v>
      </c>
      <c r="I14" s="24">
        <v>106000</v>
      </c>
      <c r="J14" s="6">
        <v>111000</v>
      </c>
      <c r="K14" s="25">
        <v>117000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24225828</v>
      </c>
      <c r="J15" s="6">
        <v>15748980</v>
      </c>
      <c r="K15" s="25">
        <v>23570905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17396618</v>
      </c>
      <c r="C17" s="6">
        <v>22342582</v>
      </c>
      <c r="D17" s="23">
        <v>44357051</v>
      </c>
      <c r="E17" s="24">
        <v>55800999</v>
      </c>
      <c r="F17" s="6">
        <v>68515030</v>
      </c>
      <c r="G17" s="25">
        <v>68515030</v>
      </c>
      <c r="H17" s="26">
        <v>0</v>
      </c>
      <c r="I17" s="24">
        <v>65600345</v>
      </c>
      <c r="J17" s="6">
        <v>67933484</v>
      </c>
      <c r="K17" s="25">
        <v>72369670</v>
      </c>
    </row>
    <row r="18" spans="1:11" ht="13.5">
      <c r="A18" s="34" t="s">
        <v>28</v>
      </c>
      <c r="B18" s="35">
        <f>SUM(B11:B17)</f>
        <v>40490617</v>
      </c>
      <c r="C18" s="36">
        <f aca="true" t="shared" si="1" ref="C18:K18">SUM(C11:C17)</f>
        <v>55606383</v>
      </c>
      <c r="D18" s="37">
        <f t="shared" si="1"/>
        <v>87131173</v>
      </c>
      <c r="E18" s="35">
        <f t="shared" si="1"/>
        <v>104733302</v>
      </c>
      <c r="F18" s="36">
        <f t="shared" si="1"/>
        <v>120153178</v>
      </c>
      <c r="G18" s="38">
        <f t="shared" si="1"/>
        <v>120153178</v>
      </c>
      <c r="H18" s="39">
        <f t="shared" si="1"/>
        <v>0</v>
      </c>
      <c r="I18" s="35">
        <f t="shared" si="1"/>
        <v>150124369</v>
      </c>
      <c r="J18" s="36">
        <f t="shared" si="1"/>
        <v>148089255</v>
      </c>
      <c r="K18" s="38">
        <f t="shared" si="1"/>
        <v>163493694</v>
      </c>
    </row>
    <row r="19" spans="1:11" ht="13.5">
      <c r="A19" s="34" t="s">
        <v>29</v>
      </c>
      <c r="B19" s="40">
        <f>+B10-B18</f>
        <v>15406659</v>
      </c>
      <c r="C19" s="41">
        <f aca="true" t="shared" si="2" ref="C19:K19">+C10-C18</f>
        <v>24476041</v>
      </c>
      <c r="D19" s="42">
        <f t="shared" si="2"/>
        <v>10346047</v>
      </c>
      <c r="E19" s="40">
        <f t="shared" si="2"/>
        <v>12006134</v>
      </c>
      <c r="F19" s="41">
        <f t="shared" si="2"/>
        <v>19526622</v>
      </c>
      <c r="G19" s="43">
        <f t="shared" si="2"/>
        <v>19526622</v>
      </c>
      <c r="H19" s="44">
        <f t="shared" si="2"/>
        <v>0</v>
      </c>
      <c r="I19" s="40">
        <f t="shared" si="2"/>
        <v>7054097</v>
      </c>
      <c r="J19" s="41">
        <f t="shared" si="2"/>
        <v>13928926</v>
      </c>
      <c r="K19" s="43">
        <f t="shared" si="2"/>
        <v>-77</v>
      </c>
    </row>
    <row r="20" spans="1:11" ht="13.5">
      <c r="A20" s="22" t="s">
        <v>30</v>
      </c>
      <c r="B20" s="24">
        <v>38498712</v>
      </c>
      <c r="C20" s="6">
        <v>40622212</v>
      </c>
      <c r="D20" s="23">
        <v>30423966</v>
      </c>
      <c r="E20" s="24">
        <v>34590000</v>
      </c>
      <c r="F20" s="6">
        <v>37802561</v>
      </c>
      <c r="G20" s="25">
        <v>37802561</v>
      </c>
      <c r="H20" s="26">
        <v>0</v>
      </c>
      <c r="I20" s="24">
        <v>48827000</v>
      </c>
      <c r="J20" s="6">
        <v>50771000</v>
      </c>
      <c r="K20" s="25">
        <v>54935000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53905371</v>
      </c>
      <c r="C22" s="52">
        <f aca="true" t="shared" si="3" ref="C22:K22">SUM(C19:C21)</f>
        <v>65098253</v>
      </c>
      <c r="D22" s="53">
        <f t="shared" si="3"/>
        <v>40770013</v>
      </c>
      <c r="E22" s="51">
        <f t="shared" si="3"/>
        <v>46596134</v>
      </c>
      <c r="F22" s="52">
        <f t="shared" si="3"/>
        <v>57329183</v>
      </c>
      <c r="G22" s="54">
        <f t="shared" si="3"/>
        <v>57329183</v>
      </c>
      <c r="H22" s="55">
        <f t="shared" si="3"/>
        <v>0</v>
      </c>
      <c r="I22" s="51">
        <f t="shared" si="3"/>
        <v>55881097</v>
      </c>
      <c r="J22" s="52">
        <f t="shared" si="3"/>
        <v>64699926</v>
      </c>
      <c r="K22" s="54">
        <f t="shared" si="3"/>
        <v>54934923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53905371</v>
      </c>
      <c r="C24" s="41">
        <f aca="true" t="shared" si="4" ref="C24:K24">SUM(C22:C23)</f>
        <v>65098253</v>
      </c>
      <c r="D24" s="42">
        <f t="shared" si="4"/>
        <v>40770013</v>
      </c>
      <c r="E24" s="40">
        <f t="shared" si="4"/>
        <v>46596134</v>
      </c>
      <c r="F24" s="41">
        <f t="shared" si="4"/>
        <v>57329183</v>
      </c>
      <c r="G24" s="43">
        <f t="shared" si="4"/>
        <v>57329183</v>
      </c>
      <c r="H24" s="44">
        <f t="shared" si="4"/>
        <v>0</v>
      </c>
      <c r="I24" s="40">
        <f t="shared" si="4"/>
        <v>55881097</v>
      </c>
      <c r="J24" s="41">
        <f t="shared" si="4"/>
        <v>64699926</v>
      </c>
      <c r="K24" s="43">
        <f t="shared" si="4"/>
        <v>54934923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100860481</v>
      </c>
      <c r="C27" s="7">
        <v>150977280</v>
      </c>
      <c r="D27" s="64">
        <v>182295363</v>
      </c>
      <c r="E27" s="65">
        <v>53703132</v>
      </c>
      <c r="F27" s="7">
        <v>57329000</v>
      </c>
      <c r="G27" s="66">
        <v>57329000</v>
      </c>
      <c r="H27" s="67">
        <v>0</v>
      </c>
      <c r="I27" s="65">
        <v>84954364</v>
      </c>
      <c r="J27" s="7">
        <v>64700000</v>
      </c>
      <c r="K27" s="66">
        <v>54935000</v>
      </c>
    </row>
    <row r="28" spans="1:11" ht="13.5">
      <c r="A28" s="68" t="s">
        <v>30</v>
      </c>
      <c r="B28" s="6">
        <v>98138157</v>
      </c>
      <c r="C28" s="6">
        <v>150816508</v>
      </c>
      <c r="D28" s="23">
        <v>175172509</v>
      </c>
      <c r="E28" s="24">
        <v>34590000</v>
      </c>
      <c r="F28" s="6">
        <v>36565000</v>
      </c>
      <c r="G28" s="25">
        <v>36565000</v>
      </c>
      <c r="H28" s="26">
        <v>0</v>
      </c>
      <c r="I28" s="24">
        <v>48827000</v>
      </c>
      <c r="J28" s="6">
        <v>50771000</v>
      </c>
      <c r="K28" s="25">
        <v>54935000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83554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2722324</v>
      </c>
      <c r="C31" s="6">
        <v>160772</v>
      </c>
      <c r="D31" s="23">
        <v>7039300</v>
      </c>
      <c r="E31" s="24">
        <v>19113132</v>
      </c>
      <c r="F31" s="6">
        <v>20764000</v>
      </c>
      <c r="G31" s="25">
        <v>20764000</v>
      </c>
      <c r="H31" s="26">
        <v>0</v>
      </c>
      <c r="I31" s="24">
        <v>36127364</v>
      </c>
      <c r="J31" s="6">
        <v>13929000</v>
      </c>
      <c r="K31" s="25">
        <v>0</v>
      </c>
    </row>
    <row r="32" spans="1:11" ht="13.5">
      <c r="A32" s="34" t="s">
        <v>36</v>
      </c>
      <c r="B32" s="7">
        <f>SUM(B28:B31)</f>
        <v>100860481</v>
      </c>
      <c r="C32" s="7">
        <f aca="true" t="shared" si="5" ref="C32:K32">SUM(C28:C31)</f>
        <v>150977280</v>
      </c>
      <c r="D32" s="64">
        <f t="shared" si="5"/>
        <v>182295363</v>
      </c>
      <c r="E32" s="65">
        <f t="shared" si="5"/>
        <v>53703132</v>
      </c>
      <c r="F32" s="7">
        <f t="shared" si="5"/>
        <v>57329000</v>
      </c>
      <c r="G32" s="66">
        <f t="shared" si="5"/>
        <v>57329000</v>
      </c>
      <c r="H32" s="67">
        <f t="shared" si="5"/>
        <v>0</v>
      </c>
      <c r="I32" s="65">
        <f t="shared" si="5"/>
        <v>84954364</v>
      </c>
      <c r="J32" s="7">
        <f t="shared" si="5"/>
        <v>64700000</v>
      </c>
      <c r="K32" s="66">
        <f t="shared" si="5"/>
        <v>54935000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65705579</v>
      </c>
      <c r="C35" s="6">
        <v>71354569</v>
      </c>
      <c r="D35" s="23">
        <v>84167699</v>
      </c>
      <c r="E35" s="24">
        <v>56680000</v>
      </c>
      <c r="F35" s="6">
        <v>121049277</v>
      </c>
      <c r="G35" s="25">
        <v>121049277</v>
      </c>
      <c r="H35" s="26">
        <v>100631732</v>
      </c>
      <c r="I35" s="24">
        <v>107840000</v>
      </c>
      <c r="J35" s="6">
        <v>122852000</v>
      </c>
      <c r="K35" s="25">
        <v>137674000</v>
      </c>
    </row>
    <row r="36" spans="1:11" ht="13.5">
      <c r="A36" s="22" t="s">
        <v>39</v>
      </c>
      <c r="B36" s="6">
        <v>101574238</v>
      </c>
      <c r="C36" s="6">
        <v>155066911</v>
      </c>
      <c r="D36" s="23">
        <v>182758287</v>
      </c>
      <c r="E36" s="24">
        <v>255759000</v>
      </c>
      <c r="F36" s="6">
        <v>312562000</v>
      </c>
      <c r="G36" s="25">
        <v>312562000</v>
      </c>
      <c r="H36" s="26">
        <v>224456895</v>
      </c>
      <c r="I36" s="24">
        <v>395016000</v>
      </c>
      <c r="J36" s="6">
        <v>477455000</v>
      </c>
      <c r="K36" s="25">
        <v>557966000</v>
      </c>
    </row>
    <row r="37" spans="1:11" ht="13.5">
      <c r="A37" s="22" t="s">
        <v>40</v>
      </c>
      <c r="B37" s="6">
        <v>22733471</v>
      </c>
      <c r="C37" s="6">
        <v>12994840</v>
      </c>
      <c r="D37" s="23">
        <v>12238463</v>
      </c>
      <c r="E37" s="24">
        <v>10419000</v>
      </c>
      <c r="F37" s="6">
        <v>43606775</v>
      </c>
      <c r="G37" s="25">
        <v>43606775</v>
      </c>
      <c r="H37" s="26">
        <v>17433960</v>
      </c>
      <c r="I37" s="24">
        <v>9658000</v>
      </c>
      <c r="J37" s="6">
        <v>5367000</v>
      </c>
      <c r="K37" s="25">
        <v>6529000</v>
      </c>
    </row>
    <row r="38" spans="1:11" ht="13.5">
      <c r="A38" s="22" t="s">
        <v>41</v>
      </c>
      <c r="B38" s="6">
        <v>3747368</v>
      </c>
      <c r="C38" s="6">
        <v>9056748</v>
      </c>
      <c r="D38" s="23">
        <v>9547618</v>
      </c>
      <c r="E38" s="24">
        <v>13197000</v>
      </c>
      <c r="F38" s="6">
        <v>0</v>
      </c>
      <c r="G38" s="25">
        <v>0</v>
      </c>
      <c r="H38" s="26">
        <v>0</v>
      </c>
      <c r="I38" s="24">
        <v>17898000</v>
      </c>
      <c r="J38" s="6">
        <v>18874000</v>
      </c>
      <c r="K38" s="25">
        <v>19912000</v>
      </c>
    </row>
    <row r="39" spans="1:11" ht="13.5">
      <c r="A39" s="22" t="s">
        <v>42</v>
      </c>
      <c r="B39" s="6">
        <v>140798978</v>
      </c>
      <c r="C39" s="6">
        <v>204369892</v>
      </c>
      <c r="D39" s="23">
        <v>245139905</v>
      </c>
      <c r="E39" s="24">
        <v>288823000</v>
      </c>
      <c r="F39" s="6">
        <v>390004502</v>
      </c>
      <c r="G39" s="25">
        <v>390004502</v>
      </c>
      <c r="H39" s="26">
        <v>307654667</v>
      </c>
      <c r="I39" s="24">
        <v>475300000</v>
      </c>
      <c r="J39" s="6">
        <v>576066000</v>
      </c>
      <c r="K39" s="25">
        <v>669199000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41554791</v>
      </c>
      <c r="C42" s="6">
        <v>59373273</v>
      </c>
      <c r="D42" s="23">
        <v>54201402</v>
      </c>
      <c r="E42" s="24">
        <v>56044422</v>
      </c>
      <c r="F42" s="6">
        <v>32328965</v>
      </c>
      <c r="G42" s="25">
        <v>32328965</v>
      </c>
      <c r="H42" s="26">
        <v>59810407</v>
      </c>
      <c r="I42" s="24">
        <v>69544760</v>
      </c>
      <c r="J42" s="6">
        <v>78898501</v>
      </c>
      <c r="K42" s="25">
        <v>68787099</v>
      </c>
    </row>
    <row r="43" spans="1:11" ht="13.5">
      <c r="A43" s="22" t="s">
        <v>45</v>
      </c>
      <c r="B43" s="6">
        <v>-33958737</v>
      </c>
      <c r="C43" s="6">
        <v>-60336374</v>
      </c>
      <c r="D43" s="23">
        <v>-37473572</v>
      </c>
      <c r="E43" s="24">
        <v>-53703132</v>
      </c>
      <c r="F43" s="6">
        <v>-57329000</v>
      </c>
      <c r="G43" s="25">
        <v>-57329000</v>
      </c>
      <c r="H43" s="26">
        <v>-52847538</v>
      </c>
      <c r="I43" s="24">
        <v>-84953597</v>
      </c>
      <c r="J43" s="6">
        <v>-64700000</v>
      </c>
      <c r="K43" s="25">
        <v>-54935000</v>
      </c>
    </row>
    <row r="44" spans="1:11" ht="13.5">
      <c r="A44" s="22" t="s">
        <v>46</v>
      </c>
      <c r="B44" s="6">
        <v>52286</v>
      </c>
      <c r="C44" s="6">
        <v>-65201</v>
      </c>
      <c r="D44" s="23">
        <v>-5433991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62543576</v>
      </c>
      <c r="C45" s="7">
        <v>59755818</v>
      </c>
      <c r="D45" s="64">
        <v>71049658</v>
      </c>
      <c r="E45" s="65">
        <v>2341290</v>
      </c>
      <c r="F45" s="7">
        <v>46049626</v>
      </c>
      <c r="G45" s="66">
        <v>46049626</v>
      </c>
      <c r="H45" s="67">
        <v>78012530</v>
      </c>
      <c r="I45" s="65">
        <v>92358068</v>
      </c>
      <c r="J45" s="7">
        <v>106556569</v>
      </c>
      <c r="K45" s="66">
        <v>120408668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60784119</v>
      </c>
      <c r="C48" s="6">
        <v>59755818</v>
      </c>
      <c r="D48" s="23">
        <v>71049659</v>
      </c>
      <c r="E48" s="24">
        <v>44748000</v>
      </c>
      <c r="F48" s="6">
        <v>94456454</v>
      </c>
      <c r="G48" s="25">
        <v>94456454</v>
      </c>
      <c r="H48" s="26">
        <v>77929536</v>
      </c>
      <c r="I48" s="24">
        <v>92358000</v>
      </c>
      <c r="J48" s="6">
        <v>106503000</v>
      </c>
      <c r="K48" s="25">
        <v>120409000</v>
      </c>
    </row>
    <row r="49" spans="1:11" ht="13.5">
      <c r="A49" s="22" t="s">
        <v>50</v>
      </c>
      <c r="B49" s="6">
        <f>+B75</f>
        <v>18881454.72756514</v>
      </c>
      <c r="C49" s="6">
        <f aca="true" t="shared" si="6" ref="C49:K49">+C75</f>
        <v>905377.6106770243</v>
      </c>
      <c r="D49" s="23">
        <f t="shared" si="6"/>
        <v>206034.43521787226</v>
      </c>
      <c r="E49" s="24">
        <f t="shared" si="6"/>
        <v>13337465.466369607</v>
      </c>
      <c r="F49" s="6">
        <f t="shared" si="6"/>
        <v>12225177.618038625</v>
      </c>
      <c r="G49" s="25">
        <f t="shared" si="6"/>
        <v>12225177.618038625</v>
      </c>
      <c r="H49" s="26">
        <f t="shared" si="6"/>
        <v>17408256</v>
      </c>
      <c r="I49" s="24">
        <f t="shared" si="6"/>
        <v>-3712076.0130699165</v>
      </c>
      <c r="J49" s="6">
        <f t="shared" si="6"/>
        <v>-8336354.238363415</v>
      </c>
      <c r="K49" s="25">
        <f t="shared" si="6"/>
        <v>-7550503.56269916</v>
      </c>
    </row>
    <row r="50" spans="1:11" ht="13.5">
      <c r="A50" s="34" t="s">
        <v>51</v>
      </c>
      <c r="B50" s="7">
        <f>+B48-B49</f>
        <v>41902664.27243486</v>
      </c>
      <c r="C50" s="7">
        <f aca="true" t="shared" si="7" ref="C50:K50">+C48-C49</f>
        <v>58850440.389322974</v>
      </c>
      <c r="D50" s="64">
        <f t="shared" si="7"/>
        <v>70843624.56478213</v>
      </c>
      <c r="E50" s="65">
        <f t="shared" si="7"/>
        <v>31410534.533630393</v>
      </c>
      <c r="F50" s="7">
        <f t="shared" si="7"/>
        <v>82231276.38196138</v>
      </c>
      <c r="G50" s="66">
        <f t="shared" si="7"/>
        <v>82231276.38196138</v>
      </c>
      <c r="H50" s="67">
        <f t="shared" si="7"/>
        <v>60521280</v>
      </c>
      <c r="I50" s="65">
        <f t="shared" si="7"/>
        <v>96070076.01306991</v>
      </c>
      <c r="J50" s="7">
        <f t="shared" si="7"/>
        <v>114839354.23836342</v>
      </c>
      <c r="K50" s="66">
        <f t="shared" si="7"/>
        <v>127959503.56269915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173987858</v>
      </c>
      <c r="C53" s="6">
        <v>150977280</v>
      </c>
      <c r="D53" s="23">
        <v>251289363</v>
      </c>
      <c r="E53" s="24">
        <v>255758559</v>
      </c>
      <c r="F53" s="6">
        <v>259384427</v>
      </c>
      <c r="G53" s="25">
        <v>259384427</v>
      </c>
      <c r="H53" s="26">
        <v>202055427</v>
      </c>
      <c r="I53" s="24">
        <v>395016000</v>
      </c>
      <c r="J53" s="6">
        <v>477454000</v>
      </c>
      <c r="K53" s="25">
        <v>557967000</v>
      </c>
    </row>
    <row r="54" spans="1:11" ht="13.5">
      <c r="A54" s="22" t="s">
        <v>135</v>
      </c>
      <c r="B54" s="6">
        <v>5892311</v>
      </c>
      <c r="C54" s="6">
        <v>10192637</v>
      </c>
      <c r="D54" s="23">
        <v>11878830</v>
      </c>
      <c r="E54" s="24">
        <v>7738000</v>
      </c>
      <c r="F54" s="6">
        <v>7737715</v>
      </c>
      <c r="G54" s="25">
        <v>7737715</v>
      </c>
      <c r="H54" s="26">
        <v>0</v>
      </c>
      <c r="I54" s="24">
        <v>12000000</v>
      </c>
      <c r="J54" s="6">
        <v>13118846</v>
      </c>
      <c r="K54" s="25">
        <v>13330992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8237000</v>
      </c>
      <c r="G56" s="25">
        <v>8237000</v>
      </c>
      <c r="H56" s="26">
        <v>0</v>
      </c>
      <c r="I56" s="24">
        <v>24225828</v>
      </c>
      <c r="J56" s="6">
        <v>15748980</v>
      </c>
      <c r="K56" s="25">
        <v>23570904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14472</v>
      </c>
      <c r="C62" s="92">
        <v>14472</v>
      </c>
      <c r="D62" s="93">
        <v>14472</v>
      </c>
      <c r="E62" s="91">
        <v>14472</v>
      </c>
      <c r="F62" s="92">
        <v>14472</v>
      </c>
      <c r="G62" s="93">
        <v>14472</v>
      </c>
      <c r="H62" s="94">
        <v>14472</v>
      </c>
      <c r="I62" s="91">
        <v>14472</v>
      </c>
      <c r="J62" s="92">
        <v>14472</v>
      </c>
      <c r="K62" s="93">
        <v>14472</v>
      </c>
    </row>
    <row r="63" spans="1:11" ht="13.5">
      <c r="A63" s="90" t="s">
        <v>61</v>
      </c>
      <c r="B63" s="91">
        <v>6702</v>
      </c>
      <c r="C63" s="92">
        <v>6702</v>
      </c>
      <c r="D63" s="93">
        <v>6702</v>
      </c>
      <c r="E63" s="91">
        <v>6702</v>
      </c>
      <c r="F63" s="92">
        <v>6702</v>
      </c>
      <c r="G63" s="93">
        <v>6702</v>
      </c>
      <c r="H63" s="94">
        <v>6702</v>
      </c>
      <c r="I63" s="91">
        <v>6702</v>
      </c>
      <c r="J63" s="92">
        <v>6702</v>
      </c>
      <c r="K63" s="93">
        <v>6702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0.7622355691391369</v>
      </c>
      <c r="C70" s="5">
        <f aca="true" t="shared" si="8" ref="C70:K70">IF(ISERROR(C71/C72),0,(C71/C72))</f>
        <v>1.0338790711884673</v>
      </c>
      <c r="D70" s="5">
        <f t="shared" si="8"/>
        <v>0.9096384494011398</v>
      </c>
      <c r="E70" s="5">
        <f t="shared" si="8"/>
        <v>0.8614640909847798</v>
      </c>
      <c r="F70" s="5">
        <f t="shared" si="8"/>
        <v>0.4092887160555077</v>
      </c>
      <c r="G70" s="5">
        <f t="shared" si="8"/>
        <v>0.4092887160555077</v>
      </c>
      <c r="H70" s="5">
        <f t="shared" si="8"/>
        <v>0</v>
      </c>
      <c r="I70" s="5">
        <f t="shared" si="8"/>
        <v>0.8635884261122541</v>
      </c>
      <c r="J70" s="5">
        <f t="shared" si="8"/>
        <v>0.838176906132694</v>
      </c>
      <c r="K70" s="5">
        <f t="shared" si="8"/>
        <v>0.81549397988411</v>
      </c>
    </row>
    <row r="71" spans="1:11" ht="12.75" hidden="1">
      <c r="A71" s="1" t="s">
        <v>141</v>
      </c>
      <c r="B71" s="1">
        <f>+B83</f>
        <v>3886364</v>
      </c>
      <c r="C71" s="1">
        <f aca="true" t="shared" si="9" ref="C71:K71">+C83</f>
        <v>15552830</v>
      </c>
      <c r="D71" s="1">
        <f t="shared" si="9"/>
        <v>17879706</v>
      </c>
      <c r="E71" s="1">
        <f t="shared" si="9"/>
        <v>16787915</v>
      </c>
      <c r="F71" s="1">
        <f t="shared" si="9"/>
        <v>16829379</v>
      </c>
      <c r="G71" s="1">
        <f t="shared" si="9"/>
        <v>16829379</v>
      </c>
      <c r="H71" s="1">
        <f t="shared" si="9"/>
        <v>17453016</v>
      </c>
      <c r="I71" s="1">
        <f t="shared" si="9"/>
        <v>22055937</v>
      </c>
      <c r="J71" s="1">
        <f t="shared" si="9"/>
        <v>22584261</v>
      </c>
      <c r="K71" s="1">
        <f t="shared" si="9"/>
        <v>23138248</v>
      </c>
    </row>
    <row r="72" spans="1:11" ht="12.75" hidden="1">
      <c r="A72" s="1" t="s">
        <v>142</v>
      </c>
      <c r="B72" s="1">
        <f>+B77</f>
        <v>5098639</v>
      </c>
      <c r="C72" s="1">
        <f aca="true" t="shared" si="10" ref="C72:K72">+C77</f>
        <v>15043181</v>
      </c>
      <c r="D72" s="1">
        <f t="shared" si="10"/>
        <v>19655838</v>
      </c>
      <c r="E72" s="1">
        <f t="shared" si="10"/>
        <v>19487655</v>
      </c>
      <c r="F72" s="1">
        <f t="shared" si="10"/>
        <v>41118600</v>
      </c>
      <c r="G72" s="1">
        <f t="shared" si="10"/>
        <v>41118600</v>
      </c>
      <c r="H72" s="1">
        <f t="shared" si="10"/>
        <v>0</v>
      </c>
      <c r="I72" s="1">
        <f t="shared" si="10"/>
        <v>25539871</v>
      </c>
      <c r="J72" s="1">
        <f t="shared" si="10"/>
        <v>26944504</v>
      </c>
      <c r="K72" s="1">
        <f t="shared" si="10"/>
        <v>28373291</v>
      </c>
    </row>
    <row r="73" spans="1:11" ht="12.75" hidden="1">
      <c r="A73" s="1" t="s">
        <v>143</v>
      </c>
      <c r="B73" s="1">
        <f>+B74</f>
        <v>6237526.166666666</v>
      </c>
      <c r="C73" s="1">
        <f aca="true" t="shared" si="11" ref="C73:K73">+(C78+C80+C81+C82)-(B78+B80+B81+B82)</f>
        <v>6646371</v>
      </c>
      <c r="D73" s="1">
        <f t="shared" si="11"/>
        <v>1503631</v>
      </c>
      <c r="E73" s="1">
        <f t="shared" si="11"/>
        <v>-1186040</v>
      </c>
      <c r="F73" s="1">
        <f>+(F78+F80+F81+F82)-(D78+D80+D81+D82)</f>
        <v>13474783</v>
      </c>
      <c r="G73" s="1">
        <f>+(G78+G80+G81+G82)-(D78+D80+D81+D82)</f>
        <v>13474783</v>
      </c>
      <c r="H73" s="1">
        <f>+(H78+H80+H81+H82)-(D78+D80+D81+D82)</f>
        <v>9584156</v>
      </c>
      <c r="I73" s="1">
        <f>+(I78+I80+I81+I82)-(E78+E80+E81+E82)</f>
        <v>3550000</v>
      </c>
      <c r="J73" s="1">
        <f t="shared" si="11"/>
        <v>867000</v>
      </c>
      <c r="K73" s="1">
        <f t="shared" si="11"/>
        <v>916000</v>
      </c>
    </row>
    <row r="74" spans="1:11" ht="12.75" hidden="1">
      <c r="A74" s="1" t="s">
        <v>144</v>
      </c>
      <c r="B74" s="1">
        <f>+TREND(C74:E74)</f>
        <v>6237526.166666666</v>
      </c>
      <c r="C74" s="1">
        <f>+C73</f>
        <v>6646371</v>
      </c>
      <c r="D74" s="1">
        <f aca="true" t="shared" si="12" ref="D74:K74">+D73</f>
        <v>1503631</v>
      </c>
      <c r="E74" s="1">
        <f t="shared" si="12"/>
        <v>-1186040</v>
      </c>
      <c r="F74" s="1">
        <f t="shared" si="12"/>
        <v>13474783</v>
      </c>
      <c r="G74" s="1">
        <f t="shared" si="12"/>
        <v>13474783</v>
      </c>
      <c r="H74" s="1">
        <f t="shared" si="12"/>
        <v>9584156</v>
      </c>
      <c r="I74" s="1">
        <f t="shared" si="12"/>
        <v>3550000</v>
      </c>
      <c r="J74" s="1">
        <f t="shared" si="12"/>
        <v>867000</v>
      </c>
      <c r="K74" s="1">
        <f t="shared" si="12"/>
        <v>916000</v>
      </c>
    </row>
    <row r="75" spans="1:11" ht="12.75" hidden="1">
      <c r="A75" s="1" t="s">
        <v>145</v>
      </c>
      <c r="B75" s="1">
        <f>+B84-(((B80+B81+B78)*B70)-B79)</f>
        <v>18881454.72756514</v>
      </c>
      <c r="C75" s="1">
        <f aca="true" t="shared" si="13" ref="C75:K75">+C84-(((C80+C81+C78)*C70)-C79)</f>
        <v>905377.6106770243</v>
      </c>
      <c r="D75" s="1">
        <f t="shared" si="13"/>
        <v>206034.43521787226</v>
      </c>
      <c r="E75" s="1">
        <f t="shared" si="13"/>
        <v>13337465.466369607</v>
      </c>
      <c r="F75" s="1">
        <f t="shared" si="13"/>
        <v>12225177.618038625</v>
      </c>
      <c r="G75" s="1">
        <f t="shared" si="13"/>
        <v>12225177.618038625</v>
      </c>
      <c r="H75" s="1">
        <f t="shared" si="13"/>
        <v>17408256</v>
      </c>
      <c r="I75" s="1">
        <f t="shared" si="13"/>
        <v>-3712076.0130699165</v>
      </c>
      <c r="J75" s="1">
        <f t="shared" si="13"/>
        <v>-8336354.238363415</v>
      </c>
      <c r="K75" s="1">
        <f t="shared" si="13"/>
        <v>-7550503.56269916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5098639</v>
      </c>
      <c r="C77" s="3">
        <v>15043181</v>
      </c>
      <c r="D77" s="3">
        <v>19655838</v>
      </c>
      <c r="E77" s="3">
        <v>19487655</v>
      </c>
      <c r="F77" s="3">
        <v>41118600</v>
      </c>
      <c r="G77" s="3">
        <v>41118600</v>
      </c>
      <c r="H77" s="3">
        <v>0</v>
      </c>
      <c r="I77" s="3">
        <v>25539871</v>
      </c>
      <c r="J77" s="3">
        <v>26944504</v>
      </c>
      <c r="K77" s="3">
        <v>28373291</v>
      </c>
    </row>
    <row r="78" spans="1:11" ht="12.75" hidden="1">
      <c r="A78" s="2" t="s">
        <v>65</v>
      </c>
      <c r="B78" s="3">
        <v>46578</v>
      </c>
      <c r="C78" s="3">
        <v>15658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22668270</v>
      </c>
      <c r="C79" s="3">
        <v>12913272</v>
      </c>
      <c r="D79" s="3">
        <v>12138708</v>
      </c>
      <c r="E79" s="3">
        <v>10419000</v>
      </c>
      <c r="F79" s="3">
        <v>23109320</v>
      </c>
      <c r="G79" s="3">
        <v>23109320</v>
      </c>
      <c r="H79" s="3">
        <v>17408256</v>
      </c>
      <c r="I79" s="3">
        <v>9658000</v>
      </c>
      <c r="J79" s="3">
        <v>5367000</v>
      </c>
      <c r="K79" s="3">
        <v>6529000</v>
      </c>
    </row>
    <row r="80" spans="1:11" ht="12.75" hidden="1">
      <c r="A80" s="2" t="s">
        <v>67</v>
      </c>
      <c r="B80" s="3">
        <v>308894</v>
      </c>
      <c r="C80" s="3">
        <v>7203896</v>
      </c>
      <c r="D80" s="3">
        <v>11487558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4612566</v>
      </c>
      <c r="C81" s="3">
        <v>4394855</v>
      </c>
      <c r="D81" s="3">
        <v>1630482</v>
      </c>
      <c r="E81" s="3">
        <v>11932000</v>
      </c>
      <c r="F81" s="3">
        <v>26592823</v>
      </c>
      <c r="G81" s="3">
        <v>26592823</v>
      </c>
      <c r="H81" s="3">
        <v>22702196</v>
      </c>
      <c r="I81" s="3">
        <v>15482000</v>
      </c>
      <c r="J81" s="3">
        <v>16349000</v>
      </c>
      <c r="K81" s="3">
        <v>17265000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3886364</v>
      </c>
      <c r="C83" s="3">
        <v>15552830</v>
      </c>
      <c r="D83" s="3">
        <v>17879706</v>
      </c>
      <c r="E83" s="3">
        <v>16787915</v>
      </c>
      <c r="F83" s="3">
        <v>16829379</v>
      </c>
      <c r="G83" s="3">
        <v>16829379</v>
      </c>
      <c r="H83" s="3">
        <v>17453016</v>
      </c>
      <c r="I83" s="3">
        <v>22055937</v>
      </c>
      <c r="J83" s="3">
        <v>22584261</v>
      </c>
      <c r="K83" s="3">
        <v>23138248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13197455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54425250</v>
      </c>
      <c r="C5" s="6">
        <v>63660580</v>
      </c>
      <c r="D5" s="23">
        <v>64966543</v>
      </c>
      <c r="E5" s="24">
        <v>68075333</v>
      </c>
      <c r="F5" s="6">
        <v>68100843</v>
      </c>
      <c r="G5" s="25">
        <v>68100843</v>
      </c>
      <c r="H5" s="26">
        <v>0</v>
      </c>
      <c r="I5" s="24">
        <v>70059958</v>
      </c>
      <c r="J5" s="6">
        <v>75206764</v>
      </c>
      <c r="K5" s="25">
        <v>78967103</v>
      </c>
    </row>
    <row r="6" spans="1:11" ht="13.5">
      <c r="A6" s="22" t="s">
        <v>18</v>
      </c>
      <c r="B6" s="6">
        <v>6470180</v>
      </c>
      <c r="C6" s="6">
        <v>7267425</v>
      </c>
      <c r="D6" s="23">
        <v>7365040</v>
      </c>
      <c r="E6" s="24">
        <v>7780144</v>
      </c>
      <c r="F6" s="6">
        <v>7780144</v>
      </c>
      <c r="G6" s="25">
        <v>7780144</v>
      </c>
      <c r="H6" s="26">
        <v>0</v>
      </c>
      <c r="I6" s="24">
        <v>8250000</v>
      </c>
      <c r="J6" s="6">
        <v>8662500</v>
      </c>
      <c r="K6" s="25">
        <v>9685625</v>
      </c>
    </row>
    <row r="7" spans="1:11" ht="13.5">
      <c r="A7" s="22" t="s">
        <v>19</v>
      </c>
      <c r="B7" s="6">
        <v>7709598</v>
      </c>
      <c r="C7" s="6">
        <v>4763231</v>
      </c>
      <c r="D7" s="23">
        <v>5046468</v>
      </c>
      <c r="E7" s="24">
        <v>3650000</v>
      </c>
      <c r="F7" s="6">
        <v>4150000</v>
      </c>
      <c r="G7" s="25">
        <v>4150000</v>
      </c>
      <c r="H7" s="26">
        <v>0</v>
      </c>
      <c r="I7" s="24">
        <v>4250000</v>
      </c>
      <c r="J7" s="6">
        <v>4750000</v>
      </c>
      <c r="K7" s="25">
        <v>5500000</v>
      </c>
    </row>
    <row r="8" spans="1:11" ht="13.5">
      <c r="A8" s="22" t="s">
        <v>20</v>
      </c>
      <c r="B8" s="6">
        <v>87211837</v>
      </c>
      <c r="C8" s="6">
        <v>57114081</v>
      </c>
      <c r="D8" s="23">
        <v>40072139</v>
      </c>
      <c r="E8" s="24">
        <v>52353000</v>
      </c>
      <c r="F8" s="6">
        <v>52291000</v>
      </c>
      <c r="G8" s="25">
        <v>52291000</v>
      </c>
      <c r="H8" s="26">
        <v>0</v>
      </c>
      <c r="I8" s="24">
        <v>71273000</v>
      </c>
      <c r="J8" s="6">
        <v>72618000</v>
      </c>
      <c r="K8" s="25">
        <v>68869000</v>
      </c>
    </row>
    <row r="9" spans="1:11" ht="13.5">
      <c r="A9" s="22" t="s">
        <v>21</v>
      </c>
      <c r="B9" s="6">
        <v>19138910</v>
      </c>
      <c r="C9" s="6">
        <v>17258174</v>
      </c>
      <c r="D9" s="23">
        <v>18552700</v>
      </c>
      <c r="E9" s="24">
        <v>19085013</v>
      </c>
      <c r="F9" s="6">
        <v>15474117</v>
      </c>
      <c r="G9" s="25">
        <v>15474117</v>
      </c>
      <c r="H9" s="26">
        <v>0</v>
      </c>
      <c r="I9" s="24">
        <v>21003455</v>
      </c>
      <c r="J9" s="6">
        <v>16036961</v>
      </c>
      <c r="K9" s="25">
        <v>16838809</v>
      </c>
    </row>
    <row r="10" spans="1:11" ht="25.5">
      <c r="A10" s="27" t="s">
        <v>134</v>
      </c>
      <c r="B10" s="28">
        <f>SUM(B5:B9)</f>
        <v>174955775</v>
      </c>
      <c r="C10" s="29">
        <f aca="true" t="shared" si="0" ref="C10:K10">SUM(C5:C9)</f>
        <v>150063491</v>
      </c>
      <c r="D10" s="30">
        <f t="shared" si="0"/>
        <v>136002890</v>
      </c>
      <c r="E10" s="28">
        <f t="shared" si="0"/>
        <v>150943490</v>
      </c>
      <c r="F10" s="29">
        <f t="shared" si="0"/>
        <v>147796104</v>
      </c>
      <c r="G10" s="31">
        <f t="shared" si="0"/>
        <v>147796104</v>
      </c>
      <c r="H10" s="32">
        <f t="shared" si="0"/>
        <v>0</v>
      </c>
      <c r="I10" s="28">
        <f t="shared" si="0"/>
        <v>174836413</v>
      </c>
      <c r="J10" s="29">
        <f t="shared" si="0"/>
        <v>177274225</v>
      </c>
      <c r="K10" s="31">
        <f t="shared" si="0"/>
        <v>179860537</v>
      </c>
    </row>
    <row r="11" spans="1:11" ht="13.5">
      <c r="A11" s="22" t="s">
        <v>22</v>
      </c>
      <c r="B11" s="6">
        <v>53457195</v>
      </c>
      <c r="C11" s="6">
        <v>55070591</v>
      </c>
      <c r="D11" s="23">
        <v>58355259</v>
      </c>
      <c r="E11" s="24">
        <v>64940997</v>
      </c>
      <c r="F11" s="6">
        <v>62664950</v>
      </c>
      <c r="G11" s="25">
        <v>62664950</v>
      </c>
      <c r="H11" s="26">
        <v>0</v>
      </c>
      <c r="I11" s="24">
        <v>66794929</v>
      </c>
      <c r="J11" s="6">
        <v>67997985</v>
      </c>
      <c r="K11" s="25">
        <v>71242375</v>
      </c>
    </row>
    <row r="12" spans="1:11" ht="13.5">
      <c r="A12" s="22" t="s">
        <v>23</v>
      </c>
      <c r="B12" s="6">
        <v>5070394</v>
      </c>
      <c r="C12" s="6">
        <v>5359310</v>
      </c>
      <c r="D12" s="23">
        <v>5688055</v>
      </c>
      <c r="E12" s="24">
        <v>6259849</v>
      </c>
      <c r="F12" s="6">
        <v>6390913</v>
      </c>
      <c r="G12" s="25">
        <v>6390913</v>
      </c>
      <c r="H12" s="26">
        <v>0</v>
      </c>
      <c r="I12" s="24">
        <v>6782235</v>
      </c>
      <c r="J12" s="6">
        <v>7121346</v>
      </c>
      <c r="K12" s="25">
        <v>7477414</v>
      </c>
    </row>
    <row r="13" spans="1:11" ht="13.5">
      <c r="A13" s="22" t="s">
        <v>135</v>
      </c>
      <c r="B13" s="6">
        <v>14584397</v>
      </c>
      <c r="C13" s="6">
        <v>21385793</v>
      </c>
      <c r="D13" s="23">
        <v>29847950</v>
      </c>
      <c r="E13" s="24">
        <v>24769598</v>
      </c>
      <c r="F13" s="6">
        <v>24769598</v>
      </c>
      <c r="G13" s="25">
        <v>24769598</v>
      </c>
      <c r="H13" s="26">
        <v>0</v>
      </c>
      <c r="I13" s="24">
        <v>29000000</v>
      </c>
      <c r="J13" s="6">
        <v>30450000</v>
      </c>
      <c r="K13" s="25">
        <v>31500000</v>
      </c>
    </row>
    <row r="14" spans="1:11" ht="13.5">
      <c r="A14" s="22" t="s">
        <v>24</v>
      </c>
      <c r="B14" s="6">
        <v>91786</v>
      </c>
      <c r="C14" s="6">
        <v>13523</v>
      </c>
      <c r="D14" s="23">
        <v>1816</v>
      </c>
      <c r="E14" s="24">
        <v>19187</v>
      </c>
      <c r="F14" s="6">
        <v>369187</v>
      </c>
      <c r="G14" s="25">
        <v>369187</v>
      </c>
      <c r="H14" s="26">
        <v>0</v>
      </c>
      <c r="I14" s="24">
        <v>500320</v>
      </c>
      <c r="J14" s="6">
        <v>391636</v>
      </c>
      <c r="K14" s="25">
        <v>274212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3860000</v>
      </c>
      <c r="F16" s="6">
        <v>3674000</v>
      </c>
      <c r="G16" s="25">
        <v>3674000</v>
      </c>
      <c r="H16" s="26">
        <v>0</v>
      </c>
      <c r="I16" s="24">
        <v>3812000</v>
      </c>
      <c r="J16" s="6">
        <v>3952200</v>
      </c>
      <c r="K16" s="25">
        <v>842310</v>
      </c>
    </row>
    <row r="17" spans="1:11" ht="13.5">
      <c r="A17" s="22" t="s">
        <v>27</v>
      </c>
      <c r="B17" s="6">
        <v>60155657</v>
      </c>
      <c r="C17" s="6">
        <v>64950396</v>
      </c>
      <c r="D17" s="23">
        <v>56936123</v>
      </c>
      <c r="E17" s="24">
        <v>70460059</v>
      </c>
      <c r="F17" s="6">
        <v>69293656</v>
      </c>
      <c r="G17" s="25">
        <v>69293656</v>
      </c>
      <c r="H17" s="26">
        <v>0</v>
      </c>
      <c r="I17" s="24">
        <v>94006132</v>
      </c>
      <c r="J17" s="6">
        <v>86178458</v>
      </c>
      <c r="K17" s="25">
        <v>89476063</v>
      </c>
    </row>
    <row r="18" spans="1:11" ht="13.5">
      <c r="A18" s="34" t="s">
        <v>28</v>
      </c>
      <c r="B18" s="35">
        <f>SUM(B11:B17)</f>
        <v>133359429</v>
      </c>
      <c r="C18" s="36">
        <f aca="true" t="shared" si="1" ref="C18:K18">SUM(C11:C17)</f>
        <v>146779613</v>
      </c>
      <c r="D18" s="37">
        <f t="shared" si="1"/>
        <v>150829203</v>
      </c>
      <c r="E18" s="35">
        <f t="shared" si="1"/>
        <v>170309690</v>
      </c>
      <c r="F18" s="36">
        <f t="shared" si="1"/>
        <v>167162304</v>
      </c>
      <c r="G18" s="38">
        <f t="shared" si="1"/>
        <v>167162304</v>
      </c>
      <c r="H18" s="39">
        <f t="shared" si="1"/>
        <v>0</v>
      </c>
      <c r="I18" s="35">
        <f t="shared" si="1"/>
        <v>200895616</v>
      </c>
      <c r="J18" s="36">
        <f t="shared" si="1"/>
        <v>196091625</v>
      </c>
      <c r="K18" s="38">
        <f t="shared" si="1"/>
        <v>200812374</v>
      </c>
    </row>
    <row r="19" spans="1:11" ht="13.5">
      <c r="A19" s="34" t="s">
        <v>29</v>
      </c>
      <c r="B19" s="40">
        <f>+B10-B18</f>
        <v>41596346</v>
      </c>
      <c r="C19" s="41">
        <f aca="true" t="shared" si="2" ref="C19:K19">+C10-C18</f>
        <v>3283878</v>
      </c>
      <c r="D19" s="42">
        <f t="shared" si="2"/>
        <v>-14826313</v>
      </c>
      <c r="E19" s="40">
        <f t="shared" si="2"/>
        <v>-19366200</v>
      </c>
      <c r="F19" s="41">
        <f t="shared" si="2"/>
        <v>-19366200</v>
      </c>
      <c r="G19" s="43">
        <f t="shared" si="2"/>
        <v>-19366200</v>
      </c>
      <c r="H19" s="44">
        <f t="shared" si="2"/>
        <v>0</v>
      </c>
      <c r="I19" s="40">
        <f t="shared" si="2"/>
        <v>-26059203</v>
      </c>
      <c r="J19" s="41">
        <f t="shared" si="2"/>
        <v>-18817400</v>
      </c>
      <c r="K19" s="43">
        <f t="shared" si="2"/>
        <v>-20951837</v>
      </c>
    </row>
    <row r="20" spans="1:11" ht="13.5">
      <c r="A20" s="22" t="s">
        <v>30</v>
      </c>
      <c r="B20" s="24">
        <v>0</v>
      </c>
      <c r="C20" s="6">
        <v>0</v>
      </c>
      <c r="D20" s="23">
        <v>35149575</v>
      </c>
      <c r="E20" s="24">
        <v>19367000</v>
      </c>
      <c r="F20" s="6">
        <v>19367000</v>
      </c>
      <c r="G20" s="25">
        <v>19367000</v>
      </c>
      <c r="H20" s="26">
        <v>0</v>
      </c>
      <c r="I20" s="24">
        <v>26060000</v>
      </c>
      <c r="J20" s="6">
        <v>20800000</v>
      </c>
      <c r="K20" s="25">
        <v>21684000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41596346</v>
      </c>
      <c r="C22" s="52">
        <f aca="true" t="shared" si="3" ref="C22:K22">SUM(C19:C21)</f>
        <v>3283878</v>
      </c>
      <c r="D22" s="53">
        <f t="shared" si="3"/>
        <v>20323262</v>
      </c>
      <c r="E22" s="51">
        <f t="shared" si="3"/>
        <v>800</v>
      </c>
      <c r="F22" s="52">
        <f t="shared" si="3"/>
        <v>800</v>
      </c>
      <c r="G22" s="54">
        <f t="shared" si="3"/>
        <v>800</v>
      </c>
      <c r="H22" s="55">
        <f t="shared" si="3"/>
        <v>0</v>
      </c>
      <c r="I22" s="51">
        <f t="shared" si="3"/>
        <v>797</v>
      </c>
      <c r="J22" s="52">
        <f t="shared" si="3"/>
        <v>1982600</v>
      </c>
      <c r="K22" s="54">
        <f t="shared" si="3"/>
        <v>732163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41596346</v>
      </c>
      <c r="C24" s="41">
        <f aca="true" t="shared" si="4" ref="C24:K24">SUM(C22:C23)</f>
        <v>3283878</v>
      </c>
      <c r="D24" s="42">
        <f t="shared" si="4"/>
        <v>20323262</v>
      </c>
      <c r="E24" s="40">
        <f t="shared" si="4"/>
        <v>800</v>
      </c>
      <c r="F24" s="41">
        <f t="shared" si="4"/>
        <v>800</v>
      </c>
      <c r="G24" s="43">
        <f t="shared" si="4"/>
        <v>800</v>
      </c>
      <c r="H24" s="44">
        <f t="shared" si="4"/>
        <v>0</v>
      </c>
      <c r="I24" s="40">
        <f t="shared" si="4"/>
        <v>797</v>
      </c>
      <c r="J24" s="41">
        <f t="shared" si="4"/>
        <v>1982600</v>
      </c>
      <c r="K24" s="43">
        <f t="shared" si="4"/>
        <v>732163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74843779</v>
      </c>
      <c r="C27" s="7">
        <v>29895689</v>
      </c>
      <c r="D27" s="64">
        <v>33993002</v>
      </c>
      <c r="E27" s="65">
        <v>33493250</v>
      </c>
      <c r="F27" s="7">
        <v>37765332</v>
      </c>
      <c r="G27" s="66">
        <v>37765332</v>
      </c>
      <c r="H27" s="67">
        <v>0</v>
      </c>
      <c r="I27" s="65">
        <v>57934200</v>
      </c>
      <c r="J27" s="7">
        <v>36889000</v>
      </c>
      <c r="K27" s="66">
        <v>37719800</v>
      </c>
    </row>
    <row r="28" spans="1:11" ht="13.5">
      <c r="A28" s="68" t="s">
        <v>30</v>
      </c>
      <c r="B28" s="6">
        <v>30933180</v>
      </c>
      <c r="C28" s="6">
        <v>23006125</v>
      </c>
      <c r="D28" s="23">
        <v>29519083</v>
      </c>
      <c r="E28" s="24">
        <v>18509450</v>
      </c>
      <c r="F28" s="6">
        <v>20144607</v>
      </c>
      <c r="G28" s="25">
        <v>20144607</v>
      </c>
      <c r="H28" s="26">
        <v>0</v>
      </c>
      <c r="I28" s="24">
        <v>26405400</v>
      </c>
      <c r="J28" s="6">
        <v>19674500</v>
      </c>
      <c r="K28" s="25">
        <v>20599800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11350</v>
      </c>
      <c r="C30" s="6">
        <v>0</v>
      </c>
      <c r="D30" s="23">
        <v>625900</v>
      </c>
      <c r="E30" s="24">
        <v>0</v>
      </c>
      <c r="F30" s="6">
        <v>5863000</v>
      </c>
      <c r="G30" s="25">
        <v>5863000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43899249</v>
      </c>
      <c r="C31" s="6">
        <v>6889564</v>
      </c>
      <c r="D31" s="23">
        <v>3848019</v>
      </c>
      <c r="E31" s="24">
        <v>14983800</v>
      </c>
      <c r="F31" s="6">
        <v>11757725</v>
      </c>
      <c r="G31" s="25">
        <v>11757725</v>
      </c>
      <c r="H31" s="26">
        <v>0</v>
      </c>
      <c r="I31" s="24">
        <v>31528800</v>
      </c>
      <c r="J31" s="6">
        <v>17214500</v>
      </c>
      <c r="K31" s="25">
        <v>17120000</v>
      </c>
    </row>
    <row r="32" spans="1:11" ht="13.5">
      <c r="A32" s="34" t="s">
        <v>36</v>
      </c>
      <c r="B32" s="7">
        <f>SUM(B28:B31)</f>
        <v>74843779</v>
      </c>
      <c r="C32" s="7">
        <f aca="true" t="shared" si="5" ref="C32:K32">SUM(C28:C31)</f>
        <v>29895689</v>
      </c>
      <c r="D32" s="64">
        <f t="shared" si="5"/>
        <v>33993002</v>
      </c>
      <c r="E32" s="65">
        <f t="shared" si="5"/>
        <v>33493250</v>
      </c>
      <c r="F32" s="7">
        <f t="shared" si="5"/>
        <v>37765332</v>
      </c>
      <c r="G32" s="66">
        <f t="shared" si="5"/>
        <v>37765332</v>
      </c>
      <c r="H32" s="67">
        <f t="shared" si="5"/>
        <v>0</v>
      </c>
      <c r="I32" s="65">
        <f t="shared" si="5"/>
        <v>57934200</v>
      </c>
      <c r="J32" s="7">
        <f t="shared" si="5"/>
        <v>36889000</v>
      </c>
      <c r="K32" s="66">
        <f t="shared" si="5"/>
        <v>37719800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144173056</v>
      </c>
      <c r="C35" s="6">
        <v>127795327</v>
      </c>
      <c r="D35" s="23">
        <v>121826007</v>
      </c>
      <c r="E35" s="24">
        <v>134739649</v>
      </c>
      <c r="F35" s="6">
        <v>97059468</v>
      </c>
      <c r="G35" s="25">
        <v>97059468</v>
      </c>
      <c r="H35" s="26">
        <v>142231435</v>
      </c>
      <c r="I35" s="24">
        <v>163700928</v>
      </c>
      <c r="J35" s="6">
        <v>198126430</v>
      </c>
      <c r="K35" s="25">
        <v>219671722</v>
      </c>
    </row>
    <row r="36" spans="1:11" ht="13.5">
      <c r="A36" s="22" t="s">
        <v>39</v>
      </c>
      <c r="B36" s="6">
        <v>534908711</v>
      </c>
      <c r="C36" s="6">
        <v>518993846</v>
      </c>
      <c r="D36" s="23">
        <v>523536437</v>
      </c>
      <c r="E36" s="24">
        <v>692001254</v>
      </c>
      <c r="F36" s="6">
        <v>700324332</v>
      </c>
      <c r="G36" s="25">
        <v>700324332</v>
      </c>
      <c r="H36" s="26">
        <v>529137860</v>
      </c>
      <c r="I36" s="24">
        <v>754668531</v>
      </c>
      <c r="J36" s="6">
        <v>757095046</v>
      </c>
      <c r="K36" s="25">
        <v>759779424</v>
      </c>
    </row>
    <row r="37" spans="1:11" ht="13.5">
      <c r="A37" s="22" t="s">
        <v>40</v>
      </c>
      <c r="B37" s="6">
        <v>68841677</v>
      </c>
      <c r="C37" s="6">
        <v>58633184</v>
      </c>
      <c r="D37" s="23">
        <v>43630214</v>
      </c>
      <c r="E37" s="24">
        <v>45900000</v>
      </c>
      <c r="F37" s="6">
        <v>35545000</v>
      </c>
      <c r="G37" s="25">
        <v>35545000</v>
      </c>
      <c r="H37" s="26">
        <v>220832134</v>
      </c>
      <c r="I37" s="24">
        <v>39657722</v>
      </c>
      <c r="J37" s="6">
        <v>34341407</v>
      </c>
      <c r="K37" s="25">
        <v>36112580</v>
      </c>
    </row>
    <row r="38" spans="1:11" ht="13.5">
      <c r="A38" s="22" t="s">
        <v>41</v>
      </c>
      <c r="B38" s="6">
        <v>28898727</v>
      </c>
      <c r="C38" s="6">
        <v>25438779</v>
      </c>
      <c r="D38" s="23">
        <v>19599026</v>
      </c>
      <c r="E38" s="24">
        <v>40190676</v>
      </c>
      <c r="F38" s="6">
        <v>44095676</v>
      </c>
      <c r="G38" s="25">
        <v>44095676</v>
      </c>
      <c r="H38" s="26">
        <v>28988166</v>
      </c>
      <c r="I38" s="24">
        <v>46053197</v>
      </c>
      <c r="J38" s="6">
        <v>48803087</v>
      </c>
      <c r="K38" s="25">
        <v>51620584</v>
      </c>
    </row>
    <row r="39" spans="1:11" ht="13.5">
      <c r="A39" s="22" t="s">
        <v>42</v>
      </c>
      <c r="B39" s="6">
        <v>581341363</v>
      </c>
      <c r="C39" s="6">
        <v>562717210</v>
      </c>
      <c r="D39" s="23">
        <v>582133204</v>
      </c>
      <c r="E39" s="24">
        <v>740650227</v>
      </c>
      <c r="F39" s="6">
        <v>717743124</v>
      </c>
      <c r="G39" s="25">
        <v>717743124</v>
      </c>
      <c r="H39" s="26">
        <v>421548995</v>
      </c>
      <c r="I39" s="24">
        <v>832658540</v>
      </c>
      <c r="J39" s="6">
        <v>872076982</v>
      </c>
      <c r="K39" s="25">
        <v>891717982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23078677</v>
      </c>
      <c r="C42" s="6">
        <v>10727161</v>
      </c>
      <c r="D42" s="23">
        <v>30864392</v>
      </c>
      <c r="E42" s="24">
        <v>40669596</v>
      </c>
      <c r="F42" s="6">
        <v>42138769</v>
      </c>
      <c r="G42" s="25">
        <v>42138769</v>
      </c>
      <c r="H42" s="26">
        <v>15791276</v>
      </c>
      <c r="I42" s="24">
        <v>47507742</v>
      </c>
      <c r="J42" s="6">
        <v>50246605</v>
      </c>
      <c r="K42" s="25">
        <v>49921714</v>
      </c>
    </row>
    <row r="43" spans="1:11" ht="13.5">
      <c r="A43" s="22" t="s">
        <v>45</v>
      </c>
      <c r="B43" s="6">
        <v>-90820275</v>
      </c>
      <c r="C43" s="6">
        <v>-30753424</v>
      </c>
      <c r="D43" s="23">
        <v>-32117979</v>
      </c>
      <c r="E43" s="24">
        <v>-29493250</v>
      </c>
      <c r="F43" s="6">
        <v>-41936328</v>
      </c>
      <c r="G43" s="25">
        <v>-41936328</v>
      </c>
      <c r="H43" s="26">
        <v>-22899530</v>
      </c>
      <c r="I43" s="24">
        <v>-57934200</v>
      </c>
      <c r="J43" s="6">
        <v>-36889000</v>
      </c>
      <c r="K43" s="25">
        <v>-37719800</v>
      </c>
    </row>
    <row r="44" spans="1:11" ht="13.5">
      <c r="A44" s="22" t="s">
        <v>46</v>
      </c>
      <c r="B44" s="6">
        <v>-1244767</v>
      </c>
      <c r="C44" s="6">
        <v>-15210</v>
      </c>
      <c r="D44" s="23">
        <v>-117585</v>
      </c>
      <c r="E44" s="24">
        <v>-2275816</v>
      </c>
      <c r="F44" s="6">
        <v>6600000</v>
      </c>
      <c r="G44" s="25">
        <v>6600000</v>
      </c>
      <c r="H44" s="26">
        <v>0</v>
      </c>
      <c r="I44" s="24">
        <v>-1157724</v>
      </c>
      <c r="J44" s="6">
        <v>-1266000</v>
      </c>
      <c r="K44" s="25">
        <v>-1384000</v>
      </c>
    </row>
    <row r="45" spans="1:11" ht="13.5">
      <c r="A45" s="34" t="s">
        <v>47</v>
      </c>
      <c r="B45" s="7">
        <v>89251300</v>
      </c>
      <c r="C45" s="7">
        <v>69209827</v>
      </c>
      <c r="D45" s="64">
        <v>67838654</v>
      </c>
      <c r="E45" s="65">
        <v>102138865</v>
      </c>
      <c r="F45" s="7">
        <v>71874467</v>
      </c>
      <c r="G45" s="66">
        <v>71874467</v>
      </c>
      <c r="H45" s="67">
        <v>-1920850</v>
      </c>
      <c r="I45" s="65">
        <v>60290287</v>
      </c>
      <c r="J45" s="7">
        <v>72381892</v>
      </c>
      <c r="K45" s="66">
        <v>83199806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105315380</v>
      </c>
      <c r="C48" s="6">
        <v>86131643</v>
      </c>
      <c r="D48" s="23">
        <v>83029162</v>
      </c>
      <c r="E48" s="24">
        <v>107704649</v>
      </c>
      <c r="F48" s="6">
        <v>71874468</v>
      </c>
      <c r="G48" s="25">
        <v>71874468</v>
      </c>
      <c r="H48" s="26">
        <v>105691437</v>
      </c>
      <c r="I48" s="24">
        <v>135700928</v>
      </c>
      <c r="J48" s="6">
        <v>169226430</v>
      </c>
      <c r="K48" s="25">
        <v>190976722</v>
      </c>
    </row>
    <row r="49" spans="1:11" ht="13.5">
      <c r="A49" s="22" t="s">
        <v>50</v>
      </c>
      <c r="B49" s="6">
        <f>+B75</f>
        <v>59499341.07131705</v>
      </c>
      <c r="C49" s="6">
        <f aca="true" t="shared" si="6" ref="C49:K49">+C75</f>
        <v>10718092.01938665</v>
      </c>
      <c r="D49" s="23">
        <f t="shared" si="6"/>
        <v>-3580553.390116878</v>
      </c>
      <c r="E49" s="24">
        <f t="shared" si="6"/>
        <v>75253121.164334</v>
      </c>
      <c r="F49" s="6">
        <f t="shared" si="6"/>
        <v>48046979.12839445</v>
      </c>
      <c r="G49" s="25">
        <f t="shared" si="6"/>
        <v>48046979.12839445</v>
      </c>
      <c r="H49" s="26">
        <f t="shared" si="6"/>
        <v>257848810</v>
      </c>
      <c r="I49" s="24">
        <f t="shared" si="6"/>
        <v>31645577.345126584</v>
      </c>
      <c r="J49" s="6">
        <f t="shared" si="6"/>
        <v>4175000</v>
      </c>
      <c r="K49" s="25">
        <f t="shared" si="6"/>
        <v>6033749.727987658</v>
      </c>
    </row>
    <row r="50" spans="1:11" ht="13.5">
      <c r="A50" s="34" t="s">
        <v>51</v>
      </c>
      <c r="B50" s="7">
        <f>+B48-B49</f>
        <v>45816038.92868295</v>
      </c>
      <c r="C50" s="7">
        <f aca="true" t="shared" si="7" ref="C50:K50">+C48-C49</f>
        <v>75413550.98061335</v>
      </c>
      <c r="D50" s="64">
        <f t="shared" si="7"/>
        <v>86609715.39011687</v>
      </c>
      <c r="E50" s="65">
        <f t="shared" si="7"/>
        <v>32451527.835666</v>
      </c>
      <c r="F50" s="7">
        <f t="shared" si="7"/>
        <v>23827488.871605553</v>
      </c>
      <c r="G50" s="66">
        <f t="shared" si="7"/>
        <v>23827488.871605553</v>
      </c>
      <c r="H50" s="67">
        <f t="shared" si="7"/>
        <v>-152157373</v>
      </c>
      <c r="I50" s="65">
        <f t="shared" si="7"/>
        <v>104055350.65487342</v>
      </c>
      <c r="J50" s="7">
        <f t="shared" si="7"/>
        <v>165051430</v>
      </c>
      <c r="K50" s="66">
        <f t="shared" si="7"/>
        <v>184942972.27201235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534908711</v>
      </c>
      <c r="C53" s="6">
        <v>518732834</v>
      </c>
      <c r="D53" s="23">
        <v>523275424</v>
      </c>
      <c r="E53" s="24">
        <v>693944282</v>
      </c>
      <c r="F53" s="6">
        <v>698216364</v>
      </c>
      <c r="G53" s="25">
        <v>698216364</v>
      </c>
      <c r="H53" s="26">
        <v>660451032</v>
      </c>
      <c r="I53" s="24">
        <v>754407519</v>
      </c>
      <c r="J53" s="6">
        <v>756820982</v>
      </c>
      <c r="K53" s="25">
        <v>759491657</v>
      </c>
    </row>
    <row r="54" spans="1:11" ht="13.5">
      <c r="A54" s="22" t="s">
        <v>135</v>
      </c>
      <c r="B54" s="6">
        <v>14584397</v>
      </c>
      <c r="C54" s="6">
        <v>21385793</v>
      </c>
      <c r="D54" s="23">
        <v>29847950</v>
      </c>
      <c r="E54" s="24">
        <v>24769598</v>
      </c>
      <c r="F54" s="6">
        <v>24769598</v>
      </c>
      <c r="G54" s="25">
        <v>24769598</v>
      </c>
      <c r="H54" s="26">
        <v>0</v>
      </c>
      <c r="I54" s="24">
        <v>29000000</v>
      </c>
      <c r="J54" s="6">
        <v>30450000</v>
      </c>
      <c r="K54" s="25">
        <v>31500000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10989000</v>
      </c>
      <c r="F55" s="6">
        <v>0</v>
      </c>
      <c r="G55" s="25">
        <v>0</v>
      </c>
      <c r="H55" s="26">
        <v>0</v>
      </c>
      <c r="I55" s="24">
        <v>34674000</v>
      </c>
      <c r="J55" s="6">
        <v>15000000</v>
      </c>
      <c r="K55" s="25">
        <v>15000000</v>
      </c>
    </row>
    <row r="56" spans="1:11" ht="13.5">
      <c r="A56" s="22" t="s">
        <v>55</v>
      </c>
      <c r="B56" s="6">
        <v>6145649</v>
      </c>
      <c r="C56" s="6">
        <v>8227966</v>
      </c>
      <c r="D56" s="23">
        <v>5555692</v>
      </c>
      <c r="E56" s="24">
        <v>6329400</v>
      </c>
      <c r="F56" s="6">
        <v>6562600</v>
      </c>
      <c r="G56" s="25">
        <v>6562600</v>
      </c>
      <c r="H56" s="26">
        <v>0</v>
      </c>
      <c r="I56" s="24">
        <v>10075500</v>
      </c>
      <c r="J56" s="6">
        <v>9610125</v>
      </c>
      <c r="K56" s="25">
        <v>10045146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619336</v>
      </c>
      <c r="C59" s="6">
        <v>682064</v>
      </c>
      <c r="D59" s="23">
        <v>940000</v>
      </c>
      <c r="E59" s="24">
        <v>1025000</v>
      </c>
      <c r="F59" s="6">
        <v>1051954</v>
      </c>
      <c r="G59" s="25">
        <v>1051954</v>
      </c>
      <c r="H59" s="26">
        <v>1051954</v>
      </c>
      <c r="I59" s="24">
        <v>1051954</v>
      </c>
      <c r="J59" s="6">
        <v>1051954</v>
      </c>
      <c r="K59" s="25">
        <v>1051954</v>
      </c>
    </row>
    <row r="60" spans="1:11" ht="13.5">
      <c r="A60" s="33" t="s">
        <v>58</v>
      </c>
      <c r="B60" s="6">
        <v>6577482</v>
      </c>
      <c r="C60" s="6">
        <v>6901638</v>
      </c>
      <c r="D60" s="23">
        <v>7656947</v>
      </c>
      <c r="E60" s="24">
        <v>9670853</v>
      </c>
      <c r="F60" s="6">
        <v>8657397</v>
      </c>
      <c r="G60" s="25">
        <v>8657397</v>
      </c>
      <c r="H60" s="26">
        <v>8657397</v>
      </c>
      <c r="I60" s="24">
        <v>8657397</v>
      </c>
      <c r="J60" s="6">
        <v>8657397</v>
      </c>
      <c r="K60" s="25">
        <v>8657397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2790</v>
      </c>
      <c r="C62" s="92">
        <v>2790</v>
      </c>
      <c r="D62" s="93">
        <v>2790</v>
      </c>
      <c r="E62" s="91">
        <v>2790</v>
      </c>
      <c r="F62" s="92">
        <v>2790</v>
      </c>
      <c r="G62" s="93">
        <v>2790</v>
      </c>
      <c r="H62" s="94">
        <v>2790</v>
      </c>
      <c r="I62" s="91">
        <v>2790</v>
      </c>
      <c r="J62" s="92">
        <v>2790</v>
      </c>
      <c r="K62" s="93">
        <v>2790</v>
      </c>
    </row>
    <row r="63" spans="1:11" ht="13.5">
      <c r="A63" s="90" t="s">
        <v>61</v>
      </c>
      <c r="B63" s="91">
        <v>2033</v>
      </c>
      <c r="C63" s="92">
        <v>2033</v>
      </c>
      <c r="D63" s="93">
        <v>2033</v>
      </c>
      <c r="E63" s="91">
        <v>2033</v>
      </c>
      <c r="F63" s="92">
        <v>2033</v>
      </c>
      <c r="G63" s="93">
        <v>2033</v>
      </c>
      <c r="H63" s="94">
        <v>2033</v>
      </c>
      <c r="I63" s="91">
        <v>2033</v>
      </c>
      <c r="J63" s="92">
        <v>2033</v>
      </c>
      <c r="K63" s="93">
        <v>2033</v>
      </c>
    </row>
    <row r="64" spans="1:11" ht="13.5">
      <c r="A64" s="90" t="s">
        <v>62</v>
      </c>
      <c r="B64" s="91">
        <v>7318</v>
      </c>
      <c r="C64" s="92">
        <v>7318</v>
      </c>
      <c r="D64" s="93">
        <v>7318</v>
      </c>
      <c r="E64" s="91">
        <v>7318</v>
      </c>
      <c r="F64" s="92">
        <v>7318</v>
      </c>
      <c r="G64" s="93">
        <v>7318</v>
      </c>
      <c r="H64" s="94">
        <v>7318</v>
      </c>
      <c r="I64" s="91">
        <v>7318</v>
      </c>
      <c r="J64" s="92">
        <v>7318</v>
      </c>
      <c r="K64" s="93">
        <v>7318</v>
      </c>
    </row>
    <row r="65" spans="1:11" ht="13.5">
      <c r="A65" s="90" t="s">
        <v>63</v>
      </c>
      <c r="B65" s="91">
        <v>10863</v>
      </c>
      <c r="C65" s="92">
        <v>10863</v>
      </c>
      <c r="D65" s="93">
        <v>10863</v>
      </c>
      <c r="E65" s="91">
        <v>10863</v>
      </c>
      <c r="F65" s="92">
        <v>10863</v>
      </c>
      <c r="G65" s="93">
        <v>10863</v>
      </c>
      <c r="H65" s="94">
        <v>10863</v>
      </c>
      <c r="I65" s="91">
        <v>10863</v>
      </c>
      <c r="J65" s="92">
        <v>10863</v>
      </c>
      <c r="K65" s="93">
        <v>10863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0.9574628465731085</v>
      </c>
      <c r="C70" s="5">
        <f aca="true" t="shared" si="8" ref="C70:K70">IF(ISERROR(C71/C72),0,(C71/C72))</f>
        <v>1.000760731452034</v>
      </c>
      <c r="D70" s="5">
        <f t="shared" si="8"/>
        <v>1.0661552229003115</v>
      </c>
      <c r="E70" s="5">
        <f t="shared" si="8"/>
        <v>0.9921316605802224</v>
      </c>
      <c r="F70" s="5">
        <f t="shared" si="8"/>
        <v>0.9937851638809365</v>
      </c>
      <c r="G70" s="5">
        <f t="shared" si="8"/>
        <v>0.9937851638809365</v>
      </c>
      <c r="H70" s="5">
        <f t="shared" si="8"/>
        <v>0</v>
      </c>
      <c r="I70" s="5">
        <f t="shared" si="8"/>
        <v>0.9590865233883363</v>
      </c>
      <c r="J70" s="5">
        <f t="shared" si="8"/>
        <v>1</v>
      </c>
      <c r="K70" s="5">
        <f t="shared" si="8"/>
        <v>1.0000000094794335</v>
      </c>
    </row>
    <row r="71" spans="1:11" ht="12.75" hidden="1">
      <c r="A71" s="1" t="s">
        <v>141</v>
      </c>
      <c r="B71" s="1">
        <f>+B83</f>
        <v>76629907</v>
      </c>
      <c r="C71" s="1">
        <f aca="true" t="shared" si="9" ref="C71:K71">+C83</f>
        <v>88253265</v>
      </c>
      <c r="D71" s="1">
        <f t="shared" si="9"/>
        <v>96896753</v>
      </c>
      <c r="E71" s="1">
        <f t="shared" si="9"/>
        <v>94193466</v>
      </c>
      <c r="F71" s="1">
        <f t="shared" si="9"/>
        <v>90787347</v>
      </c>
      <c r="G71" s="1">
        <f t="shared" si="9"/>
        <v>90787347</v>
      </c>
      <c r="H71" s="1">
        <f t="shared" si="9"/>
        <v>139676684</v>
      </c>
      <c r="I71" s="1">
        <f t="shared" si="9"/>
        <v>95250156</v>
      </c>
      <c r="J71" s="1">
        <f t="shared" si="9"/>
        <v>99906225</v>
      </c>
      <c r="K71" s="1">
        <f t="shared" si="9"/>
        <v>105491538</v>
      </c>
    </row>
    <row r="72" spans="1:11" ht="12.75" hidden="1">
      <c r="A72" s="1" t="s">
        <v>142</v>
      </c>
      <c r="B72" s="1">
        <f>+B77</f>
        <v>80034340</v>
      </c>
      <c r="C72" s="1">
        <f aca="true" t="shared" si="10" ref="C72:K72">+C77</f>
        <v>88186179</v>
      </c>
      <c r="D72" s="1">
        <f t="shared" si="10"/>
        <v>90884283</v>
      </c>
      <c r="E72" s="1">
        <f t="shared" si="10"/>
        <v>94940490</v>
      </c>
      <c r="F72" s="1">
        <f t="shared" si="10"/>
        <v>91355104</v>
      </c>
      <c r="G72" s="1">
        <f t="shared" si="10"/>
        <v>91355104</v>
      </c>
      <c r="H72" s="1">
        <f t="shared" si="10"/>
        <v>0</v>
      </c>
      <c r="I72" s="1">
        <f t="shared" si="10"/>
        <v>99313413</v>
      </c>
      <c r="J72" s="1">
        <f t="shared" si="10"/>
        <v>99906225</v>
      </c>
      <c r="K72" s="1">
        <f t="shared" si="10"/>
        <v>105491537</v>
      </c>
    </row>
    <row r="73" spans="1:11" ht="12.75" hidden="1">
      <c r="A73" s="1" t="s">
        <v>143</v>
      </c>
      <c r="B73" s="1">
        <f>+B74</f>
        <v>4072132.833333334</v>
      </c>
      <c r="C73" s="1">
        <f aca="true" t="shared" si="11" ref="C73:K73">+(C78+C80+C81+C82)-(B78+B80+B81+B82)</f>
        <v>3661888</v>
      </c>
      <c r="D73" s="1">
        <f t="shared" si="11"/>
        <v>-2836744</v>
      </c>
      <c r="E73" s="1">
        <f t="shared" si="11"/>
        <v>-11796845</v>
      </c>
      <c r="F73" s="1">
        <f>+(F78+F80+F81+F82)-(D78+D80+D81+D82)</f>
        <v>-13646845</v>
      </c>
      <c r="G73" s="1">
        <f>+(G78+G80+G81+G82)-(D78+D80+D81+D82)</f>
        <v>-13646845</v>
      </c>
      <c r="H73" s="1">
        <f>+(H78+H80+H81+H82)-(D78+D80+D81+D82)</f>
        <v>-2256847</v>
      </c>
      <c r="I73" s="1">
        <f>+(I78+I80+I81+I82)-(E78+E80+E81+E82)</f>
        <v>1000000</v>
      </c>
      <c r="J73" s="1">
        <f t="shared" si="11"/>
        <v>900000</v>
      </c>
      <c r="K73" s="1">
        <f t="shared" si="11"/>
        <v>-205000</v>
      </c>
    </row>
    <row r="74" spans="1:11" ht="12.75" hidden="1">
      <c r="A74" s="1" t="s">
        <v>144</v>
      </c>
      <c r="B74" s="1">
        <f>+TREND(C74:E74)</f>
        <v>4072132.833333334</v>
      </c>
      <c r="C74" s="1">
        <f>+C73</f>
        <v>3661888</v>
      </c>
      <c r="D74" s="1">
        <f aca="true" t="shared" si="12" ref="D74:K74">+D73</f>
        <v>-2836744</v>
      </c>
      <c r="E74" s="1">
        <f t="shared" si="12"/>
        <v>-11796845</v>
      </c>
      <c r="F74" s="1">
        <f t="shared" si="12"/>
        <v>-13646845</v>
      </c>
      <c r="G74" s="1">
        <f t="shared" si="12"/>
        <v>-13646845</v>
      </c>
      <c r="H74" s="1">
        <f t="shared" si="12"/>
        <v>-2256847</v>
      </c>
      <c r="I74" s="1">
        <f t="shared" si="12"/>
        <v>1000000</v>
      </c>
      <c r="J74" s="1">
        <f t="shared" si="12"/>
        <v>900000</v>
      </c>
      <c r="K74" s="1">
        <f t="shared" si="12"/>
        <v>-205000</v>
      </c>
    </row>
    <row r="75" spans="1:11" ht="12.75" hidden="1">
      <c r="A75" s="1" t="s">
        <v>145</v>
      </c>
      <c r="B75" s="1">
        <f>+B84-(((B80+B81+B78)*B70)-B79)</f>
        <v>59499341.07131705</v>
      </c>
      <c r="C75" s="1">
        <f aca="true" t="shared" si="13" ref="C75:K75">+C84-(((C80+C81+C78)*C70)-C79)</f>
        <v>10718092.01938665</v>
      </c>
      <c r="D75" s="1">
        <f t="shared" si="13"/>
        <v>-3580553.390116878</v>
      </c>
      <c r="E75" s="1">
        <f t="shared" si="13"/>
        <v>75253121.164334</v>
      </c>
      <c r="F75" s="1">
        <f t="shared" si="13"/>
        <v>48046979.12839445</v>
      </c>
      <c r="G75" s="1">
        <f t="shared" si="13"/>
        <v>48046979.12839445</v>
      </c>
      <c r="H75" s="1">
        <f t="shared" si="13"/>
        <v>257848810</v>
      </c>
      <c r="I75" s="1">
        <f t="shared" si="13"/>
        <v>31645577.345126584</v>
      </c>
      <c r="J75" s="1">
        <f t="shared" si="13"/>
        <v>4175000</v>
      </c>
      <c r="K75" s="1">
        <f t="shared" si="13"/>
        <v>6033749.727987658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80034340</v>
      </c>
      <c r="C77" s="3">
        <v>88186179</v>
      </c>
      <c r="D77" s="3">
        <v>90884283</v>
      </c>
      <c r="E77" s="3">
        <v>94940490</v>
      </c>
      <c r="F77" s="3">
        <v>91355104</v>
      </c>
      <c r="G77" s="3">
        <v>91355104</v>
      </c>
      <c r="H77" s="3">
        <v>0</v>
      </c>
      <c r="I77" s="3">
        <v>99313413</v>
      </c>
      <c r="J77" s="3">
        <v>99906225</v>
      </c>
      <c r="K77" s="3">
        <v>105491537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65960654</v>
      </c>
      <c r="C79" s="3">
        <v>52383353</v>
      </c>
      <c r="D79" s="3">
        <v>37198951</v>
      </c>
      <c r="E79" s="3">
        <v>45000000</v>
      </c>
      <c r="F79" s="3">
        <v>35000000</v>
      </c>
      <c r="G79" s="3">
        <v>35000000</v>
      </c>
      <c r="H79" s="3">
        <v>219808134</v>
      </c>
      <c r="I79" s="3">
        <v>38500000</v>
      </c>
      <c r="J79" s="3">
        <v>33075000</v>
      </c>
      <c r="K79" s="3">
        <v>34728750</v>
      </c>
    </row>
    <row r="80" spans="1:11" ht="12.75" hidden="1">
      <c r="A80" s="2" t="s">
        <v>67</v>
      </c>
      <c r="B80" s="3">
        <v>32232951</v>
      </c>
      <c r="C80" s="3">
        <v>32814681</v>
      </c>
      <c r="D80" s="3">
        <v>31975895</v>
      </c>
      <c r="E80" s="3">
        <v>27000000</v>
      </c>
      <c r="F80" s="3">
        <v>25150000</v>
      </c>
      <c r="G80" s="3">
        <v>25150000</v>
      </c>
      <c r="H80" s="3">
        <v>35756338</v>
      </c>
      <c r="I80" s="3">
        <v>28000000</v>
      </c>
      <c r="J80" s="3">
        <v>28900000</v>
      </c>
      <c r="K80" s="3">
        <v>28695000</v>
      </c>
    </row>
    <row r="81" spans="1:11" ht="12.75" hidden="1">
      <c r="A81" s="2" t="s">
        <v>68</v>
      </c>
      <c r="B81" s="3">
        <v>5738750</v>
      </c>
      <c r="C81" s="3">
        <v>8818908</v>
      </c>
      <c r="D81" s="3">
        <v>6273230</v>
      </c>
      <c r="E81" s="3">
        <v>0</v>
      </c>
      <c r="F81" s="3">
        <v>0</v>
      </c>
      <c r="G81" s="3">
        <v>0</v>
      </c>
      <c r="H81" s="3">
        <v>783660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547720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76629907</v>
      </c>
      <c r="C83" s="3">
        <v>88253265</v>
      </c>
      <c r="D83" s="3">
        <v>96896753</v>
      </c>
      <c r="E83" s="3">
        <v>94193466</v>
      </c>
      <c r="F83" s="3">
        <v>90787347</v>
      </c>
      <c r="G83" s="3">
        <v>90787347</v>
      </c>
      <c r="H83" s="3">
        <v>139676684</v>
      </c>
      <c r="I83" s="3">
        <v>95250156</v>
      </c>
      <c r="J83" s="3">
        <v>99906225</v>
      </c>
      <c r="K83" s="3">
        <v>105491538</v>
      </c>
    </row>
    <row r="84" spans="1:11" ht="12.75" hidden="1">
      <c r="A84" s="2" t="s">
        <v>71</v>
      </c>
      <c r="B84" s="3">
        <v>29895180</v>
      </c>
      <c r="C84" s="3">
        <v>0</v>
      </c>
      <c r="D84" s="3">
        <v>0</v>
      </c>
      <c r="E84" s="3">
        <v>57040676</v>
      </c>
      <c r="F84" s="3">
        <v>38040676</v>
      </c>
      <c r="G84" s="3">
        <v>38040676</v>
      </c>
      <c r="H84" s="3">
        <v>38040676</v>
      </c>
      <c r="I84" s="3">
        <v>20000000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10117061</v>
      </c>
      <c r="C5" s="6">
        <v>11910914</v>
      </c>
      <c r="D5" s="23">
        <v>12904241</v>
      </c>
      <c r="E5" s="24">
        <v>33210938</v>
      </c>
      <c r="F5" s="6">
        <v>23884242</v>
      </c>
      <c r="G5" s="25">
        <v>23884242</v>
      </c>
      <c r="H5" s="26">
        <v>0</v>
      </c>
      <c r="I5" s="24">
        <v>25134113</v>
      </c>
      <c r="J5" s="6">
        <v>26617025</v>
      </c>
      <c r="K5" s="25">
        <v>28107579</v>
      </c>
    </row>
    <row r="6" spans="1:11" ht="13.5">
      <c r="A6" s="22" t="s">
        <v>18</v>
      </c>
      <c r="B6" s="6">
        <v>2021871</v>
      </c>
      <c r="C6" s="6">
        <v>1992983</v>
      </c>
      <c r="D6" s="23">
        <v>3389418</v>
      </c>
      <c r="E6" s="24">
        <v>5079854</v>
      </c>
      <c r="F6" s="6">
        <v>5079854</v>
      </c>
      <c r="G6" s="25">
        <v>5079854</v>
      </c>
      <c r="H6" s="26">
        <v>0</v>
      </c>
      <c r="I6" s="24">
        <v>3511704</v>
      </c>
      <c r="J6" s="6">
        <v>3704848</v>
      </c>
      <c r="K6" s="25">
        <v>3901205</v>
      </c>
    </row>
    <row r="7" spans="1:11" ht="13.5">
      <c r="A7" s="22" t="s">
        <v>19</v>
      </c>
      <c r="B7" s="6">
        <v>1980366</v>
      </c>
      <c r="C7" s="6">
        <v>2715312</v>
      </c>
      <c r="D7" s="23">
        <v>2011226</v>
      </c>
      <c r="E7" s="24">
        <v>3983000</v>
      </c>
      <c r="F7" s="6">
        <v>1609330</v>
      </c>
      <c r="G7" s="25">
        <v>1609330</v>
      </c>
      <c r="H7" s="26">
        <v>0</v>
      </c>
      <c r="I7" s="24">
        <v>1671534</v>
      </c>
      <c r="J7" s="6">
        <v>1770155</v>
      </c>
      <c r="K7" s="25">
        <v>1869283</v>
      </c>
    </row>
    <row r="8" spans="1:11" ht="13.5">
      <c r="A8" s="22" t="s">
        <v>20</v>
      </c>
      <c r="B8" s="6">
        <v>88680003</v>
      </c>
      <c r="C8" s="6">
        <v>78533148</v>
      </c>
      <c r="D8" s="23">
        <v>92429095</v>
      </c>
      <c r="E8" s="24">
        <v>111119000</v>
      </c>
      <c r="F8" s="6">
        <v>108789000</v>
      </c>
      <c r="G8" s="25">
        <v>108789000</v>
      </c>
      <c r="H8" s="26">
        <v>0</v>
      </c>
      <c r="I8" s="24">
        <v>142067001</v>
      </c>
      <c r="J8" s="6">
        <v>142464001</v>
      </c>
      <c r="K8" s="25">
        <v>140085000</v>
      </c>
    </row>
    <row r="9" spans="1:11" ht="13.5">
      <c r="A9" s="22" t="s">
        <v>21</v>
      </c>
      <c r="B9" s="6">
        <v>4720021</v>
      </c>
      <c r="C9" s="6">
        <v>14539056</v>
      </c>
      <c r="D9" s="23">
        <v>11489244</v>
      </c>
      <c r="E9" s="24">
        <v>9724050</v>
      </c>
      <c r="F9" s="6">
        <v>9994148</v>
      </c>
      <c r="G9" s="25">
        <v>9994148</v>
      </c>
      <c r="H9" s="26">
        <v>0</v>
      </c>
      <c r="I9" s="24">
        <v>9739348</v>
      </c>
      <c r="J9" s="6">
        <v>10026725</v>
      </c>
      <c r="K9" s="25">
        <v>10320708</v>
      </c>
    </row>
    <row r="10" spans="1:11" ht="25.5">
      <c r="A10" s="27" t="s">
        <v>134</v>
      </c>
      <c r="B10" s="28">
        <f>SUM(B5:B9)</f>
        <v>107519322</v>
      </c>
      <c r="C10" s="29">
        <f aca="true" t="shared" si="0" ref="C10:K10">SUM(C5:C9)</f>
        <v>109691413</v>
      </c>
      <c r="D10" s="30">
        <f t="shared" si="0"/>
        <v>122223224</v>
      </c>
      <c r="E10" s="28">
        <f t="shared" si="0"/>
        <v>163116842</v>
      </c>
      <c r="F10" s="29">
        <f t="shared" si="0"/>
        <v>149356574</v>
      </c>
      <c r="G10" s="31">
        <f t="shared" si="0"/>
        <v>149356574</v>
      </c>
      <c r="H10" s="32">
        <f t="shared" si="0"/>
        <v>0</v>
      </c>
      <c r="I10" s="28">
        <f t="shared" si="0"/>
        <v>182123700</v>
      </c>
      <c r="J10" s="29">
        <f t="shared" si="0"/>
        <v>184582754</v>
      </c>
      <c r="K10" s="31">
        <f t="shared" si="0"/>
        <v>184283775</v>
      </c>
    </row>
    <row r="11" spans="1:11" ht="13.5">
      <c r="A11" s="22" t="s">
        <v>22</v>
      </c>
      <c r="B11" s="6">
        <v>23251688</v>
      </c>
      <c r="C11" s="6">
        <v>30465752</v>
      </c>
      <c r="D11" s="23">
        <v>29730493</v>
      </c>
      <c r="E11" s="24">
        <v>36285000</v>
      </c>
      <c r="F11" s="6">
        <v>35261055</v>
      </c>
      <c r="G11" s="25">
        <v>35261055</v>
      </c>
      <c r="H11" s="26">
        <v>0</v>
      </c>
      <c r="I11" s="24">
        <v>42802756</v>
      </c>
      <c r="J11" s="6">
        <v>44793083</v>
      </c>
      <c r="K11" s="25">
        <v>46878831</v>
      </c>
    </row>
    <row r="12" spans="1:11" ht="13.5">
      <c r="A12" s="22" t="s">
        <v>23</v>
      </c>
      <c r="B12" s="6">
        <v>7255447</v>
      </c>
      <c r="C12" s="6">
        <v>7660908</v>
      </c>
      <c r="D12" s="23">
        <v>9811181</v>
      </c>
      <c r="E12" s="24">
        <v>11970922</v>
      </c>
      <c r="F12" s="6">
        <v>11701428</v>
      </c>
      <c r="G12" s="25">
        <v>11701428</v>
      </c>
      <c r="H12" s="26">
        <v>0</v>
      </c>
      <c r="I12" s="24">
        <v>11949478</v>
      </c>
      <c r="J12" s="6">
        <v>12654497</v>
      </c>
      <c r="K12" s="25">
        <v>13363149</v>
      </c>
    </row>
    <row r="13" spans="1:11" ht="13.5">
      <c r="A13" s="22" t="s">
        <v>135</v>
      </c>
      <c r="B13" s="6">
        <v>5827490</v>
      </c>
      <c r="C13" s="6">
        <v>11213362</v>
      </c>
      <c r="D13" s="23">
        <v>12697832</v>
      </c>
      <c r="E13" s="24">
        <v>11054704</v>
      </c>
      <c r="F13" s="6">
        <v>11054704</v>
      </c>
      <c r="G13" s="25">
        <v>11054704</v>
      </c>
      <c r="H13" s="26">
        <v>0</v>
      </c>
      <c r="I13" s="24">
        <v>13733731</v>
      </c>
      <c r="J13" s="6">
        <v>14544021</v>
      </c>
      <c r="K13" s="25">
        <v>15358486</v>
      </c>
    </row>
    <row r="14" spans="1:11" ht="13.5">
      <c r="A14" s="22" t="s">
        <v>24</v>
      </c>
      <c r="B14" s="6">
        <v>0</v>
      </c>
      <c r="C14" s="6">
        <v>470125</v>
      </c>
      <c r="D14" s="23">
        <v>125000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3097214</v>
      </c>
      <c r="C16" s="6">
        <v>12581756</v>
      </c>
      <c r="D16" s="23">
        <v>4609770</v>
      </c>
      <c r="E16" s="24">
        <v>2000000</v>
      </c>
      <c r="F16" s="6">
        <v>500000</v>
      </c>
      <c r="G16" s="25">
        <v>500000</v>
      </c>
      <c r="H16" s="26">
        <v>0</v>
      </c>
      <c r="I16" s="24">
        <v>529000</v>
      </c>
      <c r="J16" s="6">
        <v>558095</v>
      </c>
      <c r="K16" s="25">
        <v>587674</v>
      </c>
    </row>
    <row r="17" spans="1:11" ht="13.5">
      <c r="A17" s="22" t="s">
        <v>27</v>
      </c>
      <c r="B17" s="6">
        <v>31979936</v>
      </c>
      <c r="C17" s="6">
        <v>59715747</v>
      </c>
      <c r="D17" s="23">
        <v>87973239</v>
      </c>
      <c r="E17" s="24">
        <v>73654802</v>
      </c>
      <c r="F17" s="6">
        <v>78349988</v>
      </c>
      <c r="G17" s="25">
        <v>78349988</v>
      </c>
      <c r="H17" s="26">
        <v>0</v>
      </c>
      <c r="I17" s="24">
        <v>98093036</v>
      </c>
      <c r="J17" s="6">
        <v>109175614</v>
      </c>
      <c r="K17" s="25">
        <v>106124403</v>
      </c>
    </row>
    <row r="18" spans="1:11" ht="13.5">
      <c r="A18" s="34" t="s">
        <v>28</v>
      </c>
      <c r="B18" s="35">
        <f>SUM(B11:B17)</f>
        <v>71411775</v>
      </c>
      <c r="C18" s="36">
        <f aca="true" t="shared" si="1" ref="C18:K18">SUM(C11:C17)</f>
        <v>122107650</v>
      </c>
      <c r="D18" s="37">
        <f t="shared" si="1"/>
        <v>144947515</v>
      </c>
      <c r="E18" s="35">
        <f t="shared" si="1"/>
        <v>134965428</v>
      </c>
      <c r="F18" s="36">
        <f t="shared" si="1"/>
        <v>136867175</v>
      </c>
      <c r="G18" s="38">
        <f t="shared" si="1"/>
        <v>136867175</v>
      </c>
      <c r="H18" s="39">
        <f t="shared" si="1"/>
        <v>0</v>
      </c>
      <c r="I18" s="35">
        <f t="shared" si="1"/>
        <v>167108001</v>
      </c>
      <c r="J18" s="36">
        <f t="shared" si="1"/>
        <v>181725310</v>
      </c>
      <c r="K18" s="38">
        <f t="shared" si="1"/>
        <v>182312543</v>
      </c>
    </row>
    <row r="19" spans="1:11" ht="13.5">
      <c r="A19" s="34" t="s">
        <v>29</v>
      </c>
      <c r="B19" s="40">
        <f>+B10-B18</f>
        <v>36107547</v>
      </c>
      <c r="C19" s="41">
        <f aca="true" t="shared" si="2" ref="C19:K19">+C10-C18</f>
        <v>-12416237</v>
      </c>
      <c r="D19" s="42">
        <f t="shared" si="2"/>
        <v>-22724291</v>
      </c>
      <c r="E19" s="40">
        <f t="shared" si="2"/>
        <v>28151414</v>
      </c>
      <c r="F19" s="41">
        <f t="shared" si="2"/>
        <v>12489399</v>
      </c>
      <c r="G19" s="43">
        <f t="shared" si="2"/>
        <v>12489399</v>
      </c>
      <c r="H19" s="44">
        <f t="shared" si="2"/>
        <v>0</v>
      </c>
      <c r="I19" s="40">
        <f t="shared" si="2"/>
        <v>15015699</v>
      </c>
      <c r="J19" s="41">
        <f t="shared" si="2"/>
        <v>2857444</v>
      </c>
      <c r="K19" s="43">
        <f t="shared" si="2"/>
        <v>1971232</v>
      </c>
    </row>
    <row r="20" spans="1:11" ht="13.5">
      <c r="A20" s="22" t="s">
        <v>30</v>
      </c>
      <c r="B20" s="24">
        <v>27236789</v>
      </c>
      <c r="C20" s="6">
        <v>39887817</v>
      </c>
      <c r="D20" s="23">
        <v>38698010</v>
      </c>
      <c r="E20" s="24">
        <v>40169000</v>
      </c>
      <c r="F20" s="6">
        <v>31916000</v>
      </c>
      <c r="G20" s="25">
        <v>31916000</v>
      </c>
      <c r="H20" s="26">
        <v>0</v>
      </c>
      <c r="I20" s="24">
        <v>51213000</v>
      </c>
      <c r="J20" s="6">
        <v>53360000</v>
      </c>
      <c r="K20" s="25">
        <v>57579000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63344336</v>
      </c>
      <c r="C22" s="52">
        <f aca="true" t="shared" si="3" ref="C22:K22">SUM(C19:C21)</f>
        <v>27471580</v>
      </c>
      <c r="D22" s="53">
        <f t="shared" si="3"/>
        <v>15973719</v>
      </c>
      <c r="E22" s="51">
        <f t="shared" si="3"/>
        <v>68320414</v>
      </c>
      <c r="F22" s="52">
        <f t="shared" si="3"/>
        <v>44405399</v>
      </c>
      <c r="G22" s="54">
        <f t="shared" si="3"/>
        <v>44405399</v>
      </c>
      <c r="H22" s="55">
        <f t="shared" si="3"/>
        <v>0</v>
      </c>
      <c r="I22" s="51">
        <f t="shared" si="3"/>
        <v>66228699</v>
      </c>
      <c r="J22" s="52">
        <f t="shared" si="3"/>
        <v>56217444</v>
      </c>
      <c r="K22" s="54">
        <f t="shared" si="3"/>
        <v>59550232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63344336</v>
      </c>
      <c r="C24" s="41">
        <f aca="true" t="shared" si="4" ref="C24:K24">SUM(C22:C23)</f>
        <v>27471580</v>
      </c>
      <c r="D24" s="42">
        <f t="shared" si="4"/>
        <v>15973719</v>
      </c>
      <c r="E24" s="40">
        <f t="shared" si="4"/>
        <v>68320414</v>
      </c>
      <c r="F24" s="41">
        <f t="shared" si="4"/>
        <v>44405399</v>
      </c>
      <c r="G24" s="43">
        <f t="shared" si="4"/>
        <v>44405399</v>
      </c>
      <c r="H24" s="44">
        <f t="shared" si="4"/>
        <v>0</v>
      </c>
      <c r="I24" s="40">
        <f t="shared" si="4"/>
        <v>66228699</v>
      </c>
      <c r="J24" s="41">
        <f t="shared" si="4"/>
        <v>56217444</v>
      </c>
      <c r="K24" s="43">
        <f t="shared" si="4"/>
        <v>59550232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52089172</v>
      </c>
      <c r="C27" s="7">
        <v>60768924</v>
      </c>
      <c r="D27" s="64">
        <v>46278954</v>
      </c>
      <c r="E27" s="65">
        <v>71450913</v>
      </c>
      <c r="F27" s="7">
        <v>60973000</v>
      </c>
      <c r="G27" s="66">
        <v>60973000</v>
      </c>
      <c r="H27" s="67">
        <v>0</v>
      </c>
      <c r="I27" s="65">
        <v>66228700</v>
      </c>
      <c r="J27" s="7">
        <v>56245260</v>
      </c>
      <c r="K27" s="66">
        <v>59556859</v>
      </c>
    </row>
    <row r="28" spans="1:11" ht="13.5">
      <c r="A28" s="68" t="s">
        <v>30</v>
      </c>
      <c r="B28" s="6">
        <v>52089172</v>
      </c>
      <c r="C28" s="6">
        <v>60768924</v>
      </c>
      <c r="D28" s="23">
        <v>46278954</v>
      </c>
      <c r="E28" s="24">
        <v>40169000</v>
      </c>
      <c r="F28" s="6">
        <v>31916000</v>
      </c>
      <c r="G28" s="25">
        <v>31916000</v>
      </c>
      <c r="H28" s="26">
        <v>0</v>
      </c>
      <c r="I28" s="24">
        <v>51213000</v>
      </c>
      <c r="J28" s="6">
        <v>53360000</v>
      </c>
      <c r="K28" s="25">
        <v>57579000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31281913</v>
      </c>
      <c r="F31" s="6">
        <v>29057000</v>
      </c>
      <c r="G31" s="25">
        <v>29057000</v>
      </c>
      <c r="H31" s="26">
        <v>0</v>
      </c>
      <c r="I31" s="24">
        <v>15015700</v>
      </c>
      <c r="J31" s="6">
        <v>2885260</v>
      </c>
      <c r="K31" s="25">
        <v>1977859</v>
      </c>
    </row>
    <row r="32" spans="1:11" ht="13.5">
      <c r="A32" s="34" t="s">
        <v>36</v>
      </c>
      <c r="B32" s="7">
        <f>SUM(B28:B31)</f>
        <v>52089172</v>
      </c>
      <c r="C32" s="7">
        <f aca="true" t="shared" si="5" ref="C32:K32">SUM(C28:C31)</f>
        <v>60768924</v>
      </c>
      <c r="D32" s="64">
        <f t="shared" si="5"/>
        <v>46278954</v>
      </c>
      <c r="E32" s="65">
        <f t="shared" si="5"/>
        <v>71450913</v>
      </c>
      <c r="F32" s="7">
        <f t="shared" si="5"/>
        <v>60973000</v>
      </c>
      <c r="G32" s="66">
        <f t="shared" si="5"/>
        <v>60973000</v>
      </c>
      <c r="H32" s="67">
        <f t="shared" si="5"/>
        <v>0</v>
      </c>
      <c r="I32" s="65">
        <f t="shared" si="5"/>
        <v>66228700</v>
      </c>
      <c r="J32" s="7">
        <f t="shared" si="5"/>
        <v>56245260</v>
      </c>
      <c r="K32" s="66">
        <f t="shared" si="5"/>
        <v>59556859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50611074</v>
      </c>
      <c r="C35" s="6">
        <v>41081754</v>
      </c>
      <c r="D35" s="23">
        <v>17057124</v>
      </c>
      <c r="E35" s="24">
        <v>59018339</v>
      </c>
      <c r="F35" s="6">
        <v>76804003</v>
      </c>
      <c r="G35" s="25">
        <v>76804003</v>
      </c>
      <c r="H35" s="26">
        <v>55928949</v>
      </c>
      <c r="I35" s="24">
        <v>73293111</v>
      </c>
      <c r="J35" s="6">
        <v>75906000</v>
      </c>
      <c r="K35" s="25">
        <v>77898000</v>
      </c>
    </row>
    <row r="36" spans="1:11" ht="13.5">
      <c r="A36" s="22" t="s">
        <v>39</v>
      </c>
      <c r="B36" s="6">
        <v>129240739</v>
      </c>
      <c r="C36" s="6">
        <v>178833879</v>
      </c>
      <c r="D36" s="23">
        <v>212453075</v>
      </c>
      <c r="E36" s="24">
        <v>239835224</v>
      </c>
      <c r="F36" s="6">
        <v>239835224</v>
      </c>
      <c r="G36" s="25">
        <v>239835224</v>
      </c>
      <c r="H36" s="26">
        <v>250896311</v>
      </c>
      <c r="I36" s="24">
        <v>200308000</v>
      </c>
      <c r="J36" s="6">
        <v>132115000</v>
      </c>
      <c r="K36" s="25">
        <v>51875000</v>
      </c>
    </row>
    <row r="37" spans="1:11" ht="13.5">
      <c r="A37" s="22" t="s">
        <v>40</v>
      </c>
      <c r="B37" s="6">
        <v>31600320</v>
      </c>
      <c r="C37" s="6">
        <v>39305528</v>
      </c>
      <c r="D37" s="23">
        <v>32423935</v>
      </c>
      <c r="E37" s="24">
        <v>46531178</v>
      </c>
      <c r="F37" s="6">
        <v>33697045</v>
      </c>
      <c r="G37" s="25">
        <v>33697045</v>
      </c>
      <c r="H37" s="26">
        <v>34973512</v>
      </c>
      <c r="I37" s="24">
        <v>18045111</v>
      </c>
      <c r="J37" s="6">
        <v>14096000</v>
      </c>
      <c r="K37" s="25">
        <v>14577000</v>
      </c>
    </row>
    <row r="38" spans="1:11" ht="13.5">
      <c r="A38" s="22" t="s">
        <v>41</v>
      </c>
      <c r="B38" s="6">
        <v>0</v>
      </c>
      <c r="C38" s="6">
        <v>6340028</v>
      </c>
      <c r="D38" s="23">
        <v>6842467</v>
      </c>
      <c r="E38" s="24">
        <v>0</v>
      </c>
      <c r="F38" s="6">
        <v>0</v>
      </c>
      <c r="G38" s="25">
        <v>0</v>
      </c>
      <c r="H38" s="26">
        <v>0</v>
      </c>
      <c r="I38" s="24">
        <v>6832000</v>
      </c>
      <c r="J38" s="6">
        <v>7697000</v>
      </c>
      <c r="K38" s="25">
        <v>8699000</v>
      </c>
    </row>
    <row r="39" spans="1:11" ht="13.5">
      <c r="A39" s="22" t="s">
        <v>42</v>
      </c>
      <c r="B39" s="6">
        <v>148251493</v>
      </c>
      <c r="C39" s="6">
        <v>174270077</v>
      </c>
      <c r="D39" s="23">
        <v>190243797</v>
      </c>
      <c r="E39" s="24">
        <v>252322385</v>
      </c>
      <c r="F39" s="6">
        <v>282942182</v>
      </c>
      <c r="G39" s="25">
        <v>282942182</v>
      </c>
      <c r="H39" s="26">
        <v>271851748</v>
      </c>
      <c r="I39" s="24">
        <v>248724000</v>
      </c>
      <c r="J39" s="6">
        <v>186228000</v>
      </c>
      <c r="K39" s="25">
        <v>106497000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62681052</v>
      </c>
      <c r="C42" s="6">
        <v>53473565</v>
      </c>
      <c r="D42" s="23">
        <v>24909206</v>
      </c>
      <c r="E42" s="24">
        <v>51589728</v>
      </c>
      <c r="F42" s="6">
        <v>38560189</v>
      </c>
      <c r="G42" s="25">
        <v>38560189</v>
      </c>
      <c r="H42" s="26">
        <v>43967206</v>
      </c>
      <c r="I42" s="24">
        <v>66418581</v>
      </c>
      <c r="J42" s="6">
        <v>61477754</v>
      </c>
      <c r="K42" s="25">
        <v>55794364</v>
      </c>
    </row>
    <row r="43" spans="1:11" ht="13.5">
      <c r="A43" s="22" t="s">
        <v>45</v>
      </c>
      <c r="B43" s="6">
        <v>-51592278</v>
      </c>
      <c r="C43" s="6">
        <v>-60410373</v>
      </c>
      <c r="D43" s="23">
        <v>-46356464</v>
      </c>
      <c r="E43" s="24">
        <v>-71450916</v>
      </c>
      <c r="F43" s="6">
        <v>-60973435</v>
      </c>
      <c r="G43" s="25">
        <v>-60973435</v>
      </c>
      <c r="H43" s="26">
        <v>-27817286</v>
      </c>
      <c r="I43" s="24">
        <v>-66228700</v>
      </c>
      <c r="J43" s="6">
        <v>-56245260</v>
      </c>
      <c r="K43" s="25">
        <v>-59556861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23400000</v>
      </c>
      <c r="G44" s="25">
        <v>23400000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37025385</v>
      </c>
      <c r="C45" s="7">
        <v>30088577</v>
      </c>
      <c r="D45" s="64">
        <v>8641319</v>
      </c>
      <c r="E45" s="65">
        <v>9709620</v>
      </c>
      <c r="F45" s="7">
        <v>9628073</v>
      </c>
      <c r="G45" s="66">
        <v>9628073</v>
      </c>
      <c r="H45" s="67">
        <v>24792974</v>
      </c>
      <c r="I45" s="65">
        <v>21181580</v>
      </c>
      <c r="J45" s="7">
        <v>26414074</v>
      </c>
      <c r="K45" s="66">
        <v>22651577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37025385</v>
      </c>
      <c r="C48" s="6">
        <v>30088577</v>
      </c>
      <c r="D48" s="23">
        <v>8641319</v>
      </c>
      <c r="E48" s="24">
        <v>9409622</v>
      </c>
      <c r="F48" s="6">
        <v>9409622</v>
      </c>
      <c r="G48" s="25">
        <v>9409622</v>
      </c>
      <c r="H48" s="26">
        <v>22510405</v>
      </c>
      <c r="I48" s="24">
        <v>21182000</v>
      </c>
      <c r="J48" s="6">
        <v>26414000</v>
      </c>
      <c r="K48" s="25">
        <v>22652000</v>
      </c>
    </row>
    <row r="49" spans="1:11" ht="13.5">
      <c r="A49" s="22" t="s">
        <v>50</v>
      </c>
      <c r="B49" s="6">
        <f>+B75</f>
        <v>15530970.559095396</v>
      </c>
      <c r="C49" s="6">
        <f aca="true" t="shared" si="6" ref="C49:K49">+C75</f>
        <v>32262484.80391878</v>
      </c>
      <c r="D49" s="23">
        <f t="shared" si="6"/>
        <v>26921371.654319704</v>
      </c>
      <c r="E49" s="24">
        <f t="shared" si="6"/>
        <v>29502887.64300143</v>
      </c>
      <c r="F49" s="6">
        <f t="shared" si="6"/>
        <v>2288916.0450328626</v>
      </c>
      <c r="G49" s="25">
        <f t="shared" si="6"/>
        <v>2288916.0450328626</v>
      </c>
      <c r="H49" s="26">
        <f t="shared" si="6"/>
        <v>39973512</v>
      </c>
      <c r="I49" s="24">
        <f t="shared" si="6"/>
        <v>7649420.456133954</v>
      </c>
      <c r="J49" s="6">
        <f t="shared" si="6"/>
        <v>5367938.987759575</v>
      </c>
      <c r="K49" s="25">
        <f t="shared" si="6"/>
        <v>3099417.926278066</v>
      </c>
    </row>
    <row r="50" spans="1:11" ht="13.5">
      <c r="A50" s="34" t="s">
        <v>51</v>
      </c>
      <c r="B50" s="7">
        <f>+B48-B49</f>
        <v>21494414.440904602</v>
      </c>
      <c r="C50" s="7">
        <f aca="true" t="shared" si="7" ref="C50:K50">+C48-C49</f>
        <v>-2173907.803918779</v>
      </c>
      <c r="D50" s="64">
        <f t="shared" si="7"/>
        <v>-18280052.654319704</v>
      </c>
      <c r="E50" s="65">
        <f t="shared" si="7"/>
        <v>-20093265.64300143</v>
      </c>
      <c r="F50" s="7">
        <f t="shared" si="7"/>
        <v>7120705.954967137</v>
      </c>
      <c r="G50" s="66">
        <f t="shared" si="7"/>
        <v>7120705.954967137</v>
      </c>
      <c r="H50" s="67">
        <f t="shared" si="7"/>
        <v>-17463107</v>
      </c>
      <c r="I50" s="65">
        <f t="shared" si="7"/>
        <v>13532579.543866046</v>
      </c>
      <c r="J50" s="7">
        <f t="shared" si="7"/>
        <v>21046061.012240425</v>
      </c>
      <c r="K50" s="66">
        <f t="shared" si="7"/>
        <v>19552582.073721934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95508172</v>
      </c>
      <c r="C53" s="6">
        <v>160768924</v>
      </c>
      <c r="D53" s="23">
        <v>234012881</v>
      </c>
      <c r="E53" s="24">
        <v>239835913</v>
      </c>
      <c r="F53" s="6">
        <v>229358000</v>
      </c>
      <c r="G53" s="25">
        <v>229358000</v>
      </c>
      <c r="H53" s="26">
        <v>168385000</v>
      </c>
      <c r="I53" s="24">
        <v>200308000</v>
      </c>
      <c r="J53" s="6">
        <v>132115000</v>
      </c>
      <c r="K53" s="25">
        <v>51875000</v>
      </c>
    </row>
    <row r="54" spans="1:11" ht="13.5">
      <c r="A54" s="22" t="s">
        <v>135</v>
      </c>
      <c r="B54" s="6">
        <v>5827490</v>
      </c>
      <c r="C54" s="6">
        <v>11213362</v>
      </c>
      <c r="D54" s="23">
        <v>12697832</v>
      </c>
      <c r="E54" s="24">
        <v>11054704</v>
      </c>
      <c r="F54" s="6">
        <v>11054704</v>
      </c>
      <c r="G54" s="25">
        <v>11054704</v>
      </c>
      <c r="H54" s="26">
        <v>0</v>
      </c>
      <c r="I54" s="24">
        <v>13733731</v>
      </c>
      <c r="J54" s="6">
        <v>14544021</v>
      </c>
      <c r="K54" s="25">
        <v>15358486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4360957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2000000</v>
      </c>
      <c r="C59" s="6">
        <v>2000000</v>
      </c>
      <c r="D59" s="23">
        <v>2000000</v>
      </c>
      <c r="E59" s="24">
        <v>2000000</v>
      </c>
      <c r="F59" s="6">
        <v>2000000</v>
      </c>
      <c r="G59" s="25">
        <v>2000000</v>
      </c>
      <c r="H59" s="26">
        <v>2000000</v>
      </c>
      <c r="I59" s="24">
        <v>2000000</v>
      </c>
      <c r="J59" s="6">
        <v>2000000</v>
      </c>
      <c r="K59" s="25">
        <v>2000000</v>
      </c>
    </row>
    <row r="60" spans="1:11" ht="13.5">
      <c r="A60" s="33" t="s">
        <v>58</v>
      </c>
      <c r="B60" s="6">
        <v>2000000</v>
      </c>
      <c r="C60" s="6">
        <v>2000000</v>
      </c>
      <c r="D60" s="23">
        <v>2000000</v>
      </c>
      <c r="E60" s="24">
        <v>2000000</v>
      </c>
      <c r="F60" s="6">
        <v>500000</v>
      </c>
      <c r="G60" s="25">
        <v>500000</v>
      </c>
      <c r="H60" s="26">
        <v>500000</v>
      </c>
      <c r="I60" s="24">
        <v>529000</v>
      </c>
      <c r="J60" s="6">
        <v>558095</v>
      </c>
      <c r="K60" s="25">
        <v>587674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21687</v>
      </c>
      <c r="C62" s="92">
        <v>21687</v>
      </c>
      <c r="D62" s="93">
        <v>21687</v>
      </c>
      <c r="E62" s="91">
        <v>21687</v>
      </c>
      <c r="F62" s="92">
        <v>21687</v>
      </c>
      <c r="G62" s="93">
        <v>21687</v>
      </c>
      <c r="H62" s="94">
        <v>21687</v>
      </c>
      <c r="I62" s="91">
        <v>21687</v>
      </c>
      <c r="J62" s="92">
        <v>21687</v>
      </c>
      <c r="K62" s="93">
        <v>21687</v>
      </c>
    </row>
    <row r="63" spans="1:11" ht="13.5">
      <c r="A63" s="90" t="s">
        <v>61</v>
      </c>
      <c r="B63" s="91">
        <v>11192</v>
      </c>
      <c r="C63" s="92">
        <v>11192</v>
      </c>
      <c r="D63" s="93">
        <v>11192</v>
      </c>
      <c r="E63" s="91">
        <v>11192</v>
      </c>
      <c r="F63" s="92">
        <v>11192</v>
      </c>
      <c r="G63" s="93">
        <v>11192</v>
      </c>
      <c r="H63" s="94">
        <v>11192</v>
      </c>
      <c r="I63" s="91">
        <v>11192</v>
      </c>
      <c r="J63" s="92">
        <v>11192</v>
      </c>
      <c r="K63" s="93">
        <v>11192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34577</v>
      </c>
      <c r="C65" s="92">
        <v>34577</v>
      </c>
      <c r="D65" s="93">
        <v>34577</v>
      </c>
      <c r="E65" s="91">
        <v>34577</v>
      </c>
      <c r="F65" s="92">
        <v>34577</v>
      </c>
      <c r="G65" s="93">
        <v>34577</v>
      </c>
      <c r="H65" s="94">
        <v>34577</v>
      </c>
      <c r="I65" s="91">
        <v>34577</v>
      </c>
      <c r="J65" s="92">
        <v>34577</v>
      </c>
      <c r="K65" s="93">
        <v>34577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0.9999821459849849</v>
      </c>
      <c r="C70" s="5">
        <f aca="true" t="shared" si="8" ref="C70:K70">IF(ISERROR(C71/C72),0,(C71/C72))</f>
        <v>0.5968242116070016</v>
      </c>
      <c r="D70" s="5">
        <f t="shared" si="8"/>
        <v>0.7073469912480502</v>
      </c>
      <c r="E70" s="5">
        <f t="shared" si="8"/>
        <v>0.3171894640411396</v>
      </c>
      <c r="F70" s="5">
        <f t="shared" si="8"/>
        <v>0.44640518257697387</v>
      </c>
      <c r="G70" s="5">
        <f t="shared" si="8"/>
        <v>0.44640518257697387</v>
      </c>
      <c r="H70" s="5">
        <f t="shared" si="8"/>
        <v>0</v>
      </c>
      <c r="I70" s="5">
        <f t="shared" si="8"/>
        <v>0.44109196873323325</v>
      </c>
      <c r="J70" s="5">
        <f t="shared" si="8"/>
        <v>0.4443857999725294</v>
      </c>
      <c r="K70" s="5">
        <f t="shared" si="8"/>
        <v>0.4473109197719642</v>
      </c>
    </row>
    <row r="71" spans="1:11" ht="12.75" hidden="1">
      <c r="A71" s="1" t="s">
        <v>141</v>
      </c>
      <c r="B71" s="1">
        <f>+B83</f>
        <v>16858652</v>
      </c>
      <c r="C71" s="1">
        <f aca="true" t="shared" si="9" ref="C71:K71">+C83</f>
        <v>16975443</v>
      </c>
      <c r="D71" s="1">
        <f t="shared" si="9"/>
        <v>19263112</v>
      </c>
      <c r="E71" s="1">
        <f t="shared" si="9"/>
        <v>15229802</v>
      </c>
      <c r="F71" s="1">
        <f t="shared" si="9"/>
        <v>17058325</v>
      </c>
      <c r="G71" s="1">
        <f t="shared" si="9"/>
        <v>17058325</v>
      </c>
      <c r="H71" s="1">
        <f t="shared" si="9"/>
        <v>22602824</v>
      </c>
      <c r="I71" s="1">
        <f t="shared" si="9"/>
        <v>16931388</v>
      </c>
      <c r="J71" s="1">
        <f t="shared" si="9"/>
        <v>17930344</v>
      </c>
      <c r="K71" s="1">
        <f t="shared" si="9"/>
        <v>18934444</v>
      </c>
    </row>
    <row r="72" spans="1:11" ht="12.75" hidden="1">
      <c r="A72" s="1" t="s">
        <v>142</v>
      </c>
      <c r="B72" s="1">
        <f>+B77</f>
        <v>16858953</v>
      </c>
      <c r="C72" s="1">
        <f aca="true" t="shared" si="10" ref="C72:K72">+C77</f>
        <v>28442953</v>
      </c>
      <c r="D72" s="1">
        <f t="shared" si="10"/>
        <v>27232903</v>
      </c>
      <c r="E72" s="1">
        <f t="shared" si="10"/>
        <v>48014842</v>
      </c>
      <c r="F72" s="1">
        <f t="shared" si="10"/>
        <v>38212650</v>
      </c>
      <c r="G72" s="1">
        <f t="shared" si="10"/>
        <v>38212650</v>
      </c>
      <c r="H72" s="1">
        <f t="shared" si="10"/>
        <v>0</v>
      </c>
      <c r="I72" s="1">
        <f t="shared" si="10"/>
        <v>38385165</v>
      </c>
      <c r="J72" s="1">
        <f t="shared" si="10"/>
        <v>40348598</v>
      </c>
      <c r="K72" s="1">
        <f t="shared" si="10"/>
        <v>42329492</v>
      </c>
    </row>
    <row r="73" spans="1:11" ht="12.75" hidden="1">
      <c r="A73" s="1" t="s">
        <v>143</v>
      </c>
      <c r="B73" s="1">
        <f>+B74</f>
        <v>-9885036</v>
      </c>
      <c r="C73" s="1">
        <f aca="true" t="shared" si="11" ref="C73:K73">+(C78+C80+C81+C82)-(B78+B80+B81+B82)</f>
        <v>-2592512</v>
      </c>
      <c r="D73" s="1">
        <f t="shared" si="11"/>
        <v>-2577372</v>
      </c>
      <c r="E73" s="1">
        <f t="shared" si="11"/>
        <v>41192912</v>
      </c>
      <c r="F73" s="1">
        <f>+(F78+F80+F81+F82)-(D78+D80+D81+D82)</f>
        <v>58978576</v>
      </c>
      <c r="G73" s="1">
        <f>+(G78+G80+G81+G82)-(D78+D80+D81+D82)</f>
        <v>58978576</v>
      </c>
      <c r="H73" s="1">
        <f>+(H78+H80+H81+H82)-(D78+D80+D81+D82)</f>
        <v>25002739</v>
      </c>
      <c r="I73" s="1">
        <f>+(I78+I80+I81+I82)-(E78+E80+E81+E82)</f>
        <v>2502394</v>
      </c>
      <c r="J73" s="1">
        <f t="shared" si="11"/>
        <v>-2619111</v>
      </c>
      <c r="K73" s="1">
        <f t="shared" si="11"/>
        <v>5754000</v>
      </c>
    </row>
    <row r="74" spans="1:11" ht="12.75" hidden="1">
      <c r="A74" s="1" t="s">
        <v>144</v>
      </c>
      <c r="B74" s="1">
        <f>+TREND(C74:E74)</f>
        <v>-9885036</v>
      </c>
      <c r="C74" s="1">
        <f>+C73</f>
        <v>-2592512</v>
      </c>
      <c r="D74" s="1">
        <f aca="true" t="shared" si="12" ref="D74:K74">+D73</f>
        <v>-2577372</v>
      </c>
      <c r="E74" s="1">
        <f t="shared" si="12"/>
        <v>41192912</v>
      </c>
      <c r="F74" s="1">
        <f t="shared" si="12"/>
        <v>58978576</v>
      </c>
      <c r="G74" s="1">
        <f t="shared" si="12"/>
        <v>58978576</v>
      </c>
      <c r="H74" s="1">
        <f t="shared" si="12"/>
        <v>25002739</v>
      </c>
      <c r="I74" s="1">
        <f t="shared" si="12"/>
        <v>2502394</v>
      </c>
      <c r="J74" s="1">
        <f t="shared" si="12"/>
        <v>-2619111</v>
      </c>
      <c r="K74" s="1">
        <f t="shared" si="12"/>
        <v>5754000</v>
      </c>
    </row>
    <row r="75" spans="1:11" ht="12.75" hidden="1">
      <c r="A75" s="1" t="s">
        <v>145</v>
      </c>
      <c r="B75" s="1">
        <f>+B84-(((B80+B81+B78)*B70)-B79)</f>
        <v>15530970.559095396</v>
      </c>
      <c r="C75" s="1">
        <f aca="true" t="shared" si="13" ref="C75:K75">+C84-(((C80+C81+C78)*C70)-C79)</f>
        <v>32262484.80391878</v>
      </c>
      <c r="D75" s="1">
        <f t="shared" si="13"/>
        <v>26921371.654319704</v>
      </c>
      <c r="E75" s="1">
        <f t="shared" si="13"/>
        <v>29502887.64300143</v>
      </c>
      <c r="F75" s="1">
        <f t="shared" si="13"/>
        <v>2288916.0450328626</v>
      </c>
      <c r="G75" s="1">
        <f t="shared" si="13"/>
        <v>2288916.0450328626</v>
      </c>
      <c r="H75" s="1">
        <f t="shared" si="13"/>
        <v>39973512</v>
      </c>
      <c r="I75" s="1">
        <f t="shared" si="13"/>
        <v>7649420.456133954</v>
      </c>
      <c r="J75" s="1">
        <f t="shared" si="13"/>
        <v>5367938.987759575</v>
      </c>
      <c r="K75" s="1">
        <f t="shared" si="13"/>
        <v>3099417.926278066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16858953</v>
      </c>
      <c r="C77" s="3">
        <v>28442953</v>
      </c>
      <c r="D77" s="3">
        <v>27232903</v>
      </c>
      <c r="E77" s="3">
        <v>48014842</v>
      </c>
      <c r="F77" s="3">
        <v>38212650</v>
      </c>
      <c r="G77" s="3">
        <v>38212650</v>
      </c>
      <c r="H77" s="3">
        <v>0</v>
      </c>
      <c r="I77" s="3">
        <v>38385165</v>
      </c>
      <c r="J77" s="3">
        <v>40348598</v>
      </c>
      <c r="K77" s="3">
        <v>42329492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29116417</v>
      </c>
      <c r="C79" s="3">
        <v>38823479</v>
      </c>
      <c r="D79" s="3">
        <v>30874266</v>
      </c>
      <c r="E79" s="3">
        <v>40238250</v>
      </c>
      <c r="F79" s="3">
        <v>27374117</v>
      </c>
      <c r="G79" s="3">
        <v>27374117</v>
      </c>
      <c r="H79" s="3">
        <v>34973512</v>
      </c>
      <c r="I79" s="3">
        <v>18045111</v>
      </c>
      <c r="J79" s="3">
        <v>14096000</v>
      </c>
      <c r="K79" s="3">
        <v>14577000</v>
      </c>
    </row>
    <row r="80" spans="1:11" ht="12.75" hidden="1">
      <c r="A80" s="2" t="s">
        <v>67</v>
      </c>
      <c r="B80" s="3">
        <v>7465732</v>
      </c>
      <c r="C80" s="3">
        <v>5695873</v>
      </c>
      <c r="D80" s="3">
        <v>6763703</v>
      </c>
      <c r="E80" s="3">
        <v>49608717</v>
      </c>
      <c r="F80" s="3">
        <v>67394381</v>
      </c>
      <c r="G80" s="3">
        <v>67394381</v>
      </c>
      <c r="H80" s="3">
        <v>31180640</v>
      </c>
      <c r="I80" s="3">
        <v>52111111</v>
      </c>
      <c r="J80" s="3">
        <v>49492000</v>
      </c>
      <c r="K80" s="3">
        <v>55246000</v>
      </c>
    </row>
    <row r="81" spans="1:11" ht="12.75" hidden="1">
      <c r="A81" s="2" t="s">
        <v>68</v>
      </c>
      <c r="B81" s="3">
        <v>6119957</v>
      </c>
      <c r="C81" s="3">
        <v>5297304</v>
      </c>
      <c r="D81" s="3">
        <v>1652102</v>
      </c>
      <c r="E81" s="3">
        <v>0</v>
      </c>
      <c r="F81" s="3">
        <v>0</v>
      </c>
      <c r="G81" s="3">
        <v>0</v>
      </c>
      <c r="H81" s="3">
        <v>2237904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16858652</v>
      </c>
      <c r="C83" s="3">
        <v>16975443</v>
      </c>
      <c r="D83" s="3">
        <v>19263112</v>
      </c>
      <c r="E83" s="3">
        <v>15229802</v>
      </c>
      <c r="F83" s="3">
        <v>17058325</v>
      </c>
      <c r="G83" s="3">
        <v>17058325</v>
      </c>
      <c r="H83" s="3">
        <v>22602824</v>
      </c>
      <c r="I83" s="3">
        <v>16931388</v>
      </c>
      <c r="J83" s="3">
        <v>17930344</v>
      </c>
      <c r="K83" s="3">
        <v>18934444</v>
      </c>
    </row>
    <row r="84" spans="1:11" ht="12.75" hidden="1">
      <c r="A84" s="2" t="s">
        <v>71</v>
      </c>
      <c r="B84" s="3">
        <v>0</v>
      </c>
      <c r="C84" s="3">
        <v>0</v>
      </c>
      <c r="D84" s="3">
        <v>2000000</v>
      </c>
      <c r="E84" s="3">
        <v>5000000</v>
      </c>
      <c r="F84" s="3">
        <v>5000000</v>
      </c>
      <c r="G84" s="3">
        <v>5000000</v>
      </c>
      <c r="H84" s="3">
        <v>5000000</v>
      </c>
      <c r="I84" s="3">
        <v>12590102</v>
      </c>
      <c r="J84" s="3">
        <v>13265481</v>
      </c>
      <c r="K84" s="3">
        <v>13234557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6164357</v>
      </c>
      <c r="C5" s="6">
        <v>7371628</v>
      </c>
      <c r="D5" s="23">
        <v>9975356</v>
      </c>
      <c r="E5" s="24">
        <v>9745000</v>
      </c>
      <c r="F5" s="6">
        <v>9744823</v>
      </c>
      <c r="G5" s="25">
        <v>9744823</v>
      </c>
      <c r="H5" s="26">
        <v>0</v>
      </c>
      <c r="I5" s="24">
        <v>10310000</v>
      </c>
      <c r="J5" s="6">
        <v>10877000</v>
      </c>
      <c r="K5" s="25">
        <v>11421000</v>
      </c>
    </row>
    <row r="6" spans="1:11" ht="13.5">
      <c r="A6" s="22" t="s">
        <v>18</v>
      </c>
      <c r="B6" s="6">
        <v>1020036</v>
      </c>
      <c r="C6" s="6">
        <v>1077816</v>
      </c>
      <c r="D6" s="23">
        <v>1368236</v>
      </c>
      <c r="E6" s="24">
        <v>1566000</v>
      </c>
      <c r="F6" s="6">
        <v>1565743</v>
      </c>
      <c r="G6" s="25">
        <v>1565743</v>
      </c>
      <c r="H6" s="26">
        <v>0</v>
      </c>
      <c r="I6" s="24">
        <v>1657000</v>
      </c>
      <c r="J6" s="6">
        <v>1748000</v>
      </c>
      <c r="K6" s="25">
        <v>1835000</v>
      </c>
    </row>
    <row r="7" spans="1:11" ht="13.5">
      <c r="A7" s="22" t="s">
        <v>19</v>
      </c>
      <c r="B7" s="6">
        <v>178102</v>
      </c>
      <c r="C7" s="6">
        <v>178241</v>
      </c>
      <c r="D7" s="23">
        <v>376773</v>
      </c>
      <c r="E7" s="24">
        <v>0</v>
      </c>
      <c r="F7" s="6">
        <v>150000</v>
      </c>
      <c r="G7" s="25">
        <v>150000</v>
      </c>
      <c r="H7" s="26">
        <v>0</v>
      </c>
      <c r="I7" s="24">
        <v>150000</v>
      </c>
      <c r="J7" s="6">
        <v>158000</v>
      </c>
      <c r="K7" s="25">
        <v>166000</v>
      </c>
    </row>
    <row r="8" spans="1:11" ht="13.5">
      <c r="A8" s="22" t="s">
        <v>20</v>
      </c>
      <c r="B8" s="6">
        <v>18515000</v>
      </c>
      <c r="C8" s="6">
        <v>19996511</v>
      </c>
      <c r="D8" s="23">
        <v>20502036</v>
      </c>
      <c r="E8" s="24">
        <v>33874000</v>
      </c>
      <c r="F8" s="6">
        <v>33874377</v>
      </c>
      <c r="G8" s="25">
        <v>33874377</v>
      </c>
      <c r="H8" s="26">
        <v>0</v>
      </c>
      <c r="I8" s="24">
        <v>45398000</v>
      </c>
      <c r="J8" s="6">
        <v>44527500</v>
      </c>
      <c r="K8" s="25">
        <v>46389500</v>
      </c>
    </row>
    <row r="9" spans="1:11" ht="13.5">
      <c r="A9" s="22" t="s">
        <v>21</v>
      </c>
      <c r="B9" s="6">
        <v>731743</v>
      </c>
      <c r="C9" s="6">
        <v>306720</v>
      </c>
      <c r="D9" s="23">
        <v>10238557</v>
      </c>
      <c r="E9" s="24">
        <v>7001000</v>
      </c>
      <c r="F9" s="6">
        <v>13000800</v>
      </c>
      <c r="G9" s="25">
        <v>13000800</v>
      </c>
      <c r="H9" s="26">
        <v>0</v>
      </c>
      <c r="I9" s="24">
        <v>13340000</v>
      </c>
      <c r="J9" s="6">
        <v>12492000</v>
      </c>
      <c r="K9" s="25">
        <v>12642000</v>
      </c>
    </row>
    <row r="10" spans="1:11" ht="25.5">
      <c r="A10" s="27" t="s">
        <v>134</v>
      </c>
      <c r="B10" s="28">
        <f>SUM(B5:B9)</f>
        <v>26609238</v>
      </c>
      <c r="C10" s="29">
        <f aca="true" t="shared" si="0" ref="C10:K10">SUM(C5:C9)</f>
        <v>28930916</v>
      </c>
      <c r="D10" s="30">
        <f t="shared" si="0"/>
        <v>42460958</v>
      </c>
      <c r="E10" s="28">
        <f t="shared" si="0"/>
        <v>52186000</v>
      </c>
      <c r="F10" s="29">
        <f t="shared" si="0"/>
        <v>58335743</v>
      </c>
      <c r="G10" s="31">
        <f t="shared" si="0"/>
        <v>58335743</v>
      </c>
      <c r="H10" s="32">
        <f t="shared" si="0"/>
        <v>0</v>
      </c>
      <c r="I10" s="28">
        <f t="shared" si="0"/>
        <v>70855000</v>
      </c>
      <c r="J10" s="29">
        <f t="shared" si="0"/>
        <v>69802500</v>
      </c>
      <c r="K10" s="31">
        <f t="shared" si="0"/>
        <v>72453500</v>
      </c>
    </row>
    <row r="11" spans="1:11" ht="13.5">
      <c r="A11" s="22" t="s">
        <v>22</v>
      </c>
      <c r="B11" s="6">
        <v>8714798</v>
      </c>
      <c r="C11" s="6">
        <v>9813883</v>
      </c>
      <c r="D11" s="23">
        <v>12578041</v>
      </c>
      <c r="E11" s="24">
        <v>16715000</v>
      </c>
      <c r="F11" s="6">
        <v>16128900</v>
      </c>
      <c r="G11" s="25">
        <v>16128900</v>
      </c>
      <c r="H11" s="26">
        <v>0</v>
      </c>
      <c r="I11" s="24">
        <v>21133801</v>
      </c>
      <c r="J11" s="6">
        <v>22296000</v>
      </c>
      <c r="K11" s="25">
        <v>23478000</v>
      </c>
    </row>
    <row r="12" spans="1:11" ht="13.5">
      <c r="A12" s="22" t="s">
        <v>23</v>
      </c>
      <c r="B12" s="6">
        <v>1429583</v>
      </c>
      <c r="C12" s="6">
        <v>1416000</v>
      </c>
      <c r="D12" s="23">
        <v>1707472</v>
      </c>
      <c r="E12" s="24">
        <v>1760000</v>
      </c>
      <c r="F12" s="6">
        <v>1759996</v>
      </c>
      <c r="G12" s="25">
        <v>1759996</v>
      </c>
      <c r="H12" s="26">
        <v>0</v>
      </c>
      <c r="I12" s="24">
        <v>1866000</v>
      </c>
      <c r="J12" s="6">
        <v>1968000</v>
      </c>
      <c r="K12" s="25">
        <v>2073000</v>
      </c>
    </row>
    <row r="13" spans="1:11" ht="13.5">
      <c r="A13" s="22" t="s">
        <v>135</v>
      </c>
      <c r="B13" s="6">
        <v>2881353</v>
      </c>
      <c r="C13" s="6">
        <v>3303000</v>
      </c>
      <c r="D13" s="23">
        <v>3241673</v>
      </c>
      <c r="E13" s="24">
        <v>2000000</v>
      </c>
      <c r="F13" s="6">
        <v>3500000</v>
      </c>
      <c r="G13" s="25">
        <v>3500000</v>
      </c>
      <c r="H13" s="26">
        <v>0</v>
      </c>
      <c r="I13" s="24">
        <v>4000000</v>
      </c>
      <c r="J13" s="6">
        <v>4500000</v>
      </c>
      <c r="K13" s="25">
        <v>5000000</v>
      </c>
    </row>
    <row r="14" spans="1:11" ht="13.5">
      <c r="A14" s="22" t="s">
        <v>24</v>
      </c>
      <c r="B14" s="6">
        <v>424888</v>
      </c>
      <c r="C14" s="6">
        <v>404659</v>
      </c>
      <c r="D14" s="23">
        <v>608966</v>
      </c>
      <c r="E14" s="24">
        <v>150000</v>
      </c>
      <c r="F14" s="6">
        <v>200000</v>
      </c>
      <c r="G14" s="25">
        <v>200000</v>
      </c>
      <c r="H14" s="26">
        <v>0</v>
      </c>
      <c r="I14" s="24">
        <v>150000</v>
      </c>
      <c r="J14" s="6">
        <v>200000</v>
      </c>
      <c r="K14" s="25">
        <v>200000</v>
      </c>
    </row>
    <row r="15" spans="1:11" ht="13.5">
      <c r="A15" s="22" t="s">
        <v>25</v>
      </c>
      <c r="B15" s="6">
        <v>270706</v>
      </c>
      <c r="C15" s="6">
        <v>169423</v>
      </c>
      <c r="D15" s="23">
        <v>133150</v>
      </c>
      <c r="E15" s="24">
        <v>3700000</v>
      </c>
      <c r="F15" s="6">
        <v>2000000</v>
      </c>
      <c r="G15" s="25">
        <v>2000000</v>
      </c>
      <c r="H15" s="26">
        <v>0</v>
      </c>
      <c r="I15" s="24">
        <v>2500000</v>
      </c>
      <c r="J15" s="6">
        <v>2500000</v>
      </c>
      <c r="K15" s="25">
        <v>2500000</v>
      </c>
    </row>
    <row r="16" spans="1:11" ht="13.5">
      <c r="A16" s="33" t="s">
        <v>26</v>
      </c>
      <c r="B16" s="6">
        <v>4762721</v>
      </c>
      <c r="C16" s="6">
        <v>4375111</v>
      </c>
      <c r="D16" s="23">
        <v>3857172</v>
      </c>
      <c r="E16" s="24">
        <v>180000</v>
      </c>
      <c r="F16" s="6">
        <v>180000</v>
      </c>
      <c r="G16" s="25">
        <v>180000</v>
      </c>
      <c r="H16" s="26">
        <v>0</v>
      </c>
      <c r="I16" s="24">
        <v>300000</v>
      </c>
      <c r="J16" s="6">
        <v>300000</v>
      </c>
      <c r="K16" s="25">
        <v>300000</v>
      </c>
    </row>
    <row r="17" spans="1:11" ht="13.5">
      <c r="A17" s="22" t="s">
        <v>27</v>
      </c>
      <c r="B17" s="6">
        <v>10864048</v>
      </c>
      <c r="C17" s="6">
        <v>14228060</v>
      </c>
      <c r="D17" s="23">
        <v>20048463</v>
      </c>
      <c r="E17" s="24">
        <v>27130000</v>
      </c>
      <c r="F17" s="6">
        <v>35500000</v>
      </c>
      <c r="G17" s="25">
        <v>35500000</v>
      </c>
      <c r="H17" s="26">
        <v>0</v>
      </c>
      <c r="I17" s="24">
        <v>40080878</v>
      </c>
      <c r="J17" s="6">
        <v>38000000</v>
      </c>
      <c r="K17" s="25">
        <v>39000000</v>
      </c>
    </row>
    <row r="18" spans="1:11" ht="13.5">
      <c r="A18" s="34" t="s">
        <v>28</v>
      </c>
      <c r="B18" s="35">
        <f>SUM(B11:B17)</f>
        <v>29348097</v>
      </c>
      <c r="C18" s="36">
        <f aca="true" t="shared" si="1" ref="C18:K18">SUM(C11:C17)</f>
        <v>33710136</v>
      </c>
      <c r="D18" s="37">
        <f t="shared" si="1"/>
        <v>42174937</v>
      </c>
      <c r="E18" s="35">
        <f t="shared" si="1"/>
        <v>51635000</v>
      </c>
      <c r="F18" s="36">
        <f t="shared" si="1"/>
        <v>59268896</v>
      </c>
      <c r="G18" s="38">
        <f t="shared" si="1"/>
        <v>59268896</v>
      </c>
      <c r="H18" s="39">
        <f t="shared" si="1"/>
        <v>0</v>
      </c>
      <c r="I18" s="35">
        <f t="shared" si="1"/>
        <v>70030679</v>
      </c>
      <c r="J18" s="36">
        <f t="shared" si="1"/>
        <v>69764000</v>
      </c>
      <c r="K18" s="38">
        <f t="shared" si="1"/>
        <v>72551000</v>
      </c>
    </row>
    <row r="19" spans="1:11" ht="13.5">
      <c r="A19" s="34" t="s">
        <v>29</v>
      </c>
      <c r="B19" s="40">
        <f>+B10-B18</f>
        <v>-2738859</v>
      </c>
      <c r="C19" s="41">
        <f aca="true" t="shared" si="2" ref="C19:K19">+C10-C18</f>
        <v>-4779220</v>
      </c>
      <c r="D19" s="42">
        <f t="shared" si="2"/>
        <v>286021</v>
      </c>
      <c r="E19" s="40">
        <f t="shared" si="2"/>
        <v>551000</v>
      </c>
      <c r="F19" s="41">
        <f t="shared" si="2"/>
        <v>-933153</v>
      </c>
      <c r="G19" s="43">
        <f t="shared" si="2"/>
        <v>-933153</v>
      </c>
      <c r="H19" s="44">
        <f t="shared" si="2"/>
        <v>0</v>
      </c>
      <c r="I19" s="40">
        <f t="shared" si="2"/>
        <v>824321</v>
      </c>
      <c r="J19" s="41">
        <f t="shared" si="2"/>
        <v>38500</v>
      </c>
      <c r="K19" s="43">
        <f t="shared" si="2"/>
        <v>-97500</v>
      </c>
    </row>
    <row r="20" spans="1:11" ht="13.5">
      <c r="A20" s="22" t="s">
        <v>30</v>
      </c>
      <c r="B20" s="24">
        <v>10269242</v>
      </c>
      <c r="C20" s="6">
        <v>10166814</v>
      </c>
      <c r="D20" s="23">
        <v>9518056</v>
      </c>
      <c r="E20" s="24">
        <v>0</v>
      </c>
      <c r="F20" s="6">
        <v>11156000</v>
      </c>
      <c r="G20" s="25">
        <v>11156000</v>
      </c>
      <c r="H20" s="26">
        <v>0</v>
      </c>
      <c r="I20" s="24">
        <v>11419000</v>
      </c>
      <c r="J20" s="6">
        <v>11696000</v>
      </c>
      <c r="K20" s="25">
        <v>12111000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7530383</v>
      </c>
      <c r="C22" s="52">
        <f aca="true" t="shared" si="3" ref="C22:K22">SUM(C19:C21)</f>
        <v>5387594</v>
      </c>
      <c r="D22" s="53">
        <f t="shared" si="3"/>
        <v>9804077</v>
      </c>
      <c r="E22" s="51">
        <f t="shared" si="3"/>
        <v>551000</v>
      </c>
      <c r="F22" s="52">
        <f t="shared" si="3"/>
        <v>10222847</v>
      </c>
      <c r="G22" s="54">
        <f t="shared" si="3"/>
        <v>10222847</v>
      </c>
      <c r="H22" s="55">
        <f t="shared" si="3"/>
        <v>0</v>
      </c>
      <c r="I22" s="51">
        <f t="shared" si="3"/>
        <v>12243321</v>
      </c>
      <c r="J22" s="52">
        <f t="shared" si="3"/>
        <v>11734500</v>
      </c>
      <c r="K22" s="54">
        <f t="shared" si="3"/>
        <v>12013500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7530383</v>
      </c>
      <c r="C24" s="41">
        <f aca="true" t="shared" si="4" ref="C24:K24">SUM(C22:C23)</f>
        <v>5387594</v>
      </c>
      <c r="D24" s="42">
        <f t="shared" si="4"/>
        <v>9804077</v>
      </c>
      <c r="E24" s="40">
        <f t="shared" si="4"/>
        <v>551000</v>
      </c>
      <c r="F24" s="41">
        <f t="shared" si="4"/>
        <v>10222847</v>
      </c>
      <c r="G24" s="43">
        <f t="shared" si="4"/>
        <v>10222847</v>
      </c>
      <c r="H24" s="44">
        <f t="shared" si="4"/>
        <v>0</v>
      </c>
      <c r="I24" s="40">
        <f t="shared" si="4"/>
        <v>12243321</v>
      </c>
      <c r="J24" s="41">
        <f t="shared" si="4"/>
        <v>11734500</v>
      </c>
      <c r="K24" s="43">
        <f t="shared" si="4"/>
        <v>12013500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8196741</v>
      </c>
      <c r="C27" s="7">
        <v>10694169</v>
      </c>
      <c r="D27" s="64">
        <v>8738757</v>
      </c>
      <c r="E27" s="65">
        <v>11556000</v>
      </c>
      <c r="F27" s="7">
        <v>12962000</v>
      </c>
      <c r="G27" s="66">
        <v>12962000</v>
      </c>
      <c r="H27" s="67">
        <v>0</v>
      </c>
      <c r="I27" s="65">
        <v>11719000</v>
      </c>
      <c r="J27" s="7">
        <v>11996000</v>
      </c>
      <c r="K27" s="66">
        <v>12411000</v>
      </c>
    </row>
    <row r="28" spans="1:11" ht="13.5">
      <c r="A28" s="68" t="s">
        <v>30</v>
      </c>
      <c r="B28" s="6">
        <v>8196741</v>
      </c>
      <c r="C28" s="6">
        <v>10694169</v>
      </c>
      <c r="D28" s="23">
        <v>8738757</v>
      </c>
      <c r="E28" s="24">
        <v>11156000</v>
      </c>
      <c r="F28" s="6">
        <v>10957000</v>
      </c>
      <c r="G28" s="25">
        <v>10957000</v>
      </c>
      <c r="H28" s="26">
        <v>0</v>
      </c>
      <c r="I28" s="24">
        <v>11419000</v>
      </c>
      <c r="J28" s="6">
        <v>11696000</v>
      </c>
      <c r="K28" s="25">
        <v>12111000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400000</v>
      </c>
      <c r="F31" s="6">
        <v>2005000</v>
      </c>
      <c r="G31" s="25">
        <v>2005000</v>
      </c>
      <c r="H31" s="26">
        <v>0</v>
      </c>
      <c r="I31" s="24">
        <v>300000</v>
      </c>
      <c r="J31" s="6">
        <v>300000</v>
      </c>
      <c r="K31" s="25">
        <v>300000</v>
      </c>
    </row>
    <row r="32" spans="1:11" ht="13.5">
      <c r="A32" s="34" t="s">
        <v>36</v>
      </c>
      <c r="B32" s="7">
        <f>SUM(B28:B31)</f>
        <v>8196741</v>
      </c>
      <c r="C32" s="7">
        <f aca="true" t="shared" si="5" ref="C32:K32">SUM(C28:C31)</f>
        <v>10694169</v>
      </c>
      <c r="D32" s="64">
        <f t="shared" si="5"/>
        <v>8738757</v>
      </c>
      <c r="E32" s="65">
        <f t="shared" si="5"/>
        <v>11556000</v>
      </c>
      <c r="F32" s="7">
        <f t="shared" si="5"/>
        <v>12962000</v>
      </c>
      <c r="G32" s="66">
        <f t="shared" si="5"/>
        <v>12962000</v>
      </c>
      <c r="H32" s="67">
        <f t="shared" si="5"/>
        <v>0</v>
      </c>
      <c r="I32" s="65">
        <f t="shared" si="5"/>
        <v>11719000</v>
      </c>
      <c r="J32" s="7">
        <f t="shared" si="5"/>
        <v>11996000</v>
      </c>
      <c r="K32" s="66">
        <f t="shared" si="5"/>
        <v>12411000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9929580</v>
      </c>
      <c r="C35" s="6">
        <v>9532529</v>
      </c>
      <c r="D35" s="23">
        <v>16234494</v>
      </c>
      <c r="E35" s="24">
        <v>8678000</v>
      </c>
      <c r="F35" s="6">
        <v>19324000</v>
      </c>
      <c r="G35" s="25">
        <v>19324000</v>
      </c>
      <c r="H35" s="26">
        <v>31469303</v>
      </c>
      <c r="I35" s="24">
        <v>26273038</v>
      </c>
      <c r="J35" s="6">
        <v>33120264</v>
      </c>
      <c r="K35" s="25">
        <v>40315950</v>
      </c>
    </row>
    <row r="36" spans="1:11" ht="13.5">
      <c r="A36" s="22" t="s">
        <v>39</v>
      </c>
      <c r="B36" s="6">
        <v>93820494</v>
      </c>
      <c r="C36" s="6">
        <v>100850798</v>
      </c>
      <c r="D36" s="23">
        <v>106385770</v>
      </c>
      <c r="E36" s="24">
        <v>117041000</v>
      </c>
      <c r="F36" s="6">
        <v>115923336</v>
      </c>
      <c r="G36" s="25">
        <v>115923336</v>
      </c>
      <c r="H36" s="26">
        <v>118742003</v>
      </c>
      <c r="I36" s="24">
        <v>123655000</v>
      </c>
      <c r="J36" s="6">
        <v>131151000</v>
      </c>
      <c r="K36" s="25">
        <v>138562000</v>
      </c>
    </row>
    <row r="37" spans="1:11" ht="13.5">
      <c r="A37" s="22" t="s">
        <v>40</v>
      </c>
      <c r="B37" s="6">
        <v>12014426</v>
      </c>
      <c r="C37" s="6">
        <v>12151875</v>
      </c>
      <c r="D37" s="23">
        <v>14323300</v>
      </c>
      <c r="E37" s="24">
        <v>4400000</v>
      </c>
      <c r="F37" s="6">
        <v>13419789</v>
      </c>
      <c r="G37" s="25">
        <v>13419789</v>
      </c>
      <c r="H37" s="26">
        <v>30375092</v>
      </c>
      <c r="I37" s="24">
        <v>6500000</v>
      </c>
      <c r="J37" s="6">
        <v>8000000</v>
      </c>
      <c r="K37" s="25">
        <v>8000000</v>
      </c>
    </row>
    <row r="38" spans="1:11" ht="13.5">
      <c r="A38" s="22" t="s">
        <v>41</v>
      </c>
      <c r="B38" s="6">
        <v>3682559</v>
      </c>
      <c r="C38" s="6">
        <v>4787732</v>
      </c>
      <c r="D38" s="23">
        <v>4981841</v>
      </c>
      <c r="E38" s="24">
        <v>4850000</v>
      </c>
      <c r="F38" s="6">
        <v>4850000</v>
      </c>
      <c r="G38" s="25">
        <v>4850000</v>
      </c>
      <c r="H38" s="26">
        <v>310104</v>
      </c>
      <c r="I38" s="24">
        <v>5100000</v>
      </c>
      <c r="J38" s="6">
        <v>5200000</v>
      </c>
      <c r="K38" s="25">
        <v>5500000</v>
      </c>
    </row>
    <row r="39" spans="1:11" ht="13.5">
      <c r="A39" s="22" t="s">
        <v>42</v>
      </c>
      <c r="B39" s="6">
        <v>88053089</v>
      </c>
      <c r="C39" s="6">
        <v>93443720</v>
      </c>
      <c r="D39" s="23">
        <v>103315123</v>
      </c>
      <c r="E39" s="24">
        <v>116469000</v>
      </c>
      <c r="F39" s="6">
        <v>116977547</v>
      </c>
      <c r="G39" s="25">
        <v>116977547</v>
      </c>
      <c r="H39" s="26">
        <v>119526110</v>
      </c>
      <c r="I39" s="24">
        <v>138328038</v>
      </c>
      <c r="J39" s="6">
        <v>151071264</v>
      </c>
      <c r="K39" s="25">
        <v>165377950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10003229</v>
      </c>
      <c r="C42" s="6">
        <v>12241747</v>
      </c>
      <c r="D42" s="23">
        <v>5734200</v>
      </c>
      <c r="E42" s="24">
        <v>9884536</v>
      </c>
      <c r="F42" s="6">
        <v>12805000</v>
      </c>
      <c r="G42" s="25">
        <v>12805000</v>
      </c>
      <c r="H42" s="26">
        <v>11699998</v>
      </c>
      <c r="I42" s="24">
        <v>11818000</v>
      </c>
      <c r="J42" s="6">
        <v>13312000</v>
      </c>
      <c r="K42" s="25">
        <v>13944000</v>
      </c>
    </row>
    <row r="43" spans="1:11" ht="13.5">
      <c r="A43" s="22" t="s">
        <v>45</v>
      </c>
      <c r="B43" s="6">
        <v>-8844579</v>
      </c>
      <c r="C43" s="6">
        <v>-10766722</v>
      </c>
      <c r="D43" s="23">
        <v>-8796433</v>
      </c>
      <c r="E43" s="24">
        <v>-9256000</v>
      </c>
      <c r="F43" s="6">
        <v>-10906000</v>
      </c>
      <c r="G43" s="25">
        <v>-10906000</v>
      </c>
      <c r="H43" s="26">
        <v>-11704521</v>
      </c>
      <c r="I43" s="24">
        <v>-11419000</v>
      </c>
      <c r="J43" s="6">
        <v>-11696000</v>
      </c>
      <c r="K43" s="25">
        <v>-12111000</v>
      </c>
    </row>
    <row r="44" spans="1:11" ht="13.5">
      <c r="A44" s="22" t="s">
        <v>46</v>
      </c>
      <c r="B44" s="6">
        <v>-1695849</v>
      </c>
      <c r="C44" s="6">
        <v>-2271738</v>
      </c>
      <c r="D44" s="23">
        <v>1115524</v>
      </c>
      <c r="E44" s="24">
        <v>-500004</v>
      </c>
      <c r="F44" s="6">
        <v>-500000</v>
      </c>
      <c r="G44" s="25">
        <v>-500000</v>
      </c>
      <c r="H44" s="26">
        <v>-550517</v>
      </c>
      <c r="I44" s="24">
        <v>-360000</v>
      </c>
      <c r="J44" s="6">
        <v>-400000</v>
      </c>
      <c r="K44" s="25">
        <v>-500000</v>
      </c>
    </row>
    <row r="45" spans="1:11" ht="13.5">
      <c r="A45" s="34" t="s">
        <v>47</v>
      </c>
      <c r="B45" s="7">
        <v>1388721</v>
      </c>
      <c r="C45" s="7">
        <v>592472</v>
      </c>
      <c r="D45" s="64">
        <v>-1353836</v>
      </c>
      <c r="E45" s="65">
        <v>1601532</v>
      </c>
      <c r="F45" s="7">
        <v>44000</v>
      </c>
      <c r="G45" s="66">
        <v>44000</v>
      </c>
      <c r="H45" s="67">
        <v>-2467668</v>
      </c>
      <c r="I45" s="65">
        <v>83000</v>
      </c>
      <c r="J45" s="7">
        <v>1299000</v>
      </c>
      <c r="K45" s="66">
        <v>2632000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1389185</v>
      </c>
      <c r="C48" s="6">
        <v>592873</v>
      </c>
      <c r="D48" s="23">
        <v>-1354534</v>
      </c>
      <c r="E48" s="24">
        <v>2116000</v>
      </c>
      <c r="F48" s="6">
        <v>44000</v>
      </c>
      <c r="G48" s="25">
        <v>44000</v>
      </c>
      <c r="H48" s="26">
        <v>-1841938</v>
      </c>
      <c r="I48" s="24">
        <v>83000</v>
      </c>
      <c r="J48" s="6">
        <v>1299000</v>
      </c>
      <c r="K48" s="25">
        <v>2632000</v>
      </c>
    </row>
    <row r="49" spans="1:11" ht="13.5">
      <c r="A49" s="22" t="s">
        <v>50</v>
      </c>
      <c r="B49" s="6">
        <f>+B75</f>
        <v>7273821.634934013</v>
      </c>
      <c r="C49" s="6">
        <f aca="true" t="shared" si="6" ref="C49:K49">+C75</f>
        <v>3756331.1520250197</v>
      </c>
      <c r="D49" s="23">
        <f t="shared" si="6"/>
        <v>2566357.7385669053</v>
      </c>
      <c r="E49" s="24">
        <f t="shared" si="6"/>
        <v>-36372.0098087294</v>
      </c>
      <c r="F49" s="6">
        <f t="shared" si="6"/>
        <v>466206.52082772553</v>
      </c>
      <c r="G49" s="25">
        <f t="shared" si="6"/>
        <v>466206.52082772553</v>
      </c>
      <c r="H49" s="26">
        <f t="shared" si="6"/>
        <v>12036117</v>
      </c>
      <c r="I49" s="24">
        <f t="shared" si="6"/>
        <v>-4239085.009127909</v>
      </c>
      <c r="J49" s="6">
        <f t="shared" si="6"/>
        <v>-6551858.832822392</v>
      </c>
      <c r="K49" s="25">
        <f t="shared" si="6"/>
        <v>-9513476.801297396</v>
      </c>
    </row>
    <row r="50" spans="1:11" ht="13.5">
      <c r="A50" s="34" t="s">
        <v>51</v>
      </c>
      <c r="B50" s="7">
        <f>+B48-B49</f>
        <v>-5884636.634934013</v>
      </c>
      <c r="C50" s="7">
        <f aca="true" t="shared" si="7" ref="C50:K50">+C48-C49</f>
        <v>-3163458.1520250197</v>
      </c>
      <c r="D50" s="64">
        <f t="shared" si="7"/>
        <v>-3920891.7385669053</v>
      </c>
      <c r="E50" s="65">
        <f t="shared" si="7"/>
        <v>2152372.0098087294</v>
      </c>
      <c r="F50" s="7">
        <f t="shared" si="7"/>
        <v>-422206.52082772553</v>
      </c>
      <c r="G50" s="66">
        <f t="shared" si="7"/>
        <v>-422206.52082772553</v>
      </c>
      <c r="H50" s="67">
        <f t="shared" si="7"/>
        <v>-13878055</v>
      </c>
      <c r="I50" s="65">
        <f t="shared" si="7"/>
        <v>4322085.009127909</v>
      </c>
      <c r="J50" s="7">
        <f t="shared" si="7"/>
        <v>7850858.832822392</v>
      </c>
      <c r="K50" s="66">
        <f t="shared" si="7"/>
        <v>12145476.801297396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93820717</v>
      </c>
      <c r="C53" s="6">
        <v>100850145</v>
      </c>
      <c r="D53" s="23">
        <v>106385652</v>
      </c>
      <c r="E53" s="24">
        <v>117041001</v>
      </c>
      <c r="F53" s="6">
        <v>118447001</v>
      </c>
      <c r="G53" s="25">
        <v>118447001</v>
      </c>
      <c r="H53" s="26">
        <v>105485001</v>
      </c>
      <c r="I53" s="24">
        <v>123655423</v>
      </c>
      <c r="J53" s="6">
        <v>131151423</v>
      </c>
      <c r="K53" s="25">
        <v>138562423</v>
      </c>
    </row>
    <row r="54" spans="1:11" ht="13.5">
      <c r="A54" s="22" t="s">
        <v>135</v>
      </c>
      <c r="B54" s="6">
        <v>2881353</v>
      </c>
      <c r="C54" s="6">
        <v>3303000</v>
      </c>
      <c r="D54" s="23">
        <v>3241673</v>
      </c>
      <c r="E54" s="24">
        <v>2000000</v>
      </c>
      <c r="F54" s="6">
        <v>3500000</v>
      </c>
      <c r="G54" s="25">
        <v>3500000</v>
      </c>
      <c r="H54" s="26">
        <v>0</v>
      </c>
      <c r="I54" s="24">
        <v>4000000</v>
      </c>
      <c r="J54" s="6">
        <v>4500000</v>
      </c>
      <c r="K54" s="25">
        <v>5000000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4862000</v>
      </c>
      <c r="F55" s="6">
        <v>4862000</v>
      </c>
      <c r="G55" s="25">
        <v>4862000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271000</v>
      </c>
      <c r="C56" s="6">
        <v>168000</v>
      </c>
      <c r="D56" s="23">
        <v>133000</v>
      </c>
      <c r="E56" s="24">
        <v>3700000</v>
      </c>
      <c r="F56" s="6">
        <v>2000000</v>
      </c>
      <c r="G56" s="25">
        <v>2000000</v>
      </c>
      <c r="H56" s="26">
        <v>0</v>
      </c>
      <c r="I56" s="24">
        <v>2500000</v>
      </c>
      <c r="J56" s="6">
        <v>2646000</v>
      </c>
      <c r="K56" s="25">
        <v>2708000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122400</v>
      </c>
      <c r="C59" s="6">
        <v>122400</v>
      </c>
      <c r="D59" s="23">
        <v>122400</v>
      </c>
      <c r="E59" s="24">
        <v>148104</v>
      </c>
      <c r="F59" s="6">
        <v>148000</v>
      </c>
      <c r="G59" s="25">
        <v>148000</v>
      </c>
      <c r="H59" s="26">
        <v>148000</v>
      </c>
      <c r="I59" s="24">
        <v>148000</v>
      </c>
      <c r="J59" s="6">
        <v>148000</v>
      </c>
      <c r="K59" s="25">
        <v>148000</v>
      </c>
    </row>
    <row r="60" spans="1:11" ht="13.5">
      <c r="A60" s="33" t="s">
        <v>58</v>
      </c>
      <c r="B60" s="6">
        <v>776510</v>
      </c>
      <c r="C60" s="6">
        <v>776510</v>
      </c>
      <c r="D60" s="23">
        <v>776510</v>
      </c>
      <c r="E60" s="24">
        <v>860400</v>
      </c>
      <c r="F60" s="6">
        <v>860000</v>
      </c>
      <c r="G60" s="25">
        <v>860000</v>
      </c>
      <c r="H60" s="26">
        <v>860000</v>
      </c>
      <c r="I60" s="24">
        <v>860000</v>
      </c>
      <c r="J60" s="6">
        <v>860000</v>
      </c>
      <c r="K60" s="25">
        <v>860000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22</v>
      </c>
      <c r="C65" s="92">
        <v>22</v>
      </c>
      <c r="D65" s="93">
        <v>22</v>
      </c>
      <c r="E65" s="91">
        <v>22</v>
      </c>
      <c r="F65" s="92">
        <v>22</v>
      </c>
      <c r="G65" s="93">
        <v>22</v>
      </c>
      <c r="H65" s="94">
        <v>22</v>
      </c>
      <c r="I65" s="91">
        <v>22</v>
      </c>
      <c r="J65" s="92">
        <v>22</v>
      </c>
      <c r="K65" s="93">
        <v>22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0.5150239965558955</v>
      </c>
      <c r="C70" s="5">
        <f aca="true" t="shared" si="8" ref="C70:K70">IF(ISERROR(C71/C72),0,(C71/C72))</f>
        <v>0.8489408147220632</v>
      </c>
      <c r="D70" s="5">
        <f t="shared" si="8"/>
        <v>0.5929606453926345</v>
      </c>
      <c r="E70" s="5">
        <f t="shared" si="8"/>
        <v>0.7675056400196174</v>
      </c>
      <c r="F70" s="5">
        <f t="shared" si="8"/>
        <v>0.6384638215338316</v>
      </c>
      <c r="G70" s="5">
        <f t="shared" si="8"/>
        <v>0.6384638215338316</v>
      </c>
      <c r="H70" s="5">
        <f t="shared" si="8"/>
        <v>0</v>
      </c>
      <c r="I70" s="5">
        <f t="shared" si="8"/>
        <v>0.4100446516774015</v>
      </c>
      <c r="J70" s="5">
        <f t="shared" si="8"/>
        <v>0.45729983676394476</v>
      </c>
      <c r="K70" s="5">
        <f t="shared" si="8"/>
        <v>0.46474631245656034</v>
      </c>
    </row>
    <row r="71" spans="1:11" ht="12.75" hidden="1">
      <c r="A71" s="1" t="s">
        <v>141</v>
      </c>
      <c r="B71" s="1">
        <f>+B83</f>
        <v>4077000</v>
      </c>
      <c r="C71" s="1">
        <f aca="true" t="shared" si="9" ref="C71:K71">+C83</f>
        <v>7433465</v>
      </c>
      <c r="D71" s="1">
        <f t="shared" si="9"/>
        <v>12797365</v>
      </c>
      <c r="E71" s="1">
        <f t="shared" si="9"/>
        <v>12519552</v>
      </c>
      <c r="F71" s="1">
        <f t="shared" si="9"/>
        <v>14245000</v>
      </c>
      <c r="G71" s="1">
        <f t="shared" si="9"/>
        <v>14245000</v>
      </c>
      <c r="H71" s="1">
        <f t="shared" si="9"/>
        <v>14938435</v>
      </c>
      <c r="I71" s="1">
        <f t="shared" si="9"/>
        <v>10377000</v>
      </c>
      <c r="J71" s="1">
        <f t="shared" si="9"/>
        <v>11486000</v>
      </c>
      <c r="K71" s="1">
        <f t="shared" si="9"/>
        <v>12036000</v>
      </c>
    </row>
    <row r="72" spans="1:11" ht="12.75" hidden="1">
      <c r="A72" s="1" t="s">
        <v>142</v>
      </c>
      <c r="B72" s="1">
        <f>+B77</f>
        <v>7916136</v>
      </c>
      <c r="C72" s="1">
        <f aca="true" t="shared" si="10" ref="C72:K72">+C77</f>
        <v>8756164</v>
      </c>
      <c r="D72" s="1">
        <f t="shared" si="10"/>
        <v>21582149</v>
      </c>
      <c r="E72" s="1">
        <f t="shared" si="10"/>
        <v>16312000</v>
      </c>
      <c r="F72" s="1">
        <f t="shared" si="10"/>
        <v>22311366</v>
      </c>
      <c r="G72" s="1">
        <f t="shared" si="10"/>
        <v>22311366</v>
      </c>
      <c r="H72" s="1">
        <f t="shared" si="10"/>
        <v>0</v>
      </c>
      <c r="I72" s="1">
        <f t="shared" si="10"/>
        <v>25307000</v>
      </c>
      <c r="J72" s="1">
        <f t="shared" si="10"/>
        <v>25117000</v>
      </c>
      <c r="K72" s="1">
        <f t="shared" si="10"/>
        <v>25898000</v>
      </c>
    </row>
    <row r="73" spans="1:11" ht="12.75" hidden="1">
      <c r="A73" s="1" t="s">
        <v>143</v>
      </c>
      <c r="B73" s="1">
        <f>+B74</f>
        <v>4097365.5</v>
      </c>
      <c r="C73" s="1">
        <f aca="true" t="shared" si="11" ref="C73:K73">+(C78+C80+C81+C82)-(B78+B80+B81+B82)</f>
        <v>399261</v>
      </c>
      <c r="D73" s="1">
        <f t="shared" si="11"/>
        <v>6736744</v>
      </c>
      <c r="E73" s="1">
        <f t="shared" si="11"/>
        <v>-9114400</v>
      </c>
      <c r="F73" s="1">
        <f>+(F78+F80+F81+F82)-(D78+D80+D81+D82)</f>
        <v>3603600</v>
      </c>
      <c r="G73" s="1">
        <f>+(G78+G80+G81+G82)-(D78+D80+D81+D82)</f>
        <v>3603600</v>
      </c>
      <c r="H73" s="1">
        <f>+(H78+H80+H81+H82)-(D78+D80+D81+D82)</f>
        <v>15676236</v>
      </c>
      <c r="I73" s="1">
        <f>+(I78+I80+I81+I82)-(E78+E80+E81+E82)</f>
        <v>19628038</v>
      </c>
      <c r="J73" s="1">
        <f t="shared" si="11"/>
        <v>5631226</v>
      </c>
      <c r="K73" s="1">
        <f t="shared" si="11"/>
        <v>5862686</v>
      </c>
    </row>
    <row r="74" spans="1:11" ht="12.75" hidden="1">
      <c r="A74" s="1" t="s">
        <v>144</v>
      </c>
      <c r="B74" s="1">
        <f>+TREND(C74:E74)</f>
        <v>4097365.5</v>
      </c>
      <c r="C74" s="1">
        <f>+C73</f>
        <v>399261</v>
      </c>
      <c r="D74" s="1">
        <f aca="true" t="shared" si="12" ref="D74:K74">+D73</f>
        <v>6736744</v>
      </c>
      <c r="E74" s="1">
        <f t="shared" si="12"/>
        <v>-9114400</v>
      </c>
      <c r="F74" s="1">
        <f t="shared" si="12"/>
        <v>3603600</v>
      </c>
      <c r="G74" s="1">
        <f t="shared" si="12"/>
        <v>3603600</v>
      </c>
      <c r="H74" s="1">
        <f t="shared" si="12"/>
        <v>15676236</v>
      </c>
      <c r="I74" s="1">
        <f t="shared" si="12"/>
        <v>19628038</v>
      </c>
      <c r="J74" s="1">
        <f t="shared" si="12"/>
        <v>5631226</v>
      </c>
      <c r="K74" s="1">
        <f t="shared" si="12"/>
        <v>5862686</v>
      </c>
    </row>
    <row r="75" spans="1:11" ht="12.75" hidden="1">
      <c r="A75" s="1" t="s">
        <v>145</v>
      </c>
      <c r="B75" s="1">
        <f>+B84-(((B80+B81+B78)*B70)-B79)</f>
        <v>7273821.634934013</v>
      </c>
      <c r="C75" s="1">
        <f aca="true" t="shared" si="13" ref="C75:K75">+C84-(((C80+C81+C78)*C70)-C79)</f>
        <v>3756331.1520250197</v>
      </c>
      <c r="D75" s="1">
        <f t="shared" si="13"/>
        <v>2566357.7385669053</v>
      </c>
      <c r="E75" s="1">
        <f t="shared" si="13"/>
        <v>-36372.0098087294</v>
      </c>
      <c r="F75" s="1">
        <f t="shared" si="13"/>
        <v>466206.52082772553</v>
      </c>
      <c r="G75" s="1">
        <f t="shared" si="13"/>
        <v>466206.52082772553</v>
      </c>
      <c r="H75" s="1">
        <f t="shared" si="13"/>
        <v>12036117</v>
      </c>
      <c r="I75" s="1">
        <f t="shared" si="13"/>
        <v>-4239085.009127909</v>
      </c>
      <c r="J75" s="1">
        <f t="shared" si="13"/>
        <v>-6551858.832822392</v>
      </c>
      <c r="K75" s="1">
        <f t="shared" si="13"/>
        <v>-9513476.801297396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7916136</v>
      </c>
      <c r="C77" s="3">
        <v>8756164</v>
      </c>
      <c r="D77" s="3">
        <v>21582149</v>
      </c>
      <c r="E77" s="3">
        <v>16312000</v>
      </c>
      <c r="F77" s="3">
        <v>22311366</v>
      </c>
      <c r="G77" s="3">
        <v>22311366</v>
      </c>
      <c r="H77" s="3">
        <v>0</v>
      </c>
      <c r="I77" s="3">
        <v>25307000</v>
      </c>
      <c r="J77" s="3">
        <v>25117000</v>
      </c>
      <c r="K77" s="3">
        <v>25898000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11672330</v>
      </c>
      <c r="C79" s="3">
        <v>11345570</v>
      </c>
      <c r="D79" s="3">
        <v>11861846</v>
      </c>
      <c r="E79" s="3">
        <v>4000000</v>
      </c>
      <c r="F79" s="3">
        <v>12775789</v>
      </c>
      <c r="G79" s="3">
        <v>12775789</v>
      </c>
      <c r="H79" s="3">
        <v>12036117</v>
      </c>
      <c r="I79" s="3">
        <v>6500000</v>
      </c>
      <c r="J79" s="3">
        <v>8000000</v>
      </c>
      <c r="K79" s="3">
        <v>8000000</v>
      </c>
    </row>
    <row r="80" spans="1:11" ht="12.75" hidden="1">
      <c r="A80" s="2" t="s">
        <v>67</v>
      </c>
      <c r="B80" s="3">
        <v>6593637</v>
      </c>
      <c r="C80" s="3">
        <v>7209915</v>
      </c>
      <c r="D80" s="3">
        <v>14696400</v>
      </c>
      <c r="E80" s="3">
        <v>5582000</v>
      </c>
      <c r="F80" s="3">
        <v>18300000</v>
      </c>
      <c r="G80" s="3">
        <v>18300000</v>
      </c>
      <c r="H80" s="3">
        <v>16965726</v>
      </c>
      <c r="I80" s="3">
        <v>25190038</v>
      </c>
      <c r="J80" s="3">
        <v>30821264</v>
      </c>
      <c r="K80" s="3">
        <v>36683950</v>
      </c>
    </row>
    <row r="81" spans="1:11" ht="12.75" hidden="1">
      <c r="A81" s="2" t="s">
        <v>68</v>
      </c>
      <c r="B81" s="3">
        <v>1946758</v>
      </c>
      <c r="C81" s="3">
        <v>1729741</v>
      </c>
      <c r="D81" s="3">
        <v>980000</v>
      </c>
      <c r="E81" s="3">
        <v>980000</v>
      </c>
      <c r="F81" s="3">
        <v>980000</v>
      </c>
      <c r="G81" s="3">
        <v>980000</v>
      </c>
      <c r="H81" s="3">
        <v>14386910</v>
      </c>
      <c r="I81" s="3">
        <v>1000000</v>
      </c>
      <c r="J81" s="3">
        <v>1000000</v>
      </c>
      <c r="K81" s="3">
        <v>1000000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4077000</v>
      </c>
      <c r="C83" s="3">
        <v>7433465</v>
      </c>
      <c r="D83" s="3">
        <v>12797365</v>
      </c>
      <c r="E83" s="3">
        <v>12519552</v>
      </c>
      <c r="F83" s="3">
        <v>14245000</v>
      </c>
      <c r="G83" s="3">
        <v>14245000</v>
      </c>
      <c r="H83" s="3">
        <v>14938435</v>
      </c>
      <c r="I83" s="3">
        <v>10377000</v>
      </c>
      <c r="J83" s="3">
        <v>11486000</v>
      </c>
      <c r="K83" s="3">
        <v>12036000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1000000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388029</v>
      </c>
      <c r="C5" s="6">
        <v>398970</v>
      </c>
      <c r="D5" s="23">
        <v>319122</v>
      </c>
      <c r="E5" s="24">
        <v>1085997</v>
      </c>
      <c r="F5" s="6">
        <v>474513</v>
      </c>
      <c r="G5" s="25">
        <v>474513</v>
      </c>
      <c r="H5" s="26">
        <v>0</v>
      </c>
      <c r="I5" s="24">
        <v>665390</v>
      </c>
      <c r="J5" s="6">
        <v>990000</v>
      </c>
      <c r="K5" s="25">
        <v>1129871</v>
      </c>
    </row>
    <row r="6" spans="1:11" ht="13.5">
      <c r="A6" s="22" t="s">
        <v>18</v>
      </c>
      <c r="B6" s="6">
        <v>231551</v>
      </c>
      <c r="C6" s="6">
        <v>141056</v>
      </c>
      <c r="D6" s="23">
        <v>84864</v>
      </c>
      <c r="E6" s="24">
        <v>42840</v>
      </c>
      <c r="F6" s="6">
        <v>60000</v>
      </c>
      <c r="G6" s="25">
        <v>60000</v>
      </c>
      <c r="H6" s="26">
        <v>0</v>
      </c>
      <c r="I6" s="24">
        <v>80000</v>
      </c>
      <c r="J6" s="6">
        <v>90000</v>
      </c>
      <c r="K6" s="25">
        <v>47592</v>
      </c>
    </row>
    <row r="7" spans="1:11" ht="13.5">
      <c r="A7" s="22" t="s">
        <v>19</v>
      </c>
      <c r="B7" s="6">
        <v>851521</v>
      </c>
      <c r="C7" s="6">
        <v>576988</v>
      </c>
      <c r="D7" s="23">
        <v>702996</v>
      </c>
      <c r="E7" s="24">
        <v>360000</v>
      </c>
      <c r="F7" s="6">
        <v>360000</v>
      </c>
      <c r="G7" s="25">
        <v>360000</v>
      </c>
      <c r="H7" s="26">
        <v>0</v>
      </c>
      <c r="I7" s="24">
        <v>372000</v>
      </c>
      <c r="J7" s="6">
        <v>360600</v>
      </c>
      <c r="K7" s="25">
        <v>384000</v>
      </c>
    </row>
    <row r="8" spans="1:11" ht="13.5">
      <c r="A8" s="22" t="s">
        <v>20</v>
      </c>
      <c r="B8" s="6">
        <v>59055000</v>
      </c>
      <c r="C8" s="6">
        <v>44080142</v>
      </c>
      <c r="D8" s="23">
        <v>46777000</v>
      </c>
      <c r="E8" s="24">
        <v>49802000</v>
      </c>
      <c r="F8" s="6">
        <v>49928000</v>
      </c>
      <c r="G8" s="25">
        <v>49928000</v>
      </c>
      <c r="H8" s="26">
        <v>0</v>
      </c>
      <c r="I8" s="24">
        <v>65952000</v>
      </c>
      <c r="J8" s="6">
        <v>69169000</v>
      </c>
      <c r="K8" s="25">
        <v>72180000</v>
      </c>
    </row>
    <row r="9" spans="1:11" ht="13.5">
      <c r="A9" s="22" t="s">
        <v>21</v>
      </c>
      <c r="B9" s="6">
        <v>3121870</v>
      </c>
      <c r="C9" s="6">
        <v>1365053</v>
      </c>
      <c r="D9" s="23">
        <v>1351914</v>
      </c>
      <c r="E9" s="24">
        <v>4825631</v>
      </c>
      <c r="F9" s="6">
        <v>4993639</v>
      </c>
      <c r="G9" s="25">
        <v>4993639</v>
      </c>
      <c r="H9" s="26">
        <v>0</v>
      </c>
      <c r="I9" s="24">
        <v>3427297</v>
      </c>
      <c r="J9" s="6">
        <v>3832700</v>
      </c>
      <c r="K9" s="25">
        <v>4461991</v>
      </c>
    </row>
    <row r="10" spans="1:11" ht="25.5">
      <c r="A10" s="27" t="s">
        <v>134</v>
      </c>
      <c r="B10" s="28">
        <f>SUM(B5:B9)</f>
        <v>63647971</v>
      </c>
      <c r="C10" s="29">
        <f aca="true" t="shared" si="0" ref="C10:K10">SUM(C5:C9)</f>
        <v>46562209</v>
      </c>
      <c r="D10" s="30">
        <f t="shared" si="0"/>
        <v>49235896</v>
      </c>
      <c r="E10" s="28">
        <f t="shared" si="0"/>
        <v>56116468</v>
      </c>
      <c r="F10" s="29">
        <f t="shared" si="0"/>
        <v>55816152</v>
      </c>
      <c r="G10" s="31">
        <f t="shared" si="0"/>
        <v>55816152</v>
      </c>
      <c r="H10" s="32">
        <f t="shared" si="0"/>
        <v>0</v>
      </c>
      <c r="I10" s="28">
        <f t="shared" si="0"/>
        <v>70496687</v>
      </c>
      <c r="J10" s="29">
        <f t="shared" si="0"/>
        <v>74442300</v>
      </c>
      <c r="K10" s="31">
        <f t="shared" si="0"/>
        <v>78203454</v>
      </c>
    </row>
    <row r="11" spans="1:11" ht="13.5">
      <c r="A11" s="22" t="s">
        <v>22</v>
      </c>
      <c r="B11" s="6">
        <v>13674781</v>
      </c>
      <c r="C11" s="6">
        <v>16512847</v>
      </c>
      <c r="D11" s="23">
        <v>17660209</v>
      </c>
      <c r="E11" s="24">
        <v>25343000</v>
      </c>
      <c r="F11" s="6">
        <v>24628000</v>
      </c>
      <c r="G11" s="25">
        <v>24628000</v>
      </c>
      <c r="H11" s="26">
        <v>0</v>
      </c>
      <c r="I11" s="24">
        <v>27948848</v>
      </c>
      <c r="J11" s="6">
        <v>28303934</v>
      </c>
      <c r="K11" s="25">
        <v>29605523</v>
      </c>
    </row>
    <row r="12" spans="1:11" ht="13.5">
      <c r="A12" s="22" t="s">
        <v>23</v>
      </c>
      <c r="B12" s="6">
        <v>3641878</v>
      </c>
      <c r="C12" s="6">
        <v>3755722</v>
      </c>
      <c r="D12" s="23">
        <v>3798120</v>
      </c>
      <c r="E12" s="24">
        <v>5307000</v>
      </c>
      <c r="F12" s="6">
        <v>5306695</v>
      </c>
      <c r="G12" s="25">
        <v>5306695</v>
      </c>
      <c r="H12" s="26">
        <v>0</v>
      </c>
      <c r="I12" s="24">
        <v>5307000</v>
      </c>
      <c r="J12" s="6">
        <v>5625269</v>
      </c>
      <c r="K12" s="25">
        <v>5957298</v>
      </c>
    </row>
    <row r="13" spans="1:11" ht="13.5">
      <c r="A13" s="22" t="s">
        <v>135</v>
      </c>
      <c r="B13" s="6">
        <v>2632187</v>
      </c>
      <c r="C13" s="6">
        <v>4472819</v>
      </c>
      <c r="D13" s="23">
        <v>4436097</v>
      </c>
      <c r="E13" s="24">
        <v>3150000</v>
      </c>
      <c r="F13" s="6">
        <v>4715160</v>
      </c>
      <c r="G13" s="25">
        <v>4715160</v>
      </c>
      <c r="H13" s="26">
        <v>0</v>
      </c>
      <c r="I13" s="24">
        <v>4715160</v>
      </c>
      <c r="J13" s="6">
        <v>5100000</v>
      </c>
      <c r="K13" s="25">
        <v>4950918</v>
      </c>
    </row>
    <row r="14" spans="1:11" ht="13.5">
      <c r="A14" s="22" t="s">
        <v>24</v>
      </c>
      <c r="B14" s="6">
        <v>323533</v>
      </c>
      <c r="C14" s="6">
        <v>274900</v>
      </c>
      <c r="D14" s="23">
        <v>180850</v>
      </c>
      <c r="E14" s="24">
        <v>50600</v>
      </c>
      <c r="F14" s="6">
        <v>50600</v>
      </c>
      <c r="G14" s="25">
        <v>50600</v>
      </c>
      <c r="H14" s="26">
        <v>0</v>
      </c>
      <c r="I14" s="24">
        <v>250000</v>
      </c>
      <c r="J14" s="6">
        <v>430000</v>
      </c>
      <c r="K14" s="25">
        <v>275000</v>
      </c>
    </row>
    <row r="15" spans="1:11" ht="13.5">
      <c r="A15" s="22" t="s">
        <v>25</v>
      </c>
      <c r="B15" s="6">
        <v>541469</v>
      </c>
      <c r="C15" s="6">
        <v>774674</v>
      </c>
      <c r="D15" s="23">
        <v>342888</v>
      </c>
      <c r="E15" s="24">
        <v>1150000</v>
      </c>
      <c r="F15" s="6">
        <v>1698000</v>
      </c>
      <c r="G15" s="25">
        <v>1698000</v>
      </c>
      <c r="H15" s="26">
        <v>0</v>
      </c>
      <c r="I15" s="24">
        <v>1740000</v>
      </c>
      <c r="J15" s="6">
        <v>3250000</v>
      </c>
      <c r="K15" s="25">
        <v>1500000</v>
      </c>
    </row>
    <row r="16" spans="1:11" ht="13.5">
      <c r="A16" s="33" t="s">
        <v>26</v>
      </c>
      <c r="B16" s="6">
        <v>6964389</v>
      </c>
      <c r="C16" s="6">
        <v>9609878</v>
      </c>
      <c r="D16" s="23">
        <v>13877513</v>
      </c>
      <c r="E16" s="24">
        <v>8500000</v>
      </c>
      <c r="F16" s="6">
        <v>8500000</v>
      </c>
      <c r="G16" s="25">
        <v>8500000</v>
      </c>
      <c r="H16" s="26">
        <v>0</v>
      </c>
      <c r="I16" s="24">
        <v>10600000</v>
      </c>
      <c r="J16" s="6">
        <v>15700000</v>
      </c>
      <c r="K16" s="25">
        <v>19600000</v>
      </c>
    </row>
    <row r="17" spans="1:11" ht="13.5">
      <c r="A17" s="22" t="s">
        <v>27</v>
      </c>
      <c r="B17" s="6">
        <v>42480466</v>
      </c>
      <c r="C17" s="6">
        <v>17405514</v>
      </c>
      <c r="D17" s="23">
        <v>15010744</v>
      </c>
      <c r="E17" s="24">
        <v>12017868</v>
      </c>
      <c r="F17" s="6">
        <v>9940946</v>
      </c>
      <c r="G17" s="25">
        <v>9940946</v>
      </c>
      <c r="H17" s="26">
        <v>0</v>
      </c>
      <c r="I17" s="24">
        <v>14994268</v>
      </c>
      <c r="J17" s="6">
        <v>14526101</v>
      </c>
      <c r="K17" s="25">
        <v>13252199</v>
      </c>
    </row>
    <row r="18" spans="1:11" ht="13.5">
      <c r="A18" s="34" t="s">
        <v>28</v>
      </c>
      <c r="B18" s="35">
        <f>SUM(B11:B17)</f>
        <v>70258703</v>
      </c>
      <c r="C18" s="36">
        <f aca="true" t="shared" si="1" ref="C18:K18">SUM(C11:C17)</f>
        <v>52806354</v>
      </c>
      <c r="D18" s="37">
        <f t="shared" si="1"/>
        <v>55306421</v>
      </c>
      <c r="E18" s="35">
        <f t="shared" si="1"/>
        <v>55518468</v>
      </c>
      <c r="F18" s="36">
        <f t="shared" si="1"/>
        <v>54839401</v>
      </c>
      <c r="G18" s="38">
        <f t="shared" si="1"/>
        <v>54839401</v>
      </c>
      <c r="H18" s="39">
        <f t="shared" si="1"/>
        <v>0</v>
      </c>
      <c r="I18" s="35">
        <f t="shared" si="1"/>
        <v>65555276</v>
      </c>
      <c r="J18" s="36">
        <f t="shared" si="1"/>
        <v>72935304</v>
      </c>
      <c r="K18" s="38">
        <f t="shared" si="1"/>
        <v>75140938</v>
      </c>
    </row>
    <row r="19" spans="1:11" ht="13.5">
      <c r="A19" s="34" t="s">
        <v>29</v>
      </c>
      <c r="B19" s="40">
        <f>+B10-B18</f>
        <v>-6610732</v>
      </c>
      <c r="C19" s="41">
        <f aca="true" t="shared" si="2" ref="C19:K19">+C10-C18</f>
        <v>-6244145</v>
      </c>
      <c r="D19" s="42">
        <f t="shared" si="2"/>
        <v>-6070525</v>
      </c>
      <c r="E19" s="40">
        <f t="shared" si="2"/>
        <v>598000</v>
      </c>
      <c r="F19" s="41">
        <f t="shared" si="2"/>
        <v>976751</v>
      </c>
      <c r="G19" s="43">
        <f t="shared" si="2"/>
        <v>976751</v>
      </c>
      <c r="H19" s="44">
        <f t="shared" si="2"/>
        <v>0</v>
      </c>
      <c r="I19" s="40">
        <f t="shared" si="2"/>
        <v>4941411</v>
      </c>
      <c r="J19" s="41">
        <f t="shared" si="2"/>
        <v>1506996</v>
      </c>
      <c r="K19" s="43">
        <f t="shared" si="2"/>
        <v>3062516</v>
      </c>
    </row>
    <row r="20" spans="1:11" ht="13.5">
      <c r="A20" s="22" t="s">
        <v>30</v>
      </c>
      <c r="B20" s="24">
        <v>6539850</v>
      </c>
      <c r="C20" s="6">
        <v>4554000</v>
      </c>
      <c r="D20" s="23">
        <v>10490600</v>
      </c>
      <c r="E20" s="24">
        <v>13902000</v>
      </c>
      <c r="F20" s="6">
        <v>14427000</v>
      </c>
      <c r="G20" s="25">
        <v>14427000</v>
      </c>
      <c r="H20" s="26">
        <v>0</v>
      </c>
      <c r="I20" s="24">
        <v>14345000</v>
      </c>
      <c r="J20" s="6">
        <v>14748000</v>
      </c>
      <c r="K20" s="25">
        <v>15352000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-70882</v>
      </c>
      <c r="C22" s="52">
        <f aca="true" t="shared" si="3" ref="C22:K22">SUM(C19:C21)</f>
        <v>-1690145</v>
      </c>
      <c r="D22" s="53">
        <f t="shared" si="3"/>
        <v>4420075</v>
      </c>
      <c r="E22" s="51">
        <f t="shared" si="3"/>
        <v>14500000</v>
      </c>
      <c r="F22" s="52">
        <f t="shared" si="3"/>
        <v>15403751</v>
      </c>
      <c r="G22" s="54">
        <f t="shared" si="3"/>
        <v>15403751</v>
      </c>
      <c r="H22" s="55">
        <f t="shared" si="3"/>
        <v>0</v>
      </c>
      <c r="I22" s="51">
        <f t="shared" si="3"/>
        <v>19286411</v>
      </c>
      <c r="J22" s="52">
        <f t="shared" si="3"/>
        <v>16254996</v>
      </c>
      <c r="K22" s="54">
        <f t="shared" si="3"/>
        <v>18414516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-70882</v>
      </c>
      <c r="C24" s="41">
        <f aca="true" t="shared" si="4" ref="C24:K24">SUM(C22:C23)</f>
        <v>-1690145</v>
      </c>
      <c r="D24" s="42">
        <f t="shared" si="4"/>
        <v>4420075</v>
      </c>
      <c r="E24" s="40">
        <f t="shared" si="4"/>
        <v>14500000</v>
      </c>
      <c r="F24" s="41">
        <f t="shared" si="4"/>
        <v>15403751</v>
      </c>
      <c r="G24" s="43">
        <f t="shared" si="4"/>
        <v>15403751</v>
      </c>
      <c r="H24" s="44">
        <f t="shared" si="4"/>
        <v>0</v>
      </c>
      <c r="I24" s="40">
        <f t="shared" si="4"/>
        <v>19286411</v>
      </c>
      <c r="J24" s="41">
        <f t="shared" si="4"/>
        <v>16254996</v>
      </c>
      <c r="K24" s="43">
        <f t="shared" si="4"/>
        <v>18414516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14556762</v>
      </c>
      <c r="C27" s="7">
        <v>10729281</v>
      </c>
      <c r="D27" s="64">
        <v>10253397</v>
      </c>
      <c r="E27" s="65">
        <v>14540000</v>
      </c>
      <c r="F27" s="7">
        <v>15225000</v>
      </c>
      <c r="G27" s="66">
        <v>15225000</v>
      </c>
      <c r="H27" s="67">
        <v>0</v>
      </c>
      <c r="I27" s="65">
        <v>16452000</v>
      </c>
      <c r="J27" s="7">
        <v>18398000</v>
      </c>
      <c r="K27" s="66">
        <v>17357667</v>
      </c>
    </row>
    <row r="28" spans="1:11" ht="13.5">
      <c r="A28" s="68" t="s">
        <v>30</v>
      </c>
      <c r="B28" s="6">
        <v>14038762</v>
      </c>
      <c r="C28" s="6">
        <v>10621318</v>
      </c>
      <c r="D28" s="23">
        <v>9185000</v>
      </c>
      <c r="E28" s="24">
        <v>13902000</v>
      </c>
      <c r="F28" s="6">
        <v>14427000</v>
      </c>
      <c r="G28" s="25">
        <v>14427000</v>
      </c>
      <c r="H28" s="26">
        <v>0</v>
      </c>
      <c r="I28" s="24">
        <v>14345000</v>
      </c>
      <c r="J28" s="6">
        <v>14748000</v>
      </c>
      <c r="K28" s="25">
        <v>15352000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518000</v>
      </c>
      <c r="C31" s="6">
        <v>107963</v>
      </c>
      <c r="D31" s="23">
        <v>1068397</v>
      </c>
      <c r="E31" s="24">
        <v>638000</v>
      </c>
      <c r="F31" s="6">
        <v>798000</v>
      </c>
      <c r="G31" s="25">
        <v>798000</v>
      </c>
      <c r="H31" s="26">
        <v>0</v>
      </c>
      <c r="I31" s="24">
        <v>2107000</v>
      </c>
      <c r="J31" s="6">
        <v>3650000</v>
      </c>
      <c r="K31" s="25">
        <v>2005667</v>
      </c>
    </row>
    <row r="32" spans="1:11" ht="13.5">
      <c r="A32" s="34" t="s">
        <v>36</v>
      </c>
      <c r="B32" s="7">
        <f>SUM(B28:B31)</f>
        <v>14556762</v>
      </c>
      <c r="C32" s="7">
        <f aca="true" t="shared" si="5" ref="C32:K32">SUM(C28:C31)</f>
        <v>10729281</v>
      </c>
      <c r="D32" s="64">
        <f t="shared" si="5"/>
        <v>10253397</v>
      </c>
      <c r="E32" s="65">
        <f t="shared" si="5"/>
        <v>14540000</v>
      </c>
      <c r="F32" s="7">
        <f t="shared" si="5"/>
        <v>15225000</v>
      </c>
      <c r="G32" s="66">
        <f t="shared" si="5"/>
        <v>15225000</v>
      </c>
      <c r="H32" s="67">
        <f t="shared" si="5"/>
        <v>0</v>
      </c>
      <c r="I32" s="65">
        <f t="shared" si="5"/>
        <v>16452000</v>
      </c>
      <c r="J32" s="7">
        <f t="shared" si="5"/>
        <v>18398000</v>
      </c>
      <c r="K32" s="66">
        <f t="shared" si="5"/>
        <v>17357667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10539055</v>
      </c>
      <c r="C35" s="6">
        <v>7428809</v>
      </c>
      <c r="D35" s="23">
        <v>3073856</v>
      </c>
      <c r="E35" s="24">
        <v>10076440</v>
      </c>
      <c r="F35" s="6">
        <v>10468228</v>
      </c>
      <c r="G35" s="25">
        <v>10468228</v>
      </c>
      <c r="H35" s="26">
        <v>7889485</v>
      </c>
      <c r="I35" s="24">
        <v>14482930</v>
      </c>
      <c r="J35" s="6">
        <v>10557654</v>
      </c>
      <c r="K35" s="25">
        <v>1919620</v>
      </c>
    </row>
    <row r="36" spans="1:11" ht="13.5">
      <c r="A36" s="22" t="s">
        <v>39</v>
      </c>
      <c r="B36" s="6">
        <v>75437168</v>
      </c>
      <c r="C36" s="6">
        <v>90629188</v>
      </c>
      <c r="D36" s="23">
        <v>96445721</v>
      </c>
      <c r="E36" s="24">
        <v>100569671</v>
      </c>
      <c r="F36" s="6">
        <v>109558000</v>
      </c>
      <c r="G36" s="25">
        <v>109558000</v>
      </c>
      <c r="H36" s="26">
        <v>104204558</v>
      </c>
      <c r="I36" s="24">
        <v>118732578</v>
      </c>
      <c r="J36" s="6">
        <v>130306764</v>
      </c>
      <c r="K36" s="25">
        <v>142121149</v>
      </c>
    </row>
    <row r="37" spans="1:11" ht="13.5">
      <c r="A37" s="22" t="s">
        <v>40</v>
      </c>
      <c r="B37" s="6">
        <v>14075909</v>
      </c>
      <c r="C37" s="6">
        <v>17084223</v>
      </c>
      <c r="D37" s="23">
        <v>14569395</v>
      </c>
      <c r="E37" s="24">
        <v>10220128</v>
      </c>
      <c r="F37" s="6">
        <v>10220059</v>
      </c>
      <c r="G37" s="25">
        <v>10220059</v>
      </c>
      <c r="H37" s="26">
        <v>12074090</v>
      </c>
      <c r="I37" s="24">
        <v>9968575</v>
      </c>
      <c r="J37" s="6">
        <v>10516560</v>
      </c>
      <c r="K37" s="25">
        <v>3613026</v>
      </c>
    </row>
    <row r="38" spans="1:11" ht="13.5">
      <c r="A38" s="22" t="s">
        <v>41</v>
      </c>
      <c r="B38" s="6">
        <v>1316556</v>
      </c>
      <c r="C38" s="6">
        <v>932149</v>
      </c>
      <c r="D38" s="23">
        <v>488482</v>
      </c>
      <c r="E38" s="24">
        <v>169000</v>
      </c>
      <c r="F38" s="6">
        <v>169000</v>
      </c>
      <c r="G38" s="25">
        <v>169000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70583758</v>
      </c>
      <c r="C39" s="6">
        <v>80041625</v>
      </c>
      <c r="D39" s="23">
        <v>84461700</v>
      </c>
      <c r="E39" s="24">
        <v>100256983</v>
      </c>
      <c r="F39" s="6">
        <v>109637169</v>
      </c>
      <c r="G39" s="25">
        <v>109637169</v>
      </c>
      <c r="H39" s="26">
        <v>100019953</v>
      </c>
      <c r="I39" s="24">
        <v>123246933</v>
      </c>
      <c r="J39" s="6">
        <v>130347858</v>
      </c>
      <c r="K39" s="25">
        <v>140427743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11588417</v>
      </c>
      <c r="C42" s="6">
        <v>10375076</v>
      </c>
      <c r="D42" s="23">
        <v>6179771</v>
      </c>
      <c r="E42" s="24">
        <v>14303050</v>
      </c>
      <c r="F42" s="6">
        <v>19383610</v>
      </c>
      <c r="G42" s="25">
        <v>19383610</v>
      </c>
      <c r="H42" s="26">
        <v>12290839</v>
      </c>
      <c r="I42" s="24">
        <v>23496231</v>
      </c>
      <c r="J42" s="6">
        <v>20039097</v>
      </c>
      <c r="K42" s="25">
        <v>22353929</v>
      </c>
    </row>
    <row r="43" spans="1:11" ht="13.5">
      <c r="A43" s="22" t="s">
        <v>45</v>
      </c>
      <c r="B43" s="6">
        <v>-14583075</v>
      </c>
      <c r="C43" s="6">
        <v>-10729281</v>
      </c>
      <c r="D43" s="23">
        <v>-10252844</v>
      </c>
      <c r="E43" s="24">
        <v>-13901978</v>
      </c>
      <c r="F43" s="6">
        <v>-12752500</v>
      </c>
      <c r="G43" s="25">
        <v>-12752500</v>
      </c>
      <c r="H43" s="26">
        <v>-7318202</v>
      </c>
      <c r="I43" s="24">
        <v>-16452000</v>
      </c>
      <c r="J43" s="6">
        <v>-14748000</v>
      </c>
      <c r="K43" s="25">
        <v>-15352000</v>
      </c>
    </row>
    <row r="44" spans="1:11" ht="13.5">
      <c r="A44" s="22" t="s">
        <v>46</v>
      </c>
      <c r="B44" s="6">
        <v>1258282</v>
      </c>
      <c r="C44" s="6">
        <v>-413643</v>
      </c>
      <c r="D44" s="23">
        <v>-384780</v>
      </c>
      <c r="E44" s="24">
        <v>-169000</v>
      </c>
      <c r="F44" s="6">
        <v>-169400</v>
      </c>
      <c r="G44" s="25">
        <v>-169400</v>
      </c>
      <c r="H44" s="26">
        <v>-122478</v>
      </c>
      <c r="I44" s="24">
        <v>-1125159</v>
      </c>
      <c r="J44" s="6">
        <v>-1650000</v>
      </c>
      <c r="K44" s="25">
        <v>-1057000</v>
      </c>
    </row>
    <row r="45" spans="1:11" ht="13.5">
      <c r="A45" s="34" t="s">
        <v>47</v>
      </c>
      <c r="B45" s="7">
        <v>6974162</v>
      </c>
      <c r="C45" s="7">
        <v>6206314</v>
      </c>
      <c r="D45" s="64">
        <v>1749461</v>
      </c>
      <c r="E45" s="65">
        <v>232072</v>
      </c>
      <c r="F45" s="7">
        <v>8211196</v>
      </c>
      <c r="G45" s="66">
        <v>8211196</v>
      </c>
      <c r="H45" s="67">
        <v>6599645</v>
      </c>
      <c r="I45" s="65">
        <v>12741072</v>
      </c>
      <c r="J45" s="7">
        <v>16382169</v>
      </c>
      <c r="K45" s="66">
        <v>22327098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6974162</v>
      </c>
      <c r="C48" s="6">
        <v>6207314</v>
      </c>
      <c r="D48" s="23">
        <v>1749485</v>
      </c>
      <c r="E48" s="24">
        <v>7641228</v>
      </c>
      <c r="F48" s="6">
        <v>9157228</v>
      </c>
      <c r="G48" s="25">
        <v>9157228</v>
      </c>
      <c r="H48" s="26">
        <v>5022044</v>
      </c>
      <c r="I48" s="24">
        <v>12741000</v>
      </c>
      <c r="J48" s="6">
        <v>8706600</v>
      </c>
      <c r="K48" s="25">
        <v>304290</v>
      </c>
    </row>
    <row r="49" spans="1:11" ht="13.5">
      <c r="A49" s="22" t="s">
        <v>50</v>
      </c>
      <c r="B49" s="6">
        <f>+B75</f>
        <v>1103730.8977225404</v>
      </c>
      <c r="C49" s="6">
        <f aca="true" t="shared" si="6" ref="C49:K49">+C75</f>
        <v>15465939.316645661</v>
      </c>
      <c r="D49" s="23">
        <f t="shared" si="6"/>
        <v>12758261.485477533</v>
      </c>
      <c r="E49" s="24">
        <f t="shared" si="6"/>
        <v>8998780.862055877</v>
      </c>
      <c r="F49" s="6">
        <f t="shared" si="6"/>
        <v>8814620.708202591</v>
      </c>
      <c r="G49" s="25">
        <f t="shared" si="6"/>
        <v>8814620.708202591</v>
      </c>
      <c r="H49" s="26">
        <f t="shared" si="6"/>
        <v>8012589</v>
      </c>
      <c r="I49" s="24">
        <f t="shared" si="6"/>
        <v>7973090.32293043</v>
      </c>
      <c r="J49" s="6">
        <f t="shared" si="6"/>
        <v>9467841.02835508</v>
      </c>
      <c r="K49" s="25">
        <f t="shared" si="6"/>
        <v>2688895.418417205</v>
      </c>
    </row>
    <row r="50" spans="1:11" ht="13.5">
      <c r="A50" s="34" t="s">
        <v>51</v>
      </c>
      <c r="B50" s="7">
        <f>+B48-B49</f>
        <v>5870431.10227746</v>
      </c>
      <c r="C50" s="7">
        <f aca="true" t="shared" si="7" ref="C50:K50">+C48-C49</f>
        <v>-9258625.316645661</v>
      </c>
      <c r="D50" s="64">
        <f t="shared" si="7"/>
        <v>-11008776.485477533</v>
      </c>
      <c r="E50" s="65">
        <f t="shared" si="7"/>
        <v>-1357552.8620558772</v>
      </c>
      <c r="F50" s="7">
        <f t="shared" si="7"/>
        <v>342607.29179740883</v>
      </c>
      <c r="G50" s="66">
        <f t="shared" si="7"/>
        <v>342607.29179740883</v>
      </c>
      <c r="H50" s="67">
        <f t="shared" si="7"/>
        <v>-2990545</v>
      </c>
      <c r="I50" s="65">
        <f t="shared" si="7"/>
        <v>4767909.67706957</v>
      </c>
      <c r="J50" s="7">
        <f t="shared" si="7"/>
        <v>-761241.0283550806</v>
      </c>
      <c r="K50" s="66">
        <f t="shared" si="7"/>
        <v>-2384605.418417205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72391962</v>
      </c>
      <c r="C53" s="6">
        <v>69986281</v>
      </c>
      <c r="D53" s="23">
        <v>75978397</v>
      </c>
      <c r="E53" s="24">
        <v>95167000</v>
      </c>
      <c r="F53" s="6">
        <v>95852000</v>
      </c>
      <c r="G53" s="25">
        <v>95852000</v>
      </c>
      <c r="H53" s="26">
        <v>80627000</v>
      </c>
      <c r="I53" s="24">
        <v>116712822</v>
      </c>
      <c r="J53" s="6">
        <v>127714143</v>
      </c>
      <c r="K53" s="25">
        <v>144385667</v>
      </c>
    </row>
    <row r="54" spans="1:11" ht="13.5">
      <c r="A54" s="22" t="s">
        <v>135</v>
      </c>
      <c r="B54" s="6">
        <v>2632187</v>
      </c>
      <c r="C54" s="6">
        <v>4472819</v>
      </c>
      <c r="D54" s="23">
        <v>4436097</v>
      </c>
      <c r="E54" s="24">
        <v>3150000</v>
      </c>
      <c r="F54" s="6">
        <v>4715160</v>
      </c>
      <c r="G54" s="25">
        <v>4715160</v>
      </c>
      <c r="H54" s="26">
        <v>0</v>
      </c>
      <c r="I54" s="24">
        <v>4715160</v>
      </c>
      <c r="J54" s="6">
        <v>5100000</v>
      </c>
      <c r="K54" s="25">
        <v>4950918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15000</v>
      </c>
      <c r="C56" s="6">
        <v>774674</v>
      </c>
      <c r="D56" s="23">
        <v>342888</v>
      </c>
      <c r="E56" s="24">
        <v>1347000</v>
      </c>
      <c r="F56" s="6">
        <v>0</v>
      </c>
      <c r="G56" s="25">
        <v>0</v>
      </c>
      <c r="H56" s="26">
        <v>0</v>
      </c>
      <c r="I56" s="24">
        <v>1937000</v>
      </c>
      <c r="J56" s="6">
        <v>3457000</v>
      </c>
      <c r="K56" s="25">
        <v>2032000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250000</v>
      </c>
      <c r="F59" s="6">
        <v>250000</v>
      </c>
      <c r="G59" s="25">
        <v>250000</v>
      </c>
      <c r="H59" s="26">
        <v>250000</v>
      </c>
      <c r="I59" s="24">
        <v>250000</v>
      </c>
      <c r="J59" s="6">
        <v>260000</v>
      </c>
      <c r="K59" s="25">
        <v>279000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600000</v>
      </c>
      <c r="F60" s="6">
        <v>600000</v>
      </c>
      <c r="G60" s="25">
        <v>600000</v>
      </c>
      <c r="H60" s="26">
        <v>600000</v>
      </c>
      <c r="I60" s="24">
        <v>600</v>
      </c>
      <c r="J60" s="6">
        <v>700</v>
      </c>
      <c r="K60" s="25">
        <v>187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12</v>
      </c>
      <c r="F62" s="92">
        <v>12</v>
      </c>
      <c r="G62" s="93">
        <v>12</v>
      </c>
      <c r="H62" s="94">
        <v>12</v>
      </c>
      <c r="I62" s="91">
        <v>12</v>
      </c>
      <c r="J62" s="92">
        <v>14</v>
      </c>
      <c r="K62" s="93">
        <v>16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8</v>
      </c>
      <c r="F63" s="92">
        <v>8</v>
      </c>
      <c r="G63" s="93">
        <v>8</v>
      </c>
      <c r="H63" s="94">
        <v>8</v>
      </c>
      <c r="I63" s="91">
        <v>8</v>
      </c>
      <c r="J63" s="92">
        <v>10</v>
      </c>
      <c r="K63" s="93">
        <v>12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27</v>
      </c>
      <c r="F65" s="92">
        <v>27</v>
      </c>
      <c r="G65" s="93">
        <v>27</v>
      </c>
      <c r="H65" s="94">
        <v>27</v>
      </c>
      <c r="I65" s="91">
        <v>27</v>
      </c>
      <c r="J65" s="92">
        <v>32</v>
      </c>
      <c r="K65" s="93">
        <v>34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5.962049205521923</v>
      </c>
      <c r="C70" s="5">
        <f aca="true" t="shared" si="8" ref="C70:K70">IF(ISERROR(C71/C72),0,(C71/C72))</f>
        <v>1.0373879508408839</v>
      </c>
      <c r="D70" s="5">
        <f t="shared" si="8"/>
        <v>1.0988382026311294</v>
      </c>
      <c r="E70" s="5">
        <f t="shared" si="8"/>
        <v>0.8558358225118466</v>
      </c>
      <c r="F70" s="5">
        <f t="shared" si="8"/>
        <v>1.3271190875958216</v>
      </c>
      <c r="G70" s="5">
        <f t="shared" si="8"/>
        <v>1.3271190875958216</v>
      </c>
      <c r="H70" s="5">
        <f t="shared" si="8"/>
        <v>0</v>
      </c>
      <c r="I70" s="5">
        <f t="shared" si="8"/>
        <v>0.8518620017350352</v>
      </c>
      <c r="J70" s="5">
        <f t="shared" si="8"/>
        <v>0.6951981598713538</v>
      </c>
      <c r="K70" s="5">
        <f t="shared" si="8"/>
        <v>0.7947693887224485</v>
      </c>
    </row>
    <row r="71" spans="1:11" ht="12.75" hidden="1">
      <c r="A71" s="1" t="s">
        <v>141</v>
      </c>
      <c r="B71" s="1">
        <f>+B83</f>
        <v>22306709</v>
      </c>
      <c r="C71" s="1">
        <f aca="true" t="shared" si="9" ref="C71:K71">+C83</f>
        <v>1976306</v>
      </c>
      <c r="D71" s="1">
        <f t="shared" si="9"/>
        <v>1929450</v>
      </c>
      <c r="E71" s="1">
        <f t="shared" si="9"/>
        <v>3256000</v>
      </c>
      <c r="F71" s="1">
        <f t="shared" si="9"/>
        <v>4483210</v>
      </c>
      <c r="G71" s="1">
        <f t="shared" si="9"/>
        <v>4483210</v>
      </c>
      <c r="H71" s="1">
        <f t="shared" si="9"/>
        <v>5403530</v>
      </c>
      <c r="I71" s="1">
        <f t="shared" si="9"/>
        <v>3341588</v>
      </c>
      <c r="J71" s="1">
        <f t="shared" si="9"/>
        <v>3415300</v>
      </c>
      <c r="K71" s="1">
        <f t="shared" si="9"/>
        <v>4362850</v>
      </c>
    </row>
    <row r="72" spans="1:11" ht="12.75" hidden="1">
      <c r="A72" s="1" t="s">
        <v>142</v>
      </c>
      <c r="B72" s="1">
        <f>+B77</f>
        <v>3741450</v>
      </c>
      <c r="C72" s="1">
        <f aca="true" t="shared" si="10" ref="C72:K72">+C77</f>
        <v>1905079</v>
      </c>
      <c r="D72" s="1">
        <f t="shared" si="10"/>
        <v>1755900</v>
      </c>
      <c r="E72" s="1">
        <f t="shared" si="10"/>
        <v>3804468</v>
      </c>
      <c r="F72" s="1">
        <f t="shared" si="10"/>
        <v>3378152</v>
      </c>
      <c r="G72" s="1">
        <f t="shared" si="10"/>
        <v>3378152</v>
      </c>
      <c r="H72" s="1">
        <f t="shared" si="10"/>
        <v>0</v>
      </c>
      <c r="I72" s="1">
        <f t="shared" si="10"/>
        <v>3922687</v>
      </c>
      <c r="J72" s="1">
        <f t="shared" si="10"/>
        <v>4912700</v>
      </c>
      <c r="K72" s="1">
        <f t="shared" si="10"/>
        <v>5489454</v>
      </c>
    </row>
    <row r="73" spans="1:11" ht="12.75" hidden="1">
      <c r="A73" s="1" t="s">
        <v>143</v>
      </c>
      <c r="B73" s="1">
        <f>+B74</f>
        <v>-1394343.0000000002</v>
      </c>
      <c r="C73" s="1">
        <f aca="true" t="shared" si="11" ref="C73:K73">+(C78+C80+C81+C82)-(B78+B80+B81+B82)</f>
        <v>-1272767</v>
      </c>
      <c r="D73" s="1">
        <f t="shared" si="11"/>
        <v>-83156</v>
      </c>
      <c r="E73" s="1">
        <f t="shared" si="11"/>
        <v>1835911</v>
      </c>
      <c r="F73" s="1">
        <f>+(F78+F80+F81+F82)-(D78+D80+D81+D82)</f>
        <v>838299</v>
      </c>
      <c r="G73" s="1">
        <f>+(G78+G80+G81+G82)-(D78+D80+D81+D82)</f>
        <v>838299</v>
      </c>
      <c r="H73" s="1">
        <f>+(H78+H80+H81+H82)-(D78+D80+D81+D82)</f>
        <v>2399247</v>
      </c>
      <c r="I73" s="1">
        <f>+(I78+I80+I81+I82)-(E78+E80+E81+E82)</f>
        <v>-564882</v>
      </c>
      <c r="J73" s="1">
        <f t="shared" si="11"/>
        <v>107844</v>
      </c>
      <c r="K73" s="1">
        <f t="shared" si="11"/>
        <v>-235018</v>
      </c>
    </row>
    <row r="74" spans="1:11" ht="12.75" hidden="1">
      <c r="A74" s="1" t="s">
        <v>144</v>
      </c>
      <c r="B74" s="1">
        <f>+TREND(C74:E74)</f>
        <v>-1394343.0000000002</v>
      </c>
      <c r="C74" s="1">
        <f>+C73</f>
        <v>-1272767</v>
      </c>
      <c r="D74" s="1">
        <f aca="true" t="shared" si="12" ref="D74:K74">+D73</f>
        <v>-83156</v>
      </c>
      <c r="E74" s="1">
        <f t="shared" si="12"/>
        <v>1835911</v>
      </c>
      <c r="F74" s="1">
        <f t="shared" si="12"/>
        <v>838299</v>
      </c>
      <c r="G74" s="1">
        <f t="shared" si="12"/>
        <v>838299</v>
      </c>
      <c r="H74" s="1">
        <f t="shared" si="12"/>
        <v>2399247</v>
      </c>
      <c r="I74" s="1">
        <f t="shared" si="12"/>
        <v>-564882</v>
      </c>
      <c r="J74" s="1">
        <f t="shared" si="12"/>
        <v>107844</v>
      </c>
      <c r="K74" s="1">
        <f t="shared" si="12"/>
        <v>-235018</v>
      </c>
    </row>
    <row r="75" spans="1:11" ht="12.75" hidden="1">
      <c r="A75" s="1" t="s">
        <v>145</v>
      </c>
      <c r="B75" s="1">
        <f>+B84-(((B80+B81+B78)*B70)-B79)</f>
        <v>1103730.8977225404</v>
      </c>
      <c r="C75" s="1">
        <f aca="true" t="shared" si="13" ref="C75:K75">+C84-(((C80+C81+C78)*C70)-C79)</f>
        <v>15465939.316645661</v>
      </c>
      <c r="D75" s="1">
        <f t="shared" si="13"/>
        <v>12758261.485477533</v>
      </c>
      <c r="E75" s="1">
        <f t="shared" si="13"/>
        <v>8998780.862055877</v>
      </c>
      <c r="F75" s="1">
        <f t="shared" si="13"/>
        <v>8814620.708202591</v>
      </c>
      <c r="G75" s="1">
        <f t="shared" si="13"/>
        <v>8814620.708202591</v>
      </c>
      <c r="H75" s="1">
        <f t="shared" si="13"/>
        <v>8012589</v>
      </c>
      <c r="I75" s="1">
        <f t="shared" si="13"/>
        <v>7973090.32293043</v>
      </c>
      <c r="J75" s="1">
        <f t="shared" si="13"/>
        <v>9467841.02835508</v>
      </c>
      <c r="K75" s="1">
        <f t="shared" si="13"/>
        <v>2688895.418417205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3741450</v>
      </c>
      <c r="C77" s="3">
        <v>1905079</v>
      </c>
      <c r="D77" s="3">
        <v>1755900</v>
      </c>
      <c r="E77" s="3">
        <v>3804468</v>
      </c>
      <c r="F77" s="3">
        <v>3378152</v>
      </c>
      <c r="G77" s="3">
        <v>3378152</v>
      </c>
      <c r="H77" s="3">
        <v>0</v>
      </c>
      <c r="I77" s="3">
        <v>3922687</v>
      </c>
      <c r="J77" s="3">
        <v>4912700</v>
      </c>
      <c r="K77" s="3">
        <v>5489454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11961958</v>
      </c>
      <c r="C79" s="3">
        <v>16034902</v>
      </c>
      <c r="D79" s="3">
        <v>13269552</v>
      </c>
      <c r="E79" s="3">
        <v>9332728</v>
      </c>
      <c r="F79" s="3">
        <v>9332728</v>
      </c>
      <c r="G79" s="3">
        <v>9332728</v>
      </c>
      <c r="H79" s="3">
        <v>8012589</v>
      </c>
      <c r="I79" s="3">
        <v>8272375</v>
      </c>
      <c r="J79" s="3">
        <v>9916800</v>
      </c>
      <c r="K79" s="3">
        <v>2983278</v>
      </c>
    </row>
    <row r="80" spans="1:11" ht="12.75" hidden="1">
      <c r="A80" s="2" t="s">
        <v>67</v>
      </c>
      <c r="B80" s="3">
        <v>687241</v>
      </c>
      <c r="C80" s="3">
        <v>548457</v>
      </c>
      <c r="D80" s="3">
        <v>465301</v>
      </c>
      <c r="E80" s="3">
        <v>389000</v>
      </c>
      <c r="F80" s="3">
        <v>389000</v>
      </c>
      <c r="G80" s="3">
        <v>389000</v>
      </c>
      <c r="H80" s="3">
        <v>2556561</v>
      </c>
      <c r="I80" s="3">
        <v>349000</v>
      </c>
      <c r="J80" s="3">
        <v>643000</v>
      </c>
      <c r="K80" s="3">
        <v>367000</v>
      </c>
    </row>
    <row r="81" spans="1:11" ht="12.75" hidden="1">
      <c r="A81" s="2" t="s">
        <v>68</v>
      </c>
      <c r="B81" s="3">
        <v>1133983</v>
      </c>
      <c r="C81" s="3">
        <v>0</v>
      </c>
      <c r="D81" s="3">
        <v>0</v>
      </c>
      <c r="E81" s="3">
        <v>1200</v>
      </c>
      <c r="F81" s="3">
        <v>1400</v>
      </c>
      <c r="G81" s="3">
        <v>1400</v>
      </c>
      <c r="H81" s="3">
        <v>76209</v>
      </c>
      <c r="I81" s="3">
        <v>2330</v>
      </c>
      <c r="J81" s="3">
        <v>2800</v>
      </c>
      <c r="K81" s="3">
        <v>3400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1911012</v>
      </c>
      <c r="F82" s="3">
        <v>913200</v>
      </c>
      <c r="G82" s="3">
        <v>913200</v>
      </c>
      <c r="H82" s="3">
        <v>231778</v>
      </c>
      <c r="I82" s="3">
        <v>1385000</v>
      </c>
      <c r="J82" s="3">
        <v>1198374</v>
      </c>
      <c r="K82" s="3">
        <v>1238756</v>
      </c>
    </row>
    <row r="83" spans="1:11" ht="12.75" hidden="1">
      <c r="A83" s="2" t="s">
        <v>70</v>
      </c>
      <c r="B83" s="3">
        <v>22306709</v>
      </c>
      <c r="C83" s="3">
        <v>1976306</v>
      </c>
      <c r="D83" s="3">
        <v>1929450</v>
      </c>
      <c r="E83" s="3">
        <v>3256000</v>
      </c>
      <c r="F83" s="3">
        <v>4483210</v>
      </c>
      <c r="G83" s="3">
        <v>4483210</v>
      </c>
      <c r="H83" s="3">
        <v>5403530</v>
      </c>
      <c r="I83" s="3">
        <v>3341588</v>
      </c>
      <c r="J83" s="3">
        <v>3415300</v>
      </c>
      <c r="K83" s="3">
        <v>4362850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17205185</v>
      </c>
      <c r="C5" s="6">
        <v>19226610</v>
      </c>
      <c r="D5" s="23">
        <v>19262306</v>
      </c>
      <c r="E5" s="24">
        <v>23584717</v>
      </c>
      <c r="F5" s="6">
        <v>21733977</v>
      </c>
      <c r="G5" s="25">
        <v>21733977</v>
      </c>
      <c r="H5" s="26">
        <v>0</v>
      </c>
      <c r="I5" s="24">
        <v>25482294</v>
      </c>
      <c r="J5" s="6">
        <v>26932787</v>
      </c>
      <c r="K5" s="25">
        <v>28453138</v>
      </c>
    </row>
    <row r="6" spans="1:11" ht="13.5">
      <c r="A6" s="22" t="s">
        <v>18</v>
      </c>
      <c r="B6" s="6">
        <v>4849177</v>
      </c>
      <c r="C6" s="6">
        <v>5022393</v>
      </c>
      <c r="D6" s="23">
        <v>4501315</v>
      </c>
      <c r="E6" s="24">
        <v>5692214</v>
      </c>
      <c r="F6" s="6">
        <v>5038891</v>
      </c>
      <c r="G6" s="25">
        <v>5038891</v>
      </c>
      <c r="H6" s="26">
        <v>0</v>
      </c>
      <c r="I6" s="24">
        <v>7472039</v>
      </c>
      <c r="J6" s="6">
        <v>7766140</v>
      </c>
      <c r="K6" s="25">
        <v>7953501</v>
      </c>
    </row>
    <row r="7" spans="1:11" ht="13.5">
      <c r="A7" s="22" t="s">
        <v>19</v>
      </c>
      <c r="B7" s="6">
        <v>71981</v>
      </c>
      <c r="C7" s="6">
        <v>455373</v>
      </c>
      <c r="D7" s="23">
        <v>517055</v>
      </c>
      <c r="E7" s="24">
        <v>424000</v>
      </c>
      <c r="F7" s="6">
        <v>633008</v>
      </c>
      <c r="G7" s="25">
        <v>633008</v>
      </c>
      <c r="H7" s="26">
        <v>0</v>
      </c>
      <c r="I7" s="24">
        <v>2128089</v>
      </c>
      <c r="J7" s="6">
        <v>2236408</v>
      </c>
      <c r="K7" s="25">
        <v>2349347</v>
      </c>
    </row>
    <row r="8" spans="1:11" ht="13.5">
      <c r="A8" s="22" t="s">
        <v>20</v>
      </c>
      <c r="B8" s="6">
        <v>45264933</v>
      </c>
      <c r="C8" s="6">
        <v>54435680</v>
      </c>
      <c r="D8" s="23">
        <v>66868734</v>
      </c>
      <c r="E8" s="24">
        <v>90448200</v>
      </c>
      <c r="F8" s="6">
        <v>90700200</v>
      </c>
      <c r="G8" s="25">
        <v>90700200</v>
      </c>
      <c r="H8" s="26">
        <v>0</v>
      </c>
      <c r="I8" s="24">
        <v>125711000</v>
      </c>
      <c r="J8" s="6">
        <v>133991400</v>
      </c>
      <c r="K8" s="25">
        <v>134629750</v>
      </c>
    </row>
    <row r="9" spans="1:11" ht="13.5">
      <c r="A9" s="22" t="s">
        <v>21</v>
      </c>
      <c r="B9" s="6">
        <v>12377444</v>
      </c>
      <c r="C9" s="6">
        <v>13384949</v>
      </c>
      <c r="D9" s="23">
        <v>11971572</v>
      </c>
      <c r="E9" s="24">
        <v>15806477</v>
      </c>
      <c r="F9" s="6">
        <v>9241019</v>
      </c>
      <c r="G9" s="25">
        <v>9241019</v>
      </c>
      <c r="H9" s="26">
        <v>0</v>
      </c>
      <c r="I9" s="24">
        <v>6567326</v>
      </c>
      <c r="J9" s="6">
        <v>6901602</v>
      </c>
      <c r="K9" s="25">
        <v>7250133</v>
      </c>
    </row>
    <row r="10" spans="1:11" ht="25.5">
      <c r="A10" s="27" t="s">
        <v>134</v>
      </c>
      <c r="B10" s="28">
        <f>SUM(B5:B9)</f>
        <v>79768720</v>
      </c>
      <c r="C10" s="29">
        <f aca="true" t="shared" si="0" ref="C10:K10">SUM(C5:C9)</f>
        <v>92525005</v>
      </c>
      <c r="D10" s="30">
        <f t="shared" si="0"/>
        <v>103120982</v>
      </c>
      <c r="E10" s="28">
        <f t="shared" si="0"/>
        <v>135955608</v>
      </c>
      <c r="F10" s="29">
        <f t="shared" si="0"/>
        <v>127347095</v>
      </c>
      <c r="G10" s="31">
        <f t="shared" si="0"/>
        <v>127347095</v>
      </c>
      <c r="H10" s="32">
        <f t="shared" si="0"/>
        <v>0</v>
      </c>
      <c r="I10" s="28">
        <f t="shared" si="0"/>
        <v>167360748</v>
      </c>
      <c r="J10" s="29">
        <f t="shared" si="0"/>
        <v>177828337</v>
      </c>
      <c r="K10" s="31">
        <f t="shared" si="0"/>
        <v>180635869</v>
      </c>
    </row>
    <row r="11" spans="1:11" ht="13.5">
      <c r="A11" s="22" t="s">
        <v>22</v>
      </c>
      <c r="B11" s="6">
        <v>27427964</v>
      </c>
      <c r="C11" s="6">
        <v>32557866</v>
      </c>
      <c r="D11" s="23">
        <v>39180982</v>
      </c>
      <c r="E11" s="24">
        <v>43017074</v>
      </c>
      <c r="F11" s="6">
        <v>45858991</v>
      </c>
      <c r="G11" s="25">
        <v>45858991</v>
      </c>
      <c r="H11" s="26">
        <v>0</v>
      </c>
      <c r="I11" s="24">
        <v>46145858</v>
      </c>
      <c r="J11" s="6">
        <v>49837526</v>
      </c>
      <c r="K11" s="25">
        <v>53824528</v>
      </c>
    </row>
    <row r="12" spans="1:11" ht="13.5">
      <c r="A12" s="22" t="s">
        <v>23</v>
      </c>
      <c r="B12" s="6">
        <v>9788945</v>
      </c>
      <c r="C12" s="6">
        <v>8579293</v>
      </c>
      <c r="D12" s="23">
        <v>10594228</v>
      </c>
      <c r="E12" s="24">
        <v>10501853</v>
      </c>
      <c r="F12" s="6">
        <v>10501853</v>
      </c>
      <c r="G12" s="25">
        <v>10501853</v>
      </c>
      <c r="H12" s="26">
        <v>0</v>
      </c>
      <c r="I12" s="24">
        <v>11022440</v>
      </c>
      <c r="J12" s="6">
        <v>11573562</v>
      </c>
      <c r="K12" s="25">
        <v>12152240</v>
      </c>
    </row>
    <row r="13" spans="1:11" ht="13.5">
      <c r="A13" s="22" t="s">
        <v>135</v>
      </c>
      <c r="B13" s="6">
        <v>6589475</v>
      </c>
      <c r="C13" s="6">
        <v>11013940</v>
      </c>
      <c r="D13" s="23">
        <v>13030333</v>
      </c>
      <c r="E13" s="24">
        <v>7791000</v>
      </c>
      <c r="F13" s="6">
        <v>7791000</v>
      </c>
      <c r="G13" s="25">
        <v>7791000</v>
      </c>
      <c r="H13" s="26">
        <v>0</v>
      </c>
      <c r="I13" s="24">
        <v>16520000</v>
      </c>
      <c r="J13" s="6">
        <v>27360868</v>
      </c>
      <c r="K13" s="25">
        <v>25742592</v>
      </c>
    </row>
    <row r="14" spans="1:11" ht="13.5">
      <c r="A14" s="22" t="s">
        <v>24</v>
      </c>
      <c r="B14" s="6">
        <v>179644</v>
      </c>
      <c r="C14" s="6">
        <v>978400</v>
      </c>
      <c r="D14" s="23">
        <v>1076946</v>
      </c>
      <c r="E14" s="24">
        <v>540600</v>
      </c>
      <c r="F14" s="6">
        <v>540600</v>
      </c>
      <c r="G14" s="25">
        <v>540600</v>
      </c>
      <c r="H14" s="26">
        <v>0</v>
      </c>
      <c r="I14" s="24">
        <v>441991</v>
      </c>
      <c r="J14" s="6">
        <v>464488</v>
      </c>
      <c r="K14" s="25">
        <v>487945</v>
      </c>
    </row>
    <row r="15" spans="1:11" ht="13.5">
      <c r="A15" s="22" t="s">
        <v>25</v>
      </c>
      <c r="B15" s="6">
        <v>3726662</v>
      </c>
      <c r="C15" s="6">
        <v>2040579</v>
      </c>
      <c r="D15" s="23">
        <v>3828951</v>
      </c>
      <c r="E15" s="24">
        <v>10348250</v>
      </c>
      <c r="F15" s="6">
        <v>8778450</v>
      </c>
      <c r="G15" s="25">
        <v>8778450</v>
      </c>
      <c r="H15" s="26">
        <v>0</v>
      </c>
      <c r="I15" s="24">
        <v>12618828</v>
      </c>
      <c r="J15" s="6">
        <v>11564416</v>
      </c>
      <c r="K15" s="25">
        <v>12133269</v>
      </c>
    </row>
    <row r="16" spans="1:11" ht="13.5">
      <c r="A16" s="33" t="s">
        <v>26</v>
      </c>
      <c r="B16" s="6">
        <v>2095888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147408</v>
      </c>
      <c r="J16" s="6">
        <v>154911</v>
      </c>
      <c r="K16" s="25">
        <v>162734</v>
      </c>
    </row>
    <row r="17" spans="1:11" ht="13.5">
      <c r="A17" s="22" t="s">
        <v>27</v>
      </c>
      <c r="B17" s="6">
        <v>32115301</v>
      </c>
      <c r="C17" s="6">
        <v>36529219</v>
      </c>
      <c r="D17" s="23">
        <v>52766363</v>
      </c>
      <c r="E17" s="24">
        <v>35530631</v>
      </c>
      <c r="F17" s="6">
        <v>38159965</v>
      </c>
      <c r="G17" s="25">
        <v>38159965</v>
      </c>
      <c r="H17" s="26">
        <v>0</v>
      </c>
      <c r="I17" s="24">
        <v>48360197</v>
      </c>
      <c r="J17" s="6">
        <v>49244301</v>
      </c>
      <c r="K17" s="25">
        <v>51730509</v>
      </c>
    </row>
    <row r="18" spans="1:11" ht="13.5">
      <c r="A18" s="34" t="s">
        <v>28</v>
      </c>
      <c r="B18" s="35">
        <f>SUM(B11:B17)</f>
        <v>81923879</v>
      </c>
      <c r="C18" s="36">
        <f aca="true" t="shared" si="1" ref="C18:K18">SUM(C11:C17)</f>
        <v>91699297</v>
      </c>
      <c r="D18" s="37">
        <f t="shared" si="1"/>
        <v>120477803</v>
      </c>
      <c r="E18" s="35">
        <f t="shared" si="1"/>
        <v>107729408</v>
      </c>
      <c r="F18" s="36">
        <f t="shared" si="1"/>
        <v>111630859</v>
      </c>
      <c r="G18" s="38">
        <f t="shared" si="1"/>
        <v>111630859</v>
      </c>
      <c r="H18" s="39">
        <f t="shared" si="1"/>
        <v>0</v>
      </c>
      <c r="I18" s="35">
        <f t="shared" si="1"/>
        <v>135256722</v>
      </c>
      <c r="J18" s="36">
        <f t="shared" si="1"/>
        <v>150200072</v>
      </c>
      <c r="K18" s="38">
        <f t="shared" si="1"/>
        <v>156233817</v>
      </c>
    </row>
    <row r="19" spans="1:11" ht="13.5">
      <c r="A19" s="34" t="s">
        <v>29</v>
      </c>
      <c r="B19" s="40">
        <f>+B10-B18</f>
        <v>-2155159</v>
      </c>
      <c r="C19" s="41">
        <f aca="true" t="shared" si="2" ref="C19:K19">+C10-C18</f>
        <v>825708</v>
      </c>
      <c r="D19" s="42">
        <f t="shared" si="2"/>
        <v>-17356821</v>
      </c>
      <c r="E19" s="40">
        <f t="shared" si="2"/>
        <v>28226200</v>
      </c>
      <c r="F19" s="41">
        <f t="shared" si="2"/>
        <v>15716236</v>
      </c>
      <c r="G19" s="43">
        <f t="shared" si="2"/>
        <v>15716236</v>
      </c>
      <c r="H19" s="44">
        <f t="shared" si="2"/>
        <v>0</v>
      </c>
      <c r="I19" s="40">
        <f t="shared" si="2"/>
        <v>32104026</v>
      </c>
      <c r="J19" s="41">
        <f t="shared" si="2"/>
        <v>27628265</v>
      </c>
      <c r="K19" s="43">
        <f t="shared" si="2"/>
        <v>24402052</v>
      </c>
    </row>
    <row r="20" spans="1:11" ht="13.5">
      <c r="A20" s="22" t="s">
        <v>30</v>
      </c>
      <c r="B20" s="24">
        <v>19359936</v>
      </c>
      <c r="C20" s="6">
        <v>27790420</v>
      </c>
      <c r="D20" s="23">
        <v>35173008</v>
      </c>
      <c r="E20" s="24">
        <v>30147800</v>
      </c>
      <c r="F20" s="6">
        <v>30633173</v>
      </c>
      <c r="G20" s="25">
        <v>30633173</v>
      </c>
      <c r="H20" s="26">
        <v>0</v>
      </c>
      <c r="I20" s="24">
        <v>30000000</v>
      </c>
      <c r="J20" s="6">
        <v>38793600</v>
      </c>
      <c r="K20" s="25">
        <v>41877250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17204777</v>
      </c>
      <c r="C22" s="52">
        <f aca="true" t="shared" si="3" ref="C22:K22">SUM(C19:C21)</f>
        <v>28616128</v>
      </c>
      <c r="D22" s="53">
        <f t="shared" si="3"/>
        <v>17816187</v>
      </c>
      <c r="E22" s="51">
        <f t="shared" si="3"/>
        <v>58374000</v>
      </c>
      <c r="F22" s="52">
        <f t="shared" si="3"/>
        <v>46349409</v>
      </c>
      <c r="G22" s="54">
        <f t="shared" si="3"/>
        <v>46349409</v>
      </c>
      <c r="H22" s="55">
        <f t="shared" si="3"/>
        <v>0</v>
      </c>
      <c r="I22" s="51">
        <f t="shared" si="3"/>
        <v>62104026</v>
      </c>
      <c r="J22" s="52">
        <f t="shared" si="3"/>
        <v>66421865</v>
      </c>
      <c r="K22" s="54">
        <f t="shared" si="3"/>
        <v>66279302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17204777</v>
      </c>
      <c r="C24" s="41">
        <f aca="true" t="shared" si="4" ref="C24:K24">SUM(C22:C23)</f>
        <v>28616128</v>
      </c>
      <c r="D24" s="42">
        <f t="shared" si="4"/>
        <v>17816187</v>
      </c>
      <c r="E24" s="40">
        <f t="shared" si="4"/>
        <v>58374000</v>
      </c>
      <c r="F24" s="41">
        <f t="shared" si="4"/>
        <v>46349409</v>
      </c>
      <c r="G24" s="43">
        <f t="shared" si="4"/>
        <v>46349409</v>
      </c>
      <c r="H24" s="44">
        <f t="shared" si="4"/>
        <v>0</v>
      </c>
      <c r="I24" s="40">
        <f t="shared" si="4"/>
        <v>62104026</v>
      </c>
      <c r="J24" s="41">
        <f t="shared" si="4"/>
        <v>66421865</v>
      </c>
      <c r="K24" s="43">
        <f t="shared" si="4"/>
        <v>66279302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17543578</v>
      </c>
      <c r="C27" s="7">
        <v>31459413</v>
      </c>
      <c r="D27" s="64">
        <v>34553666</v>
      </c>
      <c r="E27" s="65">
        <v>45807200</v>
      </c>
      <c r="F27" s="7">
        <v>37008728</v>
      </c>
      <c r="G27" s="66">
        <v>37008728</v>
      </c>
      <c r="H27" s="67">
        <v>0</v>
      </c>
      <c r="I27" s="65">
        <v>48250000</v>
      </c>
      <c r="J27" s="7">
        <v>49279010</v>
      </c>
      <c r="K27" s="66">
        <v>48598326</v>
      </c>
    </row>
    <row r="28" spans="1:11" ht="13.5">
      <c r="A28" s="68" t="s">
        <v>30</v>
      </c>
      <c r="B28" s="6">
        <v>15950473</v>
      </c>
      <c r="C28" s="6">
        <v>27790420</v>
      </c>
      <c r="D28" s="23">
        <v>34553666</v>
      </c>
      <c r="E28" s="24">
        <v>30148000</v>
      </c>
      <c r="F28" s="6">
        <v>30633173</v>
      </c>
      <c r="G28" s="25">
        <v>30633173</v>
      </c>
      <c r="H28" s="26">
        <v>0</v>
      </c>
      <c r="I28" s="24">
        <v>30000000</v>
      </c>
      <c r="J28" s="6">
        <v>38793600</v>
      </c>
      <c r="K28" s="25">
        <v>41877250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1593105</v>
      </c>
      <c r="C31" s="6">
        <v>3668993</v>
      </c>
      <c r="D31" s="23">
        <v>0</v>
      </c>
      <c r="E31" s="24">
        <v>15659200</v>
      </c>
      <c r="F31" s="6">
        <v>6375555</v>
      </c>
      <c r="G31" s="25">
        <v>6375555</v>
      </c>
      <c r="H31" s="26">
        <v>0</v>
      </c>
      <c r="I31" s="24">
        <v>18250000</v>
      </c>
      <c r="J31" s="6">
        <v>10485410</v>
      </c>
      <c r="K31" s="25">
        <v>6721076</v>
      </c>
    </row>
    <row r="32" spans="1:11" ht="13.5">
      <c r="A32" s="34" t="s">
        <v>36</v>
      </c>
      <c r="B32" s="7">
        <f>SUM(B28:B31)</f>
        <v>17543578</v>
      </c>
      <c r="C32" s="7">
        <f aca="true" t="shared" si="5" ref="C32:K32">SUM(C28:C31)</f>
        <v>31459413</v>
      </c>
      <c r="D32" s="64">
        <f t="shared" si="5"/>
        <v>34553666</v>
      </c>
      <c r="E32" s="65">
        <f t="shared" si="5"/>
        <v>45807200</v>
      </c>
      <c r="F32" s="7">
        <f t="shared" si="5"/>
        <v>37008728</v>
      </c>
      <c r="G32" s="66">
        <f t="shared" si="5"/>
        <v>37008728</v>
      </c>
      <c r="H32" s="67">
        <f t="shared" si="5"/>
        <v>0</v>
      </c>
      <c r="I32" s="65">
        <f t="shared" si="5"/>
        <v>48250000</v>
      </c>
      <c r="J32" s="7">
        <f t="shared" si="5"/>
        <v>49279010</v>
      </c>
      <c r="K32" s="66">
        <f t="shared" si="5"/>
        <v>48598326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8610585</v>
      </c>
      <c r="C35" s="6">
        <v>17663120</v>
      </c>
      <c r="D35" s="23">
        <v>14803826</v>
      </c>
      <c r="E35" s="24">
        <v>49049404</v>
      </c>
      <c r="F35" s="6">
        <v>60236363</v>
      </c>
      <c r="G35" s="25">
        <v>60236363</v>
      </c>
      <c r="H35" s="26">
        <v>40989789</v>
      </c>
      <c r="I35" s="24">
        <v>74865674</v>
      </c>
      <c r="J35" s="6">
        <v>115646553</v>
      </c>
      <c r="K35" s="25">
        <v>155603292</v>
      </c>
    </row>
    <row r="36" spans="1:11" ht="13.5">
      <c r="A36" s="22" t="s">
        <v>39</v>
      </c>
      <c r="B36" s="6">
        <v>293240282</v>
      </c>
      <c r="C36" s="6">
        <v>306914918</v>
      </c>
      <c r="D36" s="23">
        <v>326743428</v>
      </c>
      <c r="E36" s="24">
        <v>332121885</v>
      </c>
      <c r="F36" s="6">
        <v>356877885</v>
      </c>
      <c r="G36" s="25">
        <v>356877885</v>
      </c>
      <c r="H36" s="26">
        <v>345977312</v>
      </c>
      <c r="I36" s="24">
        <v>351030587</v>
      </c>
      <c r="J36" s="6">
        <v>340958806</v>
      </c>
      <c r="K36" s="25">
        <v>319365472</v>
      </c>
    </row>
    <row r="37" spans="1:11" ht="13.5">
      <c r="A37" s="22" t="s">
        <v>40</v>
      </c>
      <c r="B37" s="6">
        <v>35877213</v>
      </c>
      <c r="C37" s="6">
        <v>31936692</v>
      </c>
      <c r="D37" s="23">
        <v>31432641</v>
      </c>
      <c r="E37" s="24">
        <v>18973682</v>
      </c>
      <c r="F37" s="6">
        <v>18973682</v>
      </c>
      <c r="G37" s="25">
        <v>18973682</v>
      </c>
      <c r="H37" s="26">
        <v>19135029</v>
      </c>
      <c r="I37" s="24">
        <v>19501535</v>
      </c>
      <c r="J37" s="6">
        <v>14577625</v>
      </c>
      <c r="K37" s="25">
        <v>14874673</v>
      </c>
    </row>
    <row r="38" spans="1:11" ht="13.5">
      <c r="A38" s="22" t="s">
        <v>41</v>
      </c>
      <c r="B38" s="6">
        <v>7272604</v>
      </c>
      <c r="C38" s="6">
        <v>6132759</v>
      </c>
      <c r="D38" s="23">
        <v>5231540</v>
      </c>
      <c r="E38" s="24">
        <v>1211607</v>
      </c>
      <c r="F38" s="6">
        <v>6370987</v>
      </c>
      <c r="G38" s="25">
        <v>6370987</v>
      </c>
      <c r="H38" s="26">
        <v>17138268</v>
      </c>
      <c r="I38" s="24">
        <v>9816180</v>
      </c>
      <c r="J38" s="6">
        <v>12077625</v>
      </c>
      <c r="K38" s="25">
        <v>12374673</v>
      </c>
    </row>
    <row r="39" spans="1:11" ht="13.5">
      <c r="A39" s="22" t="s">
        <v>42</v>
      </c>
      <c r="B39" s="6">
        <v>258701050</v>
      </c>
      <c r="C39" s="6">
        <v>286508587</v>
      </c>
      <c r="D39" s="23">
        <v>304883073</v>
      </c>
      <c r="E39" s="24">
        <v>360986000</v>
      </c>
      <c r="F39" s="6">
        <v>391769579</v>
      </c>
      <c r="G39" s="25">
        <v>391769579</v>
      </c>
      <c r="H39" s="26">
        <v>350693804</v>
      </c>
      <c r="I39" s="24">
        <v>396578546</v>
      </c>
      <c r="J39" s="6">
        <v>429950109</v>
      </c>
      <c r="K39" s="25">
        <v>447719418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22001013</v>
      </c>
      <c r="C42" s="6">
        <v>34911157</v>
      </c>
      <c r="D42" s="23">
        <v>34140666</v>
      </c>
      <c r="E42" s="24">
        <v>57651427</v>
      </c>
      <c r="F42" s="6">
        <v>48349530</v>
      </c>
      <c r="G42" s="25">
        <v>48349530</v>
      </c>
      <c r="H42" s="26">
        <v>51229771</v>
      </c>
      <c r="I42" s="24">
        <v>74239990</v>
      </c>
      <c r="J42" s="6">
        <v>89237672</v>
      </c>
      <c r="K42" s="25">
        <v>87492935</v>
      </c>
    </row>
    <row r="43" spans="1:11" ht="13.5">
      <c r="A43" s="22" t="s">
        <v>45</v>
      </c>
      <c r="B43" s="6">
        <v>-22318440</v>
      </c>
      <c r="C43" s="6">
        <v>-25382042</v>
      </c>
      <c r="D43" s="23">
        <v>-33794651</v>
      </c>
      <c r="E43" s="24">
        <v>-41382000</v>
      </c>
      <c r="F43" s="6">
        <v>-36508728</v>
      </c>
      <c r="G43" s="25">
        <v>-36508728</v>
      </c>
      <c r="H43" s="26">
        <v>-38495903</v>
      </c>
      <c r="I43" s="24">
        <v>-48250004</v>
      </c>
      <c r="J43" s="6">
        <v>-49279010</v>
      </c>
      <c r="K43" s="25">
        <v>-48598325</v>
      </c>
    </row>
    <row r="44" spans="1:11" ht="13.5">
      <c r="A44" s="22" t="s">
        <v>46</v>
      </c>
      <c r="B44" s="6">
        <v>850400</v>
      </c>
      <c r="C44" s="6">
        <v>-1895389</v>
      </c>
      <c r="D44" s="23">
        <v>-1084233</v>
      </c>
      <c r="E44" s="24">
        <v>-1700000</v>
      </c>
      <c r="F44" s="6">
        <v>-1700000</v>
      </c>
      <c r="G44" s="25">
        <v>-1700000</v>
      </c>
      <c r="H44" s="26">
        <v>-445657</v>
      </c>
      <c r="I44" s="24">
        <v>-1250004</v>
      </c>
      <c r="J44" s="6">
        <v>-1250000</v>
      </c>
      <c r="K44" s="25">
        <v>-1250000</v>
      </c>
    </row>
    <row r="45" spans="1:11" ht="13.5">
      <c r="A45" s="34" t="s">
        <v>47</v>
      </c>
      <c r="B45" s="7">
        <v>-4273191</v>
      </c>
      <c r="C45" s="7">
        <v>1632834</v>
      </c>
      <c r="D45" s="64">
        <v>894935</v>
      </c>
      <c r="E45" s="65">
        <v>92162427</v>
      </c>
      <c r="F45" s="7">
        <v>11035737</v>
      </c>
      <c r="G45" s="66">
        <v>11035737</v>
      </c>
      <c r="H45" s="67">
        <v>12712597</v>
      </c>
      <c r="I45" s="65">
        <v>29482506</v>
      </c>
      <c r="J45" s="7">
        <v>68191168</v>
      </c>
      <c r="K45" s="66">
        <v>105835778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-6000892</v>
      </c>
      <c r="C48" s="6">
        <v>1633153</v>
      </c>
      <c r="D48" s="23">
        <v>894935</v>
      </c>
      <c r="E48" s="24">
        <v>17208121</v>
      </c>
      <c r="F48" s="6">
        <v>11395080</v>
      </c>
      <c r="G48" s="25">
        <v>11395080</v>
      </c>
      <c r="H48" s="26">
        <v>13868633</v>
      </c>
      <c r="I48" s="24">
        <v>29482523</v>
      </c>
      <c r="J48" s="6">
        <v>68191000</v>
      </c>
      <c r="K48" s="25">
        <v>105836000</v>
      </c>
    </row>
    <row r="49" spans="1:11" ht="13.5">
      <c r="A49" s="22" t="s">
        <v>50</v>
      </c>
      <c r="B49" s="6">
        <f>+B75</f>
        <v>19107273.030397475</v>
      </c>
      <c r="C49" s="6">
        <f aca="true" t="shared" si="6" ref="C49:K49">+C75</f>
        <v>18340457.604300853</v>
      </c>
      <c r="D49" s="23">
        <f t="shared" si="6"/>
        <v>19211306.390229765</v>
      </c>
      <c r="E49" s="24">
        <f t="shared" si="6"/>
        <v>-5635934.6125241555</v>
      </c>
      <c r="F49" s="6">
        <f t="shared" si="6"/>
        <v>-17643581.8630706</v>
      </c>
      <c r="G49" s="25">
        <f t="shared" si="6"/>
        <v>-17643581.8630706</v>
      </c>
      <c r="H49" s="26">
        <f t="shared" si="6"/>
        <v>7020457</v>
      </c>
      <c r="I49" s="24">
        <f t="shared" si="6"/>
        <v>-8679367.686230075</v>
      </c>
      <c r="J49" s="6">
        <f t="shared" si="6"/>
        <v>-17235816.155064855</v>
      </c>
      <c r="K49" s="25">
        <f t="shared" si="6"/>
        <v>-18920012.010409016</v>
      </c>
    </row>
    <row r="50" spans="1:11" ht="13.5">
      <c r="A50" s="34" t="s">
        <v>51</v>
      </c>
      <c r="B50" s="7">
        <f>+B48-B49</f>
        <v>-25108165.030397475</v>
      </c>
      <c r="C50" s="7">
        <f aca="true" t="shared" si="7" ref="C50:K50">+C48-C49</f>
        <v>-16707304.604300853</v>
      </c>
      <c r="D50" s="64">
        <f t="shared" si="7"/>
        <v>-18316371.390229765</v>
      </c>
      <c r="E50" s="65">
        <f t="shared" si="7"/>
        <v>22844055.612524156</v>
      </c>
      <c r="F50" s="7">
        <f t="shared" si="7"/>
        <v>29038661.8630706</v>
      </c>
      <c r="G50" s="66">
        <f t="shared" si="7"/>
        <v>29038661.8630706</v>
      </c>
      <c r="H50" s="67">
        <f t="shared" si="7"/>
        <v>6848176</v>
      </c>
      <c r="I50" s="65">
        <f t="shared" si="7"/>
        <v>38161890.68623008</v>
      </c>
      <c r="J50" s="7">
        <f t="shared" si="7"/>
        <v>85426816.15506485</v>
      </c>
      <c r="K50" s="66">
        <f t="shared" si="7"/>
        <v>124756012.01040901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275674852</v>
      </c>
      <c r="C53" s="6">
        <v>290207000</v>
      </c>
      <c r="D53" s="23">
        <v>313574700</v>
      </c>
      <c r="E53" s="24">
        <v>93651000</v>
      </c>
      <c r="F53" s="6">
        <v>84852528</v>
      </c>
      <c r="G53" s="25">
        <v>84852528</v>
      </c>
      <c r="H53" s="26">
        <v>47843800</v>
      </c>
      <c r="I53" s="24">
        <v>351031000</v>
      </c>
      <c r="J53" s="6">
        <v>340959010</v>
      </c>
      <c r="K53" s="25">
        <v>319364326</v>
      </c>
    </row>
    <row r="54" spans="1:11" ht="13.5">
      <c r="A54" s="22" t="s">
        <v>135</v>
      </c>
      <c r="B54" s="6">
        <v>6589475</v>
      </c>
      <c r="C54" s="6">
        <v>11013940</v>
      </c>
      <c r="D54" s="23">
        <v>13030333</v>
      </c>
      <c r="E54" s="24">
        <v>7791000</v>
      </c>
      <c r="F54" s="6">
        <v>7791000</v>
      </c>
      <c r="G54" s="25">
        <v>7791000</v>
      </c>
      <c r="H54" s="26">
        <v>0</v>
      </c>
      <c r="I54" s="24">
        <v>16520000</v>
      </c>
      <c r="J54" s="6">
        <v>27360868</v>
      </c>
      <c r="K54" s="25">
        <v>25742592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37008728</v>
      </c>
      <c r="G55" s="25">
        <v>37008728</v>
      </c>
      <c r="H55" s="26">
        <v>0</v>
      </c>
      <c r="I55" s="24">
        <v>22000000</v>
      </c>
      <c r="J55" s="6">
        <v>20000000</v>
      </c>
      <c r="K55" s="25">
        <v>20000000</v>
      </c>
    </row>
    <row r="56" spans="1:11" ht="13.5">
      <c r="A56" s="22" t="s">
        <v>55</v>
      </c>
      <c r="B56" s="6">
        <v>3726662</v>
      </c>
      <c r="C56" s="6">
        <v>2040579</v>
      </c>
      <c r="D56" s="23">
        <v>3828951</v>
      </c>
      <c r="E56" s="24">
        <v>10348250</v>
      </c>
      <c r="F56" s="6">
        <v>0</v>
      </c>
      <c r="G56" s="25">
        <v>0</v>
      </c>
      <c r="H56" s="26">
        <v>0</v>
      </c>
      <c r="I56" s="24">
        <v>12618828</v>
      </c>
      <c r="J56" s="6">
        <v>11564416</v>
      </c>
      <c r="K56" s="25">
        <v>12133269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100000</v>
      </c>
      <c r="F59" s="6">
        <v>10867</v>
      </c>
      <c r="G59" s="25">
        <v>10867</v>
      </c>
      <c r="H59" s="26">
        <v>10867</v>
      </c>
      <c r="I59" s="24">
        <v>147408</v>
      </c>
      <c r="J59" s="6">
        <v>154911</v>
      </c>
      <c r="K59" s="25">
        <v>162734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300000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28909</v>
      </c>
      <c r="G62" s="93">
        <v>28909</v>
      </c>
      <c r="H62" s="94">
        <v>28909</v>
      </c>
      <c r="I62" s="91">
        <v>28950</v>
      </c>
      <c r="J62" s="92">
        <v>28950</v>
      </c>
      <c r="K62" s="93">
        <v>28950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19509</v>
      </c>
      <c r="G63" s="93">
        <v>19509</v>
      </c>
      <c r="H63" s="94">
        <v>19509</v>
      </c>
      <c r="I63" s="91">
        <v>17013</v>
      </c>
      <c r="J63" s="92">
        <v>16650</v>
      </c>
      <c r="K63" s="93">
        <v>16650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79987</v>
      </c>
      <c r="G64" s="93">
        <v>79987</v>
      </c>
      <c r="H64" s="94">
        <v>79987</v>
      </c>
      <c r="I64" s="91">
        <v>79987</v>
      </c>
      <c r="J64" s="92">
        <v>80487</v>
      </c>
      <c r="K64" s="93">
        <v>80487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300</v>
      </c>
      <c r="F65" s="92">
        <v>300</v>
      </c>
      <c r="G65" s="93">
        <v>300</v>
      </c>
      <c r="H65" s="94">
        <v>300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0.8493402001626055</v>
      </c>
      <c r="C70" s="5">
        <f aca="true" t="shared" si="8" ref="C70:K70">IF(ISERROR(C71/C72),0,(C71/C72))</f>
        <v>0.7084786509977935</v>
      </c>
      <c r="D70" s="5">
        <f t="shared" si="8"/>
        <v>0.6045008627769269</v>
      </c>
      <c r="E70" s="5">
        <f t="shared" si="8"/>
        <v>0.8939851014333862</v>
      </c>
      <c r="F70" s="5">
        <f t="shared" si="8"/>
        <v>0.6546363629118956</v>
      </c>
      <c r="G70" s="5">
        <f t="shared" si="8"/>
        <v>0.6546363629118956</v>
      </c>
      <c r="H70" s="5">
        <f t="shared" si="8"/>
        <v>0</v>
      </c>
      <c r="I70" s="5">
        <f t="shared" si="8"/>
        <v>0.6360195810606027</v>
      </c>
      <c r="J70" s="5">
        <f t="shared" si="8"/>
        <v>0.6371396863727382</v>
      </c>
      <c r="K70" s="5">
        <f t="shared" si="8"/>
        <v>0.6413853502498994</v>
      </c>
    </row>
    <row r="71" spans="1:11" ht="12.75" hidden="1">
      <c r="A71" s="1" t="s">
        <v>141</v>
      </c>
      <c r="B71" s="1">
        <f>+B83</f>
        <v>29244317</v>
      </c>
      <c r="C71" s="1">
        <f aca="true" t="shared" si="9" ref="C71:K71">+C83</f>
        <v>25867947</v>
      </c>
      <c r="D71" s="1">
        <f t="shared" si="9"/>
        <v>21601955</v>
      </c>
      <c r="E71" s="1">
        <f t="shared" si="9"/>
        <v>36348011</v>
      </c>
      <c r="F71" s="1">
        <f t="shared" si="9"/>
        <v>23576000</v>
      </c>
      <c r="G71" s="1">
        <f t="shared" si="9"/>
        <v>23576000</v>
      </c>
      <c r="H71" s="1">
        <f t="shared" si="9"/>
        <v>24147485</v>
      </c>
      <c r="I71" s="1">
        <f t="shared" si="9"/>
        <v>25136549</v>
      </c>
      <c r="J71" s="1">
        <f t="shared" si="9"/>
        <v>26505348</v>
      </c>
      <c r="K71" s="1">
        <f t="shared" si="9"/>
        <v>28000814</v>
      </c>
    </row>
    <row r="72" spans="1:11" ht="12.75" hidden="1">
      <c r="A72" s="1" t="s">
        <v>142</v>
      </c>
      <c r="B72" s="1">
        <f>+B77</f>
        <v>34431806</v>
      </c>
      <c r="C72" s="1">
        <f aca="true" t="shared" si="10" ref="C72:K72">+C77</f>
        <v>36511964</v>
      </c>
      <c r="D72" s="1">
        <f t="shared" si="10"/>
        <v>35735193</v>
      </c>
      <c r="E72" s="1">
        <f t="shared" si="10"/>
        <v>40658408</v>
      </c>
      <c r="F72" s="1">
        <f t="shared" si="10"/>
        <v>36013887</v>
      </c>
      <c r="G72" s="1">
        <f t="shared" si="10"/>
        <v>36013887</v>
      </c>
      <c r="H72" s="1">
        <f t="shared" si="10"/>
        <v>0</v>
      </c>
      <c r="I72" s="1">
        <f t="shared" si="10"/>
        <v>39521659</v>
      </c>
      <c r="J72" s="1">
        <f t="shared" si="10"/>
        <v>41600529</v>
      </c>
      <c r="K72" s="1">
        <f t="shared" si="10"/>
        <v>43656772</v>
      </c>
    </row>
    <row r="73" spans="1:11" ht="12.75" hidden="1">
      <c r="A73" s="1" t="s">
        <v>143</v>
      </c>
      <c r="B73" s="1">
        <f>+B74</f>
        <v>2683878.500000001</v>
      </c>
      <c r="C73" s="1">
        <f aca="true" t="shared" si="11" ref="C73:K73">+(C78+C80+C81+C82)-(B78+B80+B81+B82)</f>
        <v>7655563</v>
      </c>
      <c r="D73" s="1">
        <f t="shared" si="11"/>
        <v>-2121076</v>
      </c>
      <c r="E73" s="1">
        <f t="shared" si="11"/>
        <v>17932392</v>
      </c>
      <c r="F73" s="1">
        <f>+(F78+F80+F81+F82)-(D78+D80+D81+D82)</f>
        <v>34932392</v>
      </c>
      <c r="G73" s="1">
        <f>+(G78+G80+G81+G82)-(D78+D80+D81+D82)</f>
        <v>34932392</v>
      </c>
      <c r="H73" s="1">
        <f>+(H78+H80+H81+H82)-(D78+D80+D81+D82)</f>
        <v>13212265</v>
      </c>
      <c r="I73" s="1">
        <f>+(I78+I80+I81+I82)-(E78+E80+E81+E82)</f>
        <v>13541868</v>
      </c>
      <c r="J73" s="1">
        <f t="shared" si="11"/>
        <v>2072402</v>
      </c>
      <c r="K73" s="1">
        <f t="shared" si="11"/>
        <v>2311739</v>
      </c>
    </row>
    <row r="74" spans="1:11" ht="12.75" hidden="1">
      <c r="A74" s="1" t="s">
        <v>144</v>
      </c>
      <c r="B74" s="1">
        <f>+TREND(C74:E74)</f>
        <v>2683878.500000001</v>
      </c>
      <c r="C74" s="1">
        <f>+C73</f>
        <v>7655563</v>
      </c>
      <c r="D74" s="1">
        <f aca="true" t="shared" si="12" ref="D74:K74">+D73</f>
        <v>-2121076</v>
      </c>
      <c r="E74" s="1">
        <f t="shared" si="12"/>
        <v>17932392</v>
      </c>
      <c r="F74" s="1">
        <f t="shared" si="12"/>
        <v>34932392</v>
      </c>
      <c r="G74" s="1">
        <f t="shared" si="12"/>
        <v>34932392</v>
      </c>
      <c r="H74" s="1">
        <f t="shared" si="12"/>
        <v>13212265</v>
      </c>
      <c r="I74" s="1">
        <f t="shared" si="12"/>
        <v>13541868</v>
      </c>
      <c r="J74" s="1">
        <f t="shared" si="12"/>
        <v>2072402</v>
      </c>
      <c r="K74" s="1">
        <f t="shared" si="12"/>
        <v>2311739</v>
      </c>
    </row>
    <row r="75" spans="1:11" ht="12.75" hidden="1">
      <c r="A75" s="1" t="s">
        <v>145</v>
      </c>
      <c r="B75" s="1">
        <f>+B84-(((B80+B81+B78)*B70)-B79)</f>
        <v>19107273.030397475</v>
      </c>
      <c r="C75" s="1">
        <f aca="true" t="shared" si="13" ref="C75:K75">+C84-(((C80+C81+C78)*C70)-C79)</f>
        <v>18340457.604300853</v>
      </c>
      <c r="D75" s="1">
        <f t="shared" si="13"/>
        <v>19211306.390229765</v>
      </c>
      <c r="E75" s="1">
        <f t="shared" si="13"/>
        <v>-5635934.6125241555</v>
      </c>
      <c r="F75" s="1">
        <f t="shared" si="13"/>
        <v>-17643581.8630706</v>
      </c>
      <c r="G75" s="1">
        <f t="shared" si="13"/>
        <v>-17643581.8630706</v>
      </c>
      <c r="H75" s="1">
        <f t="shared" si="13"/>
        <v>7020457</v>
      </c>
      <c r="I75" s="1">
        <f t="shared" si="13"/>
        <v>-8679367.686230075</v>
      </c>
      <c r="J75" s="1">
        <f t="shared" si="13"/>
        <v>-17235816.155064855</v>
      </c>
      <c r="K75" s="1">
        <f t="shared" si="13"/>
        <v>-18920012.010409016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34431806</v>
      </c>
      <c r="C77" s="3">
        <v>36511964</v>
      </c>
      <c r="D77" s="3">
        <v>35735193</v>
      </c>
      <c r="E77" s="3">
        <v>40658408</v>
      </c>
      <c r="F77" s="3">
        <v>36013887</v>
      </c>
      <c r="G77" s="3">
        <v>36013887</v>
      </c>
      <c r="H77" s="3">
        <v>0</v>
      </c>
      <c r="I77" s="3">
        <v>39521659</v>
      </c>
      <c r="J77" s="3">
        <v>41600529</v>
      </c>
      <c r="K77" s="3">
        <v>43656772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26219991</v>
      </c>
      <c r="C79" s="3">
        <v>29697347</v>
      </c>
      <c r="D79" s="3">
        <v>27619243</v>
      </c>
      <c r="E79" s="3">
        <v>13483000</v>
      </c>
      <c r="F79" s="3">
        <v>13483000</v>
      </c>
      <c r="G79" s="3">
        <v>13483000</v>
      </c>
      <c r="H79" s="3">
        <v>6173759</v>
      </c>
      <c r="I79" s="3">
        <v>10185205</v>
      </c>
      <c r="J79" s="3">
        <v>3000000</v>
      </c>
      <c r="K79" s="3">
        <v>3000000</v>
      </c>
    </row>
    <row r="80" spans="1:11" ht="12.75" hidden="1">
      <c r="A80" s="2" t="s">
        <v>67</v>
      </c>
      <c r="B80" s="3">
        <v>8073880</v>
      </c>
      <c r="C80" s="3">
        <v>10296084</v>
      </c>
      <c r="D80" s="3">
        <v>13277369</v>
      </c>
      <c r="E80" s="3">
        <v>31841283</v>
      </c>
      <c r="F80" s="3">
        <v>48841283</v>
      </c>
      <c r="G80" s="3">
        <v>48841283</v>
      </c>
      <c r="H80" s="3">
        <v>23683712</v>
      </c>
      <c r="I80" s="3">
        <v>45383151</v>
      </c>
      <c r="J80" s="3">
        <v>47455553</v>
      </c>
      <c r="K80" s="3">
        <v>49767292</v>
      </c>
    </row>
    <row r="81" spans="1:11" ht="12.75" hidden="1">
      <c r="A81" s="2" t="s">
        <v>68</v>
      </c>
      <c r="B81" s="3">
        <v>300524</v>
      </c>
      <c r="C81" s="3">
        <v>5733883</v>
      </c>
      <c r="D81" s="3">
        <v>631522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3437444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29244317</v>
      </c>
      <c r="C83" s="3">
        <v>25867947</v>
      </c>
      <c r="D83" s="3">
        <v>21601955</v>
      </c>
      <c r="E83" s="3">
        <v>36348011</v>
      </c>
      <c r="F83" s="3">
        <v>23576000</v>
      </c>
      <c r="G83" s="3">
        <v>23576000</v>
      </c>
      <c r="H83" s="3">
        <v>24147485</v>
      </c>
      <c r="I83" s="3">
        <v>25136549</v>
      </c>
      <c r="J83" s="3">
        <v>26505348</v>
      </c>
      <c r="K83" s="3">
        <v>28000814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9346698</v>
      </c>
      <c r="F84" s="3">
        <v>846698</v>
      </c>
      <c r="G84" s="3">
        <v>846698</v>
      </c>
      <c r="H84" s="3">
        <v>846698</v>
      </c>
      <c r="I84" s="3">
        <v>10000000</v>
      </c>
      <c r="J84" s="3">
        <v>10000000</v>
      </c>
      <c r="K84" s="3">
        <v>10000000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51830252</v>
      </c>
      <c r="J85" s="3">
        <v>46000252</v>
      </c>
      <c r="K85" s="3">
        <v>41400252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45792525</v>
      </c>
      <c r="C6" s="6">
        <v>41939959</v>
      </c>
      <c r="D6" s="23">
        <v>43573187</v>
      </c>
      <c r="E6" s="24">
        <v>44803000</v>
      </c>
      <c r="F6" s="6">
        <v>44853806</v>
      </c>
      <c r="G6" s="25">
        <v>44853806</v>
      </c>
      <c r="H6" s="26">
        <v>0</v>
      </c>
      <c r="I6" s="24">
        <v>48063000</v>
      </c>
      <c r="J6" s="6">
        <v>47896000</v>
      </c>
      <c r="K6" s="25">
        <v>51116000</v>
      </c>
    </row>
    <row r="7" spans="1:11" ht="13.5">
      <c r="A7" s="22" t="s">
        <v>19</v>
      </c>
      <c r="B7" s="6">
        <v>11144388</v>
      </c>
      <c r="C7" s="6">
        <v>12679849</v>
      </c>
      <c r="D7" s="23">
        <v>6842770</v>
      </c>
      <c r="E7" s="24">
        <v>18245000</v>
      </c>
      <c r="F7" s="6">
        <v>1027598</v>
      </c>
      <c r="G7" s="25">
        <v>1027598</v>
      </c>
      <c r="H7" s="26">
        <v>0</v>
      </c>
      <c r="I7" s="24">
        <v>1085000</v>
      </c>
      <c r="J7" s="6">
        <v>1137000</v>
      </c>
      <c r="K7" s="25">
        <v>1204000</v>
      </c>
    </row>
    <row r="8" spans="1:11" ht="13.5">
      <c r="A8" s="22" t="s">
        <v>20</v>
      </c>
      <c r="B8" s="6">
        <v>201495669</v>
      </c>
      <c r="C8" s="6">
        <v>214250626</v>
      </c>
      <c r="D8" s="23">
        <v>281010971</v>
      </c>
      <c r="E8" s="24">
        <v>238736000</v>
      </c>
      <c r="F8" s="6">
        <v>239736000</v>
      </c>
      <c r="G8" s="25">
        <v>239736000</v>
      </c>
      <c r="H8" s="26">
        <v>0</v>
      </c>
      <c r="I8" s="24">
        <v>284387000</v>
      </c>
      <c r="J8" s="6">
        <v>309950000</v>
      </c>
      <c r="K8" s="25">
        <v>341388550</v>
      </c>
    </row>
    <row r="9" spans="1:11" ht="13.5">
      <c r="A9" s="22" t="s">
        <v>21</v>
      </c>
      <c r="B9" s="6">
        <v>5460458</v>
      </c>
      <c r="C9" s="6">
        <v>2697801</v>
      </c>
      <c r="D9" s="23">
        <v>6647365</v>
      </c>
      <c r="E9" s="24">
        <v>19166860</v>
      </c>
      <c r="F9" s="6">
        <v>10846284</v>
      </c>
      <c r="G9" s="25">
        <v>10846284</v>
      </c>
      <c r="H9" s="26">
        <v>0</v>
      </c>
      <c r="I9" s="24">
        <v>33289000</v>
      </c>
      <c r="J9" s="6">
        <v>38017000</v>
      </c>
      <c r="K9" s="25">
        <v>28244000</v>
      </c>
    </row>
    <row r="10" spans="1:11" ht="25.5">
      <c r="A10" s="27" t="s">
        <v>134</v>
      </c>
      <c r="B10" s="28">
        <f>SUM(B5:B9)</f>
        <v>263893040</v>
      </c>
      <c r="C10" s="29">
        <f aca="true" t="shared" si="0" ref="C10:K10">SUM(C5:C9)</f>
        <v>271568235</v>
      </c>
      <c r="D10" s="30">
        <f t="shared" si="0"/>
        <v>338074293</v>
      </c>
      <c r="E10" s="28">
        <f t="shared" si="0"/>
        <v>320950860</v>
      </c>
      <c r="F10" s="29">
        <f t="shared" si="0"/>
        <v>296463688</v>
      </c>
      <c r="G10" s="31">
        <f t="shared" si="0"/>
        <v>296463688</v>
      </c>
      <c r="H10" s="32">
        <f t="shared" si="0"/>
        <v>0</v>
      </c>
      <c r="I10" s="28">
        <f t="shared" si="0"/>
        <v>366824000</v>
      </c>
      <c r="J10" s="29">
        <f t="shared" si="0"/>
        <v>397000000</v>
      </c>
      <c r="K10" s="31">
        <f t="shared" si="0"/>
        <v>421952550</v>
      </c>
    </row>
    <row r="11" spans="1:11" ht="13.5">
      <c r="A11" s="22" t="s">
        <v>22</v>
      </c>
      <c r="B11" s="6">
        <v>60616009</v>
      </c>
      <c r="C11" s="6">
        <v>72699615</v>
      </c>
      <c r="D11" s="23">
        <v>111915496</v>
      </c>
      <c r="E11" s="24">
        <v>113787000</v>
      </c>
      <c r="F11" s="6">
        <v>116813123</v>
      </c>
      <c r="G11" s="25">
        <v>116813123</v>
      </c>
      <c r="H11" s="26">
        <v>0</v>
      </c>
      <c r="I11" s="24">
        <v>135491000</v>
      </c>
      <c r="J11" s="6">
        <v>142063000</v>
      </c>
      <c r="K11" s="25">
        <v>148642000</v>
      </c>
    </row>
    <row r="12" spans="1:11" ht="13.5">
      <c r="A12" s="22" t="s">
        <v>23</v>
      </c>
      <c r="B12" s="6">
        <v>6463614</v>
      </c>
      <c r="C12" s="6">
        <v>6243791</v>
      </c>
      <c r="D12" s="23">
        <v>6953469</v>
      </c>
      <c r="E12" s="24">
        <v>10447000</v>
      </c>
      <c r="F12" s="6">
        <v>7446800</v>
      </c>
      <c r="G12" s="25">
        <v>7446800</v>
      </c>
      <c r="H12" s="26">
        <v>0</v>
      </c>
      <c r="I12" s="24">
        <v>11409000</v>
      </c>
      <c r="J12" s="6">
        <v>12035000</v>
      </c>
      <c r="K12" s="25">
        <v>13655000</v>
      </c>
    </row>
    <row r="13" spans="1:11" ht="13.5">
      <c r="A13" s="22" t="s">
        <v>135</v>
      </c>
      <c r="B13" s="6">
        <v>47910043</v>
      </c>
      <c r="C13" s="6">
        <v>21108687</v>
      </c>
      <c r="D13" s="23">
        <v>28292736</v>
      </c>
      <c r="E13" s="24">
        <v>23118000</v>
      </c>
      <c r="F13" s="6">
        <v>23300820</v>
      </c>
      <c r="G13" s="25">
        <v>23300820</v>
      </c>
      <c r="H13" s="26">
        <v>0</v>
      </c>
      <c r="I13" s="24">
        <v>24607000</v>
      </c>
      <c r="J13" s="6">
        <v>26709000</v>
      </c>
      <c r="K13" s="25">
        <v>28293000</v>
      </c>
    </row>
    <row r="14" spans="1:11" ht="13.5">
      <c r="A14" s="22" t="s">
        <v>24</v>
      </c>
      <c r="B14" s="6">
        <v>1244107</v>
      </c>
      <c r="C14" s="6">
        <v>1125619</v>
      </c>
      <c r="D14" s="23">
        <v>1030069</v>
      </c>
      <c r="E14" s="24">
        <v>150000</v>
      </c>
      <c r="F14" s="6">
        <v>300000</v>
      </c>
      <c r="G14" s="25">
        <v>300000</v>
      </c>
      <c r="H14" s="26">
        <v>0</v>
      </c>
      <c r="I14" s="24">
        <v>317000</v>
      </c>
      <c r="J14" s="6">
        <v>332000</v>
      </c>
      <c r="K14" s="25">
        <v>352000</v>
      </c>
    </row>
    <row r="15" spans="1:11" ht="13.5">
      <c r="A15" s="22" t="s">
        <v>25</v>
      </c>
      <c r="B15" s="6">
        <v>63103104</v>
      </c>
      <c r="C15" s="6">
        <v>98109312</v>
      </c>
      <c r="D15" s="23">
        <v>113845099</v>
      </c>
      <c r="E15" s="24">
        <v>69463404</v>
      </c>
      <c r="F15" s="6">
        <v>79434878</v>
      </c>
      <c r="G15" s="25">
        <v>79434878</v>
      </c>
      <c r="H15" s="26">
        <v>0</v>
      </c>
      <c r="I15" s="24">
        <v>92309000</v>
      </c>
      <c r="J15" s="6">
        <v>98153000</v>
      </c>
      <c r="K15" s="25">
        <v>103938000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3625000</v>
      </c>
      <c r="F16" s="6">
        <v>3625000</v>
      </c>
      <c r="G16" s="25">
        <v>3625000</v>
      </c>
      <c r="H16" s="26">
        <v>0</v>
      </c>
      <c r="I16" s="24">
        <v>3828000</v>
      </c>
      <c r="J16" s="6">
        <v>4012000</v>
      </c>
      <c r="K16" s="25">
        <v>4248000</v>
      </c>
    </row>
    <row r="17" spans="1:11" ht="13.5">
      <c r="A17" s="22" t="s">
        <v>27</v>
      </c>
      <c r="B17" s="6">
        <v>75405455</v>
      </c>
      <c r="C17" s="6">
        <v>133360962</v>
      </c>
      <c r="D17" s="23">
        <v>208479920</v>
      </c>
      <c r="E17" s="24">
        <v>100360456</v>
      </c>
      <c r="F17" s="6">
        <v>87398381</v>
      </c>
      <c r="G17" s="25">
        <v>87398381</v>
      </c>
      <c r="H17" s="26">
        <v>0</v>
      </c>
      <c r="I17" s="24">
        <v>98863000</v>
      </c>
      <c r="J17" s="6">
        <v>113696000</v>
      </c>
      <c r="K17" s="25">
        <v>122824000</v>
      </c>
    </row>
    <row r="18" spans="1:11" ht="13.5">
      <c r="A18" s="34" t="s">
        <v>28</v>
      </c>
      <c r="B18" s="35">
        <f>SUM(B11:B17)</f>
        <v>254742332</v>
      </c>
      <c r="C18" s="36">
        <f aca="true" t="shared" si="1" ref="C18:K18">SUM(C11:C17)</f>
        <v>332647986</v>
      </c>
      <c r="D18" s="37">
        <f t="shared" si="1"/>
        <v>470516789</v>
      </c>
      <c r="E18" s="35">
        <f t="shared" si="1"/>
        <v>320950860</v>
      </c>
      <c r="F18" s="36">
        <f t="shared" si="1"/>
        <v>318319002</v>
      </c>
      <c r="G18" s="38">
        <f t="shared" si="1"/>
        <v>318319002</v>
      </c>
      <c r="H18" s="39">
        <f t="shared" si="1"/>
        <v>0</v>
      </c>
      <c r="I18" s="35">
        <f t="shared" si="1"/>
        <v>366824000</v>
      </c>
      <c r="J18" s="36">
        <f t="shared" si="1"/>
        <v>397000000</v>
      </c>
      <c r="K18" s="38">
        <f t="shared" si="1"/>
        <v>421952000</v>
      </c>
    </row>
    <row r="19" spans="1:11" ht="13.5">
      <c r="A19" s="34" t="s">
        <v>29</v>
      </c>
      <c r="B19" s="40">
        <f>+B10-B18</f>
        <v>9150708</v>
      </c>
      <c r="C19" s="41">
        <f aca="true" t="shared" si="2" ref="C19:K19">+C10-C18</f>
        <v>-61079751</v>
      </c>
      <c r="D19" s="42">
        <f t="shared" si="2"/>
        <v>-132442496</v>
      </c>
      <c r="E19" s="40">
        <f t="shared" si="2"/>
        <v>0</v>
      </c>
      <c r="F19" s="41">
        <f t="shared" si="2"/>
        <v>-21855314</v>
      </c>
      <c r="G19" s="43">
        <f t="shared" si="2"/>
        <v>-21855314</v>
      </c>
      <c r="H19" s="44">
        <f t="shared" si="2"/>
        <v>0</v>
      </c>
      <c r="I19" s="40">
        <f t="shared" si="2"/>
        <v>0</v>
      </c>
      <c r="J19" s="41">
        <f t="shared" si="2"/>
        <v>0</v>
      </c>
      <c r="K19" s="43">
        <f t="shared" si="2"/>
        <v>550</v>
      </c>
    </row>
    <row r="20" spans="1:11" ht="13.5">
      <c r="A20" s="22" t="s">
        <v>30</v>
      </c>
      <c r="B20" s="24">
        <v>229335461</v>
      </c>
      <c r="C20" s="6">
        <v>240874798</v>
      </c>
      <c r="D20" s="23">
        <v>234339320</v>
      </c>
      <c r="E20" s="24">
        <v>199285000</v>
      </c>
      <c r="F20" s="6">
        <v>158285000</v>
      </c>
      <c r="G20" s="25">
        <v>158285000</v>
      </c>
      <c r="H20" s="26">
        <v>0</v>
      </c>
      <c r="I20" s="24">
        <v>252173000</v>
      </c>
      <c r="J20" s="6">
        <v>258199000</v>
      </c>
      <c r="K20" s="25">
        <v>275619000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7000000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238486169</v>
      </c>
      <c r="C22" s="52">
        <f aca="true" t="shared" si="3" ref="C22:K22">SUM(C19:C21)</f>
        <v>179795047</v>
      </c>
      <c r="D22" s="53">
        <f t="shared" si="3"/>
        <v>101896824</v>
      </c>
      <c r="E22" s="51">
        <f t="shared" si="3"/>
        <v>206285000</v>
      </c>
      <c r="F22" s="52">
        <f t="shared" si="3"/>
        <v>136429686</v>
      </c>
      <c r="G22" s="54">
        <f t="shared" si="3"/>
        <v>136429686</v>
      </c>
      <c r="H22" s="55">
        <f t="shared" si="3"/>
        <v>0</v>
      </c>
      <c r="I22" s="51">
        <f t="shared" si="3"/>
        <v>252173000</v>
      </c>
      <c r="J22" s="52">
        <f t="shared" si="3"/>
        <v>258199000</v>
      </c>
      <c r="K22" s="54">
        <f t="shared" si="3"/>
        <v>275619550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238486169</v>
      </c>
      <c r="C24" s="41">
        <f aca="true" t="shared" si="4" ref="C24:K24">SUM(C22:C23)</f>
        <v>179795047</v>
      </c>
      <c r="D24" s="42">
        <f t="shared" si="4"/>
        <v>101896824</v>
      </c>
      <c r="E24" s="40">
        <f t="shared" si="4"/>
        <v>206285000</v>
      </c>
      <c r="F24" s="41">
        <f t="shared" si="4"/>
        <v>136429686</v>
      </c>
      <c r="G24" s="43">
        <f t="shared" si="4"/>
        <v>136429686</v>
      </c>
      <c r="H24" s="44">
        <f t="shared" si="4"/>
        <v>0</v>
      </c>
      <c r="I24" s="40">
        <f t="shared" si="4"/>
        <v>252173000</v>
      </c>
      <c r="J24" s="41">
        <f t="shared" si="4"/>
        <v>258199000</v>
      </c>
      <c r="K24" s="43">
        <f t="shared" si="4"/>
        <v>275619550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204900649</v>
      </c>
      <c r="C27" s="7">
        <v>262058306</v>
      </c>
      <c r="D27" s="64">
        <v>314235886</v>
      </c>
      <c r="E27" s="65">
        <v>206285000</v>
      </c>
      <c r="F27" s="7">
        <v>178782000</v>
      </c>
      <c r="G27" s="66">
        <v>178782000</v>
      </c>
      <c r="H27" s="67">
        <v>0</v>
      </c>
      <c r="I27" s="65">
        <v>252173000</v>
      </c>
      <c r="J27" s="7">
        <v>258199000</v>
      </c>
      <c r="K27" s="66">
        <v>275619000</v>
      </c>
    </row>
    <row r="28" spans="1:11" ht="13.5">
      <c r="A28" s="68" t="s">
        <v>30</v>
      </c>
      <c r="B28" s="6">
        <v>201012105</v>
      </c>
      <c r="C28" s="6">
        <v>229570971</v>
      </c>
      <c r="D28" s="23">
        <v>290079822</v>
      </c>
      <c r="E28" s="24">
        <v>199285000</v>
      </c>
      <c r="F28" s="6">
        <v>178782000</v>
      </c>
      <c r="G28" s="25">
        <v>178782000</v>
      </c>
      <c r="H28" s="26">
        <v>0</v>
      </c>
      <c r="I28" s="24">
        <v>252173000</v>
      </c>
      <c r="J28" s="6">
        <v>258199000</v>
      </c>
      <c r="K28" s="25">
        <v>275619000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3888544</v>
      </c>
      <c r="C31" s="6">
        <v>32487335</v>
      </c>
      <c r="D31" s="23">
        <v>24156064</v>
      </c>
      <c r="E31" s="24">
        <v>7000000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204900649</v>
      </c>
      <c r="C32" s="7">
        <f aca="true" t="shared" si="5" ref="C32:K32">SUM(C28:C31)</f>
        <v>262058306</v>
      </c>
      <c r="D32" s="64">
        <f t="shared" si="5"/>
        <v>314235886</v>
      </c>
      <c r="E32" s="65">
        <f t="shared" si="5"/>
        <v>206285000</v>
      </c>
      <c r="F32" s="7">
        <f t="shared" si="5"/>
        <v>178782000</v>
      </c>
      <c r="G32" s="66">
        <f t="shared" si="5"/>
        <v>178782000</v>
      </c>
      <c r="H32" s="67">
        <f t="shared" si="5"/>
        <v>0</v>
      </c>
      <c r="I32" s="65">
        <f t="shared" si="5"/>
        <v>252173000</v>
      </c>
      <c r="J32" s="7">
        <f t="shared" si="5"/>
        <v>258199000</v>
      </c>
      <c r="K32" s="66">
        <f t="shared" si="5"/>
        <v>275619000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364706362</v>
      </c>
      <c r="C35" s="6">
        <v>278958216</v>
      </c>
      <c r="D35" s="23">
        <v>146255144</v>
      </c>
      <c r="E35" s="24">
        <v>243344000</v>
      </c>
      <c r="F35" s="6">
        <v>127344000</v>
      </c>
      <c r="G35" s="25">
        <v>127344000</v>
      </c>
      <c r="H35" s="26">
        <v>117303319</v>
      </c>
      <c r="I35" s="24">
        <v>107812000</v>
      </c>
      <c r="J35" s="6">
        <v>114442000</v>
      </c>
      <c r="K35" s="25">
        <v>135090000</v>
      </c>
    </row>
    <row r="36" spans="1:11" ht="13.5">
      <c r="A36" s="22" t="s">
        <v>39</v>
      </c>
      <c r="B36" s="6">
        <v>1070706123</v>
      </c>
      <c r="C36" s="6">
        <v>1242750594</v>
      </c>
      <c r="D36" s="23">
        <v>1476368037</v>
      </c>
      <c r="E36" s="24">
        <v>1348015000</v>
      </c>
      <c r="F36" s="6">
        <v>1348015000</v>
      </c>
      <c r="G36" s="25">
        <v>1348015000</v>
      </c>
      <c r="H36" s="26">
        <v>1616321575</v>
      </c>
      <c r="I36" s="24">
        <v>1433484000</v>
      </c>
      <c r="J36" s="6">
        <v>1537189000</v>
      </c>
      <c r="K36" s="25">
        <v>1639733000</v>
      </c>
    </row>
    <row r="37" spans="1:11" ht="13.5">
      <c r="A37" s="22" t="s">
        <v>40</v>
      </c>
      <c r="B37" s="6">
        <v>161702579</v>
      </c>
      <c r="C37" s="6">
        <v>160586621</v>
      </c>
      <c r="D37" s="23">
        <v>160134116</v>
      </c>
      <c r="E37" s="24">
        <v>124897000</v>
      </c>
      <c r="F37" s="6">
        <v>124897000</v>
      </c>
      <c r="G37" s="25">
        <v>124897000</v>
      </c>
      <c r="H37" s="26">
        <v>202290912</v>
      </c>
      <c r="I37" s="24">
        <v>102084000</v>
      </c>
      <c r="J37" s="6">
        <v>122735000</v>
      </c>
      <c r="K37" s="25">
        <v>152576000</v>
      </c>
    </row>
    <row r="38" spans="1:11" ht="13.5">
      <c r="A38" s="22" t="s">
        <v>41</v>
      </c>
      <c r="B38" s="6">
        <v>10198300</v>
      </c>
      <c r="C38" s="6">
        <v>13164528</v>
      </c>
      <c r="D38" s="23">
        <v>12685687</v>
      </c>
      <c r="E38" s="24">
        <v>8339000</v>
      </c>
      <c r="F38" s="6">
        <v>8339000</v>
      </c>
      <c r="G38" s="25">
        <v>8339000</v>
      </c>
      <c r="H38" s="26">
        <v>9050017</v>
      </c>
      <c r="I38" s="24">
        <v>7578000</v>
      </c>
      <c r="J38" s="6">
        <v>6168000</v>
      </c>
      <c r="K38" s="25">
        <v>6018000</v>
      </c>
    </row>
    <row r="39" spans="1:11" ht="13.5">
      <c r="A39" s="22" t="s">
        <v>42</v>
      </c>
      <c r="B39" s="6">
        <v>1263511606</v>
      </c>
      <c r="C39" s="6">
        <v>1347957661</v>
      </c>
      <c r="D39" s="23">
        <v>1449803378</v>
      </c>
      <c r="E39" s="24">
        <v>1458123000</v>
      </c>
      <c r="F39" s="6">
        <v>1342123000</v>
      </c>
      <c r="G39" s="25">
        <v>1342123000</v>
      </c>
      <c r="H39" s="26">
        <v>1522283965</v>
      </c>
      <c r="I39" s="24">
        <v>1431634000</v>
      </c>
      <c r="J39" s="6">
        <v>1522728000</v>
      </c>
      <c r="K39" s="25">
        <v>1616229000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353154907</v>
      </c>
      <c r="C42" s="6">
        <v>147146099</v>
      </c>
      <c r="D42" s="23">
        <v>125448316</v>
      </c>
      <c r="E42" s="24">
        <v>222621000</v>
      </c>
      <c r="F42" s="6">
        <v>197174996</v>
      </c>
      <c r="G42" s="25">
        <v>197174996</v>
      </c>
      <c r="H42" s="26">
        <v>139641570</v>
      </c>
      <c r="I42" s="24">
        <v>270772001</v>
      </c>
      <c r="J42" s="6">
        <v>281262000</v>
      </c>
      <c r="K42" s="25">
        <v>296130000</v>
      </c>
    </row>
    <row r="43" spans="1:11" ht="13.5">
      <c r="A43" s="22" t="s">
        <v>45</v>
      </c>
      <c r="B43" s="6">
        <v>-178851130</v>
      </c>
      <c r="C43" s="6">
        <v>-192671039</v>
      </c>
      <c r="D43" s="23">
        <v>-261513949</v>
      </c>
      <c r="E43" s="24">
        <v>-106219004</v>
      </c>
      <c r="F43" s="6">
        <v>-237219000</v>
      </c>
      <c r="G43" s="25">
        <v>-237219000</v>
      </c>
      <c r="H43" s="26">
        <v>-127729719</v>
      </c>
      <c r="I43" s="24">
        <v>-237103004</v>
      </c>
      <c r="J43" s="6">
        <v>-242127000</v>
      </c>
      <c r="K43" s="25">
        <v>-258548000</v>
      </c>
    </row>
    <row r="44" spans="1:11" ht="13.5">
      <c r="A44" s="22" t="s">
        <v>46</v>
      </c>
      <c r="B44" s="6">
        <v>-3940900</v>
      </c>
      <c r="C44" s="6">
        <v>12734156</v>
      </c>
      <c r="D44" s="23">
        <v>7569720</v>
      </c>
      <c r="E44" s="24">
        <v>40000</v>
      </c>
      <c r="F44" s="6">
        <v>40000</v>
      </c>
      <c r="G44" s="25">
        <v>40000</v>
      </c>
      <c r="H44" s="26">
        <v>-1459434</v>
      </c>
      <c r="I44" s="24">
        <v>-1258000</v>
      </c>
      <c r="J44" s="6">
        <v>-1517000</v>
      </c>
      <c r="K44" s="25">
        <v>-1517000</v>
      </c>
    </row>
    <row r="45" spans="1:11" ht="13.5">
      <c r="A45" s="34" t="s">
        <v>47</v>
      </c>
      <c r="B45" s="7">
        <v>175660751</v>
      </c>
      <c r="C45" s="7">
        <v>143590576</v>
      </c>
      <c r="D45" s="64">
        <v>15094663</v>
      </c>
      <c r="E45" s="65">
        <v>231264996</v>
      </c>
      <c r="F45" s="7">
        <v>24518996</v>
      </c>
      <c r="G45" s="66">
        <v>24518996</v>
      </c>
      <c r="H45" s="67">
        <v>21830968</v>
      </c>
      <c r="I45" s="65">
        <v>37505997</v>
      </c>
      <c r="J45" s="7">
        <v>75123997</v>
      </c>
      <c r="K45" s="66">
        <v>111188997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175660751</v>
      </c>
      <c r="C48" s="6">
        <v>143590576</v>
      </c>
      <c r="D48" s="23">
        <v>15094663</v>
      </c>
      <c r="E48" s="24">
        <v>175000000</v>
      </c>
      <c r="F48" s="6">
        <v>60000000</v>
      </c>
      <c r="G48" s="25">
        <v>60000000</v>
      </c>
      <c r="H48" s="26">
        <v>13255888</v>
      </c>
      <c r="I48" s="24">
        <v>25289000</v>
      </c>
      <c r="J48" s="6">
        <v>39009000</v>
      </c>
      <c r="K48" s="25">
        <v>48135000</v>
      </c>
    </row>
    <row r="49" spans="1:11" ht="13.5">
      <c r="A49" s="22" t="s">
        <v>50</v>
      </c>
      <c r="B49" s="6">
        <f>+B75</f>
        <v>-15760797.923340887</v>
      </c>
      <c r="C49" s="6">
        <f aca="true" t="shared" si="6" ref="C49:K49">+C75</f>
        <v>67098032.03123526</v>
      </c>
      <c r="D49" s="23">
        <f t="shared" si="6"/>
        <v>116835937.7750744</v>
      </c>
      <c r="E49" s="24">
        <f t="shared" si="6"/>
        <v>89414749.13435796</v>
      </c>
      <c r="F49" s="6">
        <f t="shared" si="6"/>
        <v>104860996.8922851</v>
      </c>
      <c r="G49" s="25">
        <f t="shared" si="6"/>
        <v>104860996.8922851</v>
      </c>
      <c r="H49" s="26">
        <f t="shared" si="6"/>
        <v>180203561</v>
      </c>
      <c r="I49" s="24">
        <f t="shared" si="6"/>
        <v>19035056.71855639</v>
      </c>
      <c r="J49" s="6">
        <f t="shared" si="6"/>
        <v>45814784.93359561</v>
      </c>
      <c r="K49" s="25">
        <f t="shared" si="6"/>
        <v>65253243.69959678</v>
      </c>
    </row>
    <row r="50" spans="1:11" ht="13.5">
      <c r="A50" s="34" t="s">
        <v>51</v>
      </c>
      <c r="B50" s="7">
        <f>+B48-B49</f>
        <v>191421548.9233409</v>
      </c>
      <c r="C50" s="7">
        <f aca="true" t="shared" si="7" ref="C50:K50">+C48-C49</f>
        <v>76492543.96876474</v>
      </c>
      <c r="D50" s="64">
        <f t="shared" si="7"/>
        <v>-101741274.7750744</v>
      </c>
      <c r="E50" s="65">
        <f t="shared" si="7"/>
        <v>85585250.86564204</v>
      </c>
      <c r="F50" s="7">
        <f t="shared" si="7"/>
        <v>-44860996.89228509</v>
      </c>
      <c r="G50" s="66">
        <f t="shared" si="7"/>
        <v>-44860996.89228509</v>
      </c>
      <c r="H50" s="67">
        <f t="shared" si="7"/>
        <v>-166947673</v>
      </c>
      <c r="I50" s="65">
        <f t="shared" si="7"/>
        <v>6253943.281443611</v>
      </c>
      <c r="J50" s="7">
        <f t="shared" si="7"/>
        <v>-6805784.933595613</v>
      </c>
      <c r="K50" s="66">
        <f t="shared" si="7"/>
        <v>-17118243.699596778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204900649</v>
      </c>
      <c r="C53" s="6">
        <v>262058306</v>
      </c>
      <c r="D53" s="23">
        <v>314235886</v>
      </c>
      <c r="E53" s="24">
        <v>1347984000</v>
      </c>
      <c r="F53" s="6">
        <v>1320481000</v>
      </c>
      <c r="G53" s="25">
        <v>1320481000</v>
      </c>
      <c r="H53" s="26">
        <v>1141699000</v>
      </c>
      <c r="I53" s="24">
        <v>1347984000</v>
      </c>
      <c r="J53" s="6">
        <v>1537984000</v>
      </c>
      <c r="K53" s="25">
        <v>1639691000</v>
      </c>
    </row>
    <row r="54" spans="1:11" ht="13.5">
      <c r="A54" s="22" t="s">
        <v>135</v>
      </c>
      <c r="B54" s="6">
        <v>47910043</v>
      </c>
      <c r="C54" s="6">
        <v>21108687</v>
      </c>
      <c r="D54" s="23">
        <v>28292736</v>
      </c>
      <c r="E54" s="24">
        <v>23118000</v>
      </c>
      <c r="F54" s="6">
        <v>23300820</v>
      </c>
      <c r="G54" s="25">
        <v>23300820</v>
      </c>
      <c r="H54" s="26">
        <v>0</v>
      </c>
      <c r="I54" s="24">
        <v>24607000</v>
      </c>
      <c r="J54" s="6">
        <v>26709000</v>
      </c>
      <c r="K54" s="25">
        <v>28293000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29072460</v>
      </c>
      <c r="J56" s="6">
        <v>31879765</v>
      </c>
      <c r="K56" s="25">
        <v>33754491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38629</v>
      </c>
      <c r="F59" s="6">
        <v>38629</v>
      </c>
      <c r="G59" s="25">
        <v>38629</v>
      </c>
      <c r="H59" s="26">
        <v>38629</v>
      </c>
      <c r="I59" s="24">
        <v>38629</v>
      </c>
      <c r="J59" s="6">
        <v>40000</v>
      </c>
      <c r="K59" s="25">
        <v>40000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38629</v>
      </c>
      <c r="F60" s="6">
        <v>38629</v>
      </c>
      <c r="G60" s="25">
        <v>38629</v>
      </c>
      <c r="H60" s="26">
        <v>38629</v>
      </c>
      <c r="I60" s="24">
        <v>38629</v>
      </c>
      <c r="J60" s="6">
        <v>40000</v>
      </c>
      <c r="K60" s="25">
        <v>40000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28909</v>
      </c>
      <c r="F62" s="92">
        <v>28909</v>
      </c>
      <c r="G62" s="93">
        <v>28909</v>
      </c>
      <c r="H62" s="94">
        <v>28909</v>
      </c>
      <c r="I62" s="91">
        <v>28950</v>
      </c>
      <c r="J62" s="92">
        <v>28950</v>
      </c>
      <c r="K62" s="93">
        <v>28950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19509</v>
      </c>
      <c r="F63" s="92">
        <v>19509</v>
      </c>
      <c r="G63" s="93">
        <v>19509</v>
      </c>
      <c r="H63" s="94">
        <v>19509</v>
      </c>
      <c r="I63" s="91">
        <v>17013</v>
      </c>
      <c r="J63" s="92">
        <v>16650</v>
      </c>
      <c r="K63" s="93">
        <v>16650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79987</v>
      </c>
      <c r="F64" s="92">
        <v>79987</v>
      </c>
      <c r="G64" s="93">
        <v>79987</v>
      </c>
      <c r="H64" s="94">
        <v>79987</v>
      </c>
      <c r="I64" s="91">
        <v>79987</v>
      </c>
      <c r="J64" s="92">
        <v>80487</v>
      </c>
      <c r="K64" s="93">
        <v>80487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108660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0.9044412888123995</v>
      </c>
      <c r="C70" s="5">
        <f aca="true" t="shared" si="8" ref="C70:K70">IF(ISERROR(C71/C72),0,(C71/C72))</f>
        <v>0.9706921001412258</v>
      </c>
      <c r="D70" s="5">
        <f t="shared" si="8"/>
        <v>0.8870049855286338</v>
      </c>
      <c r="E70" s="5">
        <f t="shared" si="8"/>
        <v>0.4372684260994162</v>
      </c>
      <c r="F70" s="5">
        <f t="shared" si="8"/>
        <v>0.21418277780161576</v>
      </c>
      <c r="G70" s="5">
        <f t="shared" si="8"/>
        <v>0.21418277780161576</v>
      </c>
      <c r="H70" s="5">
        <f t="shared" si="8"/>
        <v>0</v>
      </c>
      <c r="I70" s="5">
        <f t="shared" si="8"/>
        <v>0.9420789163142885</v>
      </c>
      <c r="J70" s="5">
        <f t="shared" si="8"/>
        <v>0.9425116105827989</v>
      </c>
      <c r="K70" s="5">
        <f t="shared" si="8"/>
        <v>0.9340977822580645</v>
      </c>
    </row>
    <row r="71" spans="1:11" ht="12.75" hidden="1">
      <c r="A71" s="1" t="s">
        <v>141</v>
      </c>
      <c r="B71" s="1">
        <f>+B83</f>
        <v>46355314</v>
      </c>
      <c r="C71" s="1">
        <f aca="true" t="shared" si="9" ref="C71:K71">+C83</f>
        <v>43329521</v>
      </c>
      <c r="D71" s="1">
        <f t="shared" si="9"/>
        <v>44545880</v>
      </c>
      <c r="E71" s="1">
        <f t="shared" si="9"/>
        <v>27972000</v>
      </c>
      <c r="F71" s="1">
        <f t="shared" si="9"/>
        <v>11930000</v>
      </c>
      <c r="G71" s="1">
        <f t="shared" si="9"/>
        <v>11930000</v>
      </c>
      <c r="H71" s="1">
        <f t="shared" si="9"/>
        <v>302904035</v>
      </c>
      <c r="I71" s="1">
        <f t="shared" si="9"/>
        <v>76640004</v>
      </c>
      <c r="J71" s="1">
        <f t="shared" si="9"/>
        <v>80974000</v>
      </c>
      <c r="K71" s="1">
        <f t="shared" si="9"/>
        <v>74130000</v>
      </c>
    </row>
    <row r="72" spans="1:11" ht="12.75" hidden="1">
      <c r="A72" s="1" t="s">
        <v>142</v>
      </c>
      <c r="B72" s="1">
        <f>+B77</f>
        <v>51252983</v>
      </c>
      <c r="C72" s="1">
        <f aca="true" t="shared" si="10" ref="C72:K72">+C77</f>
        <v>44637760</v>
      </c>
      <c r="D72" s="1">
        <f t="shared" si="10"/>
        <v>50220552</v>
      </c>
      <c r="E72" s="1">
        <f t="shared" si="10"/>
        <v>63969860</v>
      </c>
      <c r="F72" s="1">
        <f t="shared" si="10"/>
        <v>55700090</v>
      </c>
      <c r="G72" s="1">
        <f t="shared" si="10"/>
        <v>55700090</v>
      </c>
      <c r="H72" s="1">
        <f t="shared" si="10"/>
        <v>0</v>
      </c>
      <c r="I72" s="1">
        <f t="shared" si="10"/>
        <v>81352000</v>
      </c>
      <c r="J72" s="1">
        <f t="shared" si="10"/>
        <v>85913000</v>
      </c>
      <c r="K72" s="1">
        <f t="shared" si="10"/>
        <v>79360000</v>
      </c>
    </row>
    <row r="73" spans="1:11" ht="12.75" hidden="1">
      <c r="A73" s="1" t="s">
        <v>143</v>
      </c>
      <c r="B73" s="1">
        <f>+B74</f>
        <v>-100483238.83333331</v>
      </c>
      <c r="C73" s="1">
        <f aca="true" t="shared" si="11" ref="C73:K73">+(C78+C80+C81+C82)-(B78+B80+B81+B82)</f>
        <v>-96536469</v>
      </c>
      <c r="D73" s="1">
        <f t="shared" si="11"/>
        <v>-48128472</v>
      </c>
      <c r="E73" s="1">
        <f t="shared" si="11"/>
        <v>23960144</v>
      </c>
      <c r="F73" s="1">
        <f>+(F78+F80+F81+F82)-(D78+D80+D81+D82)</f>
        <v>22960144</v>
      </c>
      <c r="G73" s="1">
        <f>+(G78+G80+G81+G82)-(D78+D80+D81+D82)</f>
        <v>22960144</v>
      </c>
      <c r="H73" s="1">
        <f>+(H78+H80+H81+H82)-(D78+D80+D81+D82)</f>
        <v>-27113050</v>
      </c>
      <c r="I73" s="1">
        <f>+(I78+I80+I81+I82)-(E78+E80+E81+E82)</f>
        <v>14179000</v>
      </c>
      <c r="J73" s="1">
        <f t="shared" si="11"/>
        <v>-7090000</v>
      </c>
      <c r="K73" s="1">
        <f t="shared" si="11"/>
        <v>11522000</v>
      </c>
    </row>
    <row r="74" spans="1:11" ht="12.75" hidden="1">
      <c r="A74" s="1" t="s">
        <v>144</v>
      </c>
      <c r="B74" s="1">
        <f>+TREND(C74:E74)</f>
        <v>-100483238.83333331</v>
      </c>
      <c r="C74" s="1">
        <f>+C73</f>
        <v>-96536469</v>
      </c>
      <c r="D74" s="1">
        <f aca="true" t="shared" si="12" ref="D74:K74">+D73</f>
        <v>-48128472</v>
      </c>
      <c r="E74" s="1">
        <f t="shared" si="12"/>
        <v>23960144</v>
      </c>
      <c r="F74" s="1">
        <f t="shared" si="12"/>
        <v>22960144</v>
      </c>
      <c r="G74" s="1">
        <f t="shared" si="12"/>
        <v>22960144</v>
      </c>
      <c r="H74" s="1">
        <f t="shared" si="12"/>
        <v>-27113050</v>
      </c>
      <c r="I74" s="1">
        <f t="shared" si="12"/>
        <v>14179000</v>
      </c>
      <c r="J74" s="1">
        <f t="shared" si="12"/>
        <v>-7090000</v>
      </c>
      <c r="K74" s="1">
        <f t="shared" si="12"/>
        <v>11522000</v>
      </c>
    </row>
    <row r="75" spans="1:11" ht="12.75" hidden="1">
      <c r="A75" s="1" t="s">
        <v>145</v>
      </c>
      <c r="B75" s="1">
        <f>+B84-(((B80+B81+B78)*B70)-B79)</f>
        <v>-15760797.923340887</v>
      </c>
      <c r="C75" s="1">
        <f aca="true" t="shared" si="13" ref="C75:K75">+C84-(((C80+C81+C78)*C70)-C79)</f>
        <v>67098032.03123526</v>
      </c>
      <c r="D75" s="1">
        <f t="shared" si="13"/>
        <v>116835937.7750744</v>
      </c>
      <c r="E75" s="1">
        <f t="shared" si="13"/>
        <v>89414749.13435796</v>
      </c>
      <c r="F75" s="1">
        <f t="shared" si="13"/>
        <v>104860996.8922851</v>
      </c>
      <c r="G75" s="1">
        <f t="shared" si="13"/>
        <v>104860996.8922851</v>
      </c>
      <c r="H75" s="1">
        <f t="shared" si="13"/>
        <v>180203561</v>
      </c>
      <c r="I75" s="1">
        <f t="shared" si="13"/>
        <v>19035056.71855639</v>
      </c>
      <c r="J75" s="1">
        <f t="shared" si="13"/>
        <v>45814784.93359561</v>
      </c>
      <c r="K75" s="1">
        <f t="shared" si="13"/>
        <v>65253243.69959678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51252983</v>
      </c>
      <c r="C77" s="3">
        <v>44637760</v>
      </c>
      <c r="D77" s="3">
        <v>50220552</v>
      </c>
      <c r="E77" s="3">
        <v>63969860</v>
      </c>
      <c r="F77" s="3">
        <v>55700090</v>
      </c>
      <c r="G77" s="3">
        <v>55700090</v>
      </c>
      <c r="H77" s="3">
        <v>0</v>
      </c>
      <c r="I77" s="3">
        <v>81352000</v>
      </c>
      <c r="J77" s="3">
        <v>85913000</v>
      </c>
      <c r="K77" s="3">
        <v>79360000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155163951</v>
      </c>
      <c r="C79" s="3">
        <v>156835923</v>
      </c>
      <c r="D79" s="3">
        <v>156146984</v>
      </c>
      <c r="E79" s="3">
        <v>119271000</v>
      </c>
      <c r="F79" s="3">
        <v>119271000</v>
      </c>
      <c r="G79" s="3">
        <v>119271000</v>
      </c>
      <c r="H79" s="3">
        <v>180203561</v>
      </c>
      <c r="I79" s="3">
        <v>96717000</v>
      </c>
      <c r="J79" s="3">
        <v>116850000</v>
      </c>
      <c r="K79" s="3">
        <v>146417000</v>
      </c>
    </row>
    <row r="80" spans="1:11" ht="12.75" hidden="1">
      <c r="A80" s="2" t="s">
        <v>67</v>
      </c>
      <c r="B80" s="3">
        <v>24805856</v>
      </c>
      <c r="C80" s="3">
        <v>14037124</v>
      </c>
      <c r="D80" s="3">
        <v>13570787</v>
      </c>
      <c r="E80" s="3">
        <v>29879000</v>
      </c>
      <c r="F80" s="3">
        <v>28879000</v>
      </c>
      <c r="G80" s="3">
        <v>28879000</v>
      </c>
      <c r="H80" s="3">
        <v>17205806</v>
      </c>
      <c r="I80" s="3">
        <v>44056000</v>
      </c>
      <c r="J80" s="3">
        <v>36963000</v>
      </c>
      <c r="K80" s="3">
        <v>48390000</v>
      </c>
    </row>
    <row r="81" spans="1:11" ht="12.75" hidden="1">
      <c r="A81" s="2" t="s">
        <v>68</v>
      </c>
      <c r="B81" s="3">
        <v>164177941</v>
      </c>
      <c r="C81" s="3">
        <v>78410204</v>
      </c>
      <c r="D81" s="3">
        <v>30748069</v>
      </c>
      <c r="E81" s="3">
        <v>38400000</v>
      </c>
      <c r="F81" s="3">
        <v>38400000</v>
      </c>
      <c r="G81" s="3">
        <v>38400000</v>
      </c>
      <c r="H81" s="3">
        <v>0</v>
      </c>
      <c r="I81" s="3">
        <v>38402000</v>
      </c>
      <c r="J81" s="3">
        <v>38405000</v>
      </c>
      <c r="K81" s="3">
        <v>38500000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46355314</v>
      </c>
      <c r="C83" s="3">
        <v>43329521</v>
      </c>
      <c r="D83" s="3">
        <v>44545880</v>
      </c>
      <c r="E83" s="3">
        <v>27972000</v>
      </c>
      <c r="F83" s="3">
        <v>11930000</v>
      </c>
      <c r="G83" s="3">
        <v>11930000</v>
      </c>
      <c r="H83" s="3">
        <v>302904035</v>
      </c>
      <c r="I83" s="3">
        <v>76640004</v>
      </c>
      <c r="J83" s="3">
        <v>80974000</v>
      </c>
      <c r="K83" s="3">
        <v>74130000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5064819</v>
      </c>
      <c r="C5" s="6">
        <v>5229884</v>
      </c>
      <c r="D5" s="23">
        <v>6012494</v>
      </c>
      <c r="E5" s="24">
        <v>5191000</v>
      </c>
      <c r="F5" s="6">
        <v>5190000</v>
      </c>
      <c r="G5" s="25">
        <v>5190000</v>
      </c>
      <c r="H5" s="26">
        <v>0</v>
      </c>
      <c r="I5" s="24">
        <v>5502000</v>
      </c>
      <c r="J5" s="6">
        <v>5832000</v>
      </c>
      <c r="K5" s="25">
        <v>6182000</v>
      </c>
    </row>
    <row r="6" spans="1:11" ht="13.5">
      <c r="A6" s="22" t="s">
        <v>18</v>
      </c>
      <c r="B6" s="6">
        <v>218465</v>
      </c>
      <c r="C6" s="6">
        <v>239503</v>
      </c>
      <c r="D6" s="23">
        <v>264336</v>
      </c>
      <c r="E6" s="24">
        <v>296000</v>
      </c>
      <c r="F6" s="6">
        <v>295638</v>
      </c>
      <c r="G6" s="25">
        <v>295638</v>
      </c>
      <c r="H6" s="26">
        <v>0</v>
      </c>
      <c r="I6" s="24">
        <v>313000</v>
      </c>
      <c r="J6" s="6">
        <v>332000</v>
      </c>
      <c r="K6" s="25">
        <v>352000</v>
      </c>
    </row>
    <row r="7" spans="1:11" ht="13.5">
      <c r="A7" s="22" t="s">
        <v>19</v>
      </c>
      <c r="B7" s="6">
        <v>416561</v>
      </c>
      <c r="C7" s="6">
        <v>622811</v>
      </c>
      <c r="D7" s="23">
        <v>996165</v>
      </c>
      <c r="E7" s="24">
        <v>250000</v>
      </c>
      <c r="F7" s="6">
        <v>250000</v>
      </c>
      <c r="G7" s="25">
        <v>250000</v>
      </c>
      <c r="H7" s="26">
        <v>0</v>
      </c>
      <c r="I7" s="24">
        <v>463000</v>
      </c>
      <c r="J7" s="6">
        <v>750000</v>
      </c>
      <c r="K7" s="25">
        <v>250000</v>
      </c>
    </row>
    <row r="8" spans="1:11" ht="13.5">
      <c r="A8" s="22" t="s">
        <v>20</v>
      </c>
      <c r="B8" s="6">
        <v>44638183</v>
      </c>
      <c r="C8" s="6">
        <v>46655860</v>
      </c>
      <c r="D8" s="23">
        <v>63719000</v>
      </c>
      <c r="E8" s="24">
        <v>73150000</v>
      </c>
      <c r="F8" s="6">
        <v>64950600</v>
      </c>
      <c r="G8" s="25">
        <v>64950600</v>
      </c>
      <c r="H8" s="26">
        <v>0</v>
      </c>
      <c r="I8" s="24">
        <v>98402000</v>
      </c>
      <c r="J8" s="6">
        <v>100624000</v>
      </c>
      <c r="K8" s="25">
        <v>100065000</v>
      </c>
    </row>
    <row r="9" spans="1:11" ht="13.5">
      <c r="A9" s="22" t="s">
        <v>21</v>
      </c>
      <c r="B9" s="6">
        <v>582431</v>
      </c>
      <c r="C9" s="6">
        <v>1050989</v>
      </c>
      <c r="D9" s="23">
        <v>2588005</v>
      </c>
      <c r="E9" s="24">
        <v>25442000</v>
      </c>
      <c r="F9" s="6">
        <v>4661762</v>
      </c>
      <c r="G9" s="25">
        <v>4661762</v>
      </c>
      <c r="H9" s="26">
        <v>0</v>
      </c>
      <c r="I9" s="24">
        <v>26937000</v>
      </c>
      <c r="J9" s="6">
        <v>7744000</v>
      </c>
      <c r="K9" s="25">
        <v>6278000</v>
      </c>
    </row>
    <row r="10" spans="1:11" ht="25.5">
      <c r="A10" s="27" t="s">
        <v>134</v>
      </c>
      <c r="B10" s="28">
        <f>SUM(B5:B9)</f>
        <v>50920459</v>
      </c>
      <c r="C10" s="29">
        <f aca="true" t="shared" si="0" ref="C10:K10">SUM(C5:C9)</f>
        <v>53799047</v>
      </c>
      <c r="D10" s="30">
        <f t="shared" si="0"/>
        <v>73580000</v>
      </c>
      <c r="E10" s="28">
        <f t="shared" si="0"/>
        <v>104329000</v>
      </c>
      <c r="F10" s="29">
        <f t="shared" si="0"/>
        <v>75348000</v>
      </c>
      <c r="G10" s="31">
        <f t="shared" si="0"/>
        <v>75348000</v>
      </c>
      <c r="H10" s="32">
        <f t="shared" si="0"/>
        <v>0</v>
      </c>
      <c r="I10" s="28">
        <f t="shared" si="0"/>
        <v>131617000</v>
      </c>
      <c r="J10" s="29">
        <f t="shared" si="0"/>
        <v>115282000</v>
      </c>
      <c r="K10" s="31">
        <f t="shared" si="0"/>
        <v>113127000</v>
      </c>
    </row>
    <row r="11" spans="1:11" ht="13.5">
      <c r="A11" s="22" t="s">
        <v>22</v>
      </c>
      <c r="B11" s="6">
        <v>16183639</v>
      </c>
      <c r="C11" s="6">
        <v>17510893</v>
      </c>
      <c r="D11" s="23">
        <v>21865000</v>
      </c>
      <c r="E11" s="24">
        <v>25244000</v>
      </c>
      <c r="F11" s="6">
        <v>24244533</v>
      </c>
      <c r="G11" s="25">
        <v>24244533</v>
      </c>
      <c r="H11" s="26">
        <v>0</v>
      </c>
      <c r="I11" s="24">
        <v>31596000</v>
      </c>
      <c r="J11" s="6">
        <v>36488000</v>
      </c>
      <c r="K11" s="25">
        <v>39186000</v>
      </c>
    </row>
    <row r="12" spans="1:11" ht="13.5">
      <c r="A12" s="22" t="s">
        <v>23</v>
      </c>
      <c r="B12" s="6">
        <v>6060311</v>
      </c>
      <c r="C12" s="6">
        <v>6499151</v>
      </c>
      <c r="D12" s="23">
        <v>6987844</v>
      </c>
      <c r="E12" s="24">
        <v>7435000</v>
      </c>
      <c r="F12" s="6">
        <v>7434767</v>
      </c>
      <c r="G12" s="25">
        <v>7434767</v>
      </c>
      <c r="H12" s="26">
        <v>0</v>
      </c>
      <c r="I12" s="24">
        <v>7772000</v>
      </c>
      <c r="J12" s="6">
        <v>8124000</v>
      </c>
      <c r="K12" s="25">
        <v>8493000</v>
      </c>
    </row>
    <row r="13" spans="1:11" ht="13.5">
      <c r="A13" s="22" t="s">
        <v>135</v>
      </c>
      <c r="B13" s="6">
        <v>15997834</v>
      </c>
      <c r="C13" s="6">
        <v>3412897</v>
      </c>
      <c r="D13" s="23">
        <v>5742032</v>
      </c>
      <c r="E13" s="24">
        <v>2000000</v>
      </c>
      <c r="F13" s="6">
        <v>2000000</v>
      </c>
      <c r="G13" s="25">
        <v>2000000</v>
      </c>
      <c r="H13" s="26">
        <v>0</v>
      </c>
      <c r="I13" s="24">
        <v>1750000</v>
      </c>
      <c r="J13" s="6">
        <v>3742000</v>
      </c>
      <c r="K13" s="25">
        <v>2000000</v>
      </c>
    </row>
    <row r="14" spans="1:11" ht="13.5">
      <c r="A14" s="22" t="s">
        <v>24</v>
      </c>
      <c r="B14" s="6">
        <v>495381</v>
      </c>
      <c r="C14" s="6">
        <v>65967</v>
      </c>
      <c r="D14" s="23">
        <v>177178</v>
      </c>
      <c r="E14" s="24">
        <v>168000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2471000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45000</v>
      </c>
      <c r="C16" s="6">
        <v>0</v>
      </c>
      <c r="D16" s="23">
        <v>4311807</v>
      </c>
      <c r="E16" s="24">
        <v>450000</v>
      </c>
      <c r="F16" s="6">
        <v>700000</v>
      </c>
      <c r="G16" s="25">
        <v>700000</v>
      </c>
      <c r="H16" s="26">
        <v>0</v>
      </c>
      <c r="I16" s="24">
        <v>450000</v>
      </c>
      <c r="J16" s="6">
        <v>450000</v>
      </c>
      <c r="K16" s="25">
        <v>500000</v>
      </c>
    </row>
    <row r="17" spans="1:11" ht="13.5">
      <c r="A17" s="22" t="s">
        <v>27</v>
      </c>
      <c r="B17" s="6">
        <v>23768811</v>
      </c>
      <c r="C17" s="6">
        <v>24049833</v>
      </c>
      <c r="D17" s="23">
        <v>30301000</v>
      </c>
      <c r="E17" s="24">
        <v>39241000</v>
      </c>
      <c r="F17" s="6">
        <v>100620700</v>
      </c>
      <c r="G17" s="25">
        <v>100620700</v>
      </c>
      <c r="H17" s="26">
        <v>0</v>
      </c>
      <c r="I17" s="24">
        <v>60175000</v>
      </c>
      <c r="J17" s="6">
        <v>57928000</v>
      </c>
      <c r="K17" s="25">
        <v>58195000</v>
      </c>
    </row>
    <row r="18" spans="1:11" ht="13.5">
      <c r="A18" s="34" t="s">
        <v>28</v>
      </c>
      <c r="B18" s="35">
        <f>SUM(B11:B17)</f>
        <v>62550976</v>
      </c>
      <c r="C18" s="36">
        <f aca="true" t="shared" si="1" ref="C18:K18">SUM(C11:C17)</f>
        <v>51538741</v>
      </c>
      <c r="D18" s="37">
        <f t="shared" si="1"/>
        <v>71855861</v>
      </c>
      <c r="E18" s="35">
        <f t="shared" si="1"/>
        <v>74538000</v>
      </c>
      <c r="F18" s="36">
        <f t="shared" si="1"/>
        <v>135000000</v>
      </c>
      <c r="G18" s="38">
        <f t="shared" si="1"/>
        <v>135000000</v>
      </c>
      <c r="H18" s="39">
        <f t="shared" si="1"/>
        <v>0</v>
      </c>
      <c r="I18" s="35">
        <f t="shared" si="1"/>
        <v>101743000</v>
      </c>
      <c r="J18" s="36">
        <f t="shared" si="1"/>
        <v>106732000</v>
      </c>
      <c r="K18" s="38">
        <f t="shared" si="1"/>
        <v>108374000</v>
      </c>
    </row>
    <row r="19" spans="1:11" ht="13.5">
      <c r="A19" s="34" t="s">
        <v>29</v>
      </c>
      <c r="B19" s="40">
        <f>+B10-B18</f>
        <v>-11630517</v>
      </c>
      <c r="C19" s="41">
        <f aca="true" t="shared" si="2" ref="C19:K19">+C10-C18</f>
        <v>2260306</v>
      </c>
      <c r="D19" s="42">
        <f t="shared" si="2"/>
        <v>1724139</v>
      </c>
      <c r="E19" s="40">
        <f t="shared" si="2"/>
        <v>29791000</v>
      </c>
      <c r="F19" s="41">
        <f t="shared" si="2"/>
        <v>-59652000</v>
      </c>
      <c r="G19" s="43">
        <f t="shared" si="2"/>
        <v>-59652000</v>
      </c>
      <c r="H19" s="44">
        <f t="shared" si="2"/>
        <v>0</v>
      </c>
      <c r="I19" s="40">
        <f t="shared" si="2"/>
        <v>29874000</v>
      </c>
      <c r="J19" s="41">
        <f t="shared" si="2"/>
        <v>8550000</v>
      </c>
      <c r="K19" s="43">
        <f t="shared" si="2"/>
        <v>4753000</v>
      </c>
    </row>
    <row r="20" spans="1:11" ht="13.5">
      <c r="A20" s="22" t="s">
        <v>30</v>
      </c>
      <c r="B20" s="24">
        <v>15236399</v>
      </c>
      <c r="C20" s="6">
        <v>9398870</v>
      </c>
      <c r="D20" s="23">
        <v>25140000</v>
      </c>
      <c r="E20" s="24">
        <v>32452000</v>
      </c>
      <c r="F20" s="6">
        <v>59652000</v>
      </c>
      <c r="G20" s="25">
        <v>59652000</v>
      </c>
      <c r="H20" s="26">
        <v>0</v>
      </c>
      <c r="I20" s="24">
        <v>33382000</v>
      </c>
      <c r="J20" s="6">
        <v>34718000</v>
      </c>
      <c r="K20" s="25">
        <v>38619000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3605882</v>
      </c>
      <c r="C22" s="52">
        <f aca="true" t="shared" si="3" ref="C22:K22">SUM(C19:C21)</f>
        <v>11659176</v>
      </c>
      <c r="D22" s="53">
        <f t="shared" si="3"/>
        <v>26864139</v>
      </c>
      <c r="E22" s="51">
        <f t="shared" si="3"/>
        <v>62243000</v>
      </c>
      <c r="F22" s="52">
        <f t="shared" si="3"/>
        <v>0</v>
      </c>
      <c r="G22" s="54">
        <f t="shared" si="3"/>
        <v>0</v>
      </c>
      <c r="H22" s="55">
        <f t="shared" si="3"/>
        <v>0</v>
      </c>
      <c r="I22" s="51">
        <f t="shared" si="3"/>
        <v>63256000</v>
      </c>
      <c r="J22" s="52">
        <f t="shared" si="3"/>
        <v>43268000</v>
      </c>
      <c r="K22" s="54">
        <f t="shared" si="3"/>
        <v>43372000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3605882</v>
      </c>
      <c r="C24" s="41">
        <f aca="true" t="shared" si="4" ref="C24:K24">SUM(C22:C23)</f>
        <v>11659176</v>
      </c>
      <c r="D24" s="42">
        <f t="shared" si="4"/>
        <v>26864139</v>
      </c>
      <c r="E24" s="40">
        <f t="shared" si="4"/>
        <v>62243000</v>
      </c>
      <c r="F24" s="41">
        <f t="shared" si="4"/>
        <v>0</v>
      </c>
      <c r="G24" s="43">
        <f t="shared" si="4"/>
        <v>0</v>
      </c>
      <c r="H24" s="44">
        <f t="shared" si="4"/>
        <v>0</v>
      </c>
      <c r="I24" s="40">
        <f t="shared" si="4"/>
        <v>63256000</v>
      </c>
      <c r="J24" s="41">
        <f t="shared" si="4"/>
        <v>43268000</v>
      </c>
      <c r="K24" s="43">
        <f t="shared" si="4"/>
        <v>43372000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61646000</v>
      </c>
      <c r="C27" s="7">
        <v>13883353</v>
      </c>
      <c r="D27" s="64">
        <v>29088851</v>
      </c>
      <c r="E27" s="65">
        <v>60652000</v>
      </c>
      <c r="F27" s="7">
        <v>59652000</v>
      </c>
      <c r="G27" s="66">
        <v>59652000</v>
      </c>
      <c r="H27" s="67">
        <v>0</v>
      </c>
      <c r="I27" s="65">
        <v>63257000</v>
      </c>
      <c r="J27" s="7">
        <v>43268000</v>
      </c>
      <c r="K27" s="66">
        <v>43372000</v>
      </c>
    </row>
    <row r="28" spans="1:11" ht="13.5">
      <c r="A28" s="68" t="s">
        <v>30</v>
      </c>
      <c r="B28" s="6">
        <v>61646000</v>
      </c>
      <c r="C28" s="6">
        <v>9399000</v>
      </c>
      <c r="D28" s="23">
        <v>26571435</v>
      </c>
      <c r="E28" s="24">
        <v>36452000</v>
      </c>
      <c r="F28" s="6">
        <v>51452000</v>
      </c>
      <c r="G28" s="25">
        <v>51452000</v>
      </c>
      <c r="H28" s="26">
        <v>0</v>
      </c>
      <c r="I28" s="24">
        <v>33382000</v>
      </c>
      <c r="J28" s="6">
        <v>34718000</v>
      </c>
      <c r="K28" s="25">
        <v>37472000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17000000</v>
      </c>
      <c r="F30" s="6">
        <v>8200000</v>
      </c>
      <c r="G30" s="25">
        <v>8200000</v>
      </c>
      <c r="H30" s="26">
        <v>0</v>
      </c>
      <c r="I30" s="24">
        <v>17000000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4484353</v>
      </c>
      <c r="D31" s="23">
        <v>2517416</v>
      </c>
      <c r="E31" s="24">
        <v>7200000</v>
      </c>
      <c r="F31" s="6">
        <v>0</v>
      </c>
      <c r="G31" s="25">
        <v>0</v>
      </c>
      <c r="H31" s="26">
        <v>0</v>
      </c>
      <c r="I31" s="24">
        <v>12875000</v>
      </c>
      <c r="J31" s="6">
        <v>8550000</v>
      </c>
      <c r="K31" s="25">
        <v>5900000</v>
      </c>
    </row>
    <row r="32" spans="1:11" ht="13.5">
      <c r="A32" s="34" t="s">
        <v>36</v>
      </c>
      <c r="B32" s="7">
        <f>SUM(B28:B31)</f>
        <v>61646000</v>
      </c>
      <c r="C32" s="7">
        <f aca="true" t="shared" si="5" ref="C32:K32">SUM(C28:C31)</f>
        <v>13883353</v>
      </c>
      <c r="D32" s="64">
        <f t="shared" si="5"/>
        <v>29088851</v>
      </c>
      <c r="E32" s="65">
        <f t="shared" si="5"/>
        <v>60652000</v>
      </c>
      <c r="F32" s="7">
        <f t="shared" si="5"/>
        <v>59652000</v>
      </c>
      <c r="G32" s="66">
        <f t="shared" si="5"/>
        <v>59652000</v>
      </c>
      <c r="H32" s="67">
        <f t="shared" si="5"/>
        <v>0</v>
      </c>
      <c r="I32" s="65">
        <f t="shared" si="5"/>
        <v>63257000</v>
      </c>
      <c r="J32" s="7">
        <f t="shared" si="5"/>
        <v>43268000</v>
      </c>
      <c r="K32" s="66">
        <f t="shared" si="5"/>
        <v>43372000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3405793</v>
      </c>
      <c r="C35" s="6">
        <v>6618235</v>
      </c>
      <c r="D35" s="23">
        <v>8643075</v>
      </c>
      <c r="E35" s="24">
        <v>11128000</v>
      </c>
      <c r="F35" s="6">
        <v>23534315</v>
      </c>
      <c r="G35" s="25">
        <v>23534315</v>
      </c>
      <c r="H35" s="26">
        <v>12725760</v>
      </c>
      <c r="I35" s="24">
        <v>12314000</v>
      </c>
      <c r="J35" s="6">
        <v>12097000</v>
      </c>
      <c r="K35" s="25">
        <v>11910000</v>
      </c>
    </row>
    <row r="36" spans="1:11" ht="13.5">
      <c r="A36" s="22" t="s">
        <v>39</v>
      </c>
      <c r="B36" s="6">
        <v>61646491</v>
      </c>
      <c r="C36" s="6">
        <v>72116948</v>
      </c>
      <c r="D36" s="23">
        <v>95800458</v>
      </c>
      <c r="E36" s="24">
        <v>81031000</v>
      </c>
      <c r="F36" s="6">
        <v>67152000</v>
      </c>
      <c r="G36" s="25">
        <v>67152000</v>
      </c>
      <c r="H36" s="26">
        <v>95800459</v>
      </c>
      <c r="I36" s="24">
        <v>86012000</v>
      </c>
      <c r="J36" s="6">
        <v>91208000</v>
      </c>
      <c r="K36" s="25">
        <v>96713000</v>
      </c>
    </row>
    <row r="37" spans="1:11" ht="13.5">
      <c r="A37" s="22" t="s">
        <v>40</v>
      </c>
      <c r="B37" s="6">
        <v>26399392</v>
      </c>
      <c r="C37" s="6">
        <v>28070840</v>
      </c>
      <c r="D37" s="23">
        <v>21457373</v>
      </c>
      <c r="E37" s="24">
        <v>9000000</v>
      </c>
      <c r="F37" s="6">
        <v>710469</v>
      </c>
      <c r="G37" s="25">
        <v>710469</v>
      </c>
      <c r="H37" s="26">
        <v>2120005</v>
      </c>
      <c r="I37" s="24">
        <v>9540000</v>
      </c>
      <c r="J37" s="6">
        <v>10112000</v>
      </c>
      <c r="K37" s="25">
        <v>10719000</v>
      </c>
    </row>
    <row r="38" spans="1:11" ht="13.5">
      <c r="A38" s="22" t="s">
        <v>41</v>
      </c>
      <c r="B38" s="6">
        <v>263334</v>
      </c>
      <c r="C38" s="6">
        <v>615699</v>
      </c>
      <c r="D38" s="23">
        <v>1549540</v>
      </c>
      <c r="E38" s="24">
        <v>17650000</v>
      </c>
      <c r="F38" s="6">
        <v>0</v>
      </c>
      <c r="G38" s="25">
        <v>0</v>
      </c>
      <c r="H38" s="26">
        <v>0</v>
      </c>
      <c r="I38" s="24">
        <v>17000000</v>
      </c>
      <c r="J38" s="6">
        <v>0</v>
      </c>
      <c r="K38" s="25">
        <v>0</v>
      </c>
    </row>
    <row r="39" spans="1:11" ht="13.5">
      <c r="A39" s="22" t="s">
        <v>42</v>
      </c>
      <c r="B39" s="6">
        <v>38389558</v>
      </c>
      <c r="C39" s="6">
        <v>50048644</v>
      </c>
      <c r="D39" s="23">
        <v>81436620</v>
      </c>
      <c r="E39" s="24">
        <v>65509000</v>
      </c>
      <c r="F39" s="6">
        <v>89975846</v>
      </c>
      <c r="G39" s="25">
        <v>89975846</v>
      </c>
      <c r="H39" s="26">
        <v>106406214</v>
      </c>
      <c r="I39" s="24">
        <v>71786000</v>
      </c>
      <c r="J39" s="6">
        <v>93193000</v>
      </c>
      <c r="K39" s="25">
        <v>97904000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20119053</v>
      </c>
      <c r="C42" s="6">
        <v>10185405</v>
      </c>
      <c r="D42" s="23">
        <v>24512660</v>
      </c>
      <c r="E42" s="24">
        <v>45241094</v>
      </c>
      <c r="F42" s="6">
        <v>-20066068</v>
      </c>
      <c r="G42" s="25">
        <v>-20066068</v>
      </c>
      <c r="H42" s="26">
        <v>-620098</v>
      </c>
      <c r="I42" s="24">
        <v>28700000</v>
      </c>
      <c r="J42" s="6">
        <v>40646000</v>
      </c>
      <c r="K42" s="25">
        <v>44261000</v>
      </c>
    </row>
    <row r="43" spans="1:11" ht="13.5">
      <c r="A43" s="22" t="s">
        <v>45</v>
      </c>
      <c r="B43" s="6">
        <v>-19724754</v>
      </c>
      <c r="C43" s="6">
        <v>-10241547</v>
      </c>
      <c r="D43" s="23">
        <v>-26871674</v>
      </c>
      <c r="E43" s="24">
        <v>-60652413</v>
      </c>
      <c r="F43" s="6">
        <v>0</v>
      </c>
      <c r="G43" s="25">
        <v>0</v>
      </c>
      <c r="H43" s="26">
        <v>3646190</v>
      </c>
      <c r="I43" s="24">
        <v>-44082000</v>
      </c>
      <c r="J43" s="6">
        <v>-40918000</v>
      </c>
      <c r="K43" s="25">
        <v>-44572000</v>
      </c>
    </row>
    <row r="44" spans="1:11" ht="13.5">
      <c r="A44" s="22" t="s">
        <v>46</v>
      </c>
      <c r="B44" s="6">
        <v>0</v>
      </c>
      <c r="C44" s="6">
        <v>701741</v>
      </c>
      <c r="D44" s="23">
        <v>1669199</v>
      </c>
      <c r="E44" s="24">
        <v>17000000</v>
      </c>
      <c r="F44" s="6">
        <v>0</v>
      </c>
      <c r="G44" s="25">
        <v>0</v>
      </c>
      <c r="H44" s="26">
        <v>0</v>
      </c>
      <c r="I44" s="24">
        <v>17000000</v>
      </c>
      <c r="J44" s="6">
        <v>0</v>
      </c>
      <c r="K44" s="25">
        <v>0</v>
      </c>
    </row>
    <row r="45" spans="1:11" ht="13.5">
      <c r="A45" s="34" t="s">
        <v>47</v>
      </c>
      <c r="B45" s="7">
        <v>200120</v>
      </c>
      <c r="C45" s="7">
        <v>845719</v>
      </c>
      <c r="D45" s="64">
        <v>155904</v>
      </c>
      <c r="E45" s="65">
        <v>2126681</v>
      </c>
      <c r="F45" s="7">
        <v>-20066068</v>
      </c>
      <c r="G45" s="66">
        <v>-20066068</v>
      </c>
      <c r="H45" s="67">
        <v>3160219</v>
      </c>
      <c r="I45" s="65">
        <v>1773904</v>
      </c>
      <c r="J45" s="7">
        <v>1501904</v>
      </c>
      <c r="K45" s="66">
        <v>1190904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1719959</v>
      </c>
      <c r="C48" s="6">
        <v>845719</v>
      </c>
      <c r="D48" s="23">
        <v>155904</v>
      </c>
      <c r="E48" s="24">
        <v>7128000</v>
      </c>
      <c r="F48" s="6">
        <v>13173509</v>
      </c>
      <c r="G48" s="25">
        <v>13173509</v>
      </c>
      <c r="H48" s="26">
        <v>3189644</v>
      </c>
      <c r="I48" s="24">
        <v>8074000</v>
      </c>
      <c r="J48" s="6">
        <v>7603000</v>
      </c>
      <c r="K48" s="25">
        <v>7146000</v>
      </c>
    </row>
    <row r="49" spans="1:11" ht="13.5">
      <c r="A49" s="22" t="s">
        <v>50</v>
      </c>
      <c r="B49" s="6">
        <f>+B75</f>
        <v>23943044.939480696</v>
      </c>
      <c r="C49" s="6">
        <f aca="true" t="shared" si="6" ref="C49:K49">+C75</f>
        <v>22864857.897067286</v>
      </c>
      <c r="D49" s="23">
        <f t="shared" si="6"/>
        <v>11576911.394793134</v>
      </c>
      <c r="E49" s="24">
        <f t="shared" si="6"/>
        <v>7198748.876458987</v>
      </c>
      <c r="F49" s="6">
        <f t="shared" si="6"/>
        <v>-6021436.977518971</v>
      </c>
      <c r="G49" s="25">
        <f t="shared" si="6"/>
        <v>-6021436.977518971</v>
      </c>
      <c r="H49" s="26">
        <f t="shared" si="6"/>
        <v>2120005</v>
      </c>
      <c r="I49" s="24">
        <f t="shared" si="6"/>
        <v>7792191.011235955</v>
      </c>
      <c r="J49" s="6">
        <f t="shared" si="6"/>
        <v>7281762.2950819675</v>
      </c>
      <c r="K49" s="25">
        <f t="shared" si="6"/>
        <v>6611295.660318451</v>
      </c>
    </row>
    <row r="50" spans="1:11" ht="13.5">
      <c r="A50" s="34" t="s">
        <v>51</v>
      </c>
      <c r="B50" s="7">
        <f>+B48-B49</f>
        <v>-22223085.939480696</v>
      </c>
      <c r="C50" s="7">
        <f aca="true" t="shared" si="7" ref="C50:K50">+C48-C49</f>
        <v>-22019138.897067286</v>
      </c>
      <c r="D50" s="64">
        <f t="shared" si="7"/>
        <v>-11421007.394793134</v>
      </c>
      <c r="E50" s="65">
        <f t="shared" si="7"/>
        <v>-70748.87645898666</v>
      </c>
      <c r="F50" s="7">
        <f t="shared" si="7"/>
        <v>19194945.977518972</v>
      </c>
      <c r="G50" s="66">
        <f t="shared" si="7"/>
        <v>19194945.977518972</v>
      </c>
      <c r="H50" s="67">
        <f t="shared" si="7"/>
        <v>1069639</v>
      </c>
      <c r="I50" s="65">
        <f t="shared" si="7"/>
        <v>281808.9887640448</v>
      </c>
      <c r="J50" s="7">
        <f t="shared" si="7"/>
        <v>321237.7049180325</v>
      </c>
      <c r="K50" s="66">
        <f t="shared" si="7"/>
        <v>534704.339681549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61646000</v>
      </c>
      <c r="C53" s="6">
        <v>72454353</v>
      </c>
      <c r="D53" s="23">
        <v>95799851</v>
      </c>
      <c r="E53" s="24">
        <v>60775000</v>
      </c>
      <c r="F53" s="6">
        <v>59775000</v>
      </c>
      <c r="G53" s="25">
        <v>59775000</v>
      </c>
      <c r="H53" s="26">
        <v>123000</v>
      </c>
      <c r="I53" s="24">
        <v>86012000</v>
      </c>
      <c r="J53" s="6">
        <v>91208000</v>
      </c>
      <c r="K53" s="25">
        <v>96713000</v>
      </c>
    </row>
    <row r="54" spans="1:11" ht="13.5">
      <c r="A54" s="22" t="s">
        <v>135</v>
      </c>
      <c r="B54" s="6">
        <v>15997834</v>
      </c>
      <c r="C54" s="6">
        <v>3412897</v>
      </c>
      <c r="D54" s="23">
        <v>5742032</v>
      </c>
      <c r="E54" s="24">
        <v>2000000</v>
      </c>
      <c r="F54" s="6">
        <v>2000000</v>
      </c>
      <c r="G54" s="25">
        <v>2000000</v>
      </c>
      <c r="H54" s="26">
        <v>0</v>
      </c>
      <c r="I54" s="24">
        <v>1750000</v>
      </c>
      <c r="J54" s="6">
        <v>3742000</v>
      </c>
      <c r="K54" s="25">
        <v>2000000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1769000</v>
      </c>
      <c r="C56" s="6">
        <v>3072000</v>
      </c>
      <c r="D56" s="23">
        <v>2445773</v>
      </c>
      <c r="E56" s="24">
        <v>2950000</v>
      </c>
      <c r="F56" s="6">
        <v>2450000</v>
      </c>
      <c r="G56" s="25">
        <v>2450000</v>
      </c>
      <c r="H56" s="26">
        <v>0</v>
      </c>
      <c r="I56" s="24">
        <v>5000000</v>
      </c>
      <c r="J56" s="6">
        <v>3900000</v>
      </c>
      <c r="K56" s="25">
        <v>3900000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0.9765938167810744</v>
      </c>
      <c r="C70" s="5">
        <f aca="true" t="shared" si="8" ref="C70:K70">IF(ISERROR(C71/C72),0,(C71/C72))</f>
        <v>0.6996495294136412</v>
      </c>
      <c r="D70" s="5">
        <f t="shared" si="8"/>
        <v>0.9261152632846522</v>
      </c>
      <c r="E70" s="5">
        <f t="shared" si="8"/>
        <v>0.45031278088525334</v>
      </c>
      <c r="F70" s="5">
        <f t="shared" si="8"/>
        <v>0.649747324437787</v>
      </c>
      <c r="G70" s="5">
        <f t="shared" si="8"/>
        <v>0.649747324437787</v>
      </c>
      <c r="H70" s="5">
        <f t="shared" si="8"/>
        <v>0</v>
      </c>
      <c r="I70" s="5">
        <f t="shared" si="8"/>
        <v>0.4122191011235955</v>
      </c>
      <c r="J70" s="5">
        <f t="shared" si="8"/>
        <v>0.6297814207650273</v>
      </c>
      <c r="K70" s="5">
        <f t="shared" si="8"/>
        <v>0.8622385263815173</v>
      </c>
    </row>
    <row r="71" spans="1:11" ht="12.75" hidden="1">
      <c r="A71" s="1" t="s">
        <v>141</v>
      </c>
      <c r="B71" s="1">
        <f>+B83</f>
        <v>5728421</v>
      </c>
      <c r="C71" s="1">
        <f aca="true" t="shared" si="9" ref="C71:K71">+C83</f>
        <v>4561978</v>
      </c>
      <c r="D71" s="1">
        <f t="shared" si="9"/>
        <v>8209859</v>
      </c>
      <c r="E71" s="1">
        <f t="shared" si="9"/>
        <v>13927724</v>
      </c>
      <c r="F71" s="1">
        <f t="shared" si="9"/>
        <v>6593246</v>
      </c>
      <c r="G71" s="1">
        <f t="shared" si="9"/>
        <v>6593246</v>
      </c>
      <c r="H71" s="1">
        <f t="shared" si="9"/>
        <v>17829094</v>
      </c>
      <c r="I71" s="1">
        <f t="shared" si="9"/>
        <v>13501000</v>
      </c>
      <c r="J71" s="1">
        <f t="shared" si="9"/>
        <v>8759000</v>
      </c>
      <c r="K71" s="1">
        <f t="shared" si="9"/>
        <v>11047000</v>
      </c>
    </row>
    <row r="72" spans="1:11" ht="12.75" hidden="1">
      <c r="A72" s="1" t="s">
        <v>142</v>
      </c>
      <c r="B72" s="1">
        <f>+B77</f>
        <v>5865715</v>
      </c>
      <c r="C72" s="1">
        <f aca="true" t="shared" si="10" ref="C72:K72">+C77</f>
        <v>6520376</v>
      </c>
      <c r="D72" s="1">
        <f t="shared" si="10"/>
        <v>8864835</v>
      </c>
      <c r="E72" s="1">
        <f t="shared" si="10"/>
        <v>30929000</v>
      </c>
      <c r="F72" s="1">
        <f t="shared" si="10"/>
        <v>10147400</v>
      </c>
      <c r="G72" s="1">
        <f t="shared" si="10"/>
        <v>10147400</v>
      </c>
      <c r="H72" s="1">
        <f t="shared" si="10"/>
        <v>0</v>
      </c>
      <c r="I72" s="1">
        <f t="shared" si="10"/>
        <v>32752000</v>
      </c>
      <c r="J72" s="1">
        <f t="shared" si="10"/>
        <v>13908000</v>
      </c>
      <c r="K72" s="1">
        <f t="shared" si="10"/>
        <v>12812000</v>
      </c>
    </row>
    <row r="73" spans="1:11" ht="12.75" hidden="1">
      <c r="A73" s="1" t="s">
        <v>143</v>
      </c>
      <c r="B73" s="1">
        <f>+B74</f>
        <v>5058315.166666667</v>
      </c>
      <c r="C73" s="1">
        <f aca="true" t="shared" si="11" ref="C73:K73">+(C78+C80+C81+C82)-(B78+B80+B81+B82)</f>
        <v>4086682</v>
      </c>
      <c r="D73" s="1">
        <f t="shared" si="11"/>
        <v>2714655</v>
      </c>
      <c r="E73" s="1">
        <f t="shared" si="11"/>
        <v>-4487171</v>
      </c>
      <c r="F73" s="1">
        <f>+(F78+F80+F81+F82)-(D78+D80+D81+D82)</f>
        <v>1873635</v>
      </c>
      <c r="G73" s="1">
        <f>+(G78+G80+G81+G82)-(D78+D80+D81+D82)</f>
        <v>1873635</v>
      </c>
      <c r="H73" s="1">
        <f>+(H78+H80+H81+H82)-(D78+D80+D81+D82)</f>
        <v>1048945</v>
      </c>
      <c r="I73" s="1">
        <f>+(I78+I80+I81+I82)-(E78+E80+E81+E82)</f>
        <v>240000</v>
      </c>
      <c r="J73" s="1">
        <f t="shared" si="11"/>
        <v>254000</v>
      </c>
      <c r="K73" s="1">
        <f t="shared" si="11"/>
        <v>270000</v>
      </c>
    </row>
    <row r="74" spans="1:11" ht="12.75" hidden="1">
      <c r="A74" s="1" t="s">
        <v>144</v>
      </c>
      <c r="B74" s="1">
        <f>+TREND(C74:E74)</f>
        <v>5058315.166666667</v>
      </c>
      <c r="C74" s="1">
        <f>+C73</f>
        <v>4086682</v>
      </c>
      <c r="D74" s="1">
        <f aca="true" t="shared" si="12" ref="D74:K74">+D73</f>
        <v>2714655</v>
      </c>
      <c r="E74" s="1">
        <f t="shared" si="12"/>
        <v>-4487171</v>
      </c>
      <c r="F74" s="1">
        <f t="shared" si="12"/>
        <v>1873635</v>
      </c>
      <c r="G74" s="1">
        <f t="shared" si="12"/>
        <v>1873635</v>
      </c>
      <c r="H74" s="1">
        <f t="shared" si="12"/>
        <v>1048945</v>
      </c>
      <c r="I74" s="1">
        <f t="shared" si="12"/>
        <v>240000</v>
      </c>
      <c r="J74" s="1">
        <f t="shared" si="12"/>
        <v>254000</v>
      </c>
      <c r="K74" s="1">
        <f t="shared" si="12"/>
        <v>270000</v>
      </c>
    </row>
    <row r="75" spans="1:11" ht="12.75" hidden="1">
      <c r="A75" s="1" t="s">
        <v>145</v>
      </c>
      <c r="B75" s="1">
        <f>+B84-(((B80+B81+B78)*B70)-B79)</f>
        <v>23943044.939480696</v>
      </c>
      <c r="C75" s="1">
        <f aca="true" t="shared" si="13" ref="C75:K75">+C84-(((C80+C81+C78)*C70)-C79)</f>
        <v>22864857.897067286</v>
      </c>
      <c r="D75" s="1">
        <f t="shared" si="13"/>
        <v>11576911.394793134</v>
      </c>
      <c r="E75" s="1">
        <f t="shared" si="13"/>
        <v>7198748.876458987</v>
      </c>
      <c r="F75" s="1">
        <f t="shared" si="13"/>
        <v>-6021436.977518971</v>
      </c>
      <c r="G75" s="1">
        <f t="shared" si="13"/>
        <v>-6021436.977518971</v>
      </c>
      <c r="H75" s="1">
        <f t="shared" si="13"/>
        <v>2120005</v>
      </c>
      <c r="I75" s="1">
        <f t="shared" si="13"/>
        <v>7792191.011235955</v>
      </c>
      <c r="J75" s="1">
        <f t="shared" si="13"/>
        <v>7281762.2950819675</v>
      </c>
      <c r="K75" s="1">
        <f t="shared" si="13"/>
        <v>6611295.660318451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5865715</v>
      </c>
      <c r="C77" s="3">
        <v>6520376</v>
      </c>
      <c r="D77" s="3">
        <v>8864835</v>
      </c>
      <c r="E77" s="3">
        <v>30929000</v>
      </c>
      <c r="F77" s="3">
        <v>10147400</v>
      </c>
      <c r="G77" s="3">
        <v>10147400</v>
      </c>
      <c r="H77" s="3">
        <v>0</v>
      </c>
      <c r="I77" s="3">
        <v>32752000</v>
      </c>
      <c r="J77" s="3">
        <v>13908000</v>
      </c>
      <c r="K77" s="3">
        <v>12812000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25589420</v>
      </c>
      <c r="C79" s="3">
        <v>26903596</v>
      </c>
      <c r="D79" s="3">
        <v>19437010</v>
      </c>
      <c r="E79" s="3">
        <v>9000000</v>
      </c>
      <c r="F79" s="3">
        <v>710469</v>
      </c>
      <c r="G79" s="3">
        <v>710469</v>
      </c>
      <c r="H79" s="3">
        <v>2120005</v>
      </c>
      <c r="I79" s="3">
        <v>9540000</v>
      </c>
      <c r="J79" s="3">
        <v>10112000</v>
      </c>
      <c r="K79" s="3">
        <v>10719000</v>
      </c>
    </row>
    <row r="80" spans="1:11" ht="12.75" hidden="1">
      <c r="A80" s="2" t="s">
        <v>67</v>
      </c>
      <c r="B80" s="3">
        <v>1685834</v>
      </c>
      <c r="C80" s="3">
        <v>1130566</v>
      </c>
      <c r="D80" s="3">
        <v>5747293</v>
      </c>
      <c r="E80" s="3">
        <v>4000000</v>
      </c>
      <c r="F80" s="3">
        <v>0</v>
      </c>
      <c r="G80" s="3">
        <v>0</v>
      </c>
      <c r="H80" s="3">
        <v>0</v>
      </c>
      <c r="I80" s="3">
        <v>4240000</v>
      </c>
      <c r="J80" s="3">
        <v>4494000</v>
      </c>
      <c r="K80" s="3">
        <v>4764000</v>
      </c>
    </row>
    <row r="81" spans="1:11" ht="12.75" hidden="1">
      <c r="A81" s="2" t="s">
        <v>68</v>
      </c>
      <c r="B81" s="3">
        <v>0</v>
      </c>
      <c r="C81" s="3">
        <v>4641950</v>
      </c>
      <c r="D81" s="3">
        <v>2739878</v>
      </c>
      <c r="E81" s="3">
        <v>0</v>
      </c>
      <c r="F81" s="3">
        <v>10360806</v>
      </c>
      <c r="G81" s="3">
        <v>10360806</v>
      </c>
      <c r="H81" s="3">
        <v>9536116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5728421</v>
      </c>
      <c r="C83" s="3">
        <v>4561978</v>
      </c>
      <c r="D83" s="3">
        <v>8209859</v>
      </c>
      <c r="E83" s="3">
        <v>13927724</v>
      </c>
      <c r="F83" s="3">
        <v>6593246</v>
      </c>
      <c r="G83" s="3">
        <v>6593246</v>
      </c>
      <c r="H83" s="3">
        <v>17829094</v>
      </c>
      <c r="I83" s="3">
        <v>13501000</v>
      </c>
      <c r="J83" s="3">
        <v>8759000</v>
      </c>
      <c r="K83" s="3">
        <v>11047000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204613796</v>
      </c>
      <c r="C5" s="6">
        <v>239616754</v>
      </c>
      <c r="D5" s="23">
        <v>279678867</v>
      </c>
      <c r="E5" s="24">
        <v>314000000</v>
      </c>
      <c r="F5" s="6">
        <v>326453200</v>
      </c>
      <c r="G5" s="25">
        <v>326453200</v>
      </c>
      <c r="H5" s="26">
        <v>0</v>
      </c>
      <c r="I5" s="24">
        <v>361500000</v>
      </c>
      <c r="J5" s="6">
        <v>395382500</v>
      </c>
      <c r="K5" s="25">
        <v>431573500</v>
      </c>
    </row>
    <row r="6" spans="1:11" ht="13.5">
      <c r="A6" s="22" t="s">
        <v>18</v>
      </c>
      <c r="B6" s="6">
        <v>1206759626</v>
      </c>
      <c r="C6" s="6">
        <v>1369809756</v>
      </c>
      <c r="D6" s="23">
        <v>1617726163</v>
      </c>
      <c r="E6" s="24">
        <v>1729600000</v>
      </c>
      <c r="F6" s="6">
        <v>1637150000</v>
      </c>
      <c r="G6" s="25">
        <v>1637150000</v>
      </c>
      <c r="H6" s="26">
        <v>0</v>
      </c>
      <c r="I6" s="24">
        <v>1819968100</v>
      </c>
      <c r="J6" s="6">
        <v>1949110700</v>
      </c>
      <c r="K6" s="25">
        <v>2105150500</v>
      </c>
    </row>
    <row r="7" spans="1:11" ht="13.5">
      <c r="A7" s="22" t="s">
        <v>19</v>
      </c>
      <c r="B7" s="6">
        <v>4012177</v>
      </c>
      <c r="C7" s="6">
        <v>14498748</v>
      </c>
      <c r="D7" s="23">
        <v>21060124</v>
      </c>
      <c r="E7" s="24">
        <v>10605000</v>
      </c>
      <c r="F7" s="6">
        <v>16700000</v>
      </c>
      <c r="G7" s="25">
        <v>16700000</v>
      </c>
      <c r="H7" s="26">
        <v>0</v>
      </c>
      <c r="I7" s="24">
        <v>21981500</v>
      </c>
      <c r="J7" s="6">
        <v>22641000</v>
      </c>
      <c r="K7" s="25">
        <v>23320200</v>
      </c>
    </row>
    <row r="8" spans="1:11" ht="13.5">
      <c r="A8" s="22" t="s">
        <v>20</v>
      </c>
      <c r="B8" s="6">
        <v>183049915</v>
      </c>
      <c r="C8" s="6">
        <v>202114116</v>
      </c>
      <c r="D8" s="23">
        <v>232085593</v>
      </c>
      <c r="E8" s="24">
        <v>260508600</v>
      </c>
      <c r="F8" s="6">
        <v>246225800</v>
      </c>
      <c r="G8" s="25">
        <v>246225800</v>
      </c>
      <c r="H8" s="26">
        <v>0</v>
      </c>
      <c r="I8" s="24">
        <v>257952700</v>
      </c>
      <c r="J8" s="6">
        <v>267924900</v>
      </c>
      <c r="K8" s="25">
        <v>285143000</v>
      </c>
    </row>
    <row r="9" spans="1:11" ht="13.5">
      <c r="A9" s="22" t="s">
        <v>21</v>
      </c>
      <c r="B9" s="6">
        <v>65999520</v>
      </c>
      <c r="C9" s="6">
        <v>162956002</v>
      </c>
      <c r="D9" s="23">
        <v>156896241</v>
      </c>
      <c r="E9" s="24">
        <v>55844900</v>
      </c>
      <c r="F9" s="6">
        <v>62011300</v>
      </c>
      <c r="G9" s="25">
        <v>62011300</v>
      </c>
      <c r="H9" s="26">
        <v>0</v>
      </c>
      <c r="I9" s="24">
        <v>62898600</v>
      </c>
      <c r="J9" s="6">
        <v>66438000</v>
      </c>
      <c r="K9" s="25">
        <v>70180900</v>
      </c>
    </row>
    <row r="10" spans="1:11" ht="25.5">
      <c r="A10" s="27" t="s">
        <v>134</v>
      </c>
      <c r="B10" s="28">
        <f>SUM(B5:B9)</f>
        <v>1664435034</v>
      </c>
      <c r="C10" s="29">
        <f aca="true" t="shared" si="0" ref="C10:K10">SUM(C5:C9)</f>
        <v>1988995376</v>
      </c>
      <c r="D10" s="30">
        <f t="shared" si="0"/>
        <v>2307446988</v>
      </c>
      <c r="E10" s="28">
        <f t="shared" si="0"/>
        <v>2370558500</v>
      </c>
      <c r="F10" s="29">
        <f t="shared" si="0"/>
        <v>2288540300</v>
      </c>
      <c r="G10" s="31">
        <f t="shared" si="0"/>
        <v>2288540300</v>
      </c>
      <c r="H10" s="32">
        <f t="shared" si="0"/>
        <v>0</v>
      </c>
      <c r="I10" s="28">
        <f t="shared" si="0"/>
        <v>2524300900</v>
      </c>
      <c r="J10" s="29">
        <f t="shared" si="0"/>
        <v>2701497100</v>
      </c>
      <c r="K10" s="31">
        <f t="shared" si="0"/>
        <v>2915368100</v>
      </c>
    </row>
    <row r="11" spans="1:11" ht="13.5">
      <c r="A11" s="22" t="s">
        <v>22</v>
      </c>
      <c r="B11" s="6">
        <v>393064519</v>
      </c>
      <c r="C11" s="6">
        <v>437125883</v>
      </c>
      <c r="D11" s="23">
        <v>480990214</v>
      </c>
      <c r="E11" s="24">
        <v>583140901</v>
      </c>
      <c r="F11" s="6">
        <v>561455200</v>
      </c>
      <c r="G11" s="25">
        <v>561455200</v>
      </c>
      <c r="H11" s="26">
        <v>0</v>
      </c>
      <c r="I11" s="24">
        <v>615819200</v>
      </c>
      <c r="J11" s="6">
        <v>670312700</v>
      </c>
      <c r="K11" s="25">
        <v>726334900</v>
      </c>
    </row>
    <row r="12" spans="1:11" ht="13.5">
      <c r="A12" s="22" t="s">
        <v>23</v>
      </c>
      <c r="B12" s="6">
        <v>15863285</v>
      </c>
      <c r="C12" s="6">
        <v>17147837</v>
      </c>
      <c r="D12" s="23">
        <v>21408271</v>
      </c>
      <c r="E12" s="24">
        <v>23176400</v>
      </c>
      <c r="F12" s="6">
        <v>23176400</v>
      </c>
      <c r="G12" s="25">
        <v>23176400</v>
      </c>
      <c r="H12" s="26">
        <v>0</v>
      </c>
      <c r="I12" s="24">
        <v>24728600</v>
      </c>
      <c r="J12" s="6">
        <v>26584000</v>
      </c>
      <c r="K12" s="25">
        <v>28711300</v>
      </c>
    </row>
    <row r="13" spans="1:11" ht="13.5">
      <c r="A13" s="22" t="s">
        <v>135</v>
      </c>
      <c r="B13" s="6">
        <v>300900722</v>
      </c>
      <c r="C13" s="6">
        <v>345315483</v>
      </c>
      <c r="D13" s="23">
        <v>244340187</v>
      </c>
      <c r="E13" s="24">
        <v>182389600</v>
      </c>
      <c r="F13" s="6">
        <v>182389600</v>
      </c>
      <c r="G13" s="25">
        <v>182389600</v>
      </c>
      <c r="H13" s="26">
        <v>0</v>
      </c>
      <c r="I13" s="24">
        <v>205014200</v>
      </c>
      <c r="J13" s="6">
        <v>281660600</v>
      </c>
      <c r="K13" s="25">
        <v>337172900</v>
      </c>
    </row>
    <row r="14" spans="1:11" ht="13.5">
      <c r="A14" s="22" t="s">
        <v>24</v>
      </c>
      <c r="B14" s="6">
        <v>82480951</v>
      </c>
      <c r="C14" s="6">
        <v>79985065</v>
      </c>
      <c r="D14" s="23">
        <v>71144662</v>
      </c>
      <c r="E14" s="24">
        <v>77614000</v>
      </c>
      <c r="F14" s="6">
        <v>77614000</v>
      </c>
      <c r="G14" s="25">
        <v>77614000</v>
      </c>
      <c r="H14" s="26">
        <v>0</v>
      </c>
      <c r="I14" s="24">
        <v>79806300</v>
      </c>
      <c r="J14" s="6">
        <v>78061900</v>
      </c>
      <c r="K14" s="25">
        <v>74619200</v>
      </c>
    </row>
    <row r="15" spans="1:11" ht="13.5">
      <c r="A15" s="22" t="s">
        <v>25</v>
      </c>
      <c r="B15" s="6">
        <v>874271473</v>
      </c>
      <c r="C15" s="6">
        <v>1002685327</v>
      </c>
      <c r="D15" s="23">
        <v>1126755041</v>
      </c>
      <c r="E15" s="24">
        <v>1131204600</v>
      </c>
      <c r="F15" s="6">
        <v>1101857900</v>
      </c>
      <c r="G15" s="25">
        <v>1101857900</v>
      </c>
      <c r="H15" s="26">
        <v>0</v>
      </c>
      <c r="I15" s="24">
        <v>1179424700</v>
      </c>
      <c r="J15" s="6">
        <v>1230223000</v>
      </c>
      <c r="K15" s="25">
        <v>1303582300</v>
      </c>
    </row>
    <row r="16" spans="1:11" ht="13.5">
      <c r="A16" s="33" t="s">
        <v>26</v>
      </c>
      <c r="B16" s="6">
        <v>1177025</v>
      </c>
      <c r="C16" s="6">
        <v>2090507</v>
      </c>
      <c r="D16" s="23">
        <v>3021512</v>
      </c>
      <c r="E16" s="24">
        <v>13749100</v>
      </c>
      <c r="F16" s="6">
        <v>8539000</v>
      </c>
      <c r="G16" s="25">
        <v>8539000</v>
      </c>
      <c r="H16" s="26">
        <v>0</v>
      </c>
      <c r="I16" s="24">
        <v>13883400</v>
      </c>
      <c r="J16" s="6">
        <v>14647000</v>
      </c>
      <c r="K16" s="25">
        <v>15423100</v>
      </c>
    </row>
    <row r="17" spans="1:11" ht="13.5">
      <c r="A17" s="22" t="s">
        <v>27</v>
      </c>
      <c r="B17" s="6">
        <v>193095932</v>
      </c>
      <c r="C17" s="6">
        <v>207724768</v>
      </c>
      <c r="D17" s="23">
        <v>348746764</v>
      </c>
      <c r="E17" s="24">
        <v>351972699</v>
      </c>
      <c r="F17" s="6">
        <v>372907400</v>
      </c>
      <c r="G17" s="25">
        <v>372907400</v>
      </c>
      <c r="H17" s="26">
        <v>0</v>
      </c>
      <c r="I17" s="24">
        <v>400687200</v>
      </c>
      <c r="J17" s="6">
        <v>394340300</v>
      </c>
      <c r="K17" s="25">
        <v>424000600</v>
      </c>
    </row>
    <row r="18" spans="1:11" ht="13.5">
      <c r="A18" s="34" t="s">
        <v>28</v>
      </c>
      <c r="B18" s="35">
        <f>SUM(B11:B17)</f>
        <v>1860853907</v>
      </c>
      <c r="C18" s="36">
        <f aca="true" t="shared" si="1" ref="C18:K18">SUM(C11:C17)</f>
        <v>2092074870</v>
      </c>
      <c r="D18" s="37">
        <f t="shared" si="1"/>
        <v>2296406651</v>
      </c>
      <c r="E18" s="35">
        <f t="shared" si="1"/>
        <v>2363247300</v>
      </c>
      <c r="F18" s="36">
        <f t="shared" si="1"/>
        <v>2327939500</v>
      </c>
      <c r="G18" s="38">
        <f t="shared" si="1"/>
        <v>2327939500</v>
      </c>
      <c r="H18" s="39">
        <f t="shared" si="1"/>
        <v>0</v>
      </c>
      <c r="I18" s="35">
        <f t="shared" si="1"/>
        <v>2519363600</v>
      </c>
      <c r="J18" s="36">
        <f t="shared" si="1"/>
        <v>2695829500</v>
      </c>
      <c r="K18" s="38">
        <f t="shared" si="1"/>
        <v>2909844300</v>
      </c>
    </row>
    <row r="19" spans="1:11" ht="13.5">
      <c r="A19" s="34" t="s">
        <v>29</v>
      </c>
      <c r="B19" s="40">
        <f>+B10-B18</f>
        <v>-196418873</v>
      </c>
      <c r="C19" s="41">
        <f aca="true" t="shared" si="2" ref="C19:K19">+C10-C18</f>
        <v>-103079494</v>
      </c>
      <c r="D19" s="42">
        <f t="shared" si="2"/>
        <v>11040337</v>
      </c>
      <c r="E19" s="40">
        <f t="shared" si="2"/>
        <v>7311200</v>
      </c>
      <c r="F19" s="41">
        <f t="shared" si="2"/>
        <v>-39399200</v>
      </c>
      <c r="G19" s="43">
        <f t="shared" si="2"/>
        <v>-39399200</v>
      </c>
      <c r="H19" s="44">
        <f t="shared" si="2"/>
        <v>0</v>
      </c>
      <c r="I19" s="40">
        <f t="shared" si="2"/>
        <v>4937300</v>
      </c>
      <c r="J19" s="41">
        <f t="shared" si="2"/>
        <v>5667600</v>
      </c>
      <c r="K19" s="43">
        <f t="shared" si="2"/>
        <v>5523800</v>
      </c>
    </row>
    <row r="20" spans="1:11" ht="13.5">
      <c r="A20" s="22" t="s">
        <v>30</v>
      </c>
      <c r="B20" s="24">
        <v>49137666</v>
      </c>
      <c r="C20" s="6">
        <v>51659495</v>
      </c>
      <c r="D20" s="23">
        <v>186865200</v>
      </c>
      <c r="E20" s="24">
        <v>119456100</v>
      </c>
      <c r="F20" s="6">
        <v>225405300</v>
      </c>
      <c r="G20" s="25">
        <v>225405300</v>
      </c>
      <c r="H20" s="26">
        <v>0</v>
      </c>
      <c r="I20" s="24">
        <v>159878200</v>
      </c>
      <c r="J20" s="6">
        <v>117531100</v>
      </c>
      <c r="K20" s="25">
        <v>127384000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-147281207</v>
      </c>
      <c r="C22" s="52">
        <f aca="true" t="shared" si="3" ref="C22:K22">SUM(C19:C21)</f>
        <v>-51419999</v>
      </c>
      <c r="D22" s="53">
        <f t="shared" si="3"/>
        <v>197905537</v>
      </c>
      <c r="E22" s="51">
        <f t="shared" si="3"/>
        <v>126767300</v>
      </c>
      <c r="F22" s="52">
        <f t="shared" si="3"/>
        <v>186006100</v>
      </c>
      <c r="G22" s="54">
        <f t="shared" si="3"/>
        <v>186006100</v>
      </c>
      <c r="H22" s="55">
        <f t="shared" si="3"/>
        <v>0</v>
      </c>
      <c r="I22" s="51">
        <f t="shared" si="3"/>
        <v>164815500</v>
      </c>
      <c r="J22" s="52">
        <f t="shared" si="3"/>
        <v>123198700</v>
      </c>
      <c r="K22" s="54">
        <f t="shared" si="3"/>
        <v>132907800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-147281207</v>
      </c>
      <c r="C24" s="41">
        <f aca="true" t="shared" si="4" ref="C24:K24">SUM(C22:C23)</f>
        <v>-51419999</v>
      </c>
      <c r="D24" s="42">
        <f t="shared" si="4"/>
        <v>197905537</v>
      </c>
      <c r="E24" s="40">
        <f t="shared" si="4"/>
        <v>126767300</v>
      </c>
      <c r="F24" s="41">
        <f t="shared" si="4"/>
        <v>186006100</v>
      </c>
      <c r="G24" s="43">
        <f t="shared" si="4"/>
        <v>186006100</v>
      </c>
      <c r="H24" s="44">
        <f t="shared" si="4"/>
        <v>0</v>
      </c>
      <c r="I24" s="40">
        <f t="shared" si="4"/>
        <v>164815500</v>
      </c>
      <c r="J24" s="41">
        <f t="shared" si="4"/>
        <v>123198700</v>
      </c>
      <c r="K24" s="43">
        <f t="shared" si="4"/>
        <v>132907800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87042060</v>
      </c>
      <c r="C27" s="7">
        <v>115036478</v>
      </c>
      <c r="D27" s="64">
        <v>304375288</v>
      </c>
      <c r="E27" s="65">
        <v>419862100</v>
      </c>
      <c r="F27" s="7">
        <v>498307400</v>
      </c>
      <c r="G27" s="66">
        <v>498307400</v>
      </c>
      <c r="H27" s="67">
        <v>0</v>
      </c>
      <c r="I27" s="65">
        <v>448780800</v>
      </c>
      <c r="J27" s="7">
        <v>290572100</v>
      </c>
      <c r="K27" s="66">
        <v>300384000</v>
      </c>
    </row>
    <row r="28" spans="1:11" ht="13.5">
      <c r="A28" s="68" t="s">
        <v>30</v>
      </c>
      <c r="B28" s="6">
        <v>49137665</v>
      </c>
      <c r="C28" s="6">
        <v>51658531</v>
      </c>
      <c r="D28" s="23">
        <v>126329368</v>
      </c>
      <c r="E28" s="24">
        <v>157221200</v>
      </c>
      <c r="F28" s="6">
        <v>224289900</v>
      </c>
      <c r="G28" s="25">
        <v>224289900</v>
      </c>
      <c r="H28" s="26">
        <v>0</v>
      </c>
      <c r="I28" s="24">
        <v>177878300</v>
      </c>
      <c r="J28" s="6">
        <v>117531100</v>
      </c>
      <c r="K28" s="25">
        <v>127384000</v>
      </c>
    </row>
    <row r="29" spans="1:11" ht="13.5">
      <c r="A29" s="22" t="s">
        <v>139</v>
      </c>
      <c r="B29" s="6">
        <v>3164770</v>
      </c>
      <c r="C29" s="6">
        <v>4530761</v>
      </c>
      <c r="D29" s="23">
        <v>62601650</v>
      </c>
      <c r="E29" s="24">
        <v>11182000</v>
      </c>
      <c r="F29" s="6">
        <v>9925700</v>
      </c>
      <c r="G29" s="25">
        <v>9925700</v>
      </c>
      <c r="H29" s="26">
        <v>0</v>
      </c>
      <c r="I29" s="24">
        <v>1115000</v>
      </c>
      <c r="J29" s="6">
        <v>0</v>
      </c>
      <c r="K29" s="25">
        <v>0</v>
      </c>
    </row>
    <row r="30" spans="1:11" ht="13.5">
      <c r="A30" s="22" t="s">
        <v>34</v>
      </c>
      <c r="B30" s="6">
        <v>22907034</v>
      </c>
      <c r="C30" s="6">
        <v>33828827</v>
      </c>
      <c r="D30" s="23">
        <v>69346943</v>
      </c>
      <c r="E30" s="24">
        <v>144738000</v>
      </c>
      <c r="F30" s="6">
        <v>142572300</v>
      </c>
      <c r="G30" s="25">
        <v>142572300</v>
      </c>
      <c r="H30" s="26">
        <v>0</v>
      </c>
      <c r="I30" s="24">
        <v>159701500</v>
      </c>
      <c r="J30" s="6">
        <v>100000000</v>
      </c>
      <c r="K30" s="25">
        <v>100000000</v>
      </c>
    </row>
    <row r="31" spans="1:11" ht="13.5">
      <c r="A31" s="22" t="s">
        <v>35</v>
      </c>
      <c r="B31" s="6">
        <v>11832591</v>
      </c>
      <c r="C31" s="6">
        <v>25018359</v>
      </c>
      <c r="D31" s="23">
        <v>46097327</v>
      </c>
      <c r="E31" s="24">
        <v>106720900</v>
      </c>
      <c r="F31" s="6">
        <v>121519500</v>
      </c>
      <c r="G31" s="25">
        <v>121519500</v>
      </c>
      <c r="H31" s="26">
        <v>0</v>
      </c>
      <c r="I31" s="24">
        <v>110086000</v>
      </c>
      <c r="J31" s="6">
        <v>73041000</v>
      </c>
      <c r="K31" s="25">
        <v>73000000</v>
      </c>
    </row>
    <row r="32" spans="1:11" ht="13.5">
      <c r="A32" s="34" t="s">
        <v>36</v>
      </c>
      <c r="B32" s="7">
        <f>SUM(B28:B31)</f>
        <v>87042060</v>
      </c>
      <c r="C32" s="7">
        <f aca="true" t="shared" si="5" ref="C32:K32">SUM(C28:C31)</f>
        <v>115036478</v>
      </c>
      <c r="D32" s="64">
        <f t="shared" si="5"/>
        <v>304375288</v>
      </c>
      <c r="E32" s="65">
        <f t="shared" si="5"/>
        <v>419862100</v>
      </c>
      <c r="F32" s="7">
        <f t="shared" si="5"/>
        <v>498307400</v>
      </c>
      <c r="G32" s="66">
        <f t="shared" si="5"/>
        <v>498307400</v>
      </c>
      <c r="H32" s="67">
        <f t="shared" si="5"/>
        <v>0</v>
      </c>
      <c r="I32" s="65">
        <f t="shared" si="5"/>
        <v>448780800</v>
      </c>
      <c r="J32" s="7">
        <f t="shared" si="5"/>
        <v>290572100</v>
      </c>
      <c r="K32" s="66">
        <f t="shared" si="5"/>
        <v>300384000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439225829</v>
      </c>
      <c r="C35" s="6">
        <v>600772376</v>
      </c>
      <c r="D35" s="23">
        <v>835646052</v>
      </c>
      <c r="E35" s="24">
        <v>795143000</v>
      </c>
      <c r="F35" s="6">
        <v>765341000</v>
      </c>
      <c r="G35" s="25">
        <v>765341000</v>
      </c>
      <c r="H35" s="26">
        <v>805254399</v>
      </c>
      <c r="I35" s="24">
        <v>817367878</v>
      </c>
      <c r="J35" s="6">
        <v>940681918</v>
      </c>
      <c r="K35" s="25">
        <v>1113908480</v>
      </c>
    </row>
    <row r="36" spans="1:11" ht="13.5">
      <c r="A36" s="22" t="s">
        <v>39</v>
      </c>
      <c r="B36" s="6">
        <v>4489525663</v>
      </c>
      <c r="C36" s="6">
        <v>4291790519</v>
      </c>
      <c r="D36" s="23">
        <v>4348341843</v>
      </c>
      <c r="E36" s="24">
        <v>4446564300</v>
      </c>
      <c r="F36" s="6">
        <v>4561540013</v>
      </c>
      <c r="G36" s="25">
        <v>4561540013</v>
      </c>
      <c r="H36" s="26">
        <v>4482164186</v>
      </c>
      <c r="I36" s="24">
        <v>4735324623</v>
      </c>
      <c r="J36" s="6">
        <v>4715189967</v>
      </c>
      <c r="K36" s="25">
        <v>4599355041</v>
      </c>
    </row>
    <row r="37" spans="1:11" ht="13.5">
      <c r="A37" s="22" t="s">
        <v>40</v>
      </c>
      <c r="B37" s="6">
        <v>439206674</v>
      </c>
      <c r="C37" s="6">
        <v>533398724</v>
      </c>
      <c r="D37" s="23">
        <v>621527424</v>
      </c>
      <c r="E37" s="24">
        <v>574407000</v>
      </c>
      <c r="F37" s="6">
        <v>574408000</v>
      </c>
      <c r="G37" s="25">
        <v>574408000</v>
      </c>
      <c r="H37" s="26">
        <v>801960986</v>
      </c>
      <c r="I37" s="24">
        <v>595404965</v>
      </c>
      <c r="J37" s="6">
        <v>618462040</v>
      </c>
      <c r="K37" s="25">
        <v>658079932</v>
      </c>
    </row>
    <row r="38" spans="1:11" ht="13.5">
      <c r="A38" s="22" t="s">
        <v>41</v>
      </c>
      <c r="B38" s="6">
        <v>950853599</v>
      </c>
      <c r="C38" s="6">
        <v>829668359</v>
      </c>
      <c r="D38" s="23">
        <v>835059127</v>
      </c>
      <c r="E38" s="24">
        <v>935768000</v>
      </c>
      <c r="F38" s="6">
        <v>952466241</v>
      </c>
      <c r="G38" s="25">
        <v>952466241</v>
      </c>
      <c r="H38" s="26">
        <v>650654299</v>
      </c>
      <c r="I38" s="24">
        <v>923044119</v>
      </c>
      <c r="J38" s="6">
        <v>913128748</v>
      </c>
      <c r="K38" s="25">
        <v>885961238</v>
      </c>
    </row>
    <row r="39" spans="1:11" ht="13.5">
      <c r="A39" s="22" t="s">
        <v>42</v>
      </c>
      <c r="B39" s="6">
        <v>3538691219</v>
      </c>
      <c r="C39" s="6">
        <v>3529495812</v>
      </c>
      <c r="D39" s="23">
        <v>3727401344</v>
      </c>
      <c r="E39" s="24">
        <v>3731532300</v>
      </c>
      <c r="F39" s="6">
        <v>3800006772</v>
      </c>
      <c r="G39" s="25">
        <v>3800006772</v>
      </c>
      <c r="H39" s="26">
        <v>3834803300</v>
      </c>
      <c r="I39" s="24">
        <v>4034243417</v>
      </c>
      <c r="J39" s="6">
        <v>4124281097</v>
      </c>
      <c r="K39" s="25">
        <v>4169222351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193013239</v>
      </c>
      <c r="C42" s="6">
        <v>293248728</v>
      </c>
      <c r="D42" s="23">
        <v>404704007</v>
      </c>
      <c r="E42" s="24">
        <v>324461000</v>
      </c>
      <c r="F42" s="6">
        <v>385783000</v>
      </c>
      <c r="G42" s="25">
        <v>385783000</v>
      </c>
      <c r="H42" s="26">
        <v>460668000</v>
      </c>
      <c r="I42" s="24">
        <v>385509084</v>
      </c>
      <c r="J42" s="6">
        <v>421807954</v>
      </c>
      <c r="K42" s="25">
        <v>488164898</v>
      </c>
    </row>
    <row r="43" spans="1:11" ht="13.5">
      <c r="A43" s="22" t="s">
        <v>45</v>
      </c>
      <c r="B43" s="6">
        <v>-75156003</v>
      </c>
      <c r="C43" s="6">
        <v>-112707916</v>
      </c>
      <c r="D43" s="23">
        <v>-243092031</v>
      </c>
      <c r="E43" s="24">
        <v>-241691000</v>
      </c>
      <c r="F43" s="6">
        <v>-358420000</v>
      </c>
      <c r="G43" s="25">
        <v>-358420000</v>
      </c>
      <c r="H43" s="26">
        <v>-336208000</v>
      </c>
      <c r="I43" s="24">
        <v>-303914740</v>
      </c>
      <c r="J43" s="6">
        <v>-287403892</v>
      </c>
      <c r="K43" s="25">
        <v>-289311968</v>
      </c>
    </row>
    <row r="44" spans="1:11" ht="13.5">
      <c r="A44" s="22" t="s">
        <v>46</v>
      </c>
      <c r="B44" s="6">
        <v>-202390</v>
      </c>
      <c r="C44" s="6">
        <v>-94979051</v>
      </c>
      <c r="D44" s="23">
        <v>121878</v>
      </c>
      <c r="E44" s="24">
        <v>-34890000</v>
      </c>
      <c r="F44" s="6">
        <v>-33306000</v>
      </c>
      <c r="G44" s="25">
        <v>-33306000</v>
      </c>
      <c r="H44" s="26">
        <v>-118867000</v>
      </c>
      <c r="I44" s="24">
        <v>45380538</v>
      </c>
      <c r="J44" s="6">
        <v>-40642084</v>
      </c>
      <c r="K44" s="25">
        <v>-57828606</v>
      </c>
    </row>
    <row r="45" spans="1:11" ht="13.5">
      <c r="A45" s="34" t="s">
        <v>47</v>
      </c>
      <c r="B45" s="7">
        <v>157213733</v>
      </c>
      <c r="C45" s="7">
        <v>242775494</v>
      </c>
      <c r="D45" s="64">
        <v>404509347</v>
      </c>
      <c r="E45" s="65">
        <v>424050000</v>
      </c>
      <c r="F45" s="7">
        <v>398566000</v>
      </c>
      <c r="G45" s="66">
        <v>398566000</v>
      </c>
      <c r="H45" s="67">
        <v>405490000</v>
      </c>
      <c r="I45" s="65">
        <v>435722882</v>
      </c>
      <c r="J45" s="7">
        <v>529484860</v>
      </c>
      <c r="K45" s="66">
        <v>670509184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157213733</v>
      </c>
      <c r="C48" s="6">
        <v>242775493</v>
      </c>
      <c r="D48" s="23">
        <v>404509347</v>
      </c>
      <c r="E48" s="24">
        <v>424050000</v>
      </c>
      <c r="F48" s="6">
        <v>394248000</v>
      </c>
      <c r="G48" s="25">
        <v>394248000</v>
      </c>
      <c r="H48" s="26">
        <v>405490000</v>
      </c>
      <c r="I48" s="24">
        <v>435722882</v>
      </c>
      <c r="J48" s="6">
        <v>529484860</v>
      </c>
      <c r="K48" s="25">
        <v>670509184</v>
      </c>
    </row>
    <row r="49" spans="1:11" ht="13.5">
      <c r="A49" s="22" t="s">
        <v>50</v>
      </c>
      <c r="B49" s="6">
        <f>+B75</f>
        <v>141661318.26913914</v>
      </c>
      <c r="C49" s="6">
        <f aca="true" t="shared" si="6" ref="C49:K49">+C75</f>
        <v>111721999.16524076</v>
      </c>
      <c r="D49" s="23">
        <f t="shared" si="6"/>
        <v>145979550.9338228</v>
      </c>
      <c r="E49" s="24">
        <f t="shared" si="6"/>
        <v>220903280.03734702</v>
      </c>
      <c r="F49" s="6">
        <f t="shared" si="6"/>
        <v>245498477.7920478</v>
      </c>
      <c r="G49" s="25">
        <f t="shared" si="6"/>
        <v>245498477.7920478</v>
      </c>
      <c r="H49" s="26">
        <f t="shared" si="6"/>
        <v>554804236</v>
      </c>
      <c r="I49" s="24">
        <f t="shared" si="6"/>
        <v>235111570.61970097</v>
      </c>
      <c r="J49" s="6">
        <f t="shared" si="6"/>
        <v>214347385.00553024</v>
      </c>
      <c r="K49" s="25">
        <f t="shared" si="6"/>
        <v>205202595.61840737</v>
      </c>
    </row>
    <row r="50" spans="1:11" ht="13.5">
      <c r="A50" s="34" t="s">
        <v>51</v>
      </c>
      <c r="B50" s="7">
        <f>+B48-B49</f>
        <v>15552414.73086086</v>
      </c>
      <c r="C50" s="7">
        <f aca="true" t="shared" si="7" ref="C50:K50">+C48-C49</f>
        <v>131053493.83475924</v>
      </c>
      <c r="D50" s="64">
        <f t="shared" si="7"/>
        <v>258529796.0661772</v>
      </c>
      <c r="E50" s="65">
        <f t="shared" si="7"/>
        <v>203146719.96265298</v>
      </c>
      <c r="F50" s="7">
        <f t="shared" si="7"/>
        <v>148749522.2079522</v>
      </c>
      <c r="G50" s="66">
        <f t="shared" si="7"/>
        <v>148749522.2079522</v>
      </c>
      <c r="H50" s="67">
        <f t="shared" si="7"/>
        <v>-149314236</v>
      </c>
      <c r="I50" s="65">
        <f t="shared" si="7"/>
        <v>200611311.38029903</v>
      </c>
      <c r="J50" s="7">
        <f t="shared" si="7"/>
        <v>315137474.99446976</v>
      </c>
      <c r="K50" s="66">
        <f t="shared" si="7"/>
        <v>465306588.38159263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4489080428</v>
      </c>
      <c r="C53" s="6">
        <v>4252808474</v>
      </c>
      <c r="D53" s="23">
        <v>4348183388</v>
      </c>
      <c r="E53" s="24">
        <v>4446399800</v>
      </c>
      <c r="F53" s="6">
        <v>4524845100</v>
      </c>
      <c r="G53" s="25">
        <v>4524845100</v>
      </c>
      <c r="H53" s="26">
        <v>4026537700</v>
      </c>
      <c r="I53" s="24">
        <v>4506931726</v>
      </c>
      <c r="J53" s="6">
        <v>4487993026</v>
      </c>
      <c r="K53" s="25">
        <v>4453380726</v>
      </c>
    </row>
    <row r="54" spans="1:11" ht="13.5">
      <c r="A54" s="22" t="s">
        <v>135</v>
      </c>
      <c r="B54" s="6">
        <v>300900722</v>
      </c>
      <c r="C54" s="6">
        <v>345315483</v>
      </c>
      <c r="D54" s="23">
        <v>244340187</v>
      </c>
      <c r="E54" s="24">
        <v>182389600</v>
      </c>
      <c r="F54" s="6">
        <v>182389600</v>
      </c>
      <c r="G54" s="25">
        <v>182389600</v>
      </c>
      <c r="H54" s="26">
        <v>0</v>
      </c>
      <c r="I54" s="24">
        <v>205014200</v>
      </c>
      <c r="J54" s="6">
        <v>281660600</v>
      </c>
      <c r="K54" s="25">
        <v>337172900</v>
      </c>
    </row>
    <row r="55" spans="1:11" ht="13.5">
      <c r="A55" s="22" t="s">
        <v>54</v>
      </c>
      <c r="B55" s="6">
        <v>25186744</v>
      </c>
      <c r="C55" s="6">
        <v>62188356</v>
      </c>
      <c r="D55" s="23">
        <v>113536199</v>
      </c>
      <c r="E55" s="24">
        <v>178588800</v>
      </c>
      <c r="F55" s="6">
        <v>122142300</v>
      </c>
      <c r="G55" s="25">
        <v>122142300</v>
      </c>
      <c r="H55" s="26">
        <v>0</v>
      </c>
      <c r="I55" s="24">
        <v>266279900</v>
      </c>
      <c r="J55" s="6">
        <v>129442900</v>
      </c>
      <c r="K55" s="25">
        <v>136837900</v>
      </c>
    </row>
    <row r="56" spans="1:11" ht="13.5">
      <c r="A56" s="22" t="s">
        <v>55</v>
      </c>
      <c r="B56" s="6">
        <v>216531122</v>
      </c>
      <c r="C56" s="6">
        <v>258479775</v>
      </c>
      <c r="D56" s="23">
        <v>325411455</v>
      </c>
      <c r="E56" s="24">
        <v>344780400</v>
      </c>
      <c r="F56" s="6">
        <v>359348000</v>
      </c>
      <c r="G56" s="25">
        <v>359348000</v>
      </c>
      <c r="H56" s="26">
        <v>0</v>
      </c>
      <c r="I56" s="24">
        <v>405482000</v>
      </c>
      <c r="J56" s="6">
        <v>417666300</v>
      </c>
      <c r="K56" s="25">
        <v>465357500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58681000</v>
      </c>
      <c r="C59" s="6">
        <v>66907000</v>
      </c>
      <c r="D59" s="23">
        <v>76310000</v>
      </c>
      <c r="E59" s="24">
        <v>86027000</v>
      </c>
      <c r="F59" s="6">
        <v>86027000</v>
      </c>
      <c r="G59" s="25">
        <v>86027000</v>
      </c>
      <c r="H59" s="26">
        <v>86027000</v>
      </c>
      <c r="I59" s="24">
        <v>106763739</v>
      </c>
      <c r="J59" s="6">
        <v>115304839</v>
      </c>
      <c r="K59" s="25">
        <v>124529226</v>
      </c>
    </row>
    <row r="60" spans="1:11" ht="13.5">
      <c r="A60" s="33" t="s">
        <v>58</v>
      </c>
      <c r="B60" s="6">
        <v>30206298</v>
      </c>
      <c r="C60" s="6">
        <v>33333275</v>
      </c>
      <c r="D60" s="23">
        <v>37764740</v>
      </c>
      <c r="E60" s="24">
        <v>37604884</v>
      </c>
      <c r="F60" s="6">
        <v>37604884</v>
      </c>
      <c r="G60" s="25">
        <v>37604884</v>
      </c>
      <c r="H60" s="26">
        <v>37604884</v>
      </c>
      <c r="I60" s="24">
        <v>38702698</v>
      </c>
      <c r="J60" s="6">
        <v>41798914</v>
      </c>
      <c r="K60" s="25">
        <v>45142826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2609</v>
      </c>
      <c r="C62" s="92">
        <v>14199</v>
      </c>
      <c r="D62" s="93">
        <v>8199</v>
      </c>
      <c r="E62" s="91">
        <v>8199</v>
      </c>
      <c r="F62" s="92">
        <v>8199</v>
      </c>
      <c r="G62" s="93">
        <v>8199</v>
      </c>
      <c r="H62" s="94">
        <v>8199</v>
      </c>
      <c r="I62" s="91">
        <v>8199</v>
      </c>
      <c r="J62" s="92">
        <v>8199</v>
      </c>
      <c r="K62" s="93">
        <v>8199</v>
      </c>
    </row>
    <row r="63" spans="1:11" ht="13.5">
      <c r="A63" s="90" t="s">
        <v>61</v>
      </c>
      <c r="B63" s="91">
        <v>26219</v>
      </c>
      <c r="C63" s="92">
        <v>20852</v>
      </c>
      <c r="D63" s="93">
        <v>20852</v>
      </c>
      <c r="E63" s="91">
        <v>20852</v>
      </c>
      <c r="F63" s="92">
        <v>20852</v>
      </c>
      <c r="G63" s="93">
        <v>20852</v>
      </c>
      <c r="H63" s="94">
        <v>20852</v>
      </c>
      <c r="I63" s="91">
        <v>20852</v>
      </c>
      <c r="J63" s="92">
        <v>20852</v>
      </c>
      <c r="K63" s="93">
        <v>20852</v>
      </c>
    </row>
    <row r="64" spans="1:11" ht="13.5">
      <c r="A64" s="90" t="s">
        <v>62</v>
      </c>
      <c r="B64" s="91">
        <v>62000</v>
      </c>
      <c r="C64" s="92">
        <v>67000</v>
      </c>
      <c r="D64" s="93">
        <v>67000</v>
      </c>
      <c r="E64" s="91">
        <v>76000</v>
      </c>
      <c r="F64" s="92">
        <v>76000</v>
      </c>
      <c r="G64" s="93">
        <v>76000</v>
      </c>
      <c r="H64" s="94">
        <v>76000</v>
      </c>
      <c r="I64" s="91">
        <v>76000</v>
      </c>
      <c r="J64" s="92">
        <v>76000</v>
      </c>
      <c r="K64" s="93">
        <v>76000</v>
      </c>
    </row>
    <row r="65" spans="1:11" ht="13.5">
      <c r="A65" s="90" t="s">
        <v>63</v>
      </c>
      <c r="B65" s="91">
        <v>27438</v>
      </c>
      <c r="C65" s="92">
        <v>26000</v>
      </c>
      <c r="D65" s="93">
        <v>26000</v>
      </c>
      <c r="E65" s="91">
        <v>22000</v>
      </c>
      <c r="F65" s="92">
        <v>22000</v>
      </c>
      <c r="G65" s="93">
        <v>22000</v>
      </c>
      <c r="H65" s="94">
        <v>22000</v>
      </c>
      <c r="I65" s="91">
        <v>22000</v>
      </c>
      <c r="J65" s="92">
        <v>22000</v>
      </c>
      <c r="K65" s="93">
        <v>22000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0.9750636889842167</v>
      </c>
      <c r="C70" s="5">
        <f aca="true" t="shared" si="8" ref="C70:K70">IF(ISERROR(C71/C72),0,(C71/C72))</f>
        <v>0.9968651836859824</v>
      </c>
      <c r="D70" s="5">
        <f t="shared" si="8"/>
        <v>0.9749573308593895</v>
      </c>
      <c r="E70" s="5">
        <f t="shared" si="8"/>
        <v>0.9701593025851738</v>
      </c>
      <c r="F70" s="5">
        <f t="shared" si="8"/>
        <v>0.9739034747233494</v>
      </c>
      <c r="G70" s="5">
        <f t="shared" si="8"/>
        <v>0.9739034747233494</v>
      </c>
      <c r="H70" s="5">
        <f t="shared" si="8"/>
        <v>0</v>
      </c>
      <c r="I70" s="5">
        <f t="shared" si="8"/>
        <v>0.9732031757555484</v>
      </c>
      <c r="J70" s="5">
        <f t="shared" si="8"/>
        <v>0.9707997474170976</v>
      </c>
      <c r="K70" s="5">
        <f t="shared" si="8"/>
        <v>0.9745485920871145</v>
      </c>
    </row>
    <row r="71" spans="1:11" ht="12.75" hidden="1">
      <c r="A71" s="1" t="s">
        <v>141</v>
      </c>
      <c r="B71" s="1">
        <f>+B83</f>
        <v>1434821677</v>
      </c>
      <c r="C71" s="1">
        <f aca="true" t="shared" si="9" ref="C71:K71">+C83</f>
        <v>1766259551</v>
      </c>
      <c r="D71" s="1">
        <f t="shared" si="9"/>
        <v>1995514743</v>
      </c>
      <c r="E71" s="1">
        <f t="shared" si="9"/>
        <v>2036796000</v>
      </c>
      <c r="F71" s="1">
        <f t="shared" si="9"/>
        <v>1972753000</v>
      </c>
      <c r="G71" s="1">
        <f t="shared" si="9"/>
        <v>1972753000</v>
      </c>
      <c r="H71" s="1">
        <f t="shared" si="9"/>
        <v>2137834000</v>
      </c>
      <c r="I71" s="1">
        <f t="shared" si="9"/>
        <v>2184224800</v>
      </c>
      <c r="J71" s="1">
        <f t="shared" si="9"/>
        <v>2340531400</v>
      </c>
      <c r="K71" s="1">
        <f t="shared" si="9"/>
        <v>2540555500</v>
      </c>
    </row>
    <row r="72" spans="1:11" ht="12.75" hidden="1">
      <c r="A72" s="1" t="s">
        <v>142</v>
      </c>
      <c r="B72" s="1">
        <f>+B77</f>
        <v>1471515854</v>
      </c>
      <c r="C72" s="1">
        <f aca="true" t="shared" si="10" ref="C72:K72">+C77</f>
        <v>1771813862</v>
      </c>
      <c r="D72" s="1">
        <f t="shared" si="10"/>
        <v>2046771361</v>
      </c>
      <c r="E72" s="1">
        <f t="shared" si="10"/>
        <v>2099444900</v>
      </c>
      <c r="F72" s="1">
        <f t="shared" si="10"/>
        <v>2025614500</v>
      </c>
      <c r="G72" s="1">
        <f t="shared" si="10"/>
        <v>2025614500</v>
      </c>
      <c r="H72" s="1">
        <f t="shared" si="10"/>
        <v>0</v>
      </c>
      <c r="I72" s="1">
        <f t="shared" si="10"/>
        <v>2244366700</v>
      </c>
      <c r="J72" s="1">
        <f t="shared" si="10"/>
        <v>2410931200</v>
      </c>
      <c r="K72" s="1">
        <f t="shared" si="10"/>
        <v>2606904900</v>
      </c>
    </row>
    <row r="73" spans="1:11" ht="12.75" hidden="1">
      <c r="A73" s="1" t="s">
        <v>143</v>
      </c>
      <c r="B73" s="1">
        <f>+B74</f>
        <v>92960653.66666666</v>
      </c>
      <c r="C73" s="1">
        <f aca="true" t="shared" si="11" ref="C73:K73">+(C78+C80+C81+C82)-(B78+B80+B81+B82)</f>
        <v>66056963</v>
      </c>
      <c r="D73" s="1">
        <f t="shared" si="11"/>
        <v>75445936</v>
      </c>
      <c r="E73" s="1">
        <f t="shared" si="11"/>
        <v>-76587235</v>
      </c>
      <c r="F73" s="1">
        <f>+(F78+F80+F81+F82)-(D78+D80+D81+D82)</f>
        <v>-76587235</v>
      </c>
      <c r="G73" s="1">
        <f>+(G78+G80+G81+G82)-(D78+D80+D81+D82)</f>
        <v>-76587235</v>
      </c>
      <c r="H73" s="1">
        <f>+(H78+H80+H81+H82)-(D78+D80+D81+D82)</f>
        <v>-34674730</v>
      </c>
      <c r="I73" s="1">
        <f>+(I78+I80+I81+I82)-(E78+E80+E81+E82)</f>
        <v>22699666</v>
      </c>
      <c r="J73" s="1">
        <f t="shared" si="11"/>
        <v>24917170</v>
      </c>
      <c r="K73" s="1">
        <f t="shared" si="11"/>
        <v>27288911</v>
      </c>
    </row>
    <row r="74" spans="1:11" ht="12.75" hidden="1">
      <c r="A74" s="1" t="s">
        <v>144</v>
      </c>
      <c r="B74" s="1">
        <f>+TREND(C74:E74)</f>
        <v>92960653.66666666</v>
      </c>
      <c r="C74" s="1">
        <f>+C73</f>
        <v>66056963</v>
      </c>
      <c r="D74" s="1">
        <f aca="true" t="shared" si="12" ref="D74:K74">+D73</f>
        <v>75445936</v>
      </c>
      <c r="E74" s="1">
        <f t="shared" si="12"/>
        <v>-76587235</v>
      </c>
      <c r="F74" s="1">
        <f t="shared" si="12"/>
        <v>-76587235</v>
      </c>
      <c r="G74" s="1">
        <f t="shared" si="12"/>
        <v>-76587235</v>
      </c>
      <c r="H74" s="1">
        <f t="shared" si="12"/>
        <v>-34674730</v>
      </c>
      <c r="I74" s="1">
        <f t="shared" si="12"/>
        <v>22699666</v>
      </c>
      <c r="J74" s="1">
        <f t="shared" si="12"/>
        <v>24917170</v>
      </c>
      <c r="K74" s="1">
        <f t="shared" si="12"/>
        <v>27288911</v>
      </c>
    </row>
    <row r="75" spans="1:11" ht="12.75" hidden="1">
      <c r="A75" s="1" t="s">
        <v>145</v>
      </c>
      <c r="B75" s="1">
        <f>+B84-(((B80+B81+B78)*B70)-B79)</f>
        <v>141661318.26913914</v>
      </c>
      <c r="C75" s="1">
        <f aca="true" t="shared" si="13" ref="C75:K75">+C84-(((C80+C81+C78)*C70)-C79)</f>
        <v>111721999.16524076</v>
      </c>
      <c r="D75" s="1">
        <f t="shared" si="13"/>
        <v>145979550.9338228</v>
      </c>
      <c r="E75" s="1">
        <f t="shared" si="13"/>
        <v>220903280.03734702</v>
      </c>
      <c r="F75" s="1">
        <f t="shared" si="13"/>
        <v>245498477.7920478</v>
      </c>
      <c r="G75" s="1">
        <f t="shared" si="13"/>
        <v>245498477.7920478</v>
      </c>
      <c r="H75" s="1">
        <f t="shared" si="13"/>
        <v>554804236</v>
      </c>
      <c r="I75" s="1">
        <f t="shared" si="13"/>
        <v>235111570.61970097</v>
      </c>
      <c r="J75" s="1">
        <f t="shared" si="13"/>
        <v>214347385.00553024</v>
      </c>
      <c r="K75" s="1">
        <f t="shared" si="13"/>
        <v>205202595.61840737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1471515854</v>
      </c>
      <c r="C77" s="3">
        <v>1771813862</v>
      </c>
      <c r="D77" s="3">
        <v>2046771361</v>
      </c>
      <c r="E77" s="3">
        <v>2099444900</v>
      </c>
      <c r="F77" s="3">
        <v>2025614500</v>
      </c>
      <c r="G77" s="3">
        <v>2025614500</v>
      </c>
      <c r="H77" s="3">
        <v>0</v>
      </c>
      <c r="I77" s="3">
        <v>2244366700</v>
      </c>
      <c r="J77" s="3">
        <v>2410931200</v>
      </c>
      <c r="K77" s="3">
        <v>2606904900</v>
      </c>
    </row>
    <row r="78" spans="1:11" ht="12.75" hidden="1">
      <c r="A78" s="2" t="s">
        <v>65</v>
      </c>
      <c r="B78" s="3">
        <v>445884</v>
      </c>
      <c r="C78" s="3">
        <v>356704</v>
      </c>
      <c r="D78" s="3">
        <v>159027</v>
      </c>
      <c r="E78" s="3">
        <v>166000</v>
      </c>
      <c r="F78" s="3">
        <v>166000</v>
      </c>
      <c r="G78" s="3">
        <v>166000</v>
      </c>
      <c r="H78" s="3">
        <v>116366</v>
      </c>
      <c r="I78" s="3">
        <v>142610</v>
      </c>
      <c r="J78" s="3">
        <v>150454</v>
      </c>
      <c r="K78" s="3">
        <v>158428</v>
      </c>
    </row>
    <row r="79" spans="1:11" ht="12.75" hidden="1">
      <c r="A79" s="2" t="s">
        <v>66</v>
      </c>
      <c r="B79" s="3">
        <v>285226386</v>
      </c>
      <c r="C79" s="3">
        <v>364078302</v>
      </c>
      <c r="D79" s="3">
        <v>431489074</v>
      </c>
      <c r="E79" s="3">
        <v>381429000</v>
      </c>
      <c r="F79" s="3">
        <v>381429000</v>
      </c>
      <c r="G79" s="3">
        <v>381429000</v>
      </c>
      <c r="H79" s="3">
        <v>554804236</v>
      </c>
      <c r="I79" s="3">
        <v>386359619</v>
      </c>
      <c r="J79" s="3">
        <v>403738343</v>
      </c>
      <c r="K79" s="3">
        <v>420685734</v>
      </c>
    </row>
    <row r="80" spans="1:11" ht="12.75" hidden="1">
      <c r="A80" s="2" t="s">
        <v>67</v>
      </c>
      <c r="B80" s="3">
        <v>185750252</v>
      </c>
      <c r="C80" s="3">
        <v>239462934</v>
      </c>
      <c r="D80" s="3">
        <v>316529263</v>
      </c>
      <c r="E80" s="3">
        <v>256385000</v>
      </c>
      <c r="F80" s="3">
        <v>256385000</v>
      </c>
      <c r="G80" s="3">
        <v>256385000</v>
      </c>
      <c r="H80" s="3">
        <v>307541635</v>
      </c>
      <c r="I80" s="3">
        <v>276095800</v>
      </c>
      <c r="J80" s="3">
        <v>297627464</v>
      </c>
      <c r="K80" s="3">
        <v>321125661</v>
      </c>
    </row>
    <row r="81" spans="1:11" ht="12.75" hidden="1">
      <c r="A81" s="2" t="s">
        <v>68</v>
      </c>
      <c r="B81" s="3">
        <v>30439928</v>
      </c>
      <c r="C81" s="3">
        <v>42919788</v>
      </c>
      <c r="D81" s="3">
        <v>41566730</v>
      </c>
      <c r="E81" s="3">
        <v>25114000</v>
      </c>
      <c r="F81" s="3">
        <v>25114000</v>
      </c>
      <c r="G81" s="3">
        <v>25114000</v>
      </c>
      <c r="H81" s="3">
        <v>15920835</v>
      </c>
      <c r="I81" s="3">
        <v>28127680</v>
      </c>
      <c r="J81" s="3">
        <v>31503001</v>
      </c>
      <c r="K81" s="3">
        <v>35283361</v>
      </c>
    </row>
    <row r="82" spans="1:11" ht="12.75" hidden="1">
      <c r="A82" s="2" t="s">
        <v>69</v>
      </c>
      <c r="B82" s="3">
        <v>157272</v>
      </c>
      <c r="C82" s="3">
        <v>110873</v>
      </c>
      <c r="D82" s="3">
        <v>41215</v>
      </c>
      <c r="E82" s="3">
        <v>44000</v>
      </c>
      <c r="F82" s="3">
        <v>44000</v>
      </c>
      <c r="G82" s="3">
        <v>44000</v>
      </c>
      <c r="H82" s="3">
        <v>42669</v>
      </c>
      <c r="I82" s="3">
        <v>42576</v>
      </c>
      <c r="J82" s="3">
        <v>44917</v>
      </c>
      <c r="K82" s="3">
        <v>47297</v>
      </c>
    </row>
    <row r="83" spans="1:11" ht="12.75" hidden="1">
      <c r="A83" s="2" t="s">
        <v>70</v>
      </c>
      <c r="B83" s="3">
        <v>1434821677</v>
      </c>
      <c r="C83" s="3">
        <v>1766259551</v>
      </c>
      <c r="D83" s="3">
        <v>1995514743</v>
      </c>
      <c r="E83" s="3">
        <v>2036796000</v>
      </c>
      <c r="F83" s="3">
        <v>1972753000</v>
      </c>
      <c r="G83" s="3">
        <v>1972753000</v>
      </c>
      <c r="H83" s="3">
        <v>2137834000</v>
      </c>
      <c r="I83" s="3">
        <v>2184224800</v>
      </c>
      <c r="J83" s="3">
        <v>2340531400</v>
      </c>
      <c r="K83" s="3">
        <v>2540555500</v>
      </c>
    </row>
    <row r="84" spans="1:11" ht="12.75" hidden="1">
      <c r="A84" s="2" t="s">
        <v>71</v>
      </c>
      <c r="B84" s="3">
        <v>67668892</v>
      </c>
      <c r="C84" s="3">
        <v>29496787</v>
      </c>
      <c r="D84" s="3">
        <v>63773835</v>
      </c>
      <c r="E84" s="3">
        <v>112734200</v>
      </c>
      <c r="F84" s="3">
        <v>138384000</v>
      </c>
      <c r="G84" s="3">
        <v>138384000</v>
      </c>
      <c r="H84" s="3">
        <v>0</v>
      </c>
      <c r="I84" s="3">
        <v>144961997</v>
      </c>
      <c r="J84" s="3">
        <v>130274875</v>
      </c>
      <c r="K84" s="3">
        <v>132009168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1201839</v>
      </c>
      <c r="C5" s="6">
        <v>1248343</v>
      </c>
      <c r="D5" s="23">
        <v>1288002</v>
      </c>
      <c r="E5" s="24">
        <v>1353259</v>
      </c>
      <c r="F5" s="6">
        <v>1353259</v>
      </c>
      <c r="G5" s="25">
        <v>1353259</v>
      </c>
      <c r="H5" s="26">
        <v>0</v>
      </c>
      <c r="I5" s="24">
        <v>1353259</v>
      </c>
      <c r="J5" s="6">
        <v>1447987</v>
      </c>
      <c r="K5" s="25">
        <v>1549346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712554</v>
      </c>
      <c r="C7" s="6">
        <v>1172692</v>
      </c>
      <c r="D7" s="23">
        <v>1167533</v>
      </c>
      <c r="E7" s="24">
        <v>1073566</v>
      </c>
      <c r="F7" s="6">
        <v>1073566</v>
      </c>
      <c r="G7" s="25">
        <v>1073566</v>
      </c>
      <c r="H7" s="26">
        <v>0</v>
      </c>
      <c r="I7" s="24">
        <v>1131539</v>
      </c>
      <c r="J7" s="6">
        <v>1210746</v>
      </c>
      <c r="K7" s="25">
        <v>1295499</v>
      </c>
    </row>
    <row r="8" spans="1:11" ht="13.5">
      <c r="A8" s="22" t="s">
        <v>20</v>
      </c>
      <c r="B8" s="6">
        <v>34414000</v>
      </c>
      <c r="C8" s="6">
        <v>51828372</v>
      </c>
      <c r="D8" s="23">
        <v>46058194</v>
      </c>
      <c r="E8" s="24">
        <v>43378000</v>
      </c>
      <c r="F8" s="6">
        <v>44559385</v>
      </c>
      <c r="G8" s="25">
        <v>44559385</v>
      </c>
      <c r="H8" s="26">
        <v>0</v>
      </c>
      <c r="I8" s="24">
        <v>64848000</v>
      </c>
      <c r="J8" s="6">
        <v>62031000</v>
      </c>
      <c r="K8" s="25">
        <v>58850000</v>
      </c>
    </row>
    <row r="9" spans="1:11" ht="13.5">
      <c r="A9" s="22" t="s">
        <v>21</v>
      </c>
      <c r="B9" s="6">
        <v>3769661</v>
      </c>
      <c r="C9" s="6">
        <v>582406</v>
      </c>
      <c r="D9" s="23">
        <v>441239</v>
      </c>
      <c r="E9" s="24">
        <v>129327</v>
      </c>
      <c r="F9" s="6">
        <v>6983431</v>
      </c>
      <c r="G9" s="25">
        <v>6983431</v>
      </c>
      <c r="H9" s="26">
        <v>0</v>
      </c>
      <c r="I9" s="24">
        <v>136156</v>
      </c>
      <c r="J9" s="6">
        <v>146148</v>
      </c>
      <c r="K9" s="25">
        <v>5354307</v>
      </c>
    </row>
    <row r="10" spans="1:11" ht="25.5">
      <c r="A10" s="27" t="s">
        <v>134</v>
      </c>
      <c r="B10" s="28">
        <f>SUM(B5:B9)</f>
        <v>40098054</v>
      </c>
      <c r="C10" s="29">
        <f aca="true" t="shared" si="0" ref="C10:K10">SUM(C5:C9)</f>
        <v>54831813</v>
      </c>
      <c r="D10" s="30">
        <f t="shared" si="0"/>
        <v>48954968</v>
      </c>
      <c r="E10" s="28">
        <f t="shared" si="0"/>
        <v>45934152</v>
      </c>
      <c r="F10" s="29">
        <f t="shared" si="0"/>
        <v>53969641</v>
      </c>
      <c r="G10" s="31">
        <f t="shared" si="0"/>
        <v>53969641</v>
      </c>
      <c r="H10" s="32">
        <f t="shared" si="0"/>
        <v>0</v>
      </c>
      <c r="I10" s="28">
        <f t="shared" si="0"/>
        <v>67468954</v>
      </c>
      <c r="J10" s="29">
        <f t="shared" si="0"/>
        <v>64835881</v>
      </c>
      <c r="K10" s="31">
        <f t="shared" si="0"/>
        <v>67049152</v>
      </c>
    </row>
    <row r="11" spans="1:11" ht="13.5">
      <c r="A11" s="22" t="s">
        <v>22</v>
      </c>
      <c r="B11" s="6">
        <v>9184635</v>
      </c>
      <c r="C11" s="6">
        <v>10231417</v>
      </c>
      <c r="D11" s="23">
        <v>11385266</v>
      </c>
      <c r="E11" s="24">
        <v>14894292</v>
      </c>
      <c r="F11" s="6">
        <v>13424271</v>
      </c>
      <c r="G11" s="25">
        <v>13424271</v>
      </c>
      <c r="H11" s="26">
        <v>0</v>
      </c>
      <c r="I11" s="24">
        <v>15883009</v>
      </c>
      <c r="J11" s="6">
        <v>16994819</v>
      </c>
      <c r="K11" s="25">
        <v>18184456</v>
      </c>
    </row>
    <row r="12" spans="1:11" ht="13.5">
      <c r="A12" s="22" t="s">
        <v>23</v>
      </c>
      <c r="B12" s="6">
        <v>2871018</v>
      </c>
      <c r="C12" s="6">
        <v>2911796</v>
      </c>
      <c r="D12" s="23">
        <v>3812395</v>
      </c>
      <c r="E12" s="24">
        <v>3965583</v>
      </c>
      <c r="F12" s="6">
        <v>4318952</v>
      </c>
      <c r="G12" s="25">
        <v>4318952</v>
      </c>
      <c r="H12" s="26">
        <v>0</v>
      </c>
      <c r="I12" s="24">
        <v>4595365</v>
      </c>
      <c r="J12" s="6">
        <v>4917041</v>
      </c>
      <c r="K12" s="25">
        <v>5261234</v>
      </c>
    </row>
    <row r="13" spans="1:11" ht="13.5">
      <c r="A13" s="22" t="s">
        <v>135</v>
      </c>
      <c r="B13" s="6">
        <v>1260260</v>
      </c>
      <c r="C13" s="6">
        <v>2280895</v>
      </c>
      <c r="D13" s="23">
        <v>2800775</v>
      </c>
      <c r="E13" s="24">
        <v>2430032</v>
      </c>
      <c r="F13" s="6">
        <v>2430031</v>
      </c>
      <c r="G13" s="25">
        <v>2430031</v>
      </c>
      <c r="H13" s="26">
        <v>0</v>
      </c>
      <c r="I13" s="24">
        <v>2825050</v>
      </c>
      <c r="J13" s="6">
        <v>3625590</v>
      </c>
      <c r="K13" s="25">
        <v>3879381</v>
      </c>
    </row>
    <row r="14" spans="1:11" ht="13.5">
      <c r="A14" s="22" t="s">
        <v>24</v>
      </c>
      <c r="B14" s="6">
        <v>0</v>
      </c>
      <c r="C14" s="6">
        <v>0</v>
      </c>
      <c r="D14" s="23">
        <v>38000</v>
      </c>
      <c r="E14" s="24">
        <v>0</v>
      </c>
      <c r="F14" s="6">
        <v>0</v>
      </c>
      <c r="G14" s="25">
        <v>0</v>
      </c>
      <c r="H14" s="26">
        <v>0</v>
      </c>
      <c r="I14" s="24">
        <v>35595</v>
      </c>
      <c r="J14" s="6">
        <v>38087</v>
      </c>
      <c r="K14" s="25">
        <v>40753</v>
      </c>
    </row>
    <row r="15" spans="1:11" ht="13.5">
      <c r="A15" s="22" t="s">
        <v>25</v>
      </c>
      <c r="B15" s="6">
        <v>364000</v>
      </c>
      <c r="C15" s="6">
        <v>622000</v>
      </c>
      <c r="D15" s="23">
        <v>668612</v>
      </c>
      <c r="E15" s="24">
        <v>538797</v>
      </c>
      <c r="F15" s="6">
        <v>788797</v>
      </c>
      <c r="G15" s="25">
        <v>788797</v>
      </c>
      <c r="H15" s="26">
        <v>0</v>
      </c>
      <c r="I15" s="24">
        <v>844012</v>
      </c>
      <c r="J15" s="6">
        <v>903093</v>
      </c>
      <c r="K15" s="25">
        <v>966310</v>
      </c>
    </row>
    <row r="16" spans="1:11" ht="13.5">
      <c r="A16" s="33" t="s">
        <v>26</v>
      </c>
      <c r="B16" s="6">
        <v>746000</v>
      </c>
      <c r="C16" s="6">
        <v>746000</v>
      </c>
      <c r="D16" s="23">
        <v>779000</v>
      </c>
      <c r="E16" s="24">
        <v>996932</v>
      </c>
      <c r="F16" s="6">
        <v>996932</v>
      </c>
      <c r="G16" s="25">
        <v>996932</v>
      </c>
      <c r="H16" s="26">
        <v>0</v>
      </c>
      <c r="I16" s="24">
        <v>1050766</v>
      </c>
      <c r="J16" s="6">
        <v>1124320</v>
      </c>
      <c r="K16" s="25">
        <v>1203022</v>
      </c>
    </row>
    <row r="17" spans="1:11" ht="13.5">
      <c r="A17" s="22" t="s">
        <v>27</v>
      </c>
      <c r="B17" s="6">
        <v>22564534</v>
      </c>
      <c r="C17" s="6">
        <v>37134427</v>
      </c>
      <c r="D17" s="23">
        <v>32648793</v>
      </c>
      <c r="E17" s="24">
        <v>23016571</v>
      </c>
      <c r="F17" s="6">
        <v>28018083</v>
      </c>
      <c r="G17" s="25">
        <v>28018083</v>
      </c>
      <c r="H17" s="26">
        <v>0</v>
      </c>
      <c r="I17" s="24">
        <v>41941642</v>
      </c>
      <c r="J17" s="6">
        <v>36918163</v>
      </c>
      <c r="K17" s="25">
        <v>37177141</v>
      </c>
    </row>
    <row r="18" spans="1:11" ht="13.5">
      <c r="A18" s="34" t="s">
        <v>28</v>
      </c>
      <c r="B18" s="35">
        <f>SUM(B11:B17)</f>
        <v>36990447</v>
      </c>
      <c r="C18" s="36">
        <f aca="true" t="shared" si="1" ref="C18:K18">SUM(C11:C17)</f>
        <v>53926535</v>
      </c>
      <c r="D18" s="37">
        <f t="shared" si="1"/>
        <v>52132841</v>
      </c>
      <c r="E18" s="35">
        <f t="shared" si="1"/>
        <v>45842207</v>
      </c>
      <c r="F18" s="36">
        <f t="shared" si="1"/>
        <v>49977066</v>
      </c>
      <c r="G18" s="38">
        <f t="shared" si="1"/>
        <v>49977066</v>
      </c>
      <c r="H18" s="39">
        <f t="shared" si="1"/>
        <v>0</v>
      </c>
      <c r="I18" s="35">
        <f t="shared" si="1"/>
        <v>67175439</v>
      </c>
      <c r="J18" s="36">
        <f t="shared" si="1"/>
        <v>64521113</v>
      </c>
      <c r="K18" s="38">
        <f t="shared" si="1"/>
        <v>66712297</v>
      </c>
    </row>
    <row r="19" spans="1:11" ht="13.5">
      <c r="A19" s="34" t="s">
        <v>29</v>
      </c>
      <c r="B19" s="40">
        <f>+B10-B18</f>
        <v>3107607</v>
      </c>
      <c r="C19" s="41">
        <f aca="true" t="shared" si="2" ref="C19:K19">+C10-C18</f>
        <v>905278</v>
      </c>
      <c r="D19" s="42">
        <f t="shared" si="2"/>
        <v>-3177873</v>
      </c>
      <c r="E19" s="40">
        <f t="shared" si="2"/>
        <v>91945</v>
      </c>
      <c r="F19" s="41">
        <f t="shared" si="2"/>
        <v>3992575</v>
      </c>
      <c r="G19" s="43">
        <f t="shared" si="2"/>
        <v>3992575</v>
      </c>
      <c r="H19" s="44">
        <f t="shared" si="2"/>
        <v>0</v>
      </c>
      <c r="I19" s="40">
        <f t="shared" si="2"/>
        <v>293515</v>
      </c>
      <c r="J19" s="41">
        <f t="shared" si="2"/>
        <v>314768</v>
      </c>
      <c r="K19" s="43">
        <f t="shared" si="2"/>
        <v>336855</v>
      </c>
    </row>
    <row r="20" spans="1:11" ht="13.5">
      <c r="A20" s="22" t="s">
        <v>30</v>
      </c>
      <c r="B20" s="24">
        <v>10095000</v>
      </c>
      <c r="C20" s="6">
        <v>13216386</v>
      </c>
      <c r="D20" s="23">
        <v>13564532</v>
      </c>
      <c r="E20" s="24">
        <v>16696000</v>
      </c>
      <c r="F20" s="6">
        <v>16517298</v>
      </c>
      <c r="G20" s="25">
        <v>16517298</v>
      </c>
      <c r="H20" s="26">
        <v>0</v>
      </c>
      <c r="I20" s="24">
        <v>15073000</v>
      </c>
      <c r="J20" s="6">
        <v>15507000</v>
      </c>
      <c r="K20" s="25">
        <v>16159000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13202607</v>
      </c>
      <c r="C22" s="52">
        <f aca="true" t="shared" si="3" ref="C22:K22">SUM(C19:C21)</f>
        <v>14121664</v>
      </c>
      <c r="D22" s="53">
        <f t="shared" si="3"/>
        <v>10386659</v>
      </c>
      <c r="E22" s="51">
        <f t="shared" si="3"/>
        <v>16787945</v>
      </c>
      <c r="F22" s="52">
        <f t="shared" si="3"/>
        <v>20509873</v>
      </c>
      <c r="G22" s="54">
        <f t="shared" si="3"/>
        <v>20509873</v>
      </c>
      <c r="H22" s="55">
        <f t="shared" si="3"/>
        <v>0</v>
      </c>
      <c r="I22" s="51">
        <f t="shared" si="3"/>
        <v>15366515</v>
      </c>
      <c r="J22" s="52">
        <f t="shared" si="3"/>
        <v>15821768</v>
      </c>
      <c r="K22" s="54">
        <f t="shared" si="3"/>
        <v>16495855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13202607</v>
      </c>
      <c r="C24" s="41">
        <f aca="true" t="shared" si="4" ref="C24:K24">SUM(C22:C23)</f>
        <v>14121664</v>
      </c>
      <c r="D24" s="42">
        <f t="shared" si="4"/>
        <v>10386659</v>
      </c>
      <c r="E24" s="40">
        <f t="shared" si="4"/>
        <v>16787945</v>
      </c>
      <c r="F24" s="41">
        <f t="shared" si="4"/>
        <v>20509873</v>
      </c>
      <c r="G24" s="43">
        <f t="shared" si="4"/>
        <v>20509873</v>
      </c>
      <c r="H24" s="44">
        <f t="shared" si="4"/>
        <v>0</v>
      </c>
      <c r="I24" s="40">
        <f t="shared" si="4"/>
        <v>15366515</v>
      </c>
      <c r="J24" s="41">
        <f t="shared" si="4"/>
        <v>15821768</v>
      </c>
      <c r="K24" s="43">
        <f t="shared" si="4"/>
        <v>16495855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9044755</v>
      </c>
      <c r="C27" s="7">
        <v>2204168</v>
      </c>
      <c r="D27" s="64">
        <v>12874574</v>
      </c>
      <c r="E27" s="65">
        <v>16975000</v>
      </c>
      <c r="F27" s="7">
        <v>18937739</v>
      </c>
      <c r="G27" s="66">
        <v>18937739</v>
      </c>
      <c r="H27" s="67">
        <v>0</v>
      </c>
      <c r="I27" s="65">
        <v>15366838</v>
      </c>
      <c r="J27" s="7">
        <v>15821407</v>
      </c>
      <c r="K27" s="66">
        <v>16495416</v>
      </c>
    </row>
    <row r="28" spans="1:11" ht="13.5">
      <c r="A28" s="68" t="s">
        <v>30</v>
      </c>
      <c r="B28" s="6">
        <v>9044755</v>
      </c>
      <c r="C28" s="6">
        <v>2204168</v>
      </c>
      <c r="D28" s="23">
        <v>12874574</v>
      </c>
      <c r="E28" s="24">
        <v>16696000</v>
      </c>
      <c r="F28" s="6">
        <v>18937739</v>
      </c>
      <c r="G28" s="25">
        <v>18937739</v>
      </c>
      <c r="H28" s="26">
        <v>0</v>
      </c>
      <c r="I28" s="24">
        <v>15073000</v>
      </c>
      <c r="J28" s="6">
        <v>15507000</v>
      </c>
      <c r="K28" s="25">
        <v>16159000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279000</v>
      </c>
      <c r="F31" s="6">
        <v>0</v>
      </c>
      <c r="G31" s="25">
        <v>0</v>
      </c>
      <c r="H31" s="26">
        <v>0</v>
      </c>
      <c r="I31" s="24">
        <v>293838</v>
      </c>
      <c r="J31" s="6">
        <v>314407</v>
      </c>
      <c r="K31" s="25">
        <v>336416</v>
      </c>
    </row>
    <row r="32" spans="1:11" ht="13.5">
      <c r="A32" s="34" t="s">
        <v>36</v>
      </c>
      <c r="B32" s="7">
        <f>SUM(B28:B31)</f>
        <v>9044755</v>
      </c>
      <c r="C32" s="7">
        <f aca="true" t="shared" si="5" ref="C32:K32">SUM(C28:C31)</f>
        <v>2204168</v>
      </c>
      <c r="D32" s="64">
        <f t="shared" si="5"/>
        <v>12874574</v>
      </c>
      <c r="E32" s="65">
        <f t="shared" si="5"/>
        <v>16975000</v>
      </c>
      <c r="F32" s="7">
        <f t="shared" si="5"/>
        <v>18937739</v>
      </c>
      <c r="G32" s="66">
        <f t="shared" si="5"/>
        <v>18937739</v>
      </c>
      <c r="H32" s="67">
        <f t="shared" si="5"/>
        <v>0</v>
      </c>
      <c r="I32" s="65">
        <f t="shared" si="5"/>
        <v>15366838</v>
      </c>
      <c r="J32" s="7">
        <f t="shared" si="5"/>
        <v>15821407</v>
      </c>
      <c r="K32" s="66">
        <f t="shared" si="5"/>
        <v>16495416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19466940</v>
      </c>
      <c r="C35" s="6">
        <v>23274341</v>
      </c>
      <c r="D35" s="23">
        <v>24889405</v>
      </c>
      <c r="E35" s="24">
        <v>7500000</v>
      </c>
      <c r="F35" s="6">
        <v>671613</v>
      </c>
      <c r="G35" s="25">
        <v>671613</v>
      </c>
      <c r="H35" s="26">
        <v>38296815</v>
      </c>
      <c r="I35" s="24">
        <v>672000</v>
      </c>
      <c r="J35" s="6">
        <v>672000</v>
      </c>
      <c r="K35" s="25">
        <v>672000</v>
      </c>
    </row>
    <row r="36" spans="1:11" ht="13.5">
      <c r="A36" s="22" t="s">
        <v>39</v>
      </c>
      <c r="B36" s="6">
        <v>37660002</v>
      </c>
      <c r="C36" s="6">
        <v>49448209</v>
      </c>
      <c r="D36" s="23">
        <v>59511810</v>
      </c>
      <c r="E36" s="24">
        <v>76960000</v>
      </c>
      <c r="F36" s="6">
        <v>78923206</v>
      </c>
      <c r="G36" s="25">
        <v>78923206</v>
      </c>
      <c r="H36" s="26">
        <v>63334607</v>
      </c>
      <c r="I36" s="24">
        <v>91515000</v>
      </c>
      <c r="J36" s="6">
        <v>103685000</v>
      </c>
      <c r="K36" s="25">
        <v>116276000</v>
      </c>
    </row>
    <row r="37" spans="1:11" ht="13.5">
      <c r="A37" s="22" t="s">
        <v>40</v>
      </c>
      <c r="B37" s="6">
        <v>14049782</v>
      </c>
      <c r="C37" s="6">
        <v>15559784</v>
      </c>
      <c r="D37" s="23">
        <v>16701477</v>
      </c>
      <c r="E37" s="24">
        <v>0</v>
      </c>
      <c r="F37" s="6">
        <v>0</v>
      </c>
      <c r="G37" s="25">
        <v>0</v>
      </c>
      <c r="H37" s="26">
        <v>19242208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0</v>
      </c>
      <c r="C38" s="6">
        <v>0</v>
      </c>
      <c r="D38" s="23">
        <v>150535</v>
      </c>
      <c r="E38" s="24">
        <v>0</v>
      </c>
      <c r="F38" s="6">
        <v>0</v>
      </c>
      <c r="G38" s="25">
        <v>0</v>
      </c>
      <c r="H38" s="26">
        <v>202206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43077160</v>
      </c>
      <c r="C39" s="6">
        <v>57162766</v>
      </c>
      <c r="D39" s="23">
        <v>67549203</v>
      </c>
      <c r="E39" s="24">
        <v>84460000</v>
      </c>
      <c r="F39" s="6">
        <v>79594819</v>
      </c>
      <c r="G39" s="25">
        <v>79594819</v>
      </c>
      <c r="H39" s="26">
        <v>82187008</v>
      </c>
      <c r="I39" s="24">
        <v>92187000</v>
      </c>
      <c r="J39" s="6">
        <v>104357000</v>
      </c>
      <c r="K39" s="25">
        <v>116948000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19131190</v>
      </c>
      <c r="C42" s="6">
        <v>17322239</v>
      </c>
      <c r="D42" s="23">
        <v>13383260</v>
      </c>
      <c r="E42" s="24">
        <v>19404999</v>
      </c>
      <c r="F42" s="6">
        <v>-1731563</v>
      </c>
      <c r="G42" s="25">
        <v>-1731563</v>
      </c>
      <c r="H42" s="26">
        <v>19614612</v>
      </c>
      <c r="I42" s="24">
        <v>18198652</v>
      </c>
      <c r="J42" s="6">
        <v>19455567</v>
      </c>
      <c r="K42" s="25">
        <v>20383099</v>
      </c>
    </row>
    <row r="43" spans="1:11" ht="13.5">
      <c r="A43" s="22" t="s">
        <v>45</v>
      </c>
      <c r="B43" s="6">
        <v>-8060551</v>
      </c>
      <c r="C43" s="6">
        <v>-14091146</v>
      </c>
      <c r="D43" s="23">
        <v>-12874574</v>
      </c>
      <c r="E43" s="24">
        <v>-16975000</v>
      </c>
      <c r="F43" s="6">
        <v>-18938002</v>
      </c>
      <c r="G43" s="25">
        <v>-18938002</v>
      </c>
      <c r="H43" s="26">
        <v>-10267092</v>
      </c>
      <c r="I43" s="24">
        <v>-15366840</v>
      </c>
      <c r="J43" s="6">
        <v>-15821407</v>
      </c>
      <c r="K43" s="25">
        <v>-16495416</v>
      </c>
    </row>
    <row r="44" spans="1:11" ht="13.5">
      <c r="A44" s="22" t="s">
        <v>46</v>
      </c>
      <c r="B44" s="6">
        <v>0</v>
      </c>
      <c r="C44" s="6">
        <v>0</v>
      </c>
      <c r="D44" s="23">
        <v>202206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17396639</v>
      </c>
      <c r="C45" s="7">
        <v>20628093</v>
      </c>
      <c r="D45" s="64">
        <v>21340923</v>
      </c>
      <c r="E45" s="65">
        <v>7499999</v>
      </c>
      <c r="F45" s="7">
        <v>671612</v>
      </c>
      <c r="G45" s="66">
        <v>671612</v>
      </c>
      <c r="H45" s="67">
        <v>30688697</v>
      </c>
      <c r="I45" s="65">
        <v>24172989</v>
      </c>
      <c r="J45" s="7">
        <v>27807149</v>
      </c>
      <c r="K45" s="66">
        <v>31694832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17397841</v>
      </c>
      <c r="C48" s="6">
        <v>20630031</v>
      </c>
      <c r="D48" s="23">
        <v>21341177</v>
      </c>
      <c r="E48" s="24">
        <v>7500000</v>
      </c>
      <c r="F48" s="6">
        <v>671613</v>
      </c>
      <c r="G48" s="25">
        <v>671613</v>
      </c>
      <c r="H48" s="26">
        <v>36661375</v>
      </c>
      <c r="I48" s="24">
        <v>672000</v>
      </c>
      <c r="J48" s="6">
        <v>672000</v>
      </c>
      <c r="K48" s="25">
        <v>672000</v>
      </c>
    </row>
    <row r="49" spans="1:11" ht="13.5">
      <c r="A49" s="22" t="s">
        <v>50</v>
      </c>
      <c r="B49" s="6">
        <f>+B75</f>
        <v>12570896.607755233</v>
      </c>
      <c r="C49" s="6">
        <f aca="true" t="shared" si="6" ref="C49:K49">+C75</f>
        <v>13078050.143847136</v>
      </c>
      <c r="D49" s="23">
        <f t="shared" si="6"/>
        <v>6893062.852389574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18674788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4826944.392244767</v>
      </c>
      <c r="C50" s="7">
        <f aca="true" t="shared" si="7" ref="C50:K50">+C48-C49</f>
        <v>7551980.856152864</v>
      </c>
      <c r="D50" s="64">
        <f t="shared" si="7"/>
        <v>14448114.147610426</v>
      </c>
      <c r="E50" s="65">
        <f t="shared" si="7"/>
        <v>7500000</v>
      </c>
      <c r="F50" s="7">
        <f t="shared" si="7"/>
        <v>671613</v>
      </c>
      <c r="G50" s="66">
        <f t="shared" si="7"/>
        <v>671613</v>
      </c>
      <c r="H50" s="67">
        <f t="shared" si="7"/>
        <v>17986587</v>
      </c>
      <c r="I50" s="65">
        <f t="shared" si="7"/>
        <v>672000</v>
      </c>
      <c r="J50" s="7">
        <f t="shared" si="7"/>
        <v>672000</v>
      </c>
      <c r="K50" s="66">
        <f t="shared" si="7"/>
        <v>672000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37618662</v>
      </c>
      <c r="C53" s="6">
        <v>49360257</v>
      </c>
      <c r="D53" s="23">
        <v>59437046</v>
      </c>
      <c r="E53" s="24">
        <v>76960000</v>
      </c>
      <c r="F53" s="6">
        <v>78922739</v>
      </c>
      <c r="G53" s="25">
        <v>78922739</v>
      </c>
      <c r="H53" s="26">
        <v>59985000</v>
      </c>
      <c r="I53" s="24">
        <v>91514994</v>
      </c>
      <c r="J53" s="6">
        <v>103685811</v>
      </c>
      <c r="K53" s="25">
        <v>116276846</v>
      </c>
    </row>
    <row r="54" spans="1:11" ht="13.5">
      <c r="A54" s="22" t="s">
        <v>135</v>
      </c>
      <c r="B54" s="6">
        <v>1260260</v>
      </c>
      <c r="C54" s="6">
        <v>2280895</v>
      </c>
      <c r="D54" s="23">
        <v>2800775</v>
      </c>
      <c r="E54" s="24">
        <v>2430032</v>
      </c>
      <c r="F54" s="6">
        <v>2430031</v>
      </c>
      <c r="G54" s="25">
        <v>2430031</v>
      </c>
      <c r="H54" s="26">
        <v>0</v>
      </c>
      <c r="I54" s="24">
        <v>2825050</v>
      </c>
      <c r="J54" s="6">
        <v>3625590</v>
      </c>
      <c r="K54" s="25">
        <v>3879381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1653000</v>
      </c>
      <c r="D56" s="23">
        <v>1653000</v>
      </c>
      <c r="E56" s="24">
        <v>1215000</v>
      </c>
      <c r="F56" s="6">
        <v>0</v>
      </c>
      <c r="G56" s="25">
        <v>0</v>
      </c>
      <c r="H56" s="26">
        <v>0</v>
      </c>
      <c r="I56" s="24">
        <v>3583000</v>
      </c>
      <c r="J56" s="6">
        <v>3669000</v>
      </c>
      <c r="K56" s="25">
        <v>4160000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745717</v>
      </c>
      <c r="C59" s="6">
        <v>745717</v>
      </c>
      <c r="D59" s="23">
        <v>944000</v>
      </c>
      <c r="E59" s="24">
        <v>996932</v>
      </c>
      <c r="F59" s="6">
        <v>996932</v>
      </c>
      <c r="G59" s="25">
        <v>996932</v>
      </c>
      <c r="H59" s="26">
        <v>996932</v>
      </c>
      <c r="I59" s="24">
        <v>1066790</v>
      </c>
      <c r="J59" s="6">
        <v>1141465</v>
      </c>
      <c r="K59" s="25">
        <v>1221367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5329</v>
      </c>
      <c r="C62" s="92">
        <v>5380</v>
      </c>
      <c r="D62" s="93">
        <v>5680</v>
      </c>
      <c r="E62" s="91">
        <v>6248</v>
      </c>
      <c r="F62" s="92">
        <v>6248</v>
      </c>
      <c r="G62" s="93">
        <v>6248</v>
      </c>
      <c r="H62" s="94">
        <v>6248</v>
      </c>
      <c r="I62" s="91">
        <v>6685</v>
      </c>
      <c r="J62" s="92">
        <v>7153</v>
      </c>
      <c r="K62" s="93">
        <v>7654</v>
      </c>
    </row>
    <row r="63" spans="1:11" ht="13.5">
      <c r="A63" s="90" t="s">
        <v>61</v>
      </c>
      <c r="B63" s="91">
        <v>6395</v>
      </c>
      <c r="C63" s="92">
        <v>7092</v>
      </c>
      <c r="D63" s="93">
        <v>7392</v>
      </c>
      <c r="E63" s="91">
        <v>8131</v>
      </c>
      <c r="F63" s="92">
        <v>8131</v>
      </c>
      <c r="G63" s="93">
        <v>8131</v>
      </c>
      <c r="H63" s="94">
        <v>8131</v>
      </c>
      <c r="I63" s="91">
        <v>8700</v>
      </c>
      <c r="J63" s="92">
        <v>9309</v>
      </c>
      <c r="K63" s="93">
        <v>9961</v>
      </c>
    </row>
    <row r="64" spans="1:11" ht="13.5">
      <c r="A64" s="90" t="s">
        <v>62</v>
      </c>
      <c r="B64" s="91">
        <v>7548</v>
      </c>
      <c r="C64" s="92">
        <v>7755</v>
      </c>
      <c r="D64" s="93">
        <v>7855</v>
      </c>
      <c r="E64" s="91">
        <v>8641</v>
      </c>
      <c r="F64" s="92">
        <v>8641</v>
      </c>
      <c r="G64" s="93">
        <v>8641</v>
      </c>
      <c r="H64" s="94">
        <v>8641</v>
      </c>
      <c r="I64" s="91">
        <v>9246</v>
      </c>
      <c r="J64" s="92">
        <v>9893</v>
      </c>
      <c r="K64" s="93">
        <v>10586</v>
      </c>
    </row>
    <row r="65" spans="1:11" ht="13.5">
      <c r="A65" s="90" t="s">
        <v>63</v>
      </c>
      <c r="B65" s="91">
        <v>12826</v>
      </c>
      <c r="C65" s="92">
        <v>13240</v>
      </c>
      <c r="D65" s="93">
        <v>13940</v>
      </c>
      <c r="E65" s="91">
        <v>15334</v>
      </c>
      <c r="F65" s="92">
        <v>15334</v>
      </c>
      <c r="G65" s="93">
        <v>15334</v>
      </c>
      <c r="H65" s="94">
        <v>15334</v>
      </c>
      <c r="I65" s="91">
        <v>16407</v>
      </c>
      <c r="J65" s="92">
        <v>17556</v>
      </c>
      <c r="K65" s="93">
        <v>18785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0.4792082893301709</v>
      </c>
      <c r="C70" s="5">
        <f aca="true" t="shared" si="8" ref="C70:K70">IF(ISERROR(C71/C72),0,(C71/C72))</f>
        <v>0.7247039326527012</v>
      </c>
      <c r="D70" s="5">
        <f t="shared" si="8"/>
        <v>2.6048196867874402</v>
      </c>
      <c r="E70" s="5">
        <f t="shared" si="8"/>
        <v>0.9813933222086274</v>
      </c>
      <c r="F70" s="5">
        <f t="shared" si="8"/>
        <v>0.40546715782882653</v>
      </c>
      <c r="G70" s="5">
        <f t="shared" si="8"/>
        <v>0.40546715782882653</v>
      </c>
      <c r="H70" s="5">
        <f t="shared" si="8"/>
        <v>0</v>
      </c>
      <c r="I70" s="5">
        <f t="shared" si="8"/>
        <v>0.9351335927192891</v>
      </c>
      <c r="J70" s="5">
        <f t="shared" si="8"/>
        <v>0.9349622208909534</v>
      </c>
      <c r="K70" s="5">
        <f t="shared" si="8"/>
        <v>0.9840036861644118</v>
      </c>
    </row>
    <row r="71" spans="1:11" ht="12.75" hidden="1">
      <c r="A71" s="1" t="s">
        <v>141</v>
      </c>
      <c r="B71" s="1">
        <f>+B83</f>
        <v>1107182</v>
      </c>
      <c r="C71" s="1">
        <f aca="true" t="shared" si="9" ref="C71:K71">+C83</f>
        <v>1326751</v>
      </c>
      <c r="D71" s="1">
        <f t="shared" si="9"/>
        <v>4504361</v>
      </c>
      <c r="E71" s="1">
        <f t="shared" si="9"/>
        <v>1455000</v>
      </c>
      <c r="F71" s="1">
        <f t="shared" si="9"/>
        <v>3380254</v>
      </c>
      <c r="G71" s="1">
        <f t="shared" si="9"/>
        <v>3380254</v>
      </c>
      <c r="H71" s="1">
        <f t="shared" si="9"/>
        <v>4596465</v>
      </c>
      <c r="I71" s="1">
        <f t="shared" si="9"/>
        <v>1392802</v>
      </c>
      <c r="J71" s="1">
        <f t="shared" si="9"/>
        <v>1490456</v>
      </c>
      <c r="K71" s="1">
        <f t="shared" si="9"/>
        <v>6793220</v>
      </c>
    </row>
    <row r="72" spans="1:11" ht="12.75" hidden="1">
      <c r="A72" s="1" t="s">
        <v>142</v>
      </c>
      <c r="B72" s="1">
        <f>+B77</f>
        <v>2310440</v>
      </c>
      <c r="C72" s="1">
        <f aca="true" t="shared" si="10" ref="C72:K72">+C77</f>
        <v>1830749</v>
      </c>
      <c r="D72" s="1">
        <f t="shared" si="10"/>
        <v>1729241</v>
      </c>
      <c r="E72" s="1">
        <f t="shared" si="10"/>
        <v>1482586</v>
      </c>
      <c r="F72" s="1">
        <f t="shared" si="10"/>
        <v>8336690</v>
      </c>
      <c r="G72" s="1">
        <f t="shared" si="10"/>
        <v>8336690</v>
      </c>
      <c r="H72" s="1">
        <f t="shared" si="10"/>
        <v>0</v>
      </c>
      <c r="I72" s="1">
        <f t="shared" si="10"/>
        <v>1489415</v>
      </c>
      <c r="J72" s="1">
        <f t="shared" si="10"/>
        <v>1594135</v>
      </c>
      <c r="K72" s="1">
        <f t="shared" si="10"/>
        <v>6903653</v>
      </c>
    </row>
    <row r="73" spans="1:11" ht="12.75" hidden="1">
      <c r="A73" s="1" t="s">
        <v>143</v>
      </c>
      <c r="B73" s="1">
        <f>+B74</f>
        <v>1372019.8333333333</v>
      </c>
      <c r="C73" s="1">
        <f aca="true" t="shared" si="11" ref="C73:K73">+(C78+C80+C81+C82)-(B78+B80+B81+B82)</f>
        <v>575211</v>
      </c>
      <c r="D73" s="1">
        <f t="shared" si="11"/>
        <v>903918</v>
      </c>
      <c r="E73" s="1">
        <f t="shared" si="11"/>
        <v>-3548228</v>
      </c>
      <c r="F73" s="1">
        <f>+(F78+F80+F81+F82)-(D78+D80+D81+D82)</f>
        <v>-3548228</v>
      </c>
      <c r="G73" s="1">
        <f>+(G78+G80+G81+G82)-(D78+D80+D81+D82)</f>
        <v>-3548228</v>
      </c>
      <c r="H73" s="1">
        <f>+(H78+H80+H81+H82)-(D78+D80+D81+D82)</f>
        <v>-1912788</v>
      </c>
      <c r="I73" s="1">
        <f>+(I78+I80+I81+I82)-(E78+E80+E81+E82)</f>
        <v>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144</v>
      </c>
      <c r="B74" s="1">
        <f>+TREND(C74:E74)</f>
        <v>1372019.8333333333</v>
      </c>
      <c r="C74" s="1">
        <f>+C73</f>
        <v>575211</v>
      </c>
      <c r="D74" s="1">
        <f aca="true" t="shared" si="12" ref="D74:K74">+D73</f>
        <v>903918</v>
      </c>
      <c r="E74" s="1">
        <f t="shared" si="12"/>
        <v>-3548228</v>
      </c>
      <c r="F74" s="1">
        <f t="shared" si="12"/>
        <v>-3548228</v>
      </c>
      <c r="G74" s="1">
        <f t="shared" si="12"/>
        <v>-3548228</v>
      </c>
      <c r="H74" s="1">
        <f t="shared" si="12"/>
        <v>-1912788</v>
      </c>
      <c r="I74" s="1">
        <f t="shared" si="12"/>
        <v>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145</v>
      </c>
      <c r="B75" s="1">
        <f>+B84-(((B80+B81+B78)*B70)-B79)</f>
        <v>12570896.607755233</v>
      </c>
      <c r="C75" s="1">
        <f aca="true" t="shared" si="13" ref="C75:K75">+C84-(((C80+C81+C78)*C70)-C79)</f>
        <v>13078050.143847136</v>
      </c>
      <c r="D75" s="1">
        <f t="shared" si="13"/>
        <v>6893062.852389574</v>
      </c>
      <c r="E75" s="1">
        <f t="shared" si="13"/>
        <v>0</v>
      </c>
      <c r="F75" s="1">
        <f t="shared" si="13"/>
        <v>0</v>
      </c>
      <c r="G75" s="1">
        <f t="shared" si="13"/>
        <v>0</v>
      </c>
      <c r="H75" s="1">
        <f t="shared" si="13"/>
        <v>18674788</v>
      </c>
      <c r="I75" s="1">
        <f t="shared" si="13"/>
        <v>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2310440</v>
      </c>
      <c r="C77" s="3">
        <v>1830749</v>
      </c>
      <c r="D77" s="3">
        <v>1729241</v>
      </c>
      <c r="E77" s="3">
        <v>1482586</v>
      </c>
      <c r="F77" s="3">
        <v>8336690</v>
      </c>
      <c r="G77" s="3">
        <v>8336690</v>
      </c>
      <c r="H77" s="3">
        <v>0</v>
      </c>
      <c r="I77" s="3">
        <v>1489415</v>
      </c>
      <c r="J77" s="3">
        <v>1594135</v>
      </c>
      <c r="K77" s="3">
        <v>6903653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13562426</v>
      </c>
      <c r="C79" s="3">
        <v>14994392</v>
      </c>
      <c r="D79" s="3">
        <v>16135557</v>
      </c>
      <c r="E79" s="3">
        <v>0</v>
      </c>
      <c r="F79" s="3">
        <v>0</v>
      </c>
      <c r="G79" s="3">
        <v>0</v>
      </c>
      <c r="H79" s="3">
        <v>18674788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485783</v>
      </c>
      <c r="C80" s="3">
        <v>883381</v>
      </c>
      <c r="D80" s="3">
        <v>944559</v>
      </c>
      <c r="E80" s="3">
        <v>0</v>
      </c>
      <c r="F80" s="3">
        <v>0</v>
      </c>
      <c r="G80" s="3">
        <v>0</v>
      </c>
      <c r="H80" s="3">
        <v>1206831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1583316</v>
      </c>
      <c r="C81" s="3">
        <v>1760929</v>
      </c>
      <c r="D81" s="3">
        <v>2603669</v>
      </c>
      <c r="E81" s="3">
        <v>0</v>
      </c>
      <c r="F81" s="3">
        <v>0</v>
      </c>
      <c r="G81" s="3">
        <v>0</v>
      </c>
      <c r="H81" s="3">
        <v>428609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1107182</v>
      </c>
      <c r="C83" s="3">
        <v>1326751</v>
      </c>
      <c r="D83" s="3">
        <v>4504361</v>
      </c>
      <c r="E83" s="3">
        <v>1455000</v>
      </c>
      <c r="F83" s="3">
        <v>3380254</v>
      </c>
      <c r="G83" s="3">
        <v>3380254</v>
      </c>
      <c r="H83" s="3">
        <v>4596465</v>
      </c>
      <c r="I83" s="3">
        <v>1392802</v>
      </c>
      <c r="J83" s="3">
        <v>1490456</v>
      </c>
      <c r="K83" s="3">
        <v>6793220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29413363</v>
      </c>
      <c r="C5" s="6">
        <v>30865111</v>
      </c>
      <c r="D5" s="23">
        <v>33831258</v>
      </c>
      <c r="E5" s="24">
        <v>35036830</v>
      </c>
      <c r="F5" s="6">
        <v>34175900</v>
      </c>
      <c r="G5" s="25">
        <v>34175900</v>
      </c>
      <c r="H5" s="26">
        <v>0</v>
      </c>
      <c r="I5" s="24">
        <v>42748200</v>
      </c>
      <c r="J5" s="6">
        <v>44963000</v>
      </c>
      <c r="K5" s="25">
        <v>47438840</v>
      </c>
    </row>
    <row r="6" spans="1:11" ht="13.5">
      <c r="A6" s="22" t="s">
        <v>18</v>
      </c>
      <c r="B6" s="6">
        <v>52027000</v>
      </c>
      <c r="C6" s="6">
        <v>57499709</v>
      </c>
      <c r="D6" s="23">
        <v>61145811</v>
      </c>
      <c r="E6" s="24">
        <v>65126820</v>
      </c>
      <c r="F6" s="6">
        <v>64682180</v>
      </c>
      <c r="G6" s="25">
        <v>64682180</v>
      </c>
      <c r="H6" s="26">
        <v>0</v>
      </c>
      <c r="I6" s="24">
        <v>69178690</v>
      </c>
      <c r="J6" s="6">
        <v>77282670</v>
      </c>
      <c r="K6" s="25">
        <v>84898750</v>
      </c>
    </row>
    <row r="7" spans="1:11" ht="13.5">
      <c r="A7" s="22" t="s">
        <v>19</v>
      </c>
      <c r="B7" s="6">
        <v>1139000</v>
      </c>
      <c r="C7" s="6">
        <v>2491098</v>
      </c>
      <c r="D7" s="23">
        <v>3074293</v>
      </c>
      <c r="E7" s="24">
        <v>2600000</v>
      </c>
      <c r="F7" s="6">
        <v>4042740</v>
      </c>
      <c r="G7" s="25">
        <v>4042740</v>
      </c>
      <c r="H7" s="26">
        <v>0</v>
      </c>
      <c r="I7" s="24">
        <v>4054850</v>
      </c>
      <c r="J7" s="6">
        <v>4116120</v>
      </c>
      <c r="K7" s="25">
        <v>4177570</v>
      </c>
    </row>
    <row r="8" spans="1:11" ht="13.5">
      <c r="A8" s="22" t="s">
        <v>20</v>
      </c>
      <c r="B8" s="6">
        <v>69774000</v>
      </c>
      <c r="C8" s="6">
        <v>90698176</v>
      </c>
      <c r="D8" s="23">
        <v>98519556</v>
      </c>
      <c r="E8" s="24">
        <v>119852490</v>
      </c>
      <c r="F8" s="6">
        <v>127353200</v>
      </c>
      <c r="G8" s="25">
        <v>127353200</v>
      </c>
      <c r="H8" s="26">
        <v>0</v>
      </c>
      <c r="I8" s="24">
        <v>137720000</v>
      </c>
      <c r="J8" s="6">
        <v>140471000</v>
      </c>
      <c r="K8" s="25">
        <v>152854000</v>
      </c>
    </row>
    <row r="9" spans="1:11" ht="13.5">
      <c r="A9" s="22" t="s">
        <v>21</v>
      </c>
      <c r="B9" s="6">
        <v>12380000</v>
      </c>
      <c r="C9" s="6">
        <v>10813043</v>
      </c>
      <c r="D9" s="23">
        <v>23940840</v>
      </c>
      <c r="E9" s="24">
        <v>11489380</v>
      </c>
      <c r="F9" s="6">
        <v>31705910</v>
      </c>
      <c r="G9" s="25">
        <v>31705910</v>
      </c>
      <c r="H9" s="26">
        <v>0</v>
      </c>
      <c r="I9" s="24">
        <v>32111670</v>
      </c>
      <c r="J9" s="6">
        <v>32648290</v>
      </c>
      <c r="K9" s="25">
        <v>33192200</v>
      </c>
    </row>
    <row r="10" spans="1:11" ht="25.5">
      <c r="A10" s="27" t="s">
        <v>134</v>
      </c>
      <c r="B10" s="28">
        <f>SUM(B5:B9)</f>
        <v>164733363</v>
      </c>
      <c r="C10" s="29">
        <f aca="true" t="shared" si="0" ref="C10:K10">SUM(C5:C9)</f>
        <v>192367137</v>
      </c>
      <c r="D10" s="30">
        <f t="shared" si="0"/>
        <v>220511758</v>
      </c>
      <c r="E10" s="28">
        <f t="shared" si="0"/>
        <v>234105520</v>
      </c>
      <c r="F10" s="29">
        <f t="shared" si="0"/>
        <v>261959930</v>
      </c>
      <c r="G10" s="31">
        <f t="shared" si="0"/>
        <v>261959930</v>
      </c>
      <c r="H10" s="32">
        <f t="shared" si="0"/>
        <v>0</v>
      </c>
      <c r="I10" s="28">
        <f t="shared" si="0"/>
        <v>285813410</v>
      </c>
      <c r="J10" s="29">
        <f t="shared" si="0"/>
        <v>299481080</v>
      </c>
      <c r="K10" s="31">
        <f t="shared" si="0"/>
        <v>322561360</v>
      </c>
    </row>
    <row r="11" spans="1:11" ht="13.5">
      <c r="A11" s="22" t="s">
        <v>22</v>
      </c>
      <c r="B11" s="6">
        <v>51875331</v>
      </c>
      <c r="C11" s="6">
        <v>54200554</v>
      </c>
      <c r="D11" s="23">
        <v>59568663</v>
      </c>
      <c r="E11" s="24">
        <v>71573930</v>
      </c>
      <c r="F11" s="6">
        <v>86353630</v>
      </c>
      <c r="G11" s="25">
        <v>86353630</v>
      </c>
      <c r="H11" s="26">
        <v>0</v>
      </c>
      <c r="I11" s="24">
        <v>88209470</v>
      </c>
      <c r="J11" s="6">
        <v>94381590</v>
      </c>
      <c r="K11" s="25">
        <v>100985030</v>
      </c>
    </row>
    <row r="12" spans="1:11" ht="13.5">
      <c r="A12" s="22" t="s">
        <v>23</v>
      </c>
      <c r="B12" s="6">
        <v>12059000</v>
      </c>
      <c r="C12" s="6">
        <v>12732586</v>
      </c>
      <c r="D12" s="23">
        <v>13688173</v>
      </c>
      <c r="E12" s="24">
        <v>16894550</v>
      </c>
      <c r="F12" s="6">
        <v>0</v>
      </c>
      <c r="G12" s="25">
        <v>0</v>
      </c>
      <c r="H12" s="26">
        <v>0</v>
      </c>
      <c r="I12" s="24">
        <v>17792480</v>
      </c>
      <c r="J12" s="6">
        <v>19037950</v>
      </c>
      <c r="K12" s="25">
        <v>20370600</v>
      </c>
    </row>
    <row r="13" spans="1:11" ht="13.5">
      <c r="A13" s="22" t="s">
        <v>135</v>
      </c>
      <c r="B13" s="6">
        <v>7548141</v>
      </c>
      <c r="C13" s="6">
        <v>8055809</v>
      </c>
      <c r="D13" s="23">
        <v>26032179</v>
      </c>
      <c r="E13" s="24">
        <v>8932280</v>
      </c>
      <c r="F13" s="6">
        <v>27075000</v>
      </c>
      <c r="G13" s="25">
        <v>27075000</v>
      </c>
      <c r="H13" s="26">
        <v>0</v>
      </c>
      <c r="I13" s="24">
        <v>28484350</v>
      </c>
      <c r="J13" s="6">
        <v>29897990</v>
      </c>
      <c r="K13" s="25">
        <v>31333480</v>
      </c>
    </row>
    <row r="14" spans="1:11" ht="13.5">
      <c r="A14" s="22" t="s">
        <v>24</v>
      </c>
      <c r="B14" s="6">
        <v>770000</v>
      </c>
      <c r="C14" s="6">
        <v>708921</v>
      </c>
      <c r="D14" s="23">
        <v>660475</v>
      </c>
      <c r="E14" s="24">
        <v>714290</v>
      </c>
      <c r="F14" s="6">
        <v>714290</v>
      </c>
      <c r="G14" s="25">
        <v>714290</v>
      </c>
      <c r="H14" s="26">
        <v>0</v>
      </c>
      <c r="I14" s="24">
        <v>755640</v>
      </c>
      <c r="J14" s="6">
        <v>797290</v>
      </c>
      <c r="K14" s="25">
        <v>839540</v>
      </c>
    </row>
    <row r="15" spans="1:11" ht="13.5">
      <c r="A15" s="22" t="s">
        <v>25</v>
      </c>
      <c r="B15" s="6">
        <v>31537202</v>
      </c>
      <c r="C15" s="6">
        <v>35991959</v>
      </c>
      <c r="D15" s="23">
        <v>38635787</v>
      </c>
      <c r="E15" s="24">
        <v>41013240</v>
      </c>
      <c r="F15" s="6">
        <v>40471590</v>
      </c>
      <c r="G15" s="25">
        <v>40471590</v>
      </c>
      <c r="H15" s="26">
        <v>0</v>
      </c>
      <c r="I15" s="24">
        <v>45473920</v>
      </c>
      <c r="J15" s="6">
        <v>51949320</v>
      </c>
      <c r="K15" s="25">
        <v>59346900</v>
      </c>
    </row>
    <row r="16" spans="1:11" ht="13.5">
      <c r="A16" s="33" t="s">
        <v>26</v>
      </c>
      <c r="B16" s="6">
        <v>2572257</v>
      </c>
      <c r="C16" s="6">
        <v>2811927</v>
      </c>
      <c r="D16" s="23">
        <v>2878737</v>
      </c>
      <c r="E16" s="24">
        <v>3387730</v>
      </c>
      <c r="F16" s="6">
        <v>0</v>
      </c>
      <c r="G16" s="25">
        <v>0</v>
      </c>
      <c r="H16" s="26">
        <v>0</v>
      </c>
      <c r="I16" s="24">
        <v>3759660</v>
      </c>
      <c r="J16" s="6">
        <v>3941150</v>
      </c>
      <c r="K16" s="25">
        <v>4153410</v>
      </c>
    </row>
    <row r="17" spans="1:11" ht="13.5">
      <c r="A17" s="22" t="s">
        <v>27</v>
      </c>
      <c r="B17" s="6">
        <v>56880071</v>
      </c>
      <c r="C17" s="6">
        <v>76501808</v>
      </c>
      <c r="D17" s="23">
        <v>92985298</v>
      </c>
      <c r="E17" s="24">
        <v>91540400</v>
      </c>
      <c r="F17" s="6">
        <v>127074060</v>
      </c>
      <c r="G17" s="25">
        <v>127074060</v>
      </c>
      <c r="H17" s="26">
        <v>0</v>
      </c>
      <c r="I17" s="24">
        <v>132581110</v>
      </c>
      <c r="J17" s="6">
        <v>131784710</v>
      </c>
      <c r="K17" s="25">
        <v>139921360</v>
      </c>
    </row>
    <row r="18" spans="1:11" ht="13.5">
      <c r="A18" s="34" t="s">
        <v>28</v>
      </c>
      <c r="B18" s="35">
        <f>SUM(B11:B17)</f>
        <v>163242002</v>
      </c>
      <c r="C18" s="36">
        <f aca="true" t="shared" si="1" ref="C18:K18">SUM(C11:C17)</f>
        <v>191003564</v>
      </c>
      <c r="D18" s="37">
        <f t="shared" si="1"/>
        <v>234449312</v>
      </c>
      <c r="E18" s="35">
        <f t="shared" si="1"/>
        <v>234056420</v>
      </c>
      <c r="F18" s="36">
        <f t="shared" si="1"/>
        <v>281688570</v>
      </c>
      <c r="G18" s="38">
        <f t="shared" si="1"/>
        <v>281688570</v>
      </c>
      <c r="H18" s="39">
        <f t="shared" si="1"/>
        <v>0</v>
      </c>
      <c r="I18" s="35">
        <f t="shared" si="1"/>
        <v>317056630</v>
      </c>
      <c r="J18" s="36">
        <f t="shared" si="1"/>
        <v>331790000</v>
      </c>
      <c r="K18" s="38">
        <f t="shared" si="1"/>
        <v>356950320</v>
      </c>
    </row>
    <row r="19" spans="1:11" ht="13.5">
      <c r="A19" s="34" t="s">
        <v>29</v>
      </c>
      <c r="B19" s="40">
        <f>+B10-B18</f>
        <v>1491361</v>
      </c>
      <c r="C19" s="41">
        <f aca="true" t="shared" si="2" ref="C19:K19">+C10-C18</f>
        <v>1363573</v>
      </c>
      <c r="D19" s="42">
        <f t="shared" si="2"/>
        <v>-13937554</v>
      </c>
      <c r="E19" s="40">
        <f t="shared" si="2"/>
        <v>49100</v>
      </c>
      <c r="F19" s="41">
        <f t="shared" si="2"/>
        <v>-19728640</v>
      </c>
      <c r="G19" s="43">
        <f t="shared" si="2"/>
        <v>-19728640</v>
      </c>
      <c r="H19" s="44">
        <f t="shared" si="2"/>
        <v>0</v>
      </c>
      <c r="I19" s="40">
        <f t="shared" si="2"/>
        <v>-31243220</v>
      </c>
      <c r="J19" s="41">
        <f t="shared" si="2"/>
        <v>-32308920</v>
      </c>
      <c r="K19" s="43">
        <f t="shared" si="2"/>
        <v>-34388960</v>
      </c>
    </row>
    <row r="20" spans="1:11" ht="13.5">
      <c r="A20" s="22" t="s">
        <v>30</v>
      </c>
      <c r="B20" s="24">
        <v>25458000</v>
      </c>
      <c r="C20" s="6">
        <v>35092873</v>
      </c>
      <c r="D20" s="23">
        <v>34296267</v>
      </c>
      <c r="E20" s="24">
        <v>46538210</v>
      </c>
      <c r="F20" s="6">
        <v>48721310</v>
      </c>
      <c r="G20" s="25">
        <v>48721310</v>
      </c>
      <c r="H20" s="26">
        <v>0</v>
      </c>
      <c r="I20" s="24">
        <v>64464000</v>
      </c>
      <c r="J20" s="6">
        <v>62829000</v>
      </c>
      <c r="K20" s="25">
        <v>55848000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26949361</v>
      </c>
      <c r="C22" s="52">
        <f aca="true" t="shared" si="3" ref="C22:K22">SUM(C19:C21)</f>
        <v>36456446</v>
      </c>
      <c r="D22" s="53">
        <f t="shared" si="3"/>
        <v>20358713</v>
      </c>
      <c r="E22" s="51">
        <f t="shared" si="3"/>
        <v>46587310</v>
      </c>
      <c r="F22" s="52">
        <f t="shared" si="3"/>
        <v>28992670</v>
      </c>
      <c r="G22" s="54">
        <f t="shared" si="3"/>
        <v>28992670</v>
      </c>
      <c r="H22" s="55">
        <f t="shared" si="3"/>
        <v>0</v>
      </c>
      <c r="I22" s="51">
        <f t="shared" si="3"/>
        <v>33220780</v>
      </c>
      <c r="J22" s="52">
        <f t="shared" si="3"/>
        <v>30520080</v>
      </c>
      <c r="K22" s="54">
        <f t="shared" si="3"/>
        <v>21459040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26949361</v>
      </c>
      <c r="C24" s="41">
        <f aca="true" t="shared" si="4" ref="C24:K24">SUM(C22:C23)</f>
        <v>36456446</v>
      </c>
      <c r="D24" s="42">
        <f t="shared" si="4"/>
        <v>20358713</v>
      </c>
      <c r="E24" s="40">
        <f t="shared" si="4"/>
        <v>46587310</v>
      </c>
      <c r="F24" s="41">
        <f t="shared" si="4"/>
        <v>28992670</v>
      </c>
      <c r="G24" s="43">
        <f t="shared" si="4"/>
        <v>28992670</v>
      </c>
      <c r="H24" s="44">
        <f t="shared" si="4"/>
        <v>0</v>
      </c>
      <c r="I24" s="40">
        <f t="shared" si="4"/>
        <v>33220780</v>
      </c>
      <c r="J24" s="41">
        <f t="shared" si="4"/>
        <v>30520080</v>
      </c>
      <c r="K24" s="43">
        <f t="shared" si="4"/>
        <v>21459040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25457129</v>
      </c>
      <c r="C27" s="7">
        <v>33670000</v>
      </c>
      <c r="D27" s="64">
        <v>37164803</v>
      </c>
      <c r="E27" s="65">
        <v>62448210</v>
      </c>
      <c r="F27" s="7">
        <v>75882720</v>
      </c>
      <c r="G27" s="66">
        <v>75882720</v>
      </c>
      <c r="H27" s="67">
        <v>0</v>
      </c>
      <c r="I27" s="65">
        <v>72363900</v>
      </c>
      <c r="J27" s="7">
        <v>67736660</v>
      </c>
      <c r="K27" s="66">
        <v>61248280</v>
      </c>
    </row>
    <row r="28" spans="1:11" ht="13.5">
      <c r="A28" s="68" t="s">
        <v>30</v>
      </c>
      <c r="B28" s="6">
        <v>25457129</v>
      </c>
      <c r="C28" s="6">
        <v>33670000</v>
      </c>
      <c r="D28" s="23">
        <v>37164803</v>
      </c>
      <c r="E28" s="24">
        <v>46538210</v>
      </c>
      <c r="F28" s="6">
        <v>71264220</v>
      </c>
      <c r="G28" s="25">
        <v>71264220</v>
      </c>
      <c r="H28" s="26">
        <v>0</v>
      </c>
      <c r="I28" s="24">
        <v>64463900</v>
      </c>
      <c r="J28" s="6">
        <v>62829020</v>
      </c>
      <c r="K28" s="25">
        <v>55848280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968500</v>
      </c>
      <c r="G29" s="25">
        <v>968500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15910000</v>
      </c>
      <c r="F31" s="6">
        <v>3650000</v>
      </c>
      <c r="G31" s="25">
        <v>3650000</v>
      </c>
      <c r="H31" s="26">
        <v>0</v>
      </c>
      <c r="I31" s="24">
        <v>7900000</v>
      </c>
      <c r="J31" s="6">
        <v>4907640</v>
      </c>
      <c r="K31" s="25">
        <v>5400000</v>
      </c>
    </row>
    <row r="32" spans="1:11" ht="13.5">
      <c r="A32" s="34" t="s">
        <v>36</v>
      </c>
      <c r="B32" s="7">
        <f>SUM(B28:B31)</f>
        <v>25457129</v>
      </c>
      <c r="C32" s="7">
        <f aca="true" t="shared" si="5" ref="C32:K32">SUM(C28:C31)</f>
        <v>33670000</v>
      </c>
      <c r="D32" s="64">
        <f t="shared" si="5"/>
        <v>37164803</v>
      </c>
      <c r="E32" s="65">
        <f t="shared" si="5"/>
        <v>62448210</v>
      </c>
      <c r="F32" s="7">
        <f t="shared" si="5"/>
        <v>75882720</v>
      </c>
      <c r="G32" s="66">
        <f t="shared" si="5"/>
        <v>75882720</v>
      </c>
      <c r="H32" s="67">
        <f t="shared" si="5"/>
        <v>0</v>
      </c>
      <c r="I32" s="65">
        <f t="shared" si="5"/>
        <v>72363900</v>
      </c>
      <c r="J32" s="7">
        <f t="shared" si="5"/>
        <v>67736660</v>
      </c>
      <c r="K32" s="66">
        <f t="shared" si="5"/>
        <v>61248280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62131271</v>
      </c>
      <c r="C35" s="6">
        <v>90928861</v>
      </c>
      <c r="D35" s="23">
        <v>108222017</v>
      </c>
      <c r="E35" s="24">
        <v>69992000</v>
      </c>
      <c r="F35" s="6">
        <v>86782</v>
      </c>
      <c r="G35" s="25">
        <v>86782</v>
      </c>
      <c r="H35" s="26">
        <v>131605000</v>
      </c>
      <c r="I35" s="24">
        <v>87239000</v>
      </c>
      <c r="J35" s="6">
        <v>76567000</v>
      </c>
      <c r="K35" s="25">
        <v>55433000</v>
      </c>
    </row>
    <row r="36" spans="1:11" ht="13.5">
      <c r="A36" s="22" t="s">
        <v>39</v>
      </c>
      <c r="B36" s="6">
        <v>466895376</v>
      </c>
      <c r="C36" s="6">
        <v>511442502</v>
      </c>
      <c r="D36" s="23">
        <v>517179434</v>
      </c>
      <c r="E36" s="24">
        <v>539755000</v>
      </c>
      <c r="F36" s="6">
        <v>553057</v>
      </c>
      <c r="G36" s="25">
        <v>553057</v>
      </c>
      <c r="H36" s="26">
        <v>46088000</v>
      </c>
      <c r="I36" s="24">
        <v>586257000</v>
      </c>
      <c r="J36" s="6">
        <v>618419000</v>
      </c>
      <c r="K36" s="25">
        <v>634398000</v>
      </c>
    </row>
    <row r="37" spans="1:11" ht="13.5">
      <c r="A37" s="22" t="s">
        <v>40</v>
      </c>
      <c r="B37" s="6">
        <v>35562210</v>
      </c>
      <c r="C37" s="6">
        <v>48240900</v>
      </c>
      <c r="D37" s="23">
        <v>44672865</v>
      </c>
      <c r="E37" s="24">
        <v>51872000</v>
      </c>
      <c r="F37" s="6">
        <v>45733</v>
      </c>
      <c r="G37" s="25">
        <v>45733</v>
      </c>
      <c r="H37" s="26">
        <v>3812000</v>
      </c>
      <c r="I37" s="24">
        <v>44142000</v>
      </c>
      <c r="J37" s="6">
        <v>45313000</v>
      </c>
      <c r="K37" s="25">
        <v>43473000</v>
      </c>
    </row>
    <row r="38" spans="1:11" ht="13.5">
      <c r="A38" s="22" t="s">
        <v>41</v>
      </c>
      <c r="B38" s="6">
        <v>24763033</v>
      </c>
      <c r="C38" s="6">
        <v>17976235</v>
      </c>
      <c r="D38" s="23">
        <v>20119419</v>
      </c>
      <c r="E38" s="24">
        <v>21988000</v>
      </c>
      <c r="F38" s="6">
        <v>20296</v>
      </c>
      <c r="G38" s="25">
        <v>20296</v>
      </c>
      <c r="H38" s="26">
        <v>1692000</v>
      </c>
      <c r="I38" s="24">
        <v>20222000</v>
      </c>
      <c r="J38" s="6">
        <v>20160000</v>
      </c>
      <c r="K38" s="25">
        <v>19807000</v>
      </c>
    </row>
    <row r="39" spans="1:11" ht="13.5">
      <c r="A39" s="22" t="s">
        <v>42</v>
      </c>
      <c r="B39" s="6">
        <v>468701404</v>
      </c>
      <c r="C39" s="6">
        <v>536154228</v>
      </c>
      <c r="D39" s="23">
        <v>560609167</v>
      </c>
      <c r="E39" s="24">
        <v>535887000</v>
      </c>
      <c r="F39" s="6">
        <v>573810</v>
      </c>
      <c r="G39" s="25">
        <v>573810</v>
      </c>
      <c r="H39" s="26">
        <v>172189000</v>
      </c>
      <c r="I39" s="24">
        <v>609132000</v>
      </c>
      <c r="J39" s="6">
        <v>629513000</v>
      </c>
      <c r="K39" s="25">
        <v>626551000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38759529</v>
      </c>
      <c r="C42" s="6">
        <v>57589130</v>
      </c>
      <c r="D42" s="23">
        <v>47773676</v>
      </c>
      <c r="E42" s="24">
        <v>34160561</v>
      </c>
      <c r="F42" s="6">
        <v>38542134</v>
      </c>
      <c r="G42" s="25">
        <v>38542134</v>
      </c>
      <c r="H42" s="26">
        <v>65604878</v>
      </c>
      <c r="I42" s="24">
        <v>57825929</v>
      </c>
      <c r="J42" s="6">
        <v>37769001</v>
      </c>
      <c r="K42" s="25">
        <v>27094001</v>
      </c>
    </row>
    <row r="43" spans="1:11" ht="13.5">
      <c r="A43" s="22" t="s">
        <v>45</v>
      </c>
      <c r="B43" s="6">
        <v>-22145442</v>
      </c>
      <c r="C43" s="6">
        <v>-34366851</v>
      </c>
      <c r="D43" s="23">
        <v>-36911252</v>
      </c>
      <c r="E43" s="24">
        <v>-37374000</v>
      </c>
      <c r="F43" s="6">
        <v>-60706000</v>
      </c>
      <c r="G43" s="25">
        <v>-60706000</v>
      </c>
      <c r="H43" s="26">
        <v>-57868729</v>
      </c>
      <c r="I43" s="24">
        <v>-54155927</v>
      </c>
      <c r="J43" s="6">
        <v>-47284000</v>
      </c>
      <c r="K43" s="25">
        <v>-45801000</v>
      </c>
    </row>
    <row r="44" spans="1:11" ht="13.5">
      <c r="A44" s="22" t="s">
        <v>46</v>
      </c>
      <c r="B44" s="6">
        <v>-223401</v>
      </c>
      <c r="C44" s="6">
        <v>-281509</v>
      </c>
      <c r="D44" s="23">
        <v>157349</v>
      </c>
      <c r="E44" s="24">
        <v>-153004</v>
      </c>
      <c r="F44" s="6">
        <v>-171408</v>
      </c>
      <c r="G44" s="25">
        <v>-171408</v>
      </c>
      <c r="H44" s="26">
        <v>-223116</v>
      </c>
      <c r="I44" s="24">
        <v>-238000</v>
      </c>
      <c r="J44" s="6">
        <v>-238000</v>
      </c>
      <c r="K44" s="25">
        <v>-288000</v>
      </c>
    </row>
    <row r="45" spans="1:11" ht="13.5">
      <c r="A45" s="34" t="s">
        <v>47</v>
      </c>
      <c r="B45" s="7">
        <v>37547730</v>
      </c>
      <c r="C45" s="7">
        <v>60488500</v>
      </c>
      <c r="D45" s="64">
        <v>71508272</v>
      </c>
      <c r="E45" s="65">
        <v>42084557</v>
      </c>
      <c r="F45" s="7">
        <v>49172999</v>
      </c>
      <c r="G45" s="66">
        <v>49172999</v>
      </c>
      <c r="H45" s="67">
        <v>79021305</v>
      </c>
      <c r="I45" s="65">
        <v>52605003</v>
      </c>
      <c r="J45" s="7">
        <v>42852004</v>
      </c>
      <c r="K45" s="66">
        <v>23857005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37548365</v>
      </c>
      <c r="C48" s="6">
        <v>60489499</v>
      </c>
      <c r="D48" s="23">
        <v>71508272</v>
      </c>
      <c r="E48" s="24">
        <v>42085000</v>
      </c>
      <c r="F48" s="6">
        <v>49174</v>
      </c>
      <c r="G48" s="25">
        <v>49174</v>
      </c>
      <c r="H48" s="26">
        <v>128470000</v>
      </c>
      <c r="I48" s="24">
        <v>52606000</v>
      </c>
      <c r="J48" s="6">
        <v>42853000</v>
      </c>
      <c r="K48" s="25">
        <v>23858000</v>
      </c>
    </row>
    <row r="49" spans="1:11" ht="13.5">
      <c r="A49" s="22" t="s">
        <v>50</v>
      </c>
      <c r="B49" s="6">
        <f>+B75</f>
        <v>9013898.534640353</v>
      </c>
      <c r="C49" s="6">
        <f aca="true" t="shared" si="6" ref="C49:K49">+C75</f>
        <v>22507036.620650597</v>
      </c>
      <c r="D49" s="23">
        <f t="shared" si="6"/>
        <v>24586002.884907745</v>
      </c>
      <c r="E49" s="24">
        <f t="shared" si="6"/>
        <v>41446018.18330708</v>
      </c>
      <c r="F49" s="6">
        <f t="shared" si="6"/>
        <v>30988486.75155158</v>
      </c>
      <c r="G49" s="25">
        <f t="shared" si="6"/>
        <v>30988486.75155158</v>
      </c>
      <c r="H49" s="26">
        <f t="shared" si="6"/>
        <v>34576000</v>
      </c>
      <c r="I49" s="24">
        <f t="shared" si="6"/>
        <v>52222589.46459025</v>
      </c>
      <c r="J49" s="6">
        <f t="shared" si="6"/>
        <v>41918894.94630404</v>
      </c>
      <c r="K49" s="25">
        <f t="shared" si="6"/>
        <v>23649135.15362708</v>
      </c>
    </row>
    <row r="50" spans="1:11" ht="13.5">
      <c r="A50" s="34" t="s">
        <v>51</v>
      </c>
      <c r="B50" s="7">
        <f>+B48-B49</f>
        <v>28534466.465359647</v>
      </c>
      <c r="C50" s="7">
        <f aca="true" t="shared" si="7" ref="C50:K50">+C48-C49</f>
        <v>37982462.3793494</v>
      </c>
      <c r="D50" s="64">
        <f t="shared" si="7"/>
        <v>46922269.115092255</v>
      </c>
      <c r="E50" s="65">
        <f t="shared" si="7"/>
        <v>638981.8166929185</v>
      </c>
      <c r="F50" s="7">
        <f t="shared" si="7"/>
        <v>-30939312.75155158</v>
      </c>
      <c r="G50" s="66">
        <f t="shared" si="7"/>
        <v>-30939312.75155158</v>
      </c>
      <c r="H50" s="67">
        <f t="shared" si="7"/>
        <v>93894000</v>
      </c>
      <c r="I50" s="65">
        <f t="shared" si="7"/>
        <v>383410.53540974855</v>
      </c>
      <c r="J50" s="7">
        <f t="shared" si="7"/>
        <v>934105.0536959618</v>
      </c>
      <c r="K50" s="66">
        <f t="shared" si="7"/>
        <v>208864.84637292102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465464556</v>
      </c>
      <c r="C53" s="6">
        <v>510018000</v>
      </c>
      <c r="D53" s="23">
        <v>515780254</v>
      </c>
      <c r="E53" s="24">
        <v>537757891</v>
      </c>
      <c r="F53" s="6">
        <v>551192401</v>
      </c>
      <c r="G53" s="25">
        <v>551192401</v>
      </c>
      <c r="H53" s="26">
        <v>475309681</v>
      </c>
      <c r="I53" s="24">
        <v>584803885</v>
      </c>
      <c r="J53" s="6">
        <v>616968250</v>
      </c>
      <c r="K53" s="25">
        <v>632942138</v>
      </c>
    </row>
    <row r="54" spans="1:11" ht="13.5">
      <c r="A54" s="22" t="s">
        <v>135</v>
      </c>
      <c r="B54" s="6">
        <v>7548141</v>
      </c>
      <c r="C54" s="6">
        <v>8055809</v>
      </c>
      <c r="D54" s="23">
        <v>26032179</v>
      </c>
      <c r="E54" s="24">
        <v>8932280</v>
      </c>
      <c r="F54" s="6">
        <v>27075000</v>
      </c>
      <c r="G54" s="25">
        <v>27075000</v>
      </c>
      <c r="H54" s="26">
        <v>0</v>
      </c>
      <c r="I54" s="24">
        <v>28484350</v>
      </c>
      <c r="J54" s="6">
        <v>29897990</v>
      </c>
      <c r="K54" s="25">
        <v>31333480</v>
      </c>
    </row>
    <row r="55" spans="1:11" ht="13.5">
      <c r="A55" s="22" t="s">
        <v>54</v>
      </c>
      <c r="B55" s="6">
        <v>1907000</v>
      </c>
      <c r="C55" s="6">
        <v>7233965</v>
      </c>
      <c r="D55" s="23">
        <v>15749242</v>
      </c>
      <c r="E55" s="24">
        <v>26464260</v>
      </c>
      <c r="F55" s="6">
        <v>31326630</v>
      </c>
      <c r="G55" s="25">
        <v>31326630</v>
      </c>
      <c r="H55" s="26">
        <v>0</v>
      </c>
      <c r="I55" s="24">
        <v>43818840</v>
      </c>
      <c r="J55" s="6">
        <v>24639760</v>
      </c>
      <c r="K55" s="25">
        <v>16297000</v>
      </c>
    </row>
    <row r="56" spans="1:11" ht="13.5">
      <c r="A56" s="22" t="s">
        <v>55</v>
      </c>
      <c r="B56" s="6">
        <v>10013279</v>
      </c>
      <c r="C56" s="6">
        <v>10013279</v>
      </c>
      <c r="D56" s="23">
        <v>15035026</v>
      </c>
      <c r="E56" s="24">
        <v>15963000</v>
      </c>
      <c r="F56" s="6">
        <v>0</v>
      </c>
      <c r="G56" s="25">
        <v>0</v>
      </c>
      <c r="H56" s="26">
        <v>0</v>
      </c>
      <c r="I56" s="24">
        <v>19491460</v>
      </c>
      <c r="J56" s="6">
        <v>20335880</v>
      </c>
      <c r="K56" s="25">
        <v>19425570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126000</v>
      </c>
      <c r="C59" s="6">
        <v>153000</v>
      </c>
      <c r="D59" s="23">
        <v>166000</v>
      </c>
      <c r="E59" s="24">
        <v>166000</v>
      </c>
      <c r="F59" s="6">
        <v>166000</v>
      </c>
      <c r="G59" s="25">
        <v>166000</v>
      </c>
      <c r="H59" s="26">
        <v>172000</v>
      </c>
      <c r="I59" s="24">
        <v>246000</v>
      </c>
      <c r="J59" s="6">
        <v>259000</v>
      </c>
      <c r="K59" s="25">
        <v>274000</v>
      </c>
    </row>
    <row r="60" spans="1:11" ht="13.5">
      <c r="A60" s="33" t="s">
        <v>58</v>
      </c>
      <c r="B60" s="6">
        <v>11182000</v>
      </c>
      <c r="C60" s="6">
        <v>13202000</v>
      </c>
      <c r="D60" s="23">
        <v>14456000</v>
      </c>
      <c r="E60" s="24">
        <v>14456000</v>
      </c>
      <c r="F60" s="6">
        <v>14456000</v>
      </c>
      <c r="G60" s="25">
        <v>14456000</v>
      </c>
      <c r="H60" s="26">
        <v>16564000</v>
      </c>
      <c r="I60" s="24">
        <v>34613438</v>
      </c>
      <c r="J60" s="6">
        <v>36425081</v>
      </c>
      <c r="K60" s="25">
        <v>38169439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690</v>
      </c>
      <c r="C64" s="92">
        <v>706</v>
      </c>
      <c r="D64" s="93">
        <v>726</v>
      </c>
      <c r="E64" s="91">
        <v>726</v>
      </c>
      <c r="F64" s="92">
        <v>726</v>
      </c>
      <c r="G64" s="93">
        <v>726</v>
      </c>
      <c r="H64" s="94">
        <v>726</v>
      </c>
      <c r="I64" s="91">
        <v>730</v>
      </c>
      <c r="J64" s="92">
        <v>730</v>
      </c>
      <c r="K64" s="93">
        <v>730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1.2096842991341785</v>
      </c>
      <c r="C70" s="5">
        <f aca="true" t="shared" si="8" ref="C70:K70">IF(ISERROR(C71/C72),0,(C71/C72))</f>
        <v>1.2296711858516942</v>
      </c>
      <c r="D70" s="5">
        <f t="shared" si="8"/>
        <v>1.0227689680605783</v>
      </c>
      <c r="E70" s="5">
        <f t="shared" si="8"/>
        <v>0.8944670261309801</v>
      </c>
      <c r="F70" s="5">
        <f t="shared" si="8"/>
        <v>0.8941005632563772</v>
      </c>
      <c r="G70" s="5">
        <f t="shared" si="8"/>
        <v>0.8941005632563772</v>
      </c>
      <c r="H70" s="5">
        <f t="shared" si="8"/>
        <v>0</v>
      </c>
      <c r="I70" s="5">
        <f t="shared" si="8"/>
        <v>0.7705608296803415</v>
      </c>
      <c r="J70" s="5">
        <f t="shared" si="8"/>
        <v>0.7773968887847016</v>
      </c>
      <c r="K70" s="5">
        <f t="shared" si="8"/>
        <v>0.7833813743883464</v>
      </c>
    </row>
    <row r="71" spans="1:11" ht="12.75" hidden="1">
      <c r="A71" s="1" t="s">
        <v>141</v>
      </c>
      <c r="B71" s="1">
        <f>+B83</f>
        <v>110515987</v>
      </c>
      <c r="C71" s="1">
        <f aca="true" t="shared" si="9" ref="C71:K71">+C83</f>
        <v>121806293</v>
      </c>
      <c r="D71" s="1">
        <f t="shared" si="9"/>
        <v>121366224</v>
      </c>
      <c r="E71" s="1">
        <f t="shared" si="9"/>
        <v>99780507</v>
      </c>
      <c r="F71" s="1">
        <f t="shared" si="9"/>
        <v>116737337</v>
      </c>
      <c r="G71" s="1">
        <f t="shared" si="9"/>
        <v>116737337</v>
      </c>
      <c r="H71" s="1">
        <f t="shared" si="9"/>
        <v>168870492</v>
      </c>
      <c r="I71" s="1">
        <f t="shared" si="9"/>
        <v>110898005</v>
      </c>
      <c r="J71" s="1">
        <f t="shared" si="9"/>
        <v>120313021</v>
      </c>
      <c r="K71" s="1">
        <f t="shared" si="9"/>
        <v>129563281</v>
      </c>
    </row>
    <row r="72" spans="1:11" ht="12.75" hidden="1">
      <c r="A72" s="1" t="s">
        <v>142</v>
      </c>
      <c r="B72" s="1">
        <f>+B77</f>
        <v>91359363</v>
      </c>
      <c r="C72" s="1">
        <f aca="true" t="shared" si="10" ref="C72:K72">+C77</f>
        <v>99055987</v>
      </c>
      <c r="D72" s="1">
        <f t="shared" si="10"/>
        <v>118664359</v>
      </c>
      <c r="E72" s="1">
        <f t="shared" si="10"/>
        <v>111553030</v>
      </c>
      <c r="F72" s="1">
        <f t="shared" si="10"/>
        <v>130563990</v>
      </c>
      <c r="G72" s="1">
        <f t="shared" si="10"/>
        <v>130563990</v>
      </c>
      <c r="H72" s="1">
        <f t="shared" si="10"/>
        <v>0</v>
      </c>
      <c r="I72" s="1">
        <f t="shared" si="10"/>
        <v>143918560</v>
      </c>
      <c r="J72" s="1">
        <f t="shared" si="10"/>
        <v>154763960</v>
      </c>
      <c r="K72" s="1">
        <f t="shared" si="10"/>
        <v>165389790</v>
      </c>
    </row>
    <row r="73" spans="1:11" ht="12.75" hidden="1">
      <c r="A73" s="1" t="s">
        <v>143</v>
      </c>
      <c r="B73" s="1">
        <f>+B74</f>
        <v>7782400.666666663</v>
      </c>
      <c r="C73" s="1">
        <f aca="true" t="shared" si="11" ref="C73:K73">+(C78+C80+C81+C82)-(B78+B80+B81+B82)</f>
        <v>5309887</v>
      </c>
      <c r="D73" s="1">
        <f t="shared" si="11"/>
        <v>5875645</v>
      </c>
      <c r="E73" s="1">
        <f t="shared" si="11"/>
        <v>-8393679</v>
      </c>
      <c r="F73" s="1">
        <f>+(F78+F80+F81+F82)-(D78+D80+D81+D82)</f>
        <v>-34390308</v>
      </c>
      <c r="G73" s="1">
        <f>+(G78+G80+G81+G82)-(D78+D80+D81+D82)</f>
        <v>-34390308</v>
      </c>
      <c r="H73" s="1">
        <f>+(H78+H80+H81+H82)-(D78+D80+D81+D82)</f>
        <v>-31559679</v>
      </c>
      <c r="I73" s="1">
        <f>+(I78+I80+I81+I82)-(E78+E80+E81+E82)</f>
        <v>5587000</v>
      </c>
      <c r="J73" s="1">
        <f t="shared" si="11"/>
        <v>-952000</v>
      </c>
      <c r="K73" s="1">
        <f t="shared" si="11"/>
        <v>-2236000</v>
      </c>
    </row>
    <row r="74" spans="1:11" ht="12.75" hidden="1">
      <c r="A74" s="1" t="s">
        <v>144</v>
      </c>
      <c r="B74" s="1">
        <f>+TREND(C74:E74)</f>
        <v>7782400.666666663</v>
      </c>
      <c r="C74" s="1">
        <f>+C73</f>
        <v>5309887</v>
      </c>
      <c r="D74" s="1">
        <f aca="true" t="shared" si="12" ref="D74:K74">+D73</f>
        <v>5875645</v>
      </c>
      <c r="E74" s="1">
        <f t="shared" si="12"/>
        <v>-8393679</v>
      </c>
      <c r="F74" s="1">
        <f t="shared" si="12"/>
        <v>-34390308</v>
      </c>
      <c r="G74" s="1">
        <f t="shared" si="12"/>
        <v>-34390308</v>
      </c>
      <c r="H74" s="1">
        <f t="shared" si="12"/>
        <v>-31559679</v>
      </c>
      <c r="I74" s="1">
        <f t="shared" si="12"/>
        <v>5587000</v>
      </c>
      <c r="J74" s="1">
        <f t="shared" si="12"/>
        <v>-952000</v>
      </c>
      <c r="K74" s="1">
        <f t="shared" si="12"/>
        <v>-2236000</v>
      </c>
    </row>
    <row r="75" spans="1:11" ht="12.75" hidden="1">
      <c r="A75" s="1" t="s">
        <v>145</v>
      </c>
      <c r="B75" s="1">
        <f>+B84-(((B80+B81+B78)*B70)-B79)</f>
        <v>9013898.534640353</v>
      </c>
      <c r="C75" s="1">
        <f aca="true" t="shared" si="13" ref="C75:K75">+C84-(((C80+C81+C78)*C70)-C79)</f>
        <v>22507036.620650597</v>
      </c>
      <c r="D75" s="1">
        <f t="shared" si="13"/>
        <v>24586002.884907745</v>
      </c>
      <c r="E75" s="1">
        <f t="shared" si="13"/>
        <v>41446018.18330708</v>
      </c>
      <c r="F75" s="1">
        <f t="shared" si="13"/>
        <v>30988486.75155158</v>
      </c>
      <c r="G75" s="1">
        <f t="shared" si="13"/>
        <v>30988486.75155158</v>
      </c>
      <c r="H75" s="1">
        <f t="shared" si="13"/>
        <v>34576000</v>
      </c>
      <c r="I75" s="1">
        <f t="shared" si="13"/>
        <v>52222589.46459025</v>
      </c>
      <c r="J75" s="1">
        <f t="shared" si="13"/>
        <v>41918894.94630404</v>
      </c>
      <c r="K75" s="1">
        <f t="shared" si="13"/>
        <v>23649135.15362708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91359363</v>
      </c>
      <c r="C77" s="3">
        <v>99055987</v>
      </c>
      <c r="D77" s="3">
        <v>118664359</v>
      </c>
      <c r="E77" s="3">
        <v>111553030</v>
      </c>
      <c r="F77" s="3">
        <v>130563990</v>
      </c>
      <c r="G77" s="3">
        <v>130563990</v>
      </c>
      <c r="H77" s="3">
        <v>0</v>
      </c>
      <c r="I77" s="3">
        <v>143918560</v>
      </c>
      <c r="J77" s="3">
        <v>154763960</v>
      </c>
      <c r="K77" s="3">
        <v>165389790</v>
      </c>
    </row>
    <row r="78" spans="1:11" ht="12.75" hidden="1">
      <c r="A78" s="2" t="s">
        <v>65</v>
      </c>
      <c r="B78" s="3">
        <v>1428703</v>
      </c>
      <c r="C78" s="3">
        <v>1423000</v>
      </c>
      <c r="D78" s="3">
        <v>1397000</v>
      </c>
      <c r="E78" s="3">
        <v>1449000</v>
      </c>
      <c r="F78" s="3">
        <v>1449</v>
      </c>
      <c r="G78" s="3">
        <v>1449</v>
      </c>
      <c r="H78" s="3">
        <v>121000</v>
      </c>
      <c r="I78" s="3">
        <v>1452000</v>
      </c>
      <c r="J78" s="3">
        <v>1450000</v>
      </c>
      <c r="K78" s="3">
        <v>1455000</v>
      </c>
    </row>
    <row r="79" spans="1:11" ht="12.75" hidden="1">
      <c r="A79" s="2" t="s">
        <v>66</v>
      </c>
      <c r="B79" s="3">
        <v>18129199</v>
      </c>
      <c r="C79" s="3">
        <v>40185067</v>
      </c>
      <c r="D79" s="3">
        <v>42639973</v>
      </c>
      <c r="E79" s="3">
        <v>44605000</v>
      </c>
      <c r="F79" s="3">
        <v>43200</v>
      </c>
      <c r="G79" s="3">
        <v>43200</v>
      </c>
      <c r="H79" s="3">
        <v>3600000</v>
      </c>
      <c r="I79" s="3">
        <v>41473000</v>
      </c>
      <c r="J79" s="3">
        <v>42520000</v>
      </c>
      <c r="K79" s="3">
        <v>40615000</v>
      </c>
    </row>
    <row r="80" spans="1:11" ht="12.75" hidden="1">
      <c r="A80" s="2" t="s">
        <v>67</v>
      </c>
      <c r="B80" s="3">
        <v>20058000</v>
      </c>
      <c r="C80" s="3">
        <v>24052288</v>
      </c>
      <c r="D80" s="3">
        <v>29496000</v>
      </c>
      <c r="E80" s="3">
        <v>22325000</v>
      </c>
      <c r="F80" s="3">
        <v>28115</v>
      </c>
      <c r="G80" s="3">
        <v>28115</v>
      </c>
      <c r="H80" s="3">
        <v>2343000</v>
      </c>
      <c r="I80" s="3">
        <v>25110000</v>
      </c>
      <c r="J80" s="3">
        <v>24400000</v>
      </c>
      <c r="K80" s="3">
        <v>21960000</v>
      </c>
    </row>
    <row r="81" spans="1:11" ht="12.75" hidden="1">
      <c r="A81" s="2" t="s">
        <v>68</v>
      </c>
      <c r="B81" s="3">
        <v>1732000</v>
      </c>
      <c r="C81" s="3">
        <v>3048000</v>
      </c>
      <c r="D81" s="3">
        <v>3513000</v>
      </c>
      <c r="E81" s="3">
        <v>2237000</v>
      </c>
      <c r="F81" s="3">
        <v>4787</v>
      </c>
      <c r="G81" s="3">
        <v>4787</v>
      </c>
      <c r="H81" s="3">
        <v>399000</v>
      </c>
      <c r="I81" s="3">
        <v>5035000</v>
      </c>
      <c r="J81" s="3">
        <v>4796000</v>
      </c>
      <c r="K81" s="3">
        <v>4995000</v>
      </c>
    </row>
    <row r="82" spans="1:11" ht="12.75" hidden="1">
      <c r="A82" s="2" t="s">
        <v>69</v>
      </c>
      <c r="B82" s="3">
        <v>20444</v>
      </c>
      <c r="C82" s="3">
        <v>25746</v>
      </c>
      <c r="D82" s="3">
        <v>18679</v>
      </c>
      <c r="E82" s="3">
        <v>20000</v>
      </c>
      <c r="F82" s="3">
        <v>20</v>
      </c>
      <c r="G82" s="3">
        <v>20</v>
      </c>
      <c r="H82" s="3">
        <v>2000</v>
      </c>
      <c r="I82" s="3">
        <v>21000</v>
      </c>
      <c r="J82" s="3">
        <v>20000</v>
      </c>
      <c r="K82" s="3">
        <v>20000</v>
      </c>
    </row>
    <row r="83" spans="1:11" ht="12.75" hidden="1">
      <c r="A83" s="2" t="s">
        <v>70</v>
      </c>
      <c r="B83" s="3">
        <v>110515987</v>
      </c>
      <c r="C83" s="3">
        <v>121806293</v>
      </c>
      <c r="D83" s="3">
        <v>121366224</v>
      </c>
      <c r="E83" s="3">
        <v>99780507</v>
      </c>
      <c r="F83" s="3">
        <v>116737337</v>
      </c>
      <c r="G83" s="3">
        <v>116737337</v>
      </c>
      <c r="H83" s="3">
        <v>168870492</v>
      </c>
      <c r="I83" s="3">
        <v>110898005</v>
      </c>
      <c r="J83" s="3">
        <v>120313021</v>
      </c>
      <c r="K83" s="3">
        <v>129563281</v>
      </c>
    </row>
    <row r="84" spans="1:11" ht="12.75" hidden="1">
      <c r="A84" s="2" t="s">
        <v>71</v>
      </c>
      <c r="B84" s="3">
        <v>18972000</v>
      </c>
      <c r="C84" s="3">
        <v>17396235</v>
      </c>
      <c r="D84" s="3">
        <v>17135419</v>
      </c>
      <c r="E84" s="3">
        <v>20107000</v>
      </c>
      <c r="F84" s="3">
        <v>30976000</v>
      </c>
      <c r="G84" s="3">
        <v>30976000</v>
      </c>
      <c r="H84" s="3">
        <v>30976000</v>
      </c>
      <c r="I84" s="3">
        <v>35097000</v>
      </c>
      <c r="J84" s="3">
        <v>23223000</v>
      </c>
      <c r="K84" s="3">
        <v>5290000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6650658</v>
      </c>
      <c r="C5" s="6">
        <v>7421791</v>
      </c>
      <c r="D5" s="23">
        <v>7505884</v>
      </c>
      <c r="E5" s="24">
        <v>9749189</v>
      </c>
      <c r="F5" s="6">
        <v>9908000</v>
      </c>
      <c r="G5" s="25">
        <v>9908000</v>
      </c>
      <c r="H5" s="26">
        <v>0</v>
      </c>
      <c r="I5" s="24">
        <v>15659000</v>
      </c>
      <c r="J5" s="6">
        <v>16520245</v>
      </c>
      <c r="K5" s="25">
        <v>17428859</v>
      </c>
    </row>
    <row r="6" spans="1:11" ht="13.5">
      <c r="A6" s="22" t="s">
        <v>18</v>
      </c>
      <c r="B6" s="6">
        <v>14412830</v>
      </c>
      <c r="C6" s="6">
        <v>17774835</v>
      </c>
      <c r="D6" s="23">
        <v>19118537</v>
      </c>
      <c r="E6" s="24">
        <v>21014357</v>
      </c>
      <c r="F6" s="6">
        <v>21015000</v>
      </c>
      <c r="G6" s="25">
        <v>21015000</v>
      </c>
      <c r="H6" s="26">
        <v>0</v>
      </c>
      <c r="I6" s="24">
        <v>23503000</v>
      </c>
      <c r="J6" s="6">
        <v>24796000</v>
      </c>
      <c r="K6" s="25">
        <v>26160000</v>
      </c>
    </row>
    <row r="7" spans="1:11" ht="13.5">
      <c r="A7" s="22" t="s">
        <v>19</v>
      </c>
      <c r="B7" s="6">
        <v>2762931</v>
      </c>
      <c r="C7" s="6">
        <v>3409693</v>
      </c>
      <c r="D7" s="23">
        <v>4209379</v>
      </c>
      <c r="E7" s="24">
        <v>2800000</v>
      </c>
      <c r="F7" s="6">
        <v>2800000</v>
      </c>
      <c r="G7" s="25">
        <v>2800000</v>
      </c>
      <c r="H7" s="26">
        <v>0</v>
      </c>
      <c r="I7" s="24">
        <v>2968000</v>
      </c>
      <c r="J7" s="6">
        <v>3131000</v>
      </c>
      <c r="K7" s="25">
        <v>3303205</v>
      </c>
    </row>
    <row r="8" spans="1:11" ht="13.5">
      <c r="A8" s="22" t="s">
        <v>20</v>
      </c>
      <c r="B8" s="6">
        <v>27272603</v>
      </c>
      <c r="C8" s="6">
        <v>39697461</v>
      </c>
      <c r="D8" s="23">
        <v>21446902</v>
      </c>
      <c r="E8" s="24">
        <v>37944000</v>
      </c>
      <c r="F8" s="6">
        <v>37944000</v>
      </c>
      <c r="G8" s="25">
        <v>37944000</v>
      </c>
      <c r="H8" s="26">
        <v>0</v>
      </c>
      <c r="I8" s="24">
        <v>46537000</v>
      </c>
      <c r="J8" s="6">
        <v>49097000</v>
      </c>
      <c r="K8" s="25">
        <v>51797980</v>
      </c>
    </row>
    <row r="9" spans="1:11" ht="13.5">
      <c r="A9" s="22" t="s">
        <v>21</v>
      </c>
      <c r="B9" s="6">
        <v>7399139</v>
      </c>
      <c r="C9" s="6">
        <v>6184059</v>
      </c>
      <c r="D9" s="23">
        <v>20076888</v>
      </c>
      <c r="E9" s="24">
        <v>7097612</v>
      </c>
      <c r="F9" s="6">
        <v>22294000</v>
      </c>
      <c r="G9" s="25">
        <v>22294000</v>
      </c>
      <c r="H9" s="26">
        <v>0</v>
      </c>
      <c r="I9" s="24">
        <v>24979500</v>
      </c>
      <c r="J9" s="6">
        <v>25887960</v>
      </c>
      <c r="K9" s="25">
        <v>27311058</v>
      </c>
    </row>
    <row r="10" spans="1:11" ht="25.5">
      <c r="A10" s="27" t="s">
        <v>134</v>
      </c>
      <c r="B10" s="28">
        <f>SUM(B5:B9)</f>
        <v>58498161</v>
      </c>
      <c r="C10" s="29">
        <f aca="true" t="shared" si="0" ref="C10:K10">SUM(C5:C9)</f>
        <v>74487839</v>
      </c>
      <c r="D10" s="30">
        <f t="shared" si="0"/>
        <v>72357590</v>
      </c>
      <c r="E10" s="28">
        <f t="shared" si="0"/>
        <v>78605158</v>
      </c>
      <c r="F10" s="29">
        <f t="shared" si="0"/>
        <v>93961000</v>
      </c>
      <c r="G10" s="31">
        <f t="shared" si="0"/>
        <v>93961000</v>
      </c>
      <c r="H10" s="32">
        <f t="shared" si="0"/>
        <v>0</v>
      </c>
      <c r="I10" s="28">
        <f t="shared" si="0"/>
        <v>113646500</v>
      </c>
      <c r="J10" s="29">
        <f t="shared" si="0"/>
        <v>119432205</v>
      </c>
      <c r="K10" s="31">
        <f t="shared" si="0"/>
        <v>126001102</v>
      </c>
    </row>
    <row r="11" spans="1:11" ht="13.5">
      <c r="A11" s="22" t="s">
        <v>22</v>
      </c>
      <c r="B11" s="6">
        <v>13945427</v>
      </c>
      <c r="C11" s="6">
        <v>15107723</v>
      </c>
      <c r="D11" s="23">
        <v>19649413</v>
      </c>
      <c r="E11" s="24">
        <v>24487964</v>
      </c>
      <c r="F11" s="6">
        <v>25100125</v>
      </c>
      <c r="G11" s="25">
        <v>25100125</v>
      </c>
      <c r="H11" s="26">
        <v>0</v>
      </c>
      <c r="I11" s="24">
        <v>27664840</v>
      </c>
      <c r="J11" s="6">
        <v>29185412</v>
      </c>
      <c r="K11" s="25">
        <v>30791664</v>
      </c>
    </row>
    <row r="12" spans="1:11" ht="13.5">
      <c r="A12" s="22" t="s">
        <v>23</v>
      </c>
      <c r="B12" s="6">
        <v>2550819</v>
      </c>
      <c r="C12" s="6">
        <v>2666396</v>
      </c>
      <c r="D12" s="23">
        <v>2843195</v>
      </c>
      <c r="E12" s="24">
        <v>2790269</v>
      </c>
      <c r="F12" s="6">
        <v>3143000</v>
      </c>
      <c r="G12" s="25">
        <v>3143000</v>
      </c>
      <c r="H12" s="26">
        <v>0</v>
      </c>
      <c r="I12" s="24">
        <v>3366000</v>
      </c>
      <c r="J12" s="6">
        <v>3551000</v>
      </c>
      <c r="K12" s="25">
        <v>3747000</v>
      </c>
    </row>
    <row r="13" spans="1:11" ht="13.5">
      <c r="A13" s="22" t="s">
        <v>135</v>
      </c>
      <c r="B13" s="6">
        <v>2553362</v>
      </c>
      <c r="C13" s="6">
        <v>3198958</v>
      </c>
      <c r="D13" s="23">
        <v>3072835</v>
      </c>
      <c r="E13" s="24">
        <v>3300000</v>
      </c>
      <c r="F13" s="6">
        <v>4694000</v>
      </c>
      <c r="G13" s="25">
        <v>4694000</v>
      </c>
      <c r="H13" s="26">
        <v>0</v>
      </c>
      <c r="I13" s="24">
        <v>5613000</v>
      </c>
      <c r="J13" s="6">
        <v>5922000</v>
      </c>
      <c r="K13" s="25">
        <v>6247000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13685909</v>
      </c>
      <c r="C15" s="6">
        <v>16487421</v>
      </c>
      <c r="D15" s="23">
        <v>19002267</v>
      </c>
      <c r="E15" s="24">
        <v>20939336</v>
      </c>
      <c r="F15" s="6">
        <v>21481337</v>
      </c>
      <c r="G15" s="25">
        <v>21481337</v>
      </c>
      <c r="H15" s="26">
        <v>0</v>
      </c>
      <c r="I15" s="24">
        <v>27872867</v>
      </c>
      <c r="J15" s="6">
        <v>29406332</v>
      </c>
      <c r="K15" s="25">
        <v>31023197</v>
      </c>
    </row>
    <row r="16" spans="1:11" ht="13.5">
      <c r="A16" s="33" t="s">
        <v>26</v>
      </c>
      <c r="B16" s="6">
        <v>0</v>
      </c>
      <c r="C16" s="6">
        <v>240000</v>
      </c>
      <c r="D16" s="23">
        <v>0</v>
      </c>
      <c r="E16" s="24">
        <v>670000</v>
      </c>
      <c r="F16" s="6">
        <v>860000</v>
      </c>
      <c r="G16" s="25">
        <v>860000</v>
      </c>
      <c r="H16" s="26">
        <v>0</v>
      </c>
      <c r="I16" s="24">
        <v>686000</v>
      </c>
      <c r="J16" s="6">
        <v>723000</v>
      </c>
      <c r="K16" s="25">
        <v>763000</v>
      </c>
    </row>
    <row r="17" spans="1:11" ht="13.5">
      <c r="A17" s="22" t="s">
        <v>27</v>
      </c>
      <c r="B17" s="6">
        <v>13191178</v>
      </c>
      <c r="C17" s="6">
        <v>25910193</v>
      </c>
      <c r="D17" s="23">
        <v>41668035</v>
      </c>
      <c r="E17" s="24">
        <v>20072080</v>
      </c>
      <c r="F17" s="6">
        <v>37500839</v>
      </c>
      <c r="G17" s="25">
        <v>37500839</v>
      </c>
      <c r="H17" s="26">
        <v>0</v>
      </c>
      <c r="I17" s="24">
        <v>39888652</v>
      </c>
      <c r="J17" s="6">
        <v>42082966</v>
      </c>
      <c r="K17" s="25">
        <v>44396749</v>
      </c>
    </row>
    <row r="18" spans="1:11" ht="13.5">
      <c r="A18" s="34" t="s">
        <v>28</v>
      </c>
      <c r="B18" s="35">
        <f>SUM(B11:B17)</f>
        <v>45926695</v>
      </c>
      <c r="C18" s="36">
        <f aca="true" t="shared" si="1" ref="C18:K18">SUM(C11:C17)</f>
        <v>63610691</v>
      </c>
      <c r="D18" s="37">
        <f t="shared" si="1"/>
        <v>86235745</v>
      </c>
      <c r="E18" s="35">
        <f t="shared" si="1"/>
        <v>72259649</v>
      </c>
      <c r="F18" s="36">
        <f t="shared" si="1"/>
        <v>92779301</v>
      </c>
      <c r="G18" s="38">
        <f t="shared" si="1"/>
        <v>92779301</v>
      </c>
      <c r="H18" s="39">
        <f t="shared" si="1"/>
        <v>0</v>
      </c>
      <c r="I18" s="35">
        <f t="shared" si="1"/>
        <v>105091359</v>
      </c>
      <c r="J18" s="36">
        <f t="shared" si="1"/>
        <v>110870710</v>
      </c>
      <c r="K18" s="38">
        <f t="shared" si="1"/>
        <v>116968610</v>
      </c>
    </row>
    <row r="19" spans="1:11" ht="13.5">
      <c r="A19" s="34" t="s">
        <v>29</v>
      </c>
      <c r="B19" s="40">
        <f>+B10-B18</f>
        <v>12571466</v>
      </c>
      <c r="C19" s="41">
        <f aca="true" t="shared" si="2" ref="C19:K19">+C10-C18</f>
        <v>10877148</v>
      </c>
      <c r="D19" s="42">
        <f t="shared" si="2"/>
        <v>-13878155</v>
      </c>
      <c r="E19" s="40">
        <f t="shared" si="2"/>
        <v>6345509</v>
      </c>
      <c r="F19" s="41">
        <f t="shared" si="2"/>
        <v>1181699</v>
      </c>
      <c r="G19" s="43">
        <f t="shared" si="2"/>
        <v>1181699</v>
      </c>
      <c r="H19" s="44">
        <f t="shared" si="2"/>
        <v>0</v>
      </c>
      <c r="I19" s="40">
        <f t="shared" si="2"/>
        <v>8555141</v>
      </c>
      <c r="J19" s="41">
        <f t="shared" si="2"/>
        <v>8561495</v>
      </c>
      <c r="K19" s="43">
        <f t="shared" si="2"/>
        <v>9032492</v>
      </c>
    </row>
    <row r="20" spans="1:11" ht="13.5">
      <c r="A20" s="22" t="s">
        <v>30</v>
      </c>
      <c r="B20" s="24">
        <v>22426303</v>
      </c>
      <c r="C20" s="6">
        <v>23662887</v>
      </c>
      <c r="D20" s="23">
        <v>25845206</v>
      </c>
      <c r="E20" s="24">
        <v>15610000</v>
      </c>
      <c r="F20" s="6">
        <v>15610000</v>
      </c>
      <c r="G20" s="25">
        <v>15610000</v>
      </c>
      <c r="H20" s="26">
        <v>0</v>
      </c>
      <c r="I20" s="24">
        <v>20904000</v>
      </c>
      <c r="J20" s="6">
        <v>21245000</v>
      </c>
      <c r="K20" s="25">
        <v>29755000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34997769</v>
      </c>
      <c r="C22" s="52">
        <f aca="true" t="shared" si="3" ref="C22:K22">SUM(C19:C21)</f>
        <v>34540035</v>
      </c>
      <c r="D22" s="53">
        <f t="shared" si="3"/>
        <v>11967051</v>
      </c>
      <c r="E22" s="51">
        <f t="shared" si="3"/>
        <v>21955509</v>
      </c>
      <c r="F22" s="52">
        <f t="shared" si="3"/>
        <v>16791699</v>
      </c>
      <c r="G22" s="54">
        <f t="shared" si="3"/>
        <v>16791699</v>
      </c>
      <c r="H22" s="55">
        <f t="shared" si="3"/>
        <v>0</v>
      </c>
      <c r="I22" s="51">
        <f t="shared" si="3"/>
        <v>29459141</v>
      </c>
      <c r="J22" s="52">
        <f t="shared" si="3"/>
        <v>29806495</v>
      </c>
      <c r="K22" s="54">
        <f t="shared" si="3"/>
        <v>38787492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34997769</v>
      </c>
      <c r="C24" s="41">
        <f aca="true" t="shared" si="4" ref="C24:K24">SUM(C22:C23)</f>
        <v>34540035</v>
      </c>
      <c r="D24" s="42">
        <f t="shared" si="4"/>
        <v>11967051</v>
      </c>
      <c r="E24" s="40">
        <f t="shared" si="4"/>
        <v>21955509</v>
      </c>
      <c r="F24" s="41">
        <f t="shared" si="4"/>
        <v>16791699</v>
      </c>
      <c r="G24" s="43">
        <f t="shared" si="4"/>
        <v>16791699</v>
      </c>
      <c r="H24" s="44">
        <f t="shared" si="4"/>
        <v>0</v>
      </c>
      <c r="I24" s="40">
        <f t="shared" si="4"/>
        <v>29459141</v>
      </c>
      <c r="J24" s="41">
        <f t="shared" si="4"/>
        <v>29806495</v>
      </c>
      <c r="K24" s="43">
        <f t="shared" si="4"/>
        <v>38787492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25046900</v>
      </c>
      <c r="C27" s="7">
        <v>32497146</v>
      </c>
      <c r="D27" s="64">
        <v>29815359</v>
      </c>
      <c r="E27" s="65">
        <v>31103000</v>
      </c>
      <c r="F27" s="7">
        <v>31128000</v>
      </c>
      <c r="G27" s="66">
        <v>31128000</v>
      </c>
      <c r="H27" s="67">
        <v>0</v>
      </c>
      <c r="I27" s="65">
        <v>28956000</v>
      </c>
      <c r="J27" s="7">
        <v>30549000</v>
      </c>
      <c r="K27" s="66">
        <v>32228697</v>
      </c>
    </row>
    <row r="28" spans="1:11" ht="13.5">
      <c r="A28" s="68" t="s">
        <v>30</v>
      </c>
      <c r="B28" s="6">
        <v>24768758</v>
      </c>
      <c r="C28" s="6">
        <v>32497146</v>
      </c>
      <c r="D28" s="23">
        <v>29815359</v>
      </c>
      <c r="E28" s="24">
        <v>15610000</v>
      </c>
      <c r="F28" s="6">
        <v>15610000</v>
      </c>
      <c r="G28" s="25">
        <v>15610000</v>
      </c>
      <c r="H28" s="26">
        <v>0</v>
      </c>
      <c r="I28" s="24">
        <v>20904000</v>
      </c>
      <c r="J28" s="6">
        <v>21245000</v>
      </c>
      <c r="K28" s="25">
        <v>21754697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278142</v>
      </c>
      <c r="C31" s="6">
        <v>0</v>
      </c>
      <c r="D31" s="23">
        <v>0</v>
      </c>
      <c r="E31" s="24">
        <v>15493000</v>
      </c>
      <c r="F31" s="6">
        <v>15518000</v>
      </c>
      <c r="G31" s="25">
        <v>15518000</v>
      </c>
      <c r="H31" s="26">
        <v>0</v>
      </c>
      <c r="I31" s="24">
        <v>8052000</v>
      </c>
      <c r="J31" s="6">
        <v>9304000</v>
      </c>
      <c r="K31" s="25">
        <v>10474000</v>
      </c>
    </row>
    <row r="32" spans="1:11" ht="13.5">
      <c r="A32" s="34" t="s">
        <v>36</v>
      </c>
      <c r="B32" s="7">
        <f>SUM(B28:B31)</f>
        <v>25046900</v>
      </c>
      <c r="C32" s="7">
        <f aca="true" t="shared" si="5" ref="C32:K32">SUM(C28:C31)</f>
        <v>32497146</v>
      </c>
      <c r="D32" s="64">
        <f t="shared" si="5"/>
        <v>29815359</v>
      </c>
      <c r="E32" s="65">
        <f t="shared" si="5"/>
        <v>31103000</v>
      </c>
      <c r="F32" s="7">
        <f t="shared" si="5"/>
        <v>31128000</v>
      </c>
      <c r="G32" s="66">
        <f t="shared" si="5"/>
        <v>31128000</v>
      </c>
      <c r="H32" s="67">
        <f t="shared" si="5"/>
        <v>0</v>
      </c>
      <c r="I32" s="65">
        <f t="shared" si="5"/>
        <v>28956000</v>
      </c>
      <c r="J32" s="7">
        <f t="shared" si="5"/>
        <v>30549000</v>
      </c>
      <c r="K32" s="66">
        <f t="shared" si="5"/>
        <v>32228697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67544766</v>
      </c>
      <c r="C35" s="6">
        <v>75287272</v>
      </c>
      <c r="D35" s="23">
        <v>58463850</v>
      </c>
      <c r="E35" s="24">
        <v>26146000</v>
      </c>
      <c r="F35" s="6">
        <v>78060000</v>
      </c>
      <c r="G35" s="25">
        <v>78060000</v>
      </c>
      <c r="H35" s="26">
        <v>65895952</v>
      </c>
      <c r="I35" s="24">
        <v>97360000</v>
      </c>
      <c r="J35" s="6">
        <v>102763000</v>
      </c>
      <c r="K35" s="25">
        <v>108465749</v>
      </c>
    </row>
    <row r="36" spans="1:11" ht="13.5">
      <c r="A36" s="22" t="s">
        <v>39</v>
      </c>
      <c r="B36" s="6">
        <v>97109972</v>
      </c>
      <c r="C36" s="6">
        <v>124966674</v>
      </c>
      <c r="D36" s="23">
        <v>150440098</v>
      </c>
      <c r="E36" s="24">
        <v>195220000</v>
      </c>
      <c r="F36" s="6">
        <v>195220000</v>
      </c>
      <c r="G36" s="25">
        <v>195220000</v>
      </c>
      <c r="H36" s="26">
        <v>205310779</v>
      </c>
      <c r="I36" s="24">
        <v>224096000</v>
      </c>
      <c r="J36" s="6">
        <v>240209000</v>
      </c>
      <c r="K36" s="25">
        <v>257431956</v>
      </c>
    </row>
    <row r="37" spans="1:11" ht="13.5">
      <c r="A37" s="22" t="s">
        <v>40</v>
      </c>
      <c r="B37" s="6">
        <v>18588471</v>
      </c>
      <c r="C37" s="6">
        <v>18463943</v>
      </c>
      <c r="D37" s="23">
        <v>5072635</v>
      </c>
      <c r="E37" s="24">
        <v>5982000</v>
      </c>
      <c r="F37" s="6">
        <v>25982000</v>
      </c>
      <c r="G37" s="25">
        <v>25982000</v>
      </c>
      <c r="H37" s="26">
        <v>30172170</v>
      </c>
      <c r="I37" s="24">
        <v>28192000</v>
      </c>
      <c r="J37" s="6">
        <v>4000000</v>
      </c>
      <c r="K37" s="25">
        <v>4110550</v>
      </c>
    </row>
    <row r="38" spans="1:11" ht="13.5">
      <c r="A38" s="22" t="s">
        <v>41</v>
      </c>
      <c r="B38" s="6">
        <v>3500782</v>
      </c>
      <c r="C38" s="6">
        <v>5761040</v>
      </c>
      <c r="D38" s="23">
        <v>6911810</v>
      </c>
      <c r="E38" s="24">
        <v>3304000</v>
      </c>
      <c r="F38" s="6">
        <v>3304000</v>
      </c>
      <c r="G38" s="25">
        <v>3304000</v>
      </c>
      <c r="H38" s="26">
        <v>6248232</v>
      </c>
      <c r="I38" s="24">
        <v>4054000</v>
      </c>
      <c r="J38" s="6">
        <v>4277000</v>
      </c>
      <c r="K38" s="25">
        <v>47276829</v>
      </c>
    </row>
    <row r="39" spans="1:11" ht="13.5">
      <c r="A39" s="22" t="s">
        <v>42</v>
      </c>
      <c r="B39" s="6">
        <v>142565485</v>
      </c>
      <c r="C39" s="6">
        <v>176028963</v>
      </c>
      <c r="D39" s="23">
        <v>196919503</v>
      </c>
      <c r="E39" s="24">
        <v>212080000</v>
      </c>
      <c r="F39" s="6">
        <v>243994000</v>
      </c>
      <c r="G39" s="25">
        <v>243994000</v>
      </c>
      <c r="H39" s="26">
        <v>234786329</v>
      </c>
      <c r="I39" s="24">
        <v>289210000</v>
      </c>
      <c r="J39" s="6">
        <v>334695000</v>
      </c>
      <c r="K39" s="25">
        <v>314510326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48962397</v>
      </c>
      <c r="C42" s="6">
        <v>35042633</v>
      </c>
      <c r="D42" s="23">
        <v>8606371</v>
      </c>
      <c r="E42" s="24">
        <v>31277381</v>
      </c>
      <c r="F42" s="6">
        <v>26786269</v>
      </c>
      <c r="G42" s="25">
        <v>26786269</v>
      </c>
      <c r="H42" s="26">
        <v>37626499</v>
      </c>
      <c r="I42" s="24">
        <v>23804351</v>
      </c>
      <c r="J42" s="6">
        <v>19061464</v>
      </c>
      <c r="K42" s="25">
        <v>24248200</v>
      </c>
    </row>
    <row r="43" spans="1:11" ht="13.5">
      <c r="A43" s="22" t="s">
        <v>45</v>
      </c>
      <c r="B43" s="6">
        <v>-22878500</v>
      </c>
      <c r="C43" s="6">
        <v>-29307855</v>
      </c>
      <c r="D43" s="23">
        <v>-29746485</v>
      </c>
      <c r="E43" s="24">
        <v>-31103327</v>
      </c>
      <c r="F43" s="6">
        <v>-30721297</v>
      </c>
      <c r="G43" s="25">
        <v>-30721297</v>
      </c>
      <c r="H43" s="26">
        <v>-19302520</v>
      </c>
      <c r="I43" s="24">
        <v>-28523676</v>
      </c>
      <c r="J43" s="6">
        <v>-30548744</v>
      </c>
      <c r="K43" s="25">
        <v>-32228925</v>
      </c>
    </row>
    <row r="44" spans="1:11" ht="13.5">
      <c r="A44" s="22" t="s">
        <v>46</v>
      </c>
      <c r="B44" s="6">
        <v>308879</v>
      </c>
      <c r="C44" s="6">
        <v>203020</v>
      </c>
      <c r="D44" s="23">
        <v>13986</v>
      </c>
      <c r="E44" s="24">
        <v>80004</v>
      </c>
      <c r="F44" s="6">
        <v>79500</v>
      </c>
      <c r="G44" s="25">
        <v>79500</v>
      </c>
      <c r="H44" s="26">
        <v>18205</v>
      </c>
      <c r="I44" s="24">
        <v>89760</v>
      </c>
      <c r="J44" s="6">
        <v>94967</v>
      </c>
      <c r="K44" s="25">
        <v>99905</v>
      </c>
    </row>
    <row r="45" spans="1:11" ht="13.5">
      <c r="A45" s="34" t="s">
        <v>47</v>
      </c>
      <c r="B45" s="7">
        <v>61102924</v>
      </c>
      <c r="C45" s="7">
        <v>67040722</v>
      </c>
      <c r="D45" s="64">
        <v>45914593</v>
      </c>
      <c r="E45" s="65">
        <v>21595992</v>
      </c>
      <c r="F45" s="7">
        <v>-3855528</v>
      </c>
      <c r="G45" s="66">
        <v>-3855528</v>
      </c>
      <c r="H45" s="67">
        <v>89396466</v>
      </c>
      <c r="I45" s="65">
        <v>37509434</v>
      </c>
      <c r="J45" s="7">
        <v>26117121</v>
      </c>
      <c r="K45" s="66">
        <v>18236301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61102924</v>
      </c>
      <c r="C48" s="6">
        <v>65983097</v>
      </c>
      <c r="D48" s="23">
        <v>46137062</v>
      </c>
      <c r="E48" s="24">
        <v>21596000</v>
      </c>
      <c r="F48" s="6">
        <v>21596000</v>
      </c>
      <c r="G48" s="25">
        <v>21596000</v>
      </c>
      <c r="H48" s="26">
        <v>49588365</v>
      </c>
      <c r="I48" s="24">
        <v>37509000</v>
      </c>
      <c r="J48" s="6">
        <v>39620000</v>
      </c>
      <c r="K48" s="25">
        <v>41849884</v>
      </c>
    </row>
    <row r="49" spans="1:11" ht="13.5">
      <c r="A49" s="22" t="s">
        <v>50</v>
      </c>
      <c r="B49" s="6">
        <f>+B75</f>
        <v>13827609.275641773</v>
      </c>
      <c r="C49" s="6">
        <f aca="true" t="shared" si="6" ref="C49:K49">+C75</f>
        <v>11468572.924757665</v>
      </c>
      <c r="D49" s="23">
        <f t="shared" si="6"/>
        <v>434375.54083321337</v>
      </c>
      <c r="E49" s="24">
        <f t="shared" si="6"/>
        <v>562690.5283773942</v>
      </c>
      <c r="F49" s="6">
        <f t="shared" si="6"/>
        <v>-16715156.772822812</v>
      </c>
      <c r="G49" s="25">
        <f t="shared" si="6"/>
        <v>-16715156.772822812</v>
      </c>
      <c r="H49" s="26">
        <f t="shared" si="6"/>
        <v>5890865</v>
      </c>
      <c r="I49" s="24">
        <f t="shared" si="6"/>
        <v>-18278186.7649858</v>
      </c>
      <c r="J49" s="6">
        <f t="shared" si="6"/>
        <v>-19282694.753233068</v>
      </c>
      <c r="K49" s="25">
        <f t="shared" si="6"/>
        <v>-20454203.262020707</v>
      </c>
    </row>
    <row r="50" spans="1:11" ht="13.5">
      <c r="A50" s="34" t="s">
        <v>51</v>
      </c>
      <c r="B50" s="7">
        <f>+B48-B49</f>
        <v>47275314.72435823</v>
      </c>
      <c r="C50" s="7">
        <f aca="true" t="shared" si="7" ref="C50:K50">+C48-C49</f>
        <v>54514524.07524233</v>
      </c>
      <c r="D50" s="64">
        <f t="shared" si="7"/>
        <v>45702686.45916679</v>
      </c>
      <c r="E50" s="65">
        <f t="shared" si="7"/>
        <v>21033309.471622605</v>
      </c>
      <c r="F50" s="7">
        <f t="shared" si="7"/>
        <v>38311156.77282281</v>
      </c>
      <c r="G50" s="66">
        <f t="shared" si="7"/>
        <v>38311156.77282281</v>
      </c>
      <c r="H50" s="67">
        <f t="shared" si="7"/>
        <v>43697500</v>
      </c>
      <c r="I50" s="65">
        <f t="shared" si="7"/>
        <v>55787186.7649858</v>
      </c>
      <c r="J50" s="7">
        <f t="shared" si="7"/>
        <v>58902694.75323307</v>
      </c>
      <c r="K50" s="66">
        <f t="shared" si="7"/>
        <v>62304087.26202071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112278996</v>
      </c>
      <c r="C53" s="6">
        <v>146994242</v>
      </c>
      <c r="D53" s="23">
        <v>143860096</v>
      </c>
      <c r="E53" s="24">
        <v>195320755</v>
      </c>
      <c r="F53" s="6">
        <v>195345755</v>
      </c>
      <c r="G53" s="25">
        <v>195345755</v>
      </c>
      <c r="H53" s="26">
        <v>164217755</v>
      </c>
      <c r="I53" s="24">
        <v>224096156</v>
      </c>
      <c r="J53" s="6">
        <v>240207968</v>
      </c>
      <c r="K53" s="25">
        <v>257431851</v>
      </c>
    </row>
    <row r="54" spans="1:11" ht="13.5">
      <c r="A54" s="22" t="s">
        <v>135</v>
      </c>
      <c r="B54" s="6">
        <v>2553362</v>
      </c>
      <c r="C54" s="6">
        <v>3198958</v>
      </c>
      <c r="D54" s="23">
        <v>3072835</v>
      </c>
      <c r="E54" s="24">
        <v>3300000</v>
      </c>
      <c r="F54" s="6">
        <v>4694000</v>
      </c>
      <c r="G54" s="25">
        <v>4694000</v>
      </c>
      <c r="H54" s="26">
        <v>0</v>
      </c>
      <c r="I54" s="24">
        <v>5613000</v>
      </c>
      <c r="J54" s="6">
        <v>5922000</v>
      </c>
      <c r="K54" s="25">
        <v>6247000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2191734</v>
      </c>
      <c r="D56" s="23">
        <v>2114893</v>
      </c>
      <c r="E56" s="24">
        <v>2506310</v>
      </c>
      <c r="F56" s="6">
        <v>0</v>
      </c>
      <c r="G56" s="25">
        <v>0</v>
      </c>
      <c r="H56" s="26">
        <v>0</v>
      </c>
      <c r="I56" s="24">
        <v>6822000</v>
      </c>
      <c r="J56" s="6">
        <v>7197400</v>
      </c>
      <c r="K56" s="25">
        <v>7593000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0.9901142294419978</v>
      </c>
      <c r="C70" s="5">
        <f aca="true" t="shared" si="8" ref="C70:K70">IF(ISERROR(C71/C72),0,(C71/C72))</f>
        <v>0.9999892927767511</v>
      </c>
      <c r="D70" s="5">
        <f t="shared" si="8"/>
        <v>0.693403024691653</v>
      </c>
      <c r="E70" s="5">
        <f t="shared" si="8"/>
        <v>0.9264257580288484</v>
      </c>
      <c r="F70" s="5">
        <f t="shared" si="8"/>
        <v>0.6668890530023291</v>
      </c>
      <c r="G70" s="5">
        <f t="shared" si="8"/>
        <v>0.6668890530023291</v>
      </c>
      <c r="H70" s="5">
        <f t="shared" si="8"/>
        <v>0</v>
      </c>
      <c r="I70" s="5">
        <f t="shared" si="8"/>
        <v>0.6221014338862801</v>
      </c>
      <c r="J70" s="5">
        <f t="shared" si="8"/>
        <v>0.622097419966136</v>
      </c>
      <c r="K70" s="5">
        <f t="shared" si="8"/>
        <v>0.62210512112172</v>
      </c>
    </row>
    <row r="71" spans="1:11" ht="12.75" hidden="1">
      <c r="A71" s="1" t="s">
        <v>141</v>
      </c>
      <c r="B71" s="1">
        <f>+B83</f>
        <v>28181252</v>
      </c>
      <c r="C71" s="1">
        <f aca="true" t="shared" si="9" ref="C71:K71">+C83</f>
        <v>31380349</v>
      </c>
      <c r="D71" s="1">
        <f t="shared" si="9"/>
        <v>32352738</v>
      </c>
      <c r="E71" s="1">
        <f t="shared" si="9"/>
        <v>35075552</v>
      </c>
      <c r="F71" s="1">
        <f t="shared" si="9"/>
        <v>35217744</v>
      </c>
      <c r="G71" s="1">
        <f t="shared" si="9"/>
        <v>35217744</v>
      </c>
      <c r="H71" s="1">
        <f t="shared" si="9"/>
        <v>48347081</v>
      </c>
      <c r="I71" s="1">
        <f t="shared" si="9"/>
        <v>39546055</v>
      </c>
      <c r="J71" s="1">
        <f t="shared" si="9"/>
        <v>41721091</v>
      </c>
      <c r="K71" s="1">
        <f t="shared" si="9"/>
        <v>44015752</v>
      </c>
    </row>
    <row r="72" spans="1:11" ht="12.75" hidden="1">
      <c r="A72" s="1" t="s">
        <v>142</v>
      </c>
      <c r="B72" s="1">
        <f>+B77</f>
        <v>28462627</v>
      </c>
      <c r="C72" s="1">
        <f aca="true" t="shared" si="10" ref="C72:K72">+C77</f>
        <v>31380685</v>
      </c>
      <c r="D72" s="1">
        <f t="shared" si="10"/>
        <v>46657913</v>
      </c>
      <c r="E72" s="1">
        <f t="shared" si="10"/>
        <v>37861158</v>
      </c>
      <c r="F72" s="1">
        <f t="shared" si="10"/>
        <v>52809000</v>
      </c>
      <c r="G72" s="1">
        <f t="shared" si="10"/>
        <v>52809000</v>
      </c>
      <c r="H72" s="1">
        <f t="shared" si="10"/>
        <v>0</v>
      </c>
      <c r="I72" s="1">
        <f t="shared" si="10"/>
        <v>63568500</v>
      </c>
      <c r="J72" s="1">
        <f t="shared" si="10"/>
        <v>67065205</v>
      </c>
      <c r="K72" s="1">
        <f t="shared" si="10"/>
        <v>70752917</v>
      </c>
    </row>
    <row r="73" spans="1:11" ht="12.75" hidden="1">
      <c r="A73" s="1" t="s">
        <v>143</v>
      </c>
      <c r="B73" s="1">
        <f>+B74</f>
        <v>3905462.333333333</v>
      </c>
      <c r="C73" s="1">
        <f aca="true" t="shared" si="11" ref="C73:K73">+(C78+C80+C81+C82)-(B78+B80+B81+B82)</f>
        <v>1648108</v>
      </c>
      <c r="D73" s="1">
        <f t="shared" si="11"/>
        <v>3868030</v>
      </c>
      <c r="E73" s="1">
        <f t="shared" si="11"/>
        <v>-7456174</v>
      </c>
      <c r="F73" s="1">
        <f>+(F78+F80+F81+F82)-(D78+D80+D81+D82)</f>
        <v>44457826</v>
      </c>
      <c r="G73" s="1">
        <f>+(G78+G80+G81+G82)-(D78+D80+D81+D82)</f>
        <v>44457826</v>
      </c>
      <c r="H73" s="1">
        <f>+(H78+H80+H81+H82)-(D78+D80+D81+D82)</f>
        <v>47574026</v>
      </c>
      <c r="I73" s="1">
        <f>+(I78+I80+I81+I82)-(E78+E80+E81+E82)</f>
        <v>55284000</v>
      </c>
      <c r="J73" s="1">
        <f t="shared" si="11"/>
        <v>3274000</v>
      </c>
      <c r="K73" s="1">
        <f t="shared" si="11"/>
        <v>3454440</v>
      </c>
    </row>
    <row r="74" spans="1:11" ht="12.75" hidden="1">
      <c r="A74" s="1" t="s">
        <v>144</v>
      </c>
      <c r="B74" s="1">
        <f>+TREND(C74:E74)</f>
        <v>3905462.333333333</v>
      </c>
      <c r="C74" s="1">
        <f>+C73</f>
        <v>1648108</v>
      </c>
      <c r="D74" s="1">
        <f aca="true" t="shared" si="12" ref="D74:K74">+D73</f>
        <v>3868030</v>
      </c>
      <c r="E74" s="1">
        <f t="shared" si="12"/>
        <v>-7456174</v>
      </c>
      <c r="F74" s="1">
        <f t="shared" si="12"/>
        <v>44457826</v>
      </c>
      <c r="G74" s="1">
        <f t="shared" si="12"/>
        <v>44457826</v>
      </c>
      <c r="H74" s="1">
        <f t="shared" si="12"/>
        <v>47574026</v>
      </c>
      <c r="I74" s="1">
        <f t="shared" si="12"/>
        <v>55284000</v>
      </c>
      <c r="J74" s="1">
        <f t="shared" si="12"/>
        <v>3274000</v>
      </c>
      <c r="K74" s="1">
        <f t="shared" si="12"/>
        <v>3454440</v>
      </c>
    </row>
    <row r="75" spans="1:11" ht="12.75" hidden="1">
      <c r="A75" s="1" t="s">
        <v>145</v>
      </c>
      <c r="B75" s="1">
        <f>+B84-(((B80+B81+B78)*B70)-B79)</f>
        <v>13827609.275641773</v>
      </c>
      <c r="C75" s="1">
        <f aca="true" t="shared" si="13" ref="C75:K75">+C84-(((C80+C81+C78)*C70)-C79)</f>
        <v>11468572.924757665</v>
      </c>
      <c r="D75" s="1">
        <f t="shared" si="13"/>
        <v>434375.54083321337</v>
      </c>
      <c r="E75" s="1">
        <f t="shared" si="13"/>
        <v>562690.5283773942</v>
      </c>
      <c r="F75" s="1">
        <f t="shared" si="13"/>
        <v>-16715156.772822812</v>
      </c>
      <c r="G75" s="1">
        <f t="shared" si="13"/>
        <v>-16715156.772822812</v>
      </c>
      <c r="H75" s="1">
        <f t="shared" si="13"/>
        <v>5890865</v>
      </c>
      <c r="I75" s="1">
        <f t="shared" si="13"/>
        <v>-18278186.7649858</v>
      </c>
      <c r="J75" s="1">
        <f t="shared" si="13"/>
        <v>-19282694.753233068</v>
      </c>
      <c r="K75" s="1">
        <f t="shared" si="13"/>
        <v>-20454203.262020707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28462627</v>
      </c>
      <c r="C77" s="3">
        <v>31380685</v>
      </c>
      <c r="D77" s="3">
        <v>46657913</v>
      </c>
      <c r="E77" s="3">
        <v>37861158</v>
      </c>
      <c r="F77" s="3">
        <v>52809000</v>
      </c>
      <c r="G77" s="3">
        <v>52809000</v>
      </c>
      <c r="H77" s="3">
        <v>0</v>
      </c>
      <c r="I77" s="3">
        <v>63568500</v>
      </c>
      <c r="J77" s="3">
        <v>67065205</v>
      </c>
      <c r="K77" s="3">
        <v>70752917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17403452</v>
      </c>
      <c r="C79" s="3">
        <v>16024633</v>
      </c>
      <c r="D79" s="3">
        <v>3710472</v>
      </c>
      <c r="E79" s="3">
        <v>4500000</v>
      </c>
      <c r="F79" s="3">
        <v>4500000</v>
      </c>
      <c r="G79" s="3">
        <v>4500000</v>
      </c>
      <c r="H79" s="3">
        <v>5890865</v>
      </c>
      <c r="I79" s="3">
        <v>2645000</v>
      </c>
      <c r="J79" s="3">
        <v>2790000</v>
      </c>
      <c r="K79" s="3">
        <v>2834000</v>
      </c>
    </row>
    <row r="80" spans="1:11" ht="12.75" hidden="1">
      <c r="A80" s="2" t="s">
        <v>67</v>
      </c>
      <c r="B80" s="3">
        <v>1572295</v>
      </c>
      <c r="C80" s="3">
        <v>2525592</v>
      </c>
      <c r="D80" s="3">
        <v>2835972</v>
      </c>
      <c r="E80" s="3">
        <v>2500000</v>
      </c>
      <c r="F80" s="3">
        <v>37414000</v>
      </c>
      <c r="G80" s="3">
        <v>37414000</v>
      </c>
      <c r="H80" s="3">
        <v>42266069</v>
      </c>
      <c r="I80" s="3">
        <v>39659000</v>
      </c>
      <c r="J80" s="3">
        <v>41840000</v>
      </c>
      <c r="K80" s="3">
        <v>44141200</v>
      </c>
    </row>
    <row r="81" spans="1:11" ht="12.75" hidden="1">
      <c r="A81" s="2" t="s">
        <v>68</v>
      </c>
      <c r="B81" s="3">
        <v>4617741</v>
      </c>
      <c r="C81" s="3">
        <v>5312552</v>
      </c>
      <c r="D81" s="3">
        <v>8870202</v>
      </c>
      <c r="E81" s="3">
        <v>1750000</v>
      </c>
      <c r="F81" s="3">
        <v>18750000</v>
      </c>
      <c r="G81" s="3">
        <v>18750000</v>
      </c>
      <c r="H81" s="3">
        <v>17014131</v>
      </c>
      <c r="I81" s="3">
        <v>19875000</v>
      </c>
      <c r="J81" s="3">
        <v>20968000</v>
      </c>
      <c r="K81" s="3">
        <v>22121240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28181252</v>
      </c>
      <c r="C83" s="3">
        <v>31380349</v>
      </c>
      <c r="D83" s="3">
        <v>32352738</v>
      </c>
      <c r="E83" s="3">
        <v>35075552</v>
      </c>
      <c r="F83" s="3">
        <v>35217744</v>
      </c>
      <c r="G83" s="3">
        <v>35217744</v>
      </c>
      <c r="H83" s="3">
        <v>48347081</v>
      </c>
      <c r="I83" s="3">
        <v>39546055</v>
      </c>
      <c r="J83" s="3">
        <v>41721091</v>
      </c>
      <c r="K83" s="3">
        <v>44015752</v>
      </c>
    </row>
    <row r="84" spans="1:11" ht="12.75" hidden="1">
      <c r="A84" s="2" t="s">
        <v>71</v>
      </c>
      <c r="B84" s="3">
        <v>2553000</v>
      </c>
      <c r="C84" s="3">
        <v>3282000</v>
      </c>
      <c r="D84" s="3">
        <v>4841000</v>
      </c>
      <c r="E84" s="3">
        <v>0</v>
      </c>
      <c r="F84" s="3">
        <v>16240000</v>
      </c>
      <c r="G84" s="3">
        <v>16240000</v>
      </c>
      <c r="H84" s="3">
        <v>0</v>
      </c>
      <c r="I84" s="3">
        <v>16113000</v>
      </c>
      <c r="J84" s="3">
        <v>17000000</v>
      </c>
      <c r="K84" s="3">
        <v>17934000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2359115</v>
      </c>
      <c r="C5" s="6">
        <v>3100795</v>
      </c>
      <c r="D5" s="23">
        <v>4977152</v>
      </c>
      <c r="E5" s="24">
        <v>4157557</v>
      </c>
      <c r="F5" s="6">
        <v>4157557</v>
      </c>
      <c r="G5" s="25">
        <v>4157557</v>
      </c>
      <c r="H5" s="26">
        <v>0</v>
      </c>
      <c r="I5" s="24">
        <v>4157557</v>
      </c>
      <c r="J5" s="6">
        <v>4157557</v>
      </c>
      <c r="K5" s="25">
        <v>4157557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1893608</v>
      </c>
      <c r="C7" s="6">
        <v>3465211</v>
      </c>
      <c r="D7" s="23">
        <v>4503583</v>
      </c>
      <c r="E7" s="24">
        <v>3200000</v>
      </c>
      <c r="F7" s="6">
        <v>4450000</v>
      </c>
      <c r="G7" s="25">
        <v>4450000</v>
      </c>
      <c r="H7" s="26">
        <v>0</v>
      </c>
      <c r="I7" s="24">
        <v>4500000</v>
      </c>
      <c r="J7" s="6">
        <v>5000000</v>
      </c>
      <c r="K7" s="25">
        <v>5500000</v>
      </c>
    </row>
    <row r="8" spans="1:11" ht="13.5">
      <c r="A8" s="22" t="s">
        <v>20</v>
      </c>
      <c r="B8" s="6">
        <v>78935000</v>
      </c>
      <c r="C8" s="6">
        <v>93602385</v>
      </c>
      <c r="D8" s="23">
        <v>107302502</v>
      </c>
      <c r="E8" s="24">
        <v>115574000</v>
      </c>
      <c r="F8" s="6">
        <v>104760144</v>
      </c>
      <c r="G8" s="25">
        <v>104760144</v>
      </c>
      <c r="H8" s="26">
        <v>0</v>
      </c>
      <c r="I8" s="24">
        <v>139556887</v>
      </c>
      <c r="J8" s="6">
        <v>147093449</v>
      </c>
      <c r="K8" s="25">
        <v>155035900</v>
      </c>
    </row>
    <row r="9" spans="1:11" ht="13.5">
      <c r="A9" s="22" t="s">
        <v>21</v>
      </c>
      <c r="B9" s="6">
        <v>900983</v>
      </c>
      <c r="C9" s="6">
        <v>700706</v>
      </c>
      <c r="D9" s="23">
        <v>445113</v>
      </c>
      <c r="E9" s="24">
        <v>4545385</v>
      </c>
      <c r="F9" s="6">
        <v>9449051</v>
      </c>
      <c r="G9" s="25">
        <v>9449051</v>
      </c>
      <c r="H9" s="26">
        <v>0</v>
      </c>
      <c r="I9" s="24">
        <v>6682513</v>
      </c>
      <c r="J9" s="6">
        <v>7020574</v>
      </c>
      <c r="K9" s="25">
        <v>7377365</v>
      </c>
    </row>
    <row r="10" spans="1:11" ht="25.5">
      <c r="A10" s="27" t="s">
        <v>134</v>
      </c>
      <c r="B10" s="28">
        <f>SUM(B5:B9)</f>
        <v>84088706</v>
      </c>
      <c r="C10" s="29">
        <f aca="true" t="shared" si="0" ref="C10:K10">SUM(C5:C9)</f>
        <v>100869097</v>
      </c>
      <c r="D10" s="30">
        <f t="shared" si="0"/>
        <v>117228350</v>
      </c>
      <c r="E10" s="28">
        <f t="shared" si="0"/>
        <v>127476942</v>
      </c>
      <c r="F10" s="29">
        <f t="shared" si="0"/>
        <v>122816752</v>
      </c>
      <c r="G10" s="31">
        <f t="shared" si="0"/>
        <v>122816752</v>
      </c>
      <c r="H10" s="32">
        <f t="shared" si="0"/>
        <v>0</v>
      </c>
      <c r="I10" s="28">
        <f t="shared" si="0"/>
        <v>154896957</v>
      </c>
      <c r="J10" s="29">
        <f t="shared" si="0"/>
        <v>163271580</v>
      </c>
      <c r="K10" s="31">
        <f t="shared" si="0"/>
        <v>172070822</v>
      </c>
    </row>
    <row r="11" spans="1:11" ht="13.5">
      <c r="A11" s="22" t="s">
        <v>22</v>
      </c>
      <c r="B11" s="6">
        <v>18949799</v>
      </c>
      <c r="C11" s="6">
        <v>22456348</v>
      </c>
      <c r="D11" s="23">
        <v>26538744</v>
      </c>
      <c r="E11" s="24">
        <v>35970231</v>
      </c>
      <c r="F11" s="6">
        <v>35970231</v>
      </c>
      <c r="G11" s="25">
        <v>35970231</v>
      </c>
      <c r="H11" s="26">
        <v>0</v>
      </c>
      <c r="I11" s="24">
        <v>40589107</v>
      </c>
      <c r="J11" s="6">
        <v>42780919</v>
      </c>
      <c r="K11" s="25">
        <v>45091088</v>
      </c>
    </row>
    <row r="12" spans="1:11" ht="13.5">
      <c r="A12" s="22" t="s">
        <v>23</v>
      </c>
      <c r="B12" s="6">
        <v>9079546</v>
      </c>
      <c r="C12" s="6">
        <v>10827765</v>
      </c>
      <c r="D12" s="23">
        <v>11386533</v>
      </c>
      <c r="E12" s="24">
        <v>11721327</v>
      </c>
      <c r="F12" s="6">
        <v>11721327</v>
      </c>
      <c r="G12" s="25">
        <v>11721327</v>
      </c>
      <c r="H12" s="26">
        <v>0</v>
      </c>
      <c r="I12" s="24">
        <v>12520820</v>
      </c>
      <c r="J12" s="6">
        <v>13196944</v>
      </c>
      <c r="K12" s="25">
        <v>13909579</v>
      </c>
    </row>
    <row r="13" spans="1:11" ht="13.5">
      <c r="A13" s="22" t="s">
        <v>135</v>
      </c>
      <c r="B13" s="6">
        <v>7958767</v>
      </c>
      <c r="C13" s="6">
        <v>8441887</v>
      </c>
      <c r="D13" s="23">
        <v>11197883</v>
      </c>
      <c r="E13" s="24">
        <v>10000000</v>
      </c>
      <c r="F13" s="6">
        <v>10000000</v>
      </c>
      <c r="G13" s="25">
        <v>10000000</v>
      </c>
      <c r="H13" s="26">
        <v>0</v>
      </c>
      <c r="I13" s="24">
        <v>15500000</v>
      </c>
      <c r="J13" s="6">
        <v>16337000</v>
      </c>
      <c r="K13" s="25">
        <v>17219198</v>
      </c>
    </row>
    <row r="14" spans="1:11" ht="13.5">
      <c r="A14" s="22" t="s">
        <v>24</v>
      </c>
      <c r="B14" s="6">
        <v>0</v>
      </c>
      <c r="C14" s="6">
        <v>31000</v>
      </c>
      <c r="D14" s="23">
        <v>37000</v>
      </c>
      <c r="E14" s="24">
        <v>110000</v>
      </c>
      <c r="F14" s="6">
        <v>0</v>
      </c>
      <c r="G14" s="25">
        <v>0</v>
      </c>
      <c r="H14" s="26">
        <v>0</v>
      </c>
      <c r="I14" s="24">
        <v>121000</v>
      </c>
      <c r="J14" s="6">
        <v>127534</v>
      </c>
      <c r="K14" s="25">
        <v>134000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10570000</v>
      </c>
      <c r="F16" s="6">
        <v>0</v>
      </c>
      <c r="G16" s="25">
        <v>0</v>
      </c>
      <c r="H16" s="26">
        <v>0</v>
      </c>
      <c r="I16" s="24">
        <v>350000</v>
      </c>
      <c r="J16" s="6">
        <v>368900</v>
      </c>
      <c r="K16" s="25">
        <v>388821</v>
      </c>
    </row>
    <row r="17" spans="1:11" ht="13.5">
      <c r="A17" s="22" t="s">
        <v>27</v>
      </c>
      <c r="B17" s="6">
        <v>29332458</v>
      </c>
      <c r="C17" s="6">
        <v>33289401</v>
      </c>
      <c r="D17" s="23">
        <v>49298448</v>
      </c>
      <c r="E17" s="24">
        <v>65884327</v>
      </c>
      <c r="F17" s="6">
        <v>65125193</v>
      </c>
      <c r="G17" s="25">
        <v>65125193</v>
      </c>
      <c r="H17" s="26">
        <v>0</v>
      </c>
      <c r="I17" s="24">
        <v>85816030</v>
      </c>
      <c r="J17" s="6">
        <v>90450095</v>
      </c>
      <c r="K17" s="25">
        <v>95334540</v>
      </c>
    </row>
    <row r="18" spans="1:11" ht="13.5">
      <c r="A18" s="34" t="s">
        <v>28</v>
      </c>
      <c r="B18" s="35">
        <f>SUM(B11:B17)</f>
        <v>65320570</v>
      </c>
      <c r="C18" s="36">
        <f aca="true" t="shared" si="1" ref="C18:K18">SUM(C11:C17)</f>
        <v>75046401</v>
      </c>
      <c r="D18" s="37">
        <f t="shared" si="1"/>
        <v>98458608</v>
      </c>
      <c r="E18" s="35">
        <f t="shared" si="1"/>
        <v>134255885</v>
      </c>
      <c r="F18" s="36">
        <f t="shared" si="1"/>
        <v>122816751</v>
      </c>
      <c r="G18" s="38">
        <f t="shared" si="1"/>
        <v>122816751</v>
      </c>
      <c r="H18" s="39">
        <f t="shared" si="1"/>
        <v>0</v>
      </c>
      <c r="I18" s="35">
        <f t="shared" si="1"/>
        <v>154896957</v>
      </c>
      <c r="J18" s="36">
        <f t="shared" si="1"/>
        <v>163261392</v>
      </c>
      <c r="K18" s="38">
        <f t="shared" si="1"/>
        <v>172077226</v>
      </c>
    </row>
    <row r="19" spans="1:11" ht="13.5">
      <c r="A19" s="34" t="s">
        <v>29</v>
      </c>
      <c r="B19" s="40">
        <f>+B10-B18</f>
        <v>18768136</v>
      </c>
      <c r="C19" s="41">
        <f aca="true" t="shared" si="2" ref="C19:K19">+C10-C18</f>
        <v>25822696</v>
      </c>
      <c r="D19" s="42">
        <f t="shared" si="2"/>
        <v>18769742</v>
      </c>
      <c r="E19" s="40">
        <f t="shared" si="2"/>
        <v>-6778943</v>
      </c>
      <c r="F19" s="41">
        <f t="shared" si="2"/>
        <v>1</v>
      </c>
      <c r="G19" s="43">
        <f t="shared" si="2"/>
        <v>1</v>
      </c>
      <c r="H19" s="44">
        <f t="shared" si="2"/>
        <v>0</v>
      </c>
      <c r="I19" s="40">
        <f t="shared" si="2"/>
        <v>0</v>
      </c>
      <c r="J19" s="41">
        <f t="shared" si="2"/>
        <v>10188</v>
      </c>
      <c r="K19" s="43">
        <f t="shared" si="2"/>
        <v>-6404</v>
      </c>
    </row>
    <row r="20" spans="1:11" ht="13.5">
      <c r="A20" s="22" t="s">
        <v>30</v>
      </c>
      <c r="B20" s="24">
        <v>13660949</v>
      </c>
      <c r="C20" s="6">
        <v>40178348</v>
      </c>
      <c r="D20" s="23">
        <v>30939504</v>
      </c>
      <c r="E20" s="24">
        <v>35620000</v>
      </c>
      <c r="F20" s="6">
        <v>82610416</v>
      </c>
      <c r="G20" s="25">
        <v>82610416</v>
      </c>
      <c r="H20" s="26">
        <v>0</v>
      </c>
      <c r="I20" s="24">
        <v>57137000</v>
      </c>
      <c r="J20" s="6">
        <v>59167858</v>
      </c>
      <c r="K20" s="25">
        <v>62363094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32429085</v>
      </c>
      <c r="C22" s="52">
        <f aca="true" t="shared" si="3" ref="C22:K22">SUM(C19:C21)</f>
        <v>66001044</v>
      </c>
      <c r="D22" s="53">
        <f t="shared" si="3"/>
        <v>49709246</v>
      </c>
      <c r="E22" s="51">
        <f t="shared" si="3"/>
        <v>28841057</v>
      </c>
      <c r="F22" s="52">
        <f t="shared" si="3"/>
        <v>82610417</v>
      </c>
      <c r="G22" s="54">
        <f t="shared" si="3"/>
        <v>82610417</v>
      </c>
      <c r="H22" s="55">
        <f t="shared" si="3"/>
        <v>0</v>
      </c>
      <c r="I22" s="51">
        <f t="shared" si="3"/>
        <v>57137000</v>
      </c>
      <c r="J22" s="52">
        <f t="shared" si="3"/>
        <v>59178046</v>
      </c>
      <c r="K22" s="54">
        <f t="shared" si="3"/>
        <v>62356690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32429085</v>
      </c>
      <c r="C24" s="41">
        <f aca="true" t="shared" si="4" ref="C24:K24">SUM(C22:C23)</f>
        <v>66001044</v>
      </c>
      <c r="D24" s="42">
        <f t="shared" si="4"/>
        <v>49709246</v>
      </c>
      <c r="E24" s="40">
        <f t="shared" si="4"/>
        <v>28841057</v>
      </c>
      <c r="F24" s="41">
        <f t="shared" si="4"/>
        <v>82610417</v>
      </c>
      <c r="G24" s="43">
        <f t="shared" si="4"/>
        <v>82610417</v>
      </c>
      <c r="H24" s="44">
        <f t="shared" si="4"/>
        <v>0</v>
      </c>
      <c r="I24" s="40">
        <f t="shared" si="4"/>
        <v>57137000</v>
      </c>
      <c r="J24" s="41">
        <f t="shared" si="4"/>
        <v>59178046</v>
      </c>
      <c r="K24" s="43">
        <f t="shared" si="4"/>
        <v>62356690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21026621</v>
      </c>
      <c r="C27" s="7">
        <v>48381392</v>
      </c>
      <c r="D27" s="64">
        <v>42464760</v>
      </c>
      <c r="E27" s="65">
        <v>55527384</v>
      </c>
      <c r="F27" s="7">
        <v>92712854</v>
      </c>
      <c r="G27" s="66">
        <v>92712854</v>
      </c>
      <c r="H27" s="67">
        <v>0</v>
      </c>
      <c r="I27" s="65">
        <v>57137000</v>
      </c>
      <c r="J27" s="7">
        <v>59168398</v>
      </c>
      <c r="K27" s="66">
        <v>62363492</v>
      </c>
    </row>
    <row r="28" spans="1:11" ht="13.5">
      <c r="A28" s="68" t="s">
        <v>30</v>
      </c>
      <c r="B28" s="6">
        <v>21026621</v>
      </c>
      <c r="C28" s="6">
        <v>48381392</v>
      </c>
      <c r="D28" s="23">
        <v>42464760</v>
      </c>
      <c r="E28" s="24">
        <v>35620000</v>
      </c>
      <c r="F28" s="6">
        <v>82610416</v>
      </c>
      <c r="G28" s="25">
        <v>82610416</v>
      </c>
      <c r="H28" s="26">
        <v>0</v>
      </c>
      <c r="I28" s="24">
        <v>57137000</v>
      </c>
      <c r="J28" s="6">
        <v>59168398</v>
      </c>
      <c r="K28" s="25">
        <v>62363492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10102438</v>
      </c>
      <c r="G29" s="25">
        <v>10102438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19907384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21026621</v>
      </c>
      <c r="C32" s="7">
        <f aca="true" t="shared" si="5" ref="C32:K32">SUM(C28:C31)</f>
        <v>48381392</v>
      </c>
      <c r="D32" s="64">
        <f t="shared" si="5"/>
        <v>42464760</v>
      </c>
      <c r="E32" s="65">
        <f t="shared" si="5"/>
        <v>55527384</v>
      </c>
      <c r="F32" s="7">
        <f t="shared" si="5"/>
        <v>92712854</v>
      </c>
      <c r="G32" s="66">
        <f t="shared" si="5"/>
        <v>92712854</v>
      </c>
      <c r="H32" s="67">
        <f t="shared" si="5"/>
        <v>0</v>
      </c>
      <c r="I32" s="65">
        <f t="shared" si="5"/>
        <v>57137000</v>
      </c>
      <c r="J32" s="7">
        <f t="shared" si="5"/>
        <v>59168398</v>
      </c>
      <c r="K32" s="66">
        <f t="shared" si="5"/>
        <v>62363492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52437874</v>
      </c>
      <c r="C35" s="6">
        <v>80623975</v>
      </c>
      <c r="D35" s="23">
        <v>99765110</v>
      </c>
      <c r="E35" s="24">
        <v>80054000</v>
      </c>
      <c r="F35" s="6">
        <v>100054000</v>
      </c>
      <c r="G35" s="25">
        <v>100054000</v>
      </c>
      <c r="H35" s="26">
        <v>166711628</v>
      </c>
      <c r="I35" s="24">
        <v>102490832</v>
      </c>
      <c r="J35" s="6">
        <v>107338497</v>
      </c>
      <c r="K35" s="25">
        <v>112446497</v>
      </c>
    </row>
    <row r="36" spans="1:11" ht="13.5">
      <c r="A36" s="22" t="s">
        <v>39</v>
      </c>
      <c r="B36" s="6">
        <v>126066828</v>
      </c>
      <c r="C36" s="6">
        <v>165875082</v>
      </c>
      <c r="D36" s="23">
        <v>195050008</v>
      </c>
      <c r="E36" s="24">
        <v>145500000</v>
      </c>
      <c r="F36" s="6">
        <v>381511000</v>
      </c>
      <c r="G36" s="25">
        <v>381511000</v>
      </c>
      <c r="H36" s="26">
        <v>266165036</v>
      </c>
      <c r="I36" s="24">
        <v>267504168</v>
      </c>
      <c r="J36" s="6">
        <v>281948999</v>
      </c>
      <c r="K36" s="25">
        <v>297174499</v>
      </c>
    </row>
    <row r="37" spans="1:11" ht="13.5">
      <c r="A37" s="22" t="s">
        <v>40</v>
      </c>
      <c r="B37" s="6">
        <v>20362056</v>
      </c>
      <c r="C37" s="6">
        <v>23356034</v>
      </c>
      <c r="D37" s="23">
        <v>21878375</v>
      </c>
      <c r="E37" s="24">
        <v>9050000</v>
      </c>
      <c r="F37" s="6">
        <v>12565000</v>
      </c>
      <c r="G37" s="25">
        <v>12565000</v>
      </c>
      <c r="H37" s="26">
        <v>131937108</v>
      </c>
      <c r="I37" s="24">
        <v>4500000</v>
      </c>
      <c r="J37" s="6">
        <v>4629500</v>
      </c>
      <c r="K37" s="25">
        <v>4765500</v>
      </c>
    </row>
    <row r="38" spans="1:11" ht="13.5">
      <c r="A38" s="22" t="s">
        <v>41</v>
      </c>
      <c r="B38" s="6">
        <v>0</v>
      </c>
      <c r="C38" s="6">
        <v>424526</v>
      </c>
      <c r="D38" s="23">
        <v>509000</v>
      </c>
      <c r="E38" s="24">
        <v>0</v>
      </c>
      <c r="F38" s="6">
        <v>2250000</v>
      </c>
      <c r="G38" s="25">
        <v>2250000</v>
      </c>
      <c r="H38" s="26">
        <v>541000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158142646</v>
      </c>
      <c r="C39" s="6">
        <v>222718497</v>
      </c>
      <c r="D39" s="23">
        <v>272427743</v>
      </c>
      <c r="E39" s="24">
        <v>216504000</v>
      </c>
      <c r="F39" s="6">
        <v>466750000</v>
      </c>
      <c r="G39" s="25">
        <v>466750000</v>
      </c>
      <c r="H39" s="26">
        <v>300398556</v>
      </c>
      <c r="I39" s="24">
        <v>365495000</v>
      </c>
      <c r="J39" s="6">
        <v>384657996</v>
      </c>
      <c r="K39" s="25">
        <v>404855496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53377135</v>
      </c>
      <c r="C42" s="6">
        <v>74420354</v>
      </c>
      <c r="D42" s="23">
        <v>55904722</v>
      </c>
      <c r="E42" s="24">
        <v>49461560</v>
      </c>
      <c r="F42" s="6">
        <v>55911000</v>
      </c>
      <c r="G42" s="25">
        <v>55911000</v>
      </c>
      <c r="H42" s="26">
        <v>102691147</v>
      </c>
      <c r="I42" s="24">
        <v>57137461</v>
      </c>
      <c r="J42" s="6">
        <v>127466557</v>
      </c>
      <c r="K42" s="25">
        <v>111776557</v>
      </c>
    </row>
    <row r="43" spans="1:11" ht="13.5">
      <c r="A43" s="22" t="s">
        <v>45</v>
      </c>
      <c r="B43" s="6">
        <v>-17570820</v>
      </c>
      <c r="C43" s="6">
        <v>-48286708</v>
      </c>
      <c r="D43" s="23">
        <v>-41676198</v>
      </c>
      <c r="E43" s="24">
        <v>-55527384</v>
      </c>
      <c r="F43" s="6">
        <v>-82608000</v>
      </c>
      <c r="G43" s="25">
        <v>-82608000</v>
      </c>
      <c r="H43" s="26">
        <v>0</v>
      </c>
      <c r="I43" s="24">
        <v>-57137004</v>
      </c>
      <c r="J43" s="6">
        <v>0</v>
      </c>
      <c r="K43" s="25">
        <v>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51423832</v>
      </c>
      <c r="C45" s="7">
        <v>77557478</v>
      </c>
      <c r="D45" s="64">
        <v>91786002</v>
      </c>
      <c r="E45" s="65">
        <v>218516176</v>
      </c>
      <c r="F45" s="7">
        <v>92298000</v>
      </c>
      <c r="G45" s="66">
        <v>92298000</v>
      </c>
      <c r="H45" s="67">
        <v>102691147</v>
      </c>
      <c r="I45" s="65">
        <v>91786460</v>
      </c>
      <c r="J45" s="7">
        <v>219253017</v>
      </c>
      <c r="K45" s="66">
        <v>331029574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51423832</v>
      </c>
      <c r="C48" s="6">
        <v>77557478</v>
      </c>
      <c r="D48" s="23">
        <v>91786002</v>
      </c>
      <c r="E48" s="24">
        <v>75897000</v>
      </c>
      <c r="F48" s="6">
        <v>95897000</v>
      </c>
      <c r="G48" s="25">
        <v>95897000</v>
      </c>
      <c r="H48" s="26">
        <v>146897908</v>
      </c>
      <c r="I48" s="24">
        <v>99314413</v>
      </c>
      <c r="J48" s="6">
        <v>104161998</v>
      </c>
      <c r="K48" s="25">
        <v>109269998</v>
      </c>
    </row>
    <row r="49" spans="1:11" ht="13.5">
      <c r="A49" s="22" t="s">
        <v>50</v>
      </c>
      <c r="B49" s="6">
        <f>+B75</f>
        <v>17587755.738277193</v>
      </c>
      <c r="C49" s="6">
        <f aca="true" t="shared" si="6" ref="C49:K49">+C75</f>
        <v>18585041.89406395</v>
      </c>
      <c r="D49" s="23">
        <f t="shared" si="6"/>
        <v>15244984.788384743</v>
      </c>
      <c r="E49" s="24">
        <f t="shared" si="6"/>
        <v>8495882.835407153</v>
      </c>
      <c r="F49" s="6">
        <f t="shared" si="6"/>
        <v>9307969.770589113</v>
      </c>
      <c r="G49" s="25">
        <f t="shared" si="6"/>
        <v>9307969.770589113</v>
      </c>
      <c r="H49" s="26">
        <f t="shared" si="6"/>
        <v>32749274</v>
      </c>
      <c r="I49" s="24">
        <f t="shared" si="6"/>
        <v>4625783.763204481</v>
      </c>
      <c r="J49" s="6">
        <f t="shared" si="6"/>
        <v>4665199.269632553</v>
      </c>
      <c r="K49" s="25">
        <f t="shared" si="6"/>
        <v>4704351.308752413</v>
      </c>
    </row>
    <row r="50" spans="1:11" ht="13.5">
      <c r="A50" s="34" t="s">
        <v>51</v>
      </c>
      <c r="B50" s="7">
        <f>+B48-B49</f>
        <v>33836076.2617228</v>
      </c>
      <c r="C50" s="7">
        <f aca="true" t="shared" si="7" ref="C50:K50">+C48-C49</f>
        <v>58972436.10593605</v>
      </c>
      <c r="D50" s="64">
        <f t="shared" si="7"/>
        <v>76541017.21161526</v>
      </c>
      <c r="E50" s="65">
        <f t="shared" si="7"/>
        <v>67401117.16459285</v>
      </c>
      <c r="F50" s="7">
        <f t="shared" si="7"/>
        <v>86589030.22941089</v>
      </c>
      <c r="G50" s="66">
        <f t="shared" si="7"/>
        <v>86589030.22941089</v>
      </c>
      <c r="H50" s="67">
        <f t="shared" si="7"/>
        <v>114148634</v>
      </c>
      <c r="I50" s="65">
        <f t="shared" si="7"/>
        <v>94688629.23679551</v>
      </c>
      <c r="J50" s="7">
        <f t="shared" si="7"/>
        <v>99496798.73036745</v>
      </c>
      <c r="K50" s="66">
        <f t="shared" si="7"/>
        <v>104565646.69124758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126049354</v>
      </c>
      <c r="C53" s="6">
        <v>91090392</v>
      </c>
      <c r="D53" s="23">
        <v>42464760</v>
      </c>
      <c r="E53" s="24">
        <v>256341373</v>
      </c>
      <c r="F53" s="6">
        <v>293526843</v>
      </c>
      <c r="G53" s="25">
        <v>293526843</v>
      </c>
      <c r="H53" s="26">
        <v>200813989</v>
      </c>
      <c r="I53" s="24">
        <v>41637000</v>
      </c>
      <c r="J53" s="6">
        <v>42831398</v>
      </c>
      <c r="K53" s="25">
        <v>45144294</v>
      </c>
    </row>
    <row r="54" spans="1:11" ht="13.5">
      <c r="A54" s="22" t="s">
        <v>135</v>
      </c>
      <c r="B54" s="6">
        <v>7958767</v>
      </c>
      <c r="C54" s="6">
        <v>8441887</v>
      </c>
      <c r="D54" s="23">
        <v>11197883</v>
      </c>
      <c r="E54" s="24">
        <v>10000000</v>
      </c>
      <c r="F54" s="6">
        <v>10000000</v>
      </c>
      <c r="G54" s="25">
        <v>10000000</v>
      </c>
      <c r="H54" s="26">
        <v>0</v>
      </c>
      <c r="I54" s="24">
        <v>15500000</v>
      </c>
      <c r="J54" s="6">
        <v>16337000</v>
      </c>
      <c r="K54" s="25">
        <v>17219198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3000000</v>
      </c>
      <c r="J55" s="6">
        <v>2108000</v>
      </c>
      <c r="K55" s="25">
        <v>2221832</v>
      </c>
    </row>
    <row r="56" spans="1:11" ht="13.5">
      <c r="A56" s="22" t="s">
        <v>55</v>
      </c>
      <c r="B56" s="6">
        <v>1083000</v>
      </c>
      <c r="C56" s="6">
        <v>808000</v>
      </c>
      <c r="D56" s="23">
        <v>0</v>
      </c>
      <c r="E56" s="24">
        <v>8884000</v>
      </c>
      <c r="F56" s="6">
        <v>0</v>
      </c>
      <c r="G56" s="25">
        <v>0</v>
      </c>
      <c r="H56" s="26">
        <v>0</v>
      </c>
      <c r="I56" s="24">
        <v>11770030</v>
      </c>
      <c r="J56" s="6">
        <v>12405611</v>
      </c>
      <c r="K56" s="25">
        <v>13075514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10570000</v>
      </c>
      <c r="F59" s="6">
        <v>0</v>
      </c>
      <c r="G59" s="25">
        <v>0</v>
      </c>
      <c r="H59" s="26">
        <v>0</v>
      </c>
      <c r="I59" s="24">
        <v>14284000</v>
      </c>
      <c r="J59" s="6">
        <v>15055336</v>
      </c>
      <c r="K59" s="25">
        <v>15868324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0.8675619567264542</v>
      </c>
      <c r="C70" s="5">
        <f aca="true" t="shared" si="8" ref="C70:K70">IF(ISERROR(C71/C72),0,(C71/C72))</f>
        <v>0.714483042356164</v>
      </c>
      <c r="D70" s="5">
        <f t="shared" si="8"/>
        <v>0.48911810839197273</v>
      </c>
      <c r="E70" s="5">
        <f t="shared" si="8"/>
        <v>0.49380542809546474</v>
      </c>
      <c r="F70" s="5">
        <f t="shared" si="8"/>
        <v>0.3460818449388709</v>
      </c>
      <c r="G70" s="5">
        <f t="shared" si="8"/>
        <v>0.3460818449388709</v>
      </c>
      <c r="H70" s="5">
        <f t="shared" si="8"/>
        <v>0</v>
      </c>
      <c r="I70" s="5">
        <f t="shared" si="8"/>
        <v>0.438927054899092</v>
      </c>
      <c r="J70" s="5">
        <f t="shared" si="8"/>
        <v>0.4265075261687307</v>
      </c>
      <c r="K70" s="5">
        <f t="shared" si="8"/>
        <v>0.4141819944686232</v>
      </c>
    </row>
    <row r="71" spans="1:11" ht="12.75" hidden="1">
      <c r="A71" s="1" t="s">
        <v>141</v>
      </c>
      <c r="B71" s="1">
        <f>+B83</f>
        <v>2828337</v>
      </c>
      <c r="C71" s="1">
        <f aca="true" t="shared" si="9" ref="C71:K71">+C83</f>
        <v>2716108</v>
      </c>
      <c r="D71" s="1">
        <f t="shared" si="9"/>
        <v>2652128</v>
      </c>
      <c r="E71" s="1">
        <f t="shared" si="9"/>
        <v>4297560</v>
      </c>
      <c r="F71" s="1">
        <f t="shared" si="9"/>
        <v>4709000</v>
      </c>
      <c r="G71" s="1">
        <f t="shared" si="9"/>
        <v>4709000</v>
      </c>
      <c r="H71" s="1">
        <f t="shared" si="9"/>
        <v>16561982</v>
      </c>
      <c r="I71" s="1">
        <f t="shared" si="9"/>
        <v>4758000</v>
      </c>
      <c r="J71" s="1">
        <f t="shared" si="9"/>
        <v>4767557</v>
      </c>
      <c r="K71" s="1">
        <f t="shared" si="9"/>
        <v>4777557</v>
      </c>
    </row>
    <row r="72" spans="1:11" ht="12.75" hidden="1">
      <c r="A72" s="1" t="s">
        <v>142</v>
      </c>
      <c r="B72" s="1">
        <f>+B77</f>
        <v>3260098</v>
      </c>
      <c r="C72" s="1">
        <f aca="true" t="shared" si="10" ref="C72:K72">+C77</f>
        <v>3801501</v>
      </c>
      <c r="D72" s="1">
        <f t="shared" si="10"/>
        <v>5422265</v>
      </c>
      <c r="E72" s="1">
        <f t="shared" si="10"/>
        <v>8702942</v>
      </c>
      <c r="F72" s="1">
        <f t="shared" si="10"/>
        <v>13606608</v>
      </c>
      <c r="G72" s="1">
        <f t="shared" si="10"/>
        <v>13606608</v>
      </c>
      <c r="H72" s="1">
        <f t="shared" si="10"/>
        <v>0</v>
      </c>
      <c r="I72" s="1">
        <f t="shared" si="10"/>
        <v>10840070</v>
      </c>
      <c r="J72" s="1">
        <f t="shared" si="10"/>
        <v>11178131</v>
      </c>
      <c r="K72" s="1">
        <f t="shared" si="10"/>
        <v>11534922</v>
      </c>
    </row>
    <row r="73" spans="1:11" ht="12.75" hidden="1">
      <c r="A73" s="1" t="s">
        <v>143</v>
      </c>
      <c r="B73" s="1">
        <f>+B74</f>
        <v>3984934.166666667</v>
      </c>
      <c r="C73" s="1">
        <f aca="true" t="shared" si="11" ref="C73:K73">+(C78+C80+C81+C82)-(B78+B80+B81+B82)</f>
        <v>2052455</v>
      </c>
      <c r="D73" s="1">
        <f t="shared" si="11"/>
        <v>4912611</v>
      </c>
      <c r="E73" s="1">
        <f t="shared" si="11"/>
        <v>-3822108</v>
      </c>
      <c r="F73" s="1">
        <f>+(F78+F80+F81+F82)-(D78+D80+D81+D82)</f>
        <v>-3822108</v>
      </c>
      <c r="G73" s="1">
        <f>+(G78+G80+G81+G82)-(D78+D80+D81+D82)</f>
        <v>-3822108</v>
      </c>
      <c r="H73" s="1">
        <f>+(H78+H80+H81+H82)-(D78+D80+D81+D82)</f>
        <v>-5496426</v>
      </c>
      <c r="I73" s="1">
        <f>+(I78+I80+I81+I82)-(E78+E80+E81+E82)</f>
        <v>-980581</v>
      </c>
      <c r="J73" s="1">
        <f t="shared" si="11"/>
        <v>80</v>
      </c>
      <c r="K73" s="1">
        <f t="shared" si="11"/>
        <v>0</v>
      </c>
    </row>
    <row r="74" spans="1:11" ht="12.75" hidden="1">
      <c r="A74" s="1" t="s">
        <v>144</v>
      </c>
      <c r="B74" s="1">
        <f>+TREND(C74:E74)</f>
        <v>3984934.166666667</v>
      </c>
      <c r="C74" s="1">
        <f>+C73</f>
        <v>2052455</v>
      </c>
      <c r="D74" s="1">
        <f aca="true" t="shared" si="12" ref="D74:K74">+D73</f>
        <v>4912611</v>
      </c>
      <c r="E74" s="1">
        <f t="shared" si="12"/>
        <v>-3822108</v>
      </c>
      <c r="F74" s="1">
        <f t="shared" si="12"/>
        <v>-3822108</v>
      </c>
      <c r="G74" s="1">
        <f t="shared" si="12"/>
        <v>-3822108</v>
      </c>
      <c r="H74" s="1">
        <f t="shared" si="12"/>
        <v>-5496426</v>
      </c>
      <c r="I74" s="1">
        <f t="shared" si="12"/>
        <v>-980581</v>
      </c>
      <c r="J74" s="1">
        <f t="shared" si="12"/>
        <v>80</v>
      </c>
      <c r="K74" s="1">
        <f t="shared" si="12"/>
        <v>0</v>
      </c>
    </row>
    <row r="75" spans="1:11" ht="12.75" hidden="1">
      <c r="A75" s="1" t="s">
        <v>145</v>
      </c>
      <c r="B75" s="1">
        <f>+B84-(((B80+B81+B78)*B70)-B79)</f>
        <v>17587755.738277193</v>
      </c>
      <c r="C75" s="1">
        <f aca="true" t="shared" si="13" ref="C75:K75">+C84-(((C80+C81+C78)*C70)-C79)</f>
        <v>18585041.89406395</v>
      </c>
      <c r="D75" s="1">
        <f t="shared" si="13"/>
        <v>15244984.788384743</v>
      </c>
      <c r="E75" s="1">
        <f t="shared" si="13"/>
        <v>8495882.835407153</v>
      </c>
      <c r="F75" s="1">
        <f t="shared" si="13"/>
        <v>9307969.770589113</v>
      </c>
      <c r="G75" s="1">
        <f t="shared" si="13"/>
        <v>9307969.770589113</v>
      </c>
      <c r="H75" s="1">
        <f t="shared" si="13"/>
        <v>32749274</v>
      </c>
      <c r="I75" s="1">
        <f t="shared" si="13"/>
        <v>4625783.763204481</v>
      </c>
      <c r="J75" s="1">
        <f t="shared" si="13"/>
        <v>4665199.269632553</v>
      </c>
      <c r="K75" s="1">
        <f t="shared" si="13"/>
        <v>4704351.308752413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3260098</v>
      </c>
      <c r="C77" s="3">
        <v>3801501</v>
      </c>
      <c r="D77" s="3">
        <v>5422265</v>
      </c>
      <c r="E77" s="3">
        <v>8702942</v>
      </c>
      <c r="F77" s="3">
        <v>13606608</v>
      </c>
      <c r="G77" s="3">
        <v>13606608</v>
      </c>
      <c r="H77" s="3">
        <v>0</v>
      </c>
      <c r="I77" s="3">
        <v>10840070</v>
      </c>
      <c r="J77" s="3">
        <v>11178131</v>
      </c>
      <c r="K77" s="3">
        <v>11534922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18467500</v>
      </c>
      <c r="C79" s="3">
        <v>20776002</v>
      </c>
      <c r="D79" s="3">
        <v>19147711</v>
      </c>
      <c r="E79" s="3">
        <v>7600000</v>
      </c>
      <c r="F79" s="3">
        <v>9802000</v>
      </c>
      <c r="G79" s="3">
        <v>9802000</v>
      </c>
      <c r="H79" s="3">
        <v>32749274</v>
      </c>
      <c r="I79" s="3">
        <v>2100000</v>
      </c>
      <c r="J79" s="3">
        <v>2100000</v>
      </c>
      <c r="K79" s="3">
        <v>2100000</v>
      </c>
    </row>
    <row r="80" spans="1:11" ht="12.75" hidden="1">
      <c r="A80" s="2" t="s">
        <v>67</v>
      </c>
      <c r="B80" s="3">
        <v>648815</v>
      </c>
      <c r="C80" s="3">
        <v>1247342</v>
      </c>
      <c r="D80" s="3">
        <v>3176419</v>
      </c>
      <c r="E80" s="3">
        <v>4157000</v>
      </c>
      <c r="F80" s="3">
        <v>4157000</v>
      </c>
      <c r="G80" s="3">
        <v>4157000</v>
      </c>
      <c r="H80" s="3">
        <v>0</v>
      </c>
      <c r="I80" s="3">
        <v>3176419</v>
      </c>
      <c r="J80" s="3">
        <v>3176499</v>
      </c>
      <c r="K80" s="3">
        <v>3176499</v>
      </c>
    </row>
    <row r="81" spans="1:11" ht="12.75" hidden="1">
      <c r="A81" s="2" t="s">
        <v>68</v>
      </c>
      <c r="B81" s="3">
        <v>365227</v>
      </c>
      <c r="C81" s="3">
        <v>1819155</v>
      </c>
      <c r="D81" s="3">
        <v>4802689</v>
      </c>
      <c r="E81" s="3">
        <v>0</v>
      </c>
      <c r="F81" s="3">
        <v>0</v>
      </c>
      <c r="G81" s="3">
        <v>0</v>
      </c>
      <c r="H81" s="3">
        <v>2482682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2828337</v>
      </c>
      <c r="C83" s="3">
        <v>2716108</v>
      </c>
      <c r="D83" s="3">
        <v>2652128</v>
      </c>
      <c r="E83" s="3">
        <v>4297560</v>
      </c>
      <c r="F83" s="3">
        <v>4709000</v>
      </c>
      <c r="G83" s="3">
        <v>4709000</v>
      </c>
      <c r="H83" s="3">
        <v>16561982</v>
      </c>
      <c r="I83" s="3">
        <v>4758000</v>
      </c>
      <c r="J83" s="3">
        <v>4767557</v>
      </c>
      <c r="K83" s="3">
        <v>4777557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2948632</v>
      </c>
      <c r="F84" s="3">
        <v>944632</v>
      </c>
      <c r="G84" s="3">
        <v>944632</v>
      </c>
      <c r="H84" s="3">
        <v>0</v>
      </c>
      <c r="I84" s="3">
        <v>3920000</v>
      </c>
      <c r="J84" s="3">
        <v>3920000</v>
      </c>
      <c r="K84" s="3">
        <v>3920000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1442848</v>
      </c>
      <c r="C5" s="6">
        <v>1667159</v>
      </c>
      <c r="D5" s="23">
        <v>6911664</v>
      </c>
      <c r="E5" s="24">
        <v>5525000</v>
      </c>
      <c r="F5" s="6">
        <v>8090000</v>
      </c>
      <c r="G5" s="25">
        <v>8090000</v>
      </c>
      <c r="H5" s="26">
        <v>0</v>
      </c>
      <c r="I5" s="24">
        <v>8202320</v>
      </c>
      <c r="J5" s="6">
        <v>8686256</v>
      </c>
      <c r="K5" s="25">
        <v>9390836</v>
      </c>
    </row>
    <row r="6" spans="1:11" ht="13.5">
      <c r="A6" s="22" t="s">
        <v>18</v>
      </c>
      <c r="B6" s="6">
        <v>2946920</v>
      </c>
      <c r="C6" s="6">
        <v>13784231</v>
      </c>
      <c r="D6" s="23">
        <v>11402689</v>
      </c>
      <c r="E6" s="24">
        <v>14931876</v>
      </c>
      <c r="F6" s="6">
        <v>17758633</v>
      </c>
      <c r="G6" s="25">
        <v>17758633</v>
      </c>
      <c r="H6" s="26">
        <v>0</v>
      </c>
      <c r="I6" s="24">
        <v>14194000</v>
      </c>
      <c r="J6" s="6">
        <v>15031000</v>
      </c>
      <c r="K6" s="25">
        <v>15873000</v>
      </c>
    </row>
    <row r="7" spans="1:11" ht="13.5">
      <c r="A7" s="22" t="s">
        <v>19</v>
      </c>
      <c r="B7" s="6">
        <v>1605717</v>
      </c>
      <c r="C7" s="6">
        <v>1587603</v>
      </c>
      <c r="D7" s="23">
        <v>1288493</v>
      </c>
      <c r="E7" s="24">
        <v>1460000</v>
      </c>
      <c r="F7" s="6">
        <v>500000</v>
      </c>
      <c r="G7" s="25">
        <v>500000</v>
      </c>
      <c r="H7" s="26">
        <v>0</v>
      </c>
      <c r="I7" s="24">
        <v>1100000</v>
      </c>
      <c r="J7" s="6">
        <v>1164900</v>
      </c>
      <c r="K7" s="25">
        <v>1230134</v>
      </c>
    </row>
    <row r="8" spans="1:11" ht="13.5">
      <c r="A8" s="22" t="s">
        <v>20</v>
      </c>
      <c r="B8" s="6">
        <v>54358503</v>
      </c>
      <c r="C8" s="6">
        <v>50989966</v>
      </c>
      <c r="D8" s="23">
        <v>54265424</v>
      </c>
      <c r="E8" s="24">
        <v>71044000</v>
      </c>
      <c r="F8" s="6">
        <v>70946000</v>
      </c>
      <c r="G8" s="25">
        <v>70946000</v>
      </c>
      <c r="H8" s="26">
        <v>0</v>
      </c>
      <c r="I8" s="24">
        <v>86720000</v>
      </c>
      <c r="J8" s="6">
        <v>84981000</v>
      </c>
      <c r="K8" s="25">
        <v>81778000</v>
      </c>
    </row>
    <row r="9" spans="1:11" ht="13.5">
      <c r="A9" s="22" t="s">
        <v>21</v>
      </c>
      <c r="B9" s="6">
        <v>1092583</v>
      </c>
      <c r="C9" s="6">
        <v>3339259</v>
      </c>
      <c r="D9" s="23">
        <v>4154398</v>
      </c>
      <c r="E9" s="24">
        <v>11923500</v>
      </c>
      <c r="F9" s="6">
        <v>7480000</v>
      </c>
      <c r="G9" s="25">
        <v>7480000</v>
      </c>
      <c r="H9" s="26">
        <v>0</v>
      </c>
      <c r="I9" s="24">
        <v>13598831</v>
      </c>
      <c r="J9" s="6">
        <v>19269665</v>
      </c>
      <c r="K9" s="25">
        <v>18342923</v>
      </c>
    </row>
    <row r="10" spans="1:11" ht="25.5">
      <c r="A10" s="27" t="s">
        <v>134</v>
      </c>
      <c r="B10" s="28">
        <f>SUM(B5:B9)</f>
        <v>61446571</v>
      </c>
      <c r="C10" s="29">
        <f aca="true" t="shared" si="0" ref="C10:K10">SUM(C5:C9)</f>
        <v>71368218</v>
      </c>
      <c r="D10" s="30">
        <f t="shared" si="0"/>
        <v>78022668</v>
      </c>
      <c r="E10" s="28">
        <f t="shared" si="0"/>
        <v>104884376</v>
      </c>
      <c r="F10" s="29">
        <f t="shared" si="0"/>
        <v>104774633</v>
      </c>
      <c r="G10" s="31">
        <f t="shared" si="0"/>
        <v>104774633</v>
      </c>
      <c r="H10" s="32">
        <f t="shared" si="0"/>
        <v>0</v>
      </c>
      <c r="I10" s="28">
        <f t="shared" si="0"/>
        <v>123815151</v>
      </c>
      <c r="J10" s="29">
        <f t="shared" si="0"/>
        <v>129132821</v>
      </c>
      <c r="K10" s="31">
        <f t="shared" si="0"/>
        <v>126614893</v>
      </c>
    </row>
    <row r="11" spans="1:11" ht="13.5">
      <c r="A11" s="22" t="s">
        <v>22</v>
      </c>
      <c r="B11" s="6">
        <v>11553847</v>
      </c>
      <c r="C11" s="6">
        <v>13970301</v>
      </c>
      <c r="D11" s="23">
        <v>24053976</v>
      </c>
      <c r="E11" s="24">
        <v>28325801</v>
      </c>
      <c r="F11" s="6">
        <v>32166204</v>
      </c>
      <c r="G11" s="25">
        <v>32166204</v>
      </c>
      <c r="H11" s="26">
        <v>0</v>
      </c>
      <c r="I11" s="24">
        <v>37456600</v>
      </c>
      <c r="J11" s="6">
        <v>39666540</v>
      </c>
      <c r="K11" s="25">
        <v>41887867</v>
      </c>
    </row>
    <row r="12" spans="1:11" ht="13.5">
      <c r="A12" s="22" t="s">
        <v>23</v>
      </c>
      <c r="B12" s="6">
        <v>4872124</v>
      </c>
      <c r="C12" s="6">
        <v>5445100</v>
      </c>
      <c r="D12" s="23">
        <v>6731321</v>
      </c>
      <c r="E12" s="24">
        <v>7274116</v>
      </c>
      <c r="F12" s="6">
        <v>7274116</v>
      </c>
      <c r="G12" s="25">
        <v>7274116</v>
      </c>
      <c r="H12" s="26">
        <v>0</v>
      </c>
      <c r="I12" s="24">
        <v>7623274</v>
      </c>
      <c r="J12" s="6">
        <v>8073047</v>
      </c>
      <c r="K12" s="25">
        <v>8525138</v>
      </c>
    </row>
    <row r="13" spans="1:11" ht="13.5">
      <c r="A13" s="22" t="s">
        <v>135</v>
      </c>
      <c r="B13" s="6">
        <v>4177662</v>
      </c>
      <c r="C13" s="6">
        <v>4672000</v>
      </c>
      <c r="D13" s="23">
        <v>5143584</v>
      </c>
      <c r="E13" s="24">
        <v>4961000</v>
      </c>
      <c r="F13" s="6">
        <v>2584629</v>
      </c>
      <c r="G13" s="25">
        <v>2584629</v>
      </c>
      <c r="H13" s="26">
        <v>0</v>
      </c>
      <c r="I13" s="24">
        <v>2585000</v>
      </c>
      <c r="J13" s="6">
        <v>2737000</v>
      </c>
      <c r="K13" s="25">
        <v>2890000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87709</v>
      </c>
      <c r="F14" s="6">
        <v>0</v>
      </c>
      <c r="G14" s="25">
        <v>0</v>
      </c>
      <c r="H14" s="26">
        <v>0</v>
      </c>
      <c r="I14" s="24">
        <v>83000</v>
      </c>
      <c r="J14" s="6">
        <v>87897</v>
      </c>
      <c r="K14" s="25">
        <v>92819</v>
      </c>
    </row>
    <row r="15" spans="1:11" ht="13.5">
      <c r="A15" s="22" t="s">
        <v>25</v>
      </c>
      <c r="B15" s="6">
        <v>6179355</v>
      </c>
      <c r="C15" s="6">
        <v>8030526</v>
      </c>
      <c r="D15" s="23">
        <v>8073041</v>
      </c>
      <c r="E15" s="24">
        <v>12513348</v>
      </c>
      <c r="F15" s="6">
        <v>14500000</v>
      </c>
      <c r="G15" s="25">
        <v>14500000</v>
      </c>
      <c r="H15" s="26">
        <v>0</v>
      </c>
      <c r="I15" s="24">
        <v>16000000</v>
      </c>
      <c r="J15" s="6">
        <v>16944000</v>
      </c>
      <c r="K15" s="25">
        <v>17892864</v>
      </c>
    </row>
    <row r="16" spans="1:11" ht="13.5">
      <c r="A16" s="33" t="s">
        <v>26</v>
      </c>
      <c r="B16" s="6">
        <v>6598447</v>
      </c>
      <c r="C16" s="6">
        <v>574856</v>
      </c>
      <c r="D16" s="23">
        <v>19458790</v>
      </c>
      <c r="E16" s="24">
        <v>0</v>
      </c>
      <c r="F16" s="6">
        <v>3800000</v>
      </c>
      <c r="G16" s="25">
        <v>3800000</v>
      </c>
      <c r="H16" s="26">
        <v>0</v>
      </c>
      <c r="I16" s="24">
        <v>830000</v>
      </c>
      <c r="J16" s="6">
        <v>879000</v>
      </c>
      <c r="K16" s="25">
        <v>928000</v>
      </c>
    </row>
    <row r="17" spans="1:11" ht="13.5">
      <c r="A17" s="22" t="s">
        <v>27</v>
      </c>
      <c r="B17" s="6">
        <v>27050768</v>
      </c>
      <c r="C17" s="6">
        <v>39512257</v>
      </c>
      <c r="D17" s="23">
        <v>45924128</v>
      </c>
      <c r="E17" s="24">
        <v>51679026</v>
      </c>
      <c r="F17" s="6">
        <v>42559442</v>
      </c>
      <c r="G17" s="25">
        <v>42559442</v>
      </c>
      <c r="H17" s="26">
        <v>0</v>
      </c>
      <c r="I17" s="24">
        <v>58326528</v>
      </c>
      <c r="J17" s="6">
        <v>63603233</v>
      </c>
      <c r="K17" s="25">
        <v>67155188</v>
      </c>
    </row>
    <row r="18" spans="1:11" ht="13.5">
      <c r="A18" s="34" t="s">
        <v>28</v>
      </c>
      <c r="B18" s="35">
        <f>SUM(B11:B17)</f>
        <v>60432203</v>
      </c>
      <c r="C18" s="36">
        <f aca="true" t="shared" si="1" ref="C18:K18">SUM(C11:C17)</f>
        <v>72205040</v>
      </c>
      <c r="D18" s="37">
        <f t="shared" si="1"/>
        <v>109384840</v>
      </c>
      <c r="E18" s="35">
        <f t="shared" si="1"/>
        <v>104841000</v>
      </c>
      <c r="F18" s="36">
        <f t="shared" si="1"/>
        <v>102884391</v>
      </c>
      <c r="G18" s="38">
        <f t="shared" si="1"/>
        <v>102884391</v>
      </c>
      <c r="H18" s="39">
        <f t="shared" si="1"/>
        <v>0</v>
      </c>
      <c r="I18" s="35">
        <f t="shared" si="1"/>
        <v>122904402</v>
      </c>
      <c r="J18" s="36">
        <f t="shared" si="1"/>
        <v>131990717</v>
      </c>
      <c r="K18" s="38">
        <f t="shared" si="1"/>
        <v>139371876</v>
      </c>
    </row>
    <row r="19" spans="1:11" ht="13.5">
      <c r="A19" s="34" t="s">
        <v>29</v>
      </c>
      <c r="B19" s="40">
        <f>+B10-B18</f>
        <v>1014368</v>
      </c>
      <c r="C19" s="41">
        <f aca="true" t="shared" si="2" ref="C19:K19">+C10-C18</f>
        <v>-836822</v>
      </c>
      <c r="D19" s="42">
        <f t="shared" si="2"/>
        <v>-31362172</v>
      </c>
      <c r="E19" s="40">
        <f t="shared" si="2"/>
        <v>43376</v>
      </c>
      <c r="F19" s="41">
        <f t="shared" si="2"/>
        <v>1890242</v>
      </c>
      <c r="G19" s="43">
        <f t="shared" si="2"/>
        <v>1890242</v>
      </c>
      <c r="H19" s="44">
        <f t="shared" si="2"/>
        <v>0</v>
      </c>
      <c r="I19" s="40">
        <f t="shared" si="2"/>
        <v>910749</v>
      </c>
      <c r="J19" s="41">
        <f t="shared" si="2"/>
        <v>-2857896</v>
      </c>
      <c r="K19" s="43">
        <f t="shared" si="2"/>
        <v>-12756983</v>
      </c>
    </row>
    <row r="20" spans="1:11" ht="13.5">
      <c r="A20" s="22" t="s">
        <v>30</v>
      </c>
      <c r="B20" s="24">
        <v>26388194</v>
      </c>
      <c r="C20" s="6">
        <v>43228423</v>
      </c>
      <c r="D20" s="23">
        <v>29326896</v>
      </c>
      <c r="E20" s="24">
        <v>25582000</v>
      </c>
      <c r="F20" s="6">
        <v>0</v>
      </c>
      <c r="G20" s="25">
        <v>0</v>
      </c>
      <c r="H20" s="26">
        <v>0</v>
      </c>
      <c r="I20" s="24">
        <v>57188000</v>
      </c>
      <c r="J20" s="6">
        <v>65930000</v>
      </c>
      <c r="K20" s="25">
        <v>44041000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27402562</v>
      </c>
      <c r="C22" s="52">
        <f aca="true" t="shared" si="3" ref="C22:K22">SUM(C19:C21)</f>
        <v>42391601</v>
      </c>
      <c r="D22" s="53">
        <f t="shared" si="3"/>
        <v>-2035276</v>
      </c>
      <c r="E22" s="51">
        <f t="shared" si="3"/>
        <v>25625376</v>
      </c>
      <c r="F22" s="52">
        <f t="shared" si="3"/>
        <v>1890242</v>
      </c>
      <c r="G22" s="54">
        <f t="shared" si="3"/>
        <v>1890242</v>
      </c>
      <c r="H22" s="55">
        <f t="shared" si="3"/>
        <v>0</v>
      </c>
      <c r="I22" s="51">
        <f t="shared" si="3"/>
        <v>58098749</v>
      </c>
      <c r="J22" s="52">
        <f t="shared" si="3"/>
        <v>63072104</v>
      </c>
      <c r="K22" s="54">
        <f t="shared" si="3"/>
        <v>31284017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27402562</v>
      </c>
      <c r="C24" s="41">
        <f aca="true" t="shared" si="4" ref="C24:K24">SUM(C22:C23)</f>
        <v>42391601</v>
      </c>
      <c r="D24" s="42">
        <f t="shared" si="4"/>
        <v>-2035276</v>
      </c>
      <c r="E24" s="40">
        <f t="shared" si="4"/>
        <v>25625376</v>
      </c>
      <c r="F24" s="41">
        <f t="shared" si="4"/>
        <v>1890242</v>
      </c>
      <c r="G24" s="43">
        <f t="shared" si="4"/>
        <v>1890242</v>
      </c>
      <c r="H24" s="44">
        <f t="shared" si="4"/>
        <v>0</v>
      </c>
      <c r="I24" s="40">
        <f t="shared" si="4"/>
        <v>58098749</v>
      </c>
      <c r="J24" s="41">
        <f t="shared" si="4"/>
        <v>63072104</v>
      </c>
      <c r="K24" s="43">
        <f t="shared" si="4"/>
        <v>31284017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41242000</v>
      </c>
      <c r="C27" s="7">
        <v>31244000</v>
      </c>
      <c r="D27" s="64">
        <v>52460802</v>
      </c>
      <c r="E27" s="65">
        <v>26737000</v>
      </c>
      <c r="F27" s="7">
        <v>31482000</v>
      </c>
      <c r="G27" s="66">
        <v>31482000</v>
      </c>
      <c r="H27" s="67">
        <v>0</v>
      </c>
      <c r="I27" s="65">
        <v>60208000</v>
      </c>
      <c r="J27" s="7">
        <v>69128000</v>
      </c>
      <c r="K27" s="66">
        <v>47418000</v>
      </c>
    </row>
    <row r="28" spans="1:11" ht="13.5">
      <c r="A28" s="68" t="s">
        <v>30</v>
      </c>
      <c r="B28" s="6">
        <v>36159000</v>
      </c>
      <c r="C28" s="6">
        <v>29252000</v>
      </c>
      <c r="D28" s="23">
        <v>49147711</v>
      </c>
      <c r="E28" s="24">
        <v>25702000</v>
      </c>
      <c r="F28" s="6">
        <v>25582000</v>
      </c>
      <c r="G28" s="25">
        <v>25582000</v>
      </c>
      <c r="H28" s="26">
        <v>0</v>
      </c>
      <c r="I28" s="24">
        <v>57188000</v>
      </c>
      <c r="J28" s="6">
        <v>65930000</v>
      </c>
      <c r="K28" s="25">
        <v>44041000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5083000</v>
      </c>
      <c r="C31" s="6">
        <v>1992000</v>
      </c>
      <c r="D31" s="23">
        <v>3313091</v>
      </c>
      <c r="E31" s="24">
        <v>1035000</v>
      </c>
      <c r="F31" s="6">
        <v>5900000</v>
      </c>
      <c r="G31" s="25">
        <v>5900000</v>
      </c>
      <c r="H31" s="26">
        <v>0</v>
      </c>
      <c r="I31" s="24">
        <v>3020000</v>
      </c>
      <c r="J31" s="6">
        <v>3198000</v>
      </c>
      <c r="K31" s="25">
        <v>3377000</v>
      </c>
    </row>
    <row r="32" spans="1:11" ht="13.5">
      <c r="A32" s="34" t="s">
        <v>36</v>
      </c>
      <c r="B32" s="7">
        <f>SUM(B28:B31)</f>
        <v>41242000</v>
      </c>
      <c r="C32" s="7">
        <f aca="true" t="shared" si="5" ref="C32:K32">SUM(C28:C31)</f>
        <v>31244000</v>
      </c>
      <c r="D32" s="64">
        <f t="shared" si="5"/>
        <v>52460802</v>
      </c>
      <c r="E32" s="65">
        <f t="shared" si="5"/>
        <v>26737000</v>
      </c>
      <c r="F32" s="7">
        <f t="shared" si="5"/>
        <v>31482000</v>
      </c>
      <c r="G32" s="66">
        <f t="shared" si="5"/>
        <v>31482000</v>
      </c>
      <c r="H32" s="67">
        <f t="shared" si="5"/>
        <v>0</v>
      </c>
      <c r="I32" s="65">
        <f t="shared" si="5"/>
        <v>60208000</v>
      </c>
      <c r="J32" s="7">
        <f t="shared" si="5"/>
        <v>69128000</v>
      </c>
      <c r="K32" s="66">
        <f t="shared" si="5"/>
        <v>47418000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55585827</v>
      </c>
      <c r="C35" s="6">
        <v>58911890</v>
      </c>
      <c r="D35" s="23">
        <v>14321362</v>
      </c>
      <c r="E35" s="24">
        <v>60781567</v>
      </c>
      <c r="F35" s="6">
        <v>60781567</v>
      </c>
      <c r="G35" s="25">
        <v>60781567</v>
      </c>
      <c r="H35" s="26">
        <v>27625894</v>
      </c>
      <c r="I35" s="24">
        <v>15128947</v>
      </c>
      <c r="J35" s="6">
        <v>16021555</v>
      </c>
      <c r="K35" s="25">
        <v>16918762</v>
      </c>
    </row>
    <row r="36" spans="1:11" ht="13.5">
      <c r="A36" s="22" t="s">
        <v>39</v>
      </c>
      <c r="B36" s="6">
        <v>211534218</v>
      </c>
      <c r="C36" s="6">
        <v>259430746</v>
      </c>
      <c r="D36" s="23">
        <v>310755758</v>
      </c>
      <c r="E36" s="24">
        <v>84363871</v>
      </c>
      <c r="F36" s="6">
        <v>84363871</v>
      </c>
      <c r="G36" s="25">
        <v>84363871</v>
      </c>
      <c r="H36" s="26">
        <v>301173270</v>
      </c>
      <c r="I36" s="24">
        <v>326772050</v>
      </c>
      <c r="J36" s="6">
        <v>346051600</v>
      </c>
      <c r="K36" s="25">
        <v>365430490</v>
      </c>
    </row>
    <row r="37" spans="1:11" ht="13.5">
      <c r="A37" s="22" t="s">
        <v>40</v>
      </c>
      <c r="B37" s="6">
        <v>37060725</v>
      </c>
      <c r="C37" s="6">
        <v>43219643</v>
      </c>
      <c r="D37" s="23">
        <v>18444439</v>
      </c>
      <c r="E37" s="24">
        <v>188572</v>
      </c>
      <c r="F37" s="6">
        <v>188572</v>
      </c>
      <c r="G37" s="25">
        <v>188572</v>
      </c>
      <c r="H37" s="26">
        <v>6146294</v>
      </c>
      <c r="I37" s="24">
        <v>19329772</v>
      </c>
      <c r="J37" s="6">
        <v>20470229</v>
      </c>
      <c r="K37" s="25">
        <v>21616562</v>
      </c>
    </row>
    <row r="38" spans="1:11" ht="13.5">
      <c r="A38" s="22" t="s">
        <v>41</v>
      </c>
      <c r="B38" s="6">
        <v>3927907</v>
      </c>
      <c r="C38" s="6">
        <v>4158475</v>
      </c>
      <c r="D38" s="23">
        <v>4432934</v>
      </c>
      <c r="E38" s="24">
        <v>0</v>
      </c>
      <c r="F38" s="6">
        <v>0</v>
      </c>
      <c r="G38" s="25">
        <v>0</v>
      </c>
      <c r="H38" s="26">
        <v>0</v>
      </c>
      <c r="I38" s="24">
        <v>4645715</v>
      </c>
      <c r="J38" s="6">
        <v>4919812</v>
      </c>
      <c r="K38" s="25">
        <v>5195321</v>
      </c>
    </row>
    <row r="39" spans="1:11" ht="13.5">
      <c r="A39" s="22" t="s">
        <v>42</v>
      </c>
      <c r="B39" s="6">
        <v>226131413</v>
      </c>
      <c r="C39" s="6">
        <v>270964518</v>
      </c>
      <c r="D39" s="23">
        <v>302199747</v>
      </c>
      <c r="E39" s="24">
        <v>144956866</v>
      </c>
      <c r="F39" s="6">
        <v>144956866</v>
      </c>
      <c r="G39" s="25">
        <v>144956866</v>
      </c>
      <c r="H39" s="26">
        <v>322652870</v>
      </c>
      <c r="I39" s="24">
        <v>317925510</v>
      </c>
      <c r="J39" s="6">
        <v>336683114</v>
      </c>
      <c r="K39" s="25">
        <v>355537369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43282480</v>
      </c>
      <c r="C42" s="6">
        <v>42980678</v>
      </c>
      <c r="D42" s="23">
        <v>323503</v>
      </c>
      <c r="E42" s="24">
        <v>25625039</v>
      </c>
      <c r="F42" s="6">
        <v>27472241</v>
      </c>
      <c r="G42" s="25">
        <v>27472241</v>
      </c>
      <c r="H42" s="26">
        <v>35871842</v>
      </c>
      <c r="I42" s="24">
        <v>58099431</v>
      </c>
      <c r="J42" s="6">
        <v>63074023</v>
      </c>
      <c r="K42" s="25">
        <v>31284837</v>
      </c>
    </row>
    <row r="43" spans="1:11" ht="13.5">
      <c r="A43" s="22" t="s">
        <v>45</v>
      </c>
      <c r="B43" s="6">
        <v>-36753553</v>
      </c>
      <c r="C43" s="6">
        <v>-41741977</v>
      </c>
      <c r="D43" s="23">
        <v>-46095789</v>
      </c>
      <c r="E43" s="24">
        <v>-25581996</v>
      </c>
      <c r="F43" s="6">
        <v>-25582000</v>
      </c>
      <c r="G43" s="25">
        <v>-25582000</v>
      </c>
      <c r="H43" s="26">
        <v>-28484799</v>
      </c>
      <c r="I43" s="24">
        <v>-57188004</v>
      </c>
      <c r="J43" s="6">
        <v>-65930000</v>
      </c>
      <c r="K43" s="25">
        <v>-44041000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45852783</v>
      </c>
      <c r="C45" s="7">
        <v>47091484</v>
      </c>
      <c r="D45" s="64">
        <v>1319198</v>
      </c>
      <c r="E45" s="65">
        <v>47134522</v>
      </c>
      <c r="F45" s="7">
        <v>1890241</v>
      </c>
      <c r="G45" s="66">
        <v>1890241</v>
      </c>
      <c r="H45" s="67">
        <v>8418029</v>
      </c>
      <c r="I45" s="65">
        <v>4051426</v>
      </c>
      <c r="J45" s="7">
        <v>1195449</v>
      </c>
      <c r="K45" s="66">
        <v>-11560714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45852783</v>
      </c>
      <c r="C48" s="6">
        <v>47091484</v>
      </c>
      <c r="D48" s="23">
        <v>1319198</v>
      </c>
      <c r="E48" s="24">
        <v>51422611</v>
      </c>
      <c r="F48" s="6">
        <v>51422611</v>
      </c>
      <c r="G48" s="25">
        <v>51422611</v>
      </c>
      <c r="H48" s="26">
        <v>9050756</v>
      </c>
      <c r="I48" s="24">
        <v>1503000</v>
      </c>
      <c r="J48" s="6">
        <v>1591677</v>
      </c>
      <c r="K48" s="25">
        <v>1680811</v>
      </c>
    </row>
    <row r="49" spans="1:11" ht="13.5">
      <c r="A49" s="22" t="s">
        <v>50</v>
      </c>
      <c r="B49" s="6">
        <f>+B75</f>
        <v>8837800.703594133</v>
      </c>
      <c r="C49" s="6">
        <f aca="true" t="shared" si="6" ref="C49:K49">+C75</f>
        <v>35179082.39945271</v>
      </c>
      <c r="D49" s="23">
        <f t="shared" si="6"/>
        <v>4784632.107665487</v>
      </c>
      <c r="E49" s="24">
        <f t="shared" si="6"/>
        <v>-9358815.819612347</v>
      </c>
      <c r="F49" s="6">
        <f t="shared" si="6"/>
        <v>-9352360.656003384</v>
      </c>
      <c r="G49" s="25">
        <f t="shared" si="6"/>
        <v>-9352360.656003384</v>
      </c>
      <c r="H49" s="26">
        <f t="shared" si="6"/>
        <v>6146294</v>
      </c>
      <c r="I49" s="24">
        <f t="shared" si="6"/>
        <v>6236795.857789928</v>
      </c>
      <c r="J49" s="6">
        <f t="shared" si="6"/>
        <v>6588767.3497248385</v>
      </c>
      <c r="K49" s="25">
        <f t="shared" si="6"/>
        <v>6932493.019268479</v>
      </c>
    </row>
    <row r="50" spans="1:11" ht="13.5">
      <c r="A50" s="34" t="s">
        <v>51</v>
      </c>
      <c r="B50" s="7">
        <f>+B48-B49</f>
        <v>37014982.29640587</v>
      </c>
      <c r="C50" s="7">
        <f aca="true" t="shared" si="7" ref="C50:K50">+C48-C49</f>
        <v>11912401.600547291</v>
      </c>
      <c r="D50" s="64">
        <f t="shared" si="7"/>
        <v>-3465434.1076654866</v>
      </c>
      <c r="E50" s="65">
        <f t="shared" si="7"/>
        <v>60781426.81961235</v>
      </c>
      <c r="F50" s="7">
        <f t="shared" si="7"/>
        <v>60774971.656003386</v>
      </c>
      <c r="G50" s="66">
        <f t="shared" si="7"/>
        <v>60774971.656003386</v>
      </c>
      <c r="H50" s="67">
        <f t="shared" si="7"/>
        <v>2904462</v>
      </c>
      <c r="I50" s="65">
        <f t="shared" si="7"/>
        <v>-4733795.857789928</v>
      </c>
      <c r="J50" s="7">
        <f t="shared" si="7"/>
        <v>-4997090.3497248385</v>
      </c>
      <c r="K50" s="66">
        <f t="shared" si="7"/>
        <v>-5251682.019268479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176032000</v>
      </c>
      <c r="C53" s="6">
        <v>175909000</v>
      </c>
      <c r="D53" s="23">
        <v>162935802</v>
      </c>
      <c r="E53" s="24">
        <v>205636000</v>
      </c>
      <c r="F53" s="6">
        <v>210381000</v>
      </c>
      <c r="G53" s="25">
        <v>210381000</v>
      </c>
      <c r="H53" s="26">
        <v>178899000</v>
      </c>
      <c r="I53" s="24">
        <v>63896000</v>
      </c>
      <c r="J53" s="6">
        <v>73033000</v>
      </c>
      <c r="K53" s="25">
        <v>51542000</v>
      </c>
    </row>
    <row r="54" spans="1:11" ht="13.5">
      <c r="A54" s="22" t="s">
        <v>135</v>
      </c>
      <c r="B54" s="6">
        <v>4177662</v>
      </c>
      <c r="C54" s="6">
        <v>4672000</v>
      </c>
      <c r="D54" s="23">
        <v>5143584</v>
      </c>
      <c r="E54" s="24">
        <v>4961000</v>
      </c>
      <c r="F54" s="6">
        <v>2584629</v>
      </c>
      <c r="G54" s="25">
        <v>2584629</v>
      </c>
      <c r="H54" s="26">
        <v>0</v>
      </c>
      <c r="I54" s="24">
        <v>2585000</v>
      </c>
      <c r="J54" s="6">
        <v>2737000</v>
      </c>
      <c r="K54" s="25">
        <v>2890000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21582000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661000</v>
      </c>
      <c r="C56" s="6">
        <v>499000</v>
      </c>
      <c r="D56" s="23">
        <v>2751000</v>
      </c>
      <c r="E56" s="24">
        <v>9832750</v>
      </c>
      <c r="F56" s="6">
        <v>0</v>
      </c>
      <c r="G56" s="25">
        <v>0</v>
      </c>
      <c r="H56" s="26">
        <v>0</v>
      </c>
      <c r="I56" s="24">
        <v>10866000</v>
      </c>
      <c r="J56" s="6">
        <v>13996000</v>
      </c>
      <c r="K56" s="25">
        <v>14780000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313931</v>
      </c>
      <c r="C59" s="6">
        <v>561008</v>
      </c>
      <c r="D59" s="23">
        <v>584003</v>
      </c>
      <c r="E59" s="24">
        <v>0</v>
      </c>
      <c r="F59" s="6">
        <v>600000</v>
      </c>
      <c r="G59" s="25">
        <v>600000</v>
      </c>
      <c r="H59" s="26">
        <v>910000</v>
      </c>
      <c r="I59" s="24">
        <v>1130000</v>
      </c>
      <c r="J59" s="6">
        <v>1196670</v>
      </c>
      <c r="K59" s="25">
        <v>1263683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49797703</v>
      </c>
      <c r="J60" s="6">
        <v>49832967</v>
      </c>
      <c r="K60" s="25">
        <v>49868414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3.1167553846880653</v>
      </c>
      <c r="C70" s="5">
        <f aca="true" t="shared" si="8" ref="C70:K70">IF(ISERROR(C71/C72),0,(C71/C72))</f>
        <v>0.6802271089967039</v>
      </c>
      <c r="D70" s="5">
        <f t="shared" si="8"/>
        <v>0.9203496447132286</v>
      </c>
      <c r="E70" s="5">
        <f t="shared" si="8"/>
        <v>0.9999850217922114</v>
      </c>
      <c r="F70" s="5">
        <f t="shared" si="8"/>
        <v>0.9992952906289316</v>
      </c>
      <c r="G70" s="5">
        <f t="shared" si="8"/>
        <v>0.9992952906289316</v>
      </c>
      <c r="H70" s="5">
        <f t="shared" si="8"/>
        <v>0</v>
      </c>
      <c r="I70" s="5">
        <f t="shared" si="8"/>
        <v>1.000008362237458</v>
      </c>
      <c r="J70" s="5">
        <f t="shared" si="8"/>
        <v>1.0000292879780805</v>
      </c>
      <c r="K70" s="5">
        <f t="shared" si="8"/>
        <v>1.0000111679934756</v>
      </c>
    </row>
    <row r="71" spans="1:11" ht="12.75" hidden="1">
      <c r="A71" s="1" t="s">
        <v>141</v>
      </c>
      <c r="B71" s="1">
        <f>+B83</f>
        <v>17087147</v>
      </c>
      <c r="C71" s="1">
        <f aca="true" t="shared" si="9" ref="C71:K71">+C83</f>
        <v>12485372</v>
      </c>
      <c r="D71" s="1">
        <f t="shared" si="9"/>
        <v>20679107</v>
      </c>
      <c r="E71" s="1">
        <f t="shared" si="9"/>
        <v>32379891</v>
      </c>
      <c r="F71" s="1">
        <f t="shared" si="9"/>
        <v>33305146</v>
      </c>
      <c r="G71" s="1">
        <f t="shared" si="9"/>
        <v>33305146</v>
      </c>
      <c r="H71" s="1">
        <f t="shared" si="9"/>
        <v>25546684</v>
      </c>
      <c r="I71" s="1">
        <f t="shared" si="9"/>
        <v>35995452</v>
      </c>
      <c r="J71" s="1">
        <f t="shared" si="9"/>
        <v>42988180</v>
      </c>
      <c r="K71" s="1">
        <f t="shared" si="9"/>
        <v>43607246</v>
      </c>
    </row>
    <row r="72" spans="1:11" ht="12.75" hidden="1">
      <c r="A72" s="1" t="s">
        <v>142</v>
      </c>
      <c r="B72" s="1">
        <f>+B77</f>
        <v>5482351</v>
      </c>
      <c r="C72" s="1">
        <f aca="true" t="shared" si="10" ref="C72:K72">+C77</f>
        <v>18354711</v>
      </c>
      <c r="D72" s="1">
        <f t="shared" si="10"/>
        <v>22468751</v>
      </c>
      <c r="E72" s="1">
        <f t="shared" si="10"/>
        <v>32380376</v>
      </c>
      <c r="F72" s="1">
        <f t="shared" si="10"/>
        <v>33328633</v>
      </c>
      <c r="G72" s="1">
        <f t="shared" si="10"/>
        <v>33328633</v>
      </c>
      <c r="H72" s="1">
        <f t="shared" si="10"/>
        <v>0</v>
      </c>
      <c r="I72" s="1">
        <f t="shared" si="10"/>
        <v>35995151</v>
      </c>
      <c r="J72" s="1">
        <f t="shared" si="10"/>
        <v>42986921</v>
      </c>
      <c r="K72" s="1">
        <f t="shared" si="10"/>
        <v>43606759</v>
      </c>
    </row>
    <row r="73" spans="1:11" ht="12.75" hidden="1">
      <c r="A73" s="1" t="s">
        <v>143</v>
      </c>
      <c r="B73" s="1">
        <f>+B74</f>
        <v>2694877.4999999995</v>
      </c>
      <c r="C73" s="1">
        <f aca="true" t="shared" si="11" ref="C73:K73">+(C78+C80+C81+C82)-(B78+B80+B81+B82)</f>
        <v>2087362</v>
      </c>
      <c r="D73" s="1">
        <f t="shared" si="11"/>
        <v>1090335</v>
      </c>
      <c r="E73" s="1">
        <f t="shared" si="11"/>
        <v>-3551785</v>
      </c>
      <c r="F73" s="1">
        <f>+(F78+F80+F81+F82)-(D78+D80+D81+D82)</f>
        <v>-3551785</v>
      </c>
      <c r="G73" s="1">
        <f>+(G78+G80+G81+G82)-(D78+D80+D81+D82)</f>
        <v>-3551785</v>
      </c>
      <c r="H73" s="1">
        <f>+(H78+H80+H81+H82)-(D78+D80+D81+D82)</f>
        <v>5664397</v>
      </c>
      <c r="I73" s="1">
        <f>+(I78+I80+I81+I82)-(E78+E80+E81+E82)</f>
        <v>4171180</v>
      </c>
      <c r="J73" s="1">
        <f t="shared" si="11"/>
        <v>798278</v>
      </c>
      <c r="K73" s="1">
        <f t="shared" si="11"/>
        <v>802391</v>
      </c>
    </row>
    <row r="74" spans="1:11" ht="12.75" hidden="1">
      <c r="A74" s="1" t="s">
        <v>144</v>
      </c>
      <c r="B74" s="1">
        <f>+TREND(C74:E74)</f>
        <v>2694877.4999999995</v>
      </c>
      <c r="C74" s="1">
        <f>+C73</f>
        <v>2087362</v>
      </c>
      <c r="D74" s="1">
        <f aca="true" t="shared" si="12" ref="D74:K74">+D73</f>
        <v>1090335</v>
      </c>
      <c r="E74" s="1">
        <f t="shared" si="12"/>
        <v>-3551785</v>
      </c>
      <c r="F74" s="1">
        <f t="shared" si="12"/>
        <v>-3551785</v>
      </c>
      <c r="G74" s="1">
        <f t="shared" si="12"/>
        <v>-3551785</v>
      </c>
      <c r="H74" s="1">
        <f t="shared" si="12"/>
        <v>5664397</v>
      </c>
      <c r="I74" s="1">
        <f t="shared" si="12"/>
        <v>4171180</v>
      </c>
      <c r="J74" s="1">
        <f t="shared" si="12"/>
        <v>798278</v>
      </c>
      <c r="K74" s="1">
        <f t="shared" si="12"/>
        <v>802391</v>
      </c>
    </row>
    <row r="75" spans="1:11" ht="12.75" hidden="1">
      <c r="A75" s="1" t="s">
        <v>145</v>
      </c>
      <c r="B75" s="1">
        <f>+B84-(((B80+B81+B78)*B70)-B79)</f>
        <v>8837800.703594133</v>
      </c>
      <c r="C75" s="1">
        <f aca="true" t="shared" si="13" ref="C75:K75">+C84-(((C80+C81+C78)*C70)-C79)</f>
        <v>35179082.39945271</v>
      </c>
      <c r="D75" s="1">
        <f t="shared" si="13"/>
        <v>4784632.107665487</v>
      </c>
      <c r="E75" s="1">
        <f t="shared" si="13"/>
        <v>-9358815.819612347</v>
      </c>
      <c r="F75" s="1">
        <f t="shared" si="13"/>
        <v>-9352360.656003384</v>
      </c>
      <c r="G75" s="1">
        <f t="shared" si="13"/>
        <v>-9352360.656003384</v>
      </c>
      <c r="H75" s="1">
        <f t="shared" si="13"/>
        <v>6146294</v>
      </c>
      <c r="I75" s="1">
        <f t="shared" si="13"/>
        <v>6236795.857789928</v>
      </c>
      <c r="J75" s="1">
        <f t="shared" si="13"/>
        <v>6588767.3497248385</v>
      </c>
      <c r="K75" s="1">
        <f t="shared" si="13"/>
        <v>6932493.019268479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5482351</v>
      </c>
      <c r="C77" s="3">
        <v>18354711</v>
      </c>
      <c r="D77" s="3">
        <v>22468751</v>
      </c>
      <c r="E77" s="3">
        <v>32380376</v>
      </c>
      <c r="F77" s="3">
        <v>33328633</v>
      </c>
      <c r="G77" s="3">
        <v>33328633</v>
      </c>
      <c r="H77" s="3">
        <v>0</v>
      </c>
      <c r="I77" s="3">
        <v>35995151</v>
      </c>
      <c r="J77" s="3">
        <v>42986921</v>
      </c>
      <c r="K77" s="3">
        <v>43606759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35842499</v>
      </c>
      <c r="C79" s="3">
        <v>43219643</v>
      </c>
      <c r="D79" s="3">
        <v>16667028</v>
      </c>
      <c r="E79" s="3">
        <v>0</v>
      </c>
      <c r="F79" s="3">
        <v>0</v>
      </c>
      <c r="G79" s="3">
        <v>0</v>
      </c>
      <c r="H79" s="3">
        <v>6146294</v>
      </c>
      <c r="I79" s="3">
        <v>17467045</v>
      </c>
      <c r="J79" s="3">
        <v>18497601</v>
      </c>
      <c r="K79" s="3">
        <v>19533467</v>
      </c>
    </row>
    <row r="80" spans="1:11" ht="12.75" hidden="1">
      <c r="A80" s="2" t="s">
        <v>67</v>
      </c>
      <c r="B80" s="3">
        <v>5842674</v>
      </c>
      <c r="C80" s="3">
        <v>7310639</v>
      </c>
      <c r="D80" s="3">
        <v>10619143</v>
      </c>
      <c r="E80" s="3">
        <v>6983262</v>
      </c>
      <c r="F80" s="3">
        <v>6983262</v>
      </c>
      <c r="G80" s="3">
        <v>6983262</v>
      </c>
      <c r="H80" s="3">
        <v>18575138</v>
      </c>
      <c r="I80" s="3">
        <v>11128862</v>
      </c>
      <c r="J80" s="3">
        <v>11785465</v>
      </c>
      <c r="K80" s="3">
        <v>12445451</v>
      </c>
    </row>
    <row r="81" spans="1:11" ht="12.75" hidden="1">
      <c r="A81" s="2" t="s">
        <v>68</v>
      </c>
      <c r="B81" s="3">
        <v>3890370</v>
      </c>
      <c r="C81" s="3">
        <v>4509767</v>
      </c>
      <c r="D81" s="3">
        <v>2291598</v>
      </c>
      <c r="E81" s="3">
        <v>2375694</v>
      </c>
      <c r="F81" s="3">
        <v>2375694</v>
      </c>
      <c r="G81" s="3">
        <v>2375694</v>
      </c>
      <c r="H81" s="3">
        <v>0</v>
      </c>
      <c r="I81" s="3">
        <v>2401274</v>
      </c>
      <c r="J81" s="3">
        <v>2542949</v>
      </c>
      <c r="K81" s="3">
        <v>2685354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17087147</v>
      </c>
      <c r="C83" s="3">
        <v>12485372</v>
      </c>
      <c r="D83" s="3">
        <v>20679107</v>
      </c>
      <c r="E83" s="3">
        <v>32379891</v>
      </c>
      <c r="F83" s="3">
        <v>33305146</v>
      </c>
      <c r="G83" s="3">
        <v>33305146</v>
      </c>
      <c r="H83" s="3">
        <v>25546684</v>
      </c>
      <c r="I83" s="3">
        <v>35995452</v>
      </c>
      <c r="J83" s="3">
        <v>42988180</v>
      </c>
      <c r="K83" s="3">
        <v>43607246</v>
      </c>
    </row>
    <row r="84" spans="1:11" ht="12.75" hidden="1">
      <c r="A84" s="2" t="s">
        <v>71</v>
      </c>
      <c r="B84" s="3">
        <v>3330819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2300000</v>
      </c>
      <c r="J84" s="3">
        <v>2420000</v>
      </c>
      <c r="K84" s="3">
        <v>2530000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48017381</v>
      </c>
      <c r="C6" s="6">
        <v>49901919</v>
      </c>
      <c r="D6" s="23">
        <v>53801025</v>
      </c>
      <c r="E6" s="24">
        <v>56956850</v>
      </c>
      <c r="F6" s="6">
        <v>56956850</v>
      </c>
      <c r="G6" s="25">
        <v>56956850</v>
      </c>
      <c r="H6" s="26">
        <v>0</v>
      </c>
      <c r="I6" s="24">
        <v>65747554</v>
      </c>
      <c r="J6" s="6">
        <v>73754989</v>
      </c>
      <c r="K6" s="25">
        <v>82849707</v>
      </c>
    </row>
    <row r="7" spans="1:11" ht="13.5">
      <c r="A7" s="22" t="s">
        <v>19</v>
      </c>
      <c r="B7" s="6">
        <v>26998106</v>
      </c>
      <c r="C7" s="6">
        <v>27113167</v>
      </c>
      <c r="D7" s="23">
        <v>32865706</v>
      </c>
      <c r="E7" s="24">
        <v>25112812</v>
      </c>
      <c r="F7" s="6">
        <v>35155048</v>
      </c>
      <c r="G7" s="25">
        <v>35155048</v>
      </c>
      <c r="H7" s="26">
        <v>0</v>
      </c>
      <c r="I7" s="24">
        <v>30374350</v>
      </c>
      <c r="J7" s="6">
        <v>35196810</v>
      </c>
      <c r="K7" s="25">
        <v>37833503</v>
      </c>
    </row>
    <row r="8" spans="1:11" ht="13.5">
      <c r="A8" s="22" t="s">
        <v>20</v>
      </c>
      <c r="B8" s="6">
        <v>349641609</v>
      </c>
      <c r="C8" s="6">
        <v>396314460</v>
      </c>
      <c r="D8" s="23">
        <v>424058814</v>
      </c>
      <c r="E8" s="24">
        <v>457074554</v>
      </c>
      <c r="F8" s="6">
        <v>453113554</v>
      </c>
      <c r="G8" s="25">
        <v>453113554</v>
      </c>
      <c r="H8" s="26">
        <v>0</v>
      </c>
      <c r="I8" s="24">
        <v>490848800</v>
      </c>
      <c r="J8" s="6">
        <v>490837977</v>
      </c>
      <c r="K8" s="25">
        <v>531105852</v>
      </c>
    </row>
    <row r="9" spans="1:11" ht="13.5">
      <c r="A9" s="22" t="s">
        <v>21</v>
      </c>
      <c r="B9" s="6">
        <v>8776256</v>
      </c>
      <c r="C9" s="6">
        <v>10230269</v>
      </c>
      <c r="D9" s="23">
        <v>15360246</v>
      </c>
      <c r="E9" s="24">
        <v>42720750</v>
      </c>
      <c r="F9" s="6">
        <v>189318410</v>
      </c>
      <c r="G9" s="25">
        <v>189318410</v>
      </c>
      <c r="H9" s="26">
        <v>0</v>
      </c>
      <c r="I9" s="24">
        <v>32429709</v>
      </c>
      <c r="J9" s="6">
        <v>11956725</v>
      </c>
      <c r="K9" s="25">
        <v>1134351</v>
      </c>
    </row>
    <row r="10" spans="1:11" ht="25.5">
      <c r="A10" s="27" t="s">
        <v>134</v>
      </c>
      <c r="B10" s="28">
        <f>SUM(B5:B9)</f>
        <v>433433352</v>
      </c>
      <c r="C10" s="29">
        <f aca="true" t="shared" si="0" ref="C10:K10">SUM(C5:C9)</f>
        <v>483559815</v>
      </c>
      <c r="D10" s="30">
        <f t="shared" si="0"/>
        <v>526085791</v>
      </c>
      <c r="E10" s="28">
        <f t="shared" si="0"/>
        <v>581864966</v>
      </c>
      <c r="F10" s="29">
        <f t="shared" si="0"/>
        <v>734543862</v>
      </c>
      <c r="G10" s="31">
        <f t="shared" si="0"/>
        <v>734543862</v>
      </c>
      <c r="H10" s="32">
        <f t="shared" si="0"/>
        <v>0</v>
      </c>
      <c r="I10" s="28">
        <f t="shared" si="0"/>
        <v>619400413</v>
      </c>
      <c r="J10" s="29">
        <f t="shared" si="0"/>
        <v>611746501</v>
      </c>
      <c r="K10" s="31">
        <f t="shared" si="0"/>
        <v>652923413</v>
      </c>
    </row>
    <row r="11" spans="1:11" ht="13.5">
      <c r="A11" s="22" t="s">
        <v>22</v>
      </c>
      <c r="B11" s="6">
        <v>88084985</v>
      </c>
      <c r="C11" s="6">
        <v>99492607</v>
      </c>
      <c r="D11" s="23">
        <v>110823713</v>
      </c>
      <c r="E11" s="24">
        <v>157400448</v>
      </c>
      <c r="F11" s="6">
        <v>145354187</v>
      </c>
      <c r="G11" s="25">
        <v>145354187</v>
      </c>
      <c r="H11" s="26">
        <v>0</v>
      </c>
      <c r="I11" s="24">
        <v>175274589</v>
      </c>
      <c r="J11" s="6">
        <v>186768268</v>
      </c>
      <c r="K11" s="25">
        <v>191203038</v>
      </c>
    </row>
    <row r="12" spans="1:11" ht="13.5">
      <c r="A12" s="22" t="s">
        <v>23</v>
      </c>
      <c r="B12" s="6">
        <v>7869721</v>
      </c>
      <c r="C12" s="6">
        <v>8522650</v>
      </c>
      <c r="D12" s="23">
        <v>8813794</v>
      </c>
      <c r="E12" s="24">
        <v>10584105</v>
      </c>
      <c r="F12" s="6">
        <v>10584105</v>
      </c>
      <c r="G12" s="25">
        <v>10584105</v>
      </c>
      <c r="H12" s="26">
        <v>0</v>
      </c>
      <c r="I12" s="24">
        <v>11411487</v>
      </c>
      <c r="J12" s="6">
        <v>11942121</v>
      </c>
      <c r="K12" s="25">
        <v>12527285</v>
      </c>
    </row>
    <row r="13" spans="1:11" ht="13.5">
      <c r="A13" s="22" t="s">
        <v>135</v>
      </c>
      <c r="B13" s="6">
        <v>36542828</v>
      </c>
      <c r="C13" s="6">
        <v>50917325</v>
      </c>
      <c r="D13" s="23">
        <v>48971343</v>
      </c>
      <c r="E13" s="24">
        <v>48872180</v>
      </c>
      <c r="F13" s="6">
        <v>48872178</v>
      </c>
      <c r="G13" s="25">
        <v>48872178</v>
      </c>
      <c r="H13" s="26">
        <v>0</v>
      </c>
      <c r="I13" s="24">
        <v>52920151</v>
      </c>
      <c r="J13" s="6">
        <v>54969839</v>
      </c>
      <c r="K13" s="25">
        <v>57021240</v>
      </c>
    </row>
    <row r="14" spans="1:11" ht="13.5">
      <c r="A14" s="22" t="s">
        <v>24</v>
      </c>
      <c r="B14" s="6">
        <v>11900615</v>
      </c>
      <c r="C14" s="6">
        <v>19375204</v>
      </c>
      <c r="D14" s="23">
        <v>13637118</v>
      </c>
      <c r="E14" s="24">
        <v>7988223</v>
      </c>
      <c r="F14" s="6">
        <v>18543263</v>
      </c>
      <c r="G14" s="25">
        <v>18543263</v>
      </c>
      <c r="H14" s="26">
        <v>0</v>
      </c>
      <c r="I14" s="24">
        <v>16655926</v>
      </c>
      <c r="J14" s="6">
        <v>19206563</v>
      </c>
      <c r="K14" s="25">
        <v>10154770</v>
      </c>
    </row>
    <row r="15" spans="1:11" ht="13.5">
      <c r="A15" s="22" t="s">
        <v>25</v>
      </c>
      <c r="B15" s="6">
        <v>29204363</v>
      </c>
      <c r="C15" s="6">
        <v>29466495</v>
      </c>
      <c r="D15" s="23">
        <v>32470502</v>
      </c>
      <c r="E15" s="24">
        <v>26828433</v>
      </c>
      <c r="F15" s="6">
        <v>34036177</v>
      </c>
      <c r="G15" s="25">
        <v>34036177</v>
      </c>
      <c r="H15" s="26">
        <v>0</v>
      </c>
      <c r="I15" s="24">
        <v>41035303</v>
      </c>
      <c r="J15" s="6">
        <v>43293365</v>
      </c>
      <c r="K15" s="25">
        <v>45587742</v>
      </c>
    </row>
    <row r="16" spans="1:11" ht="13.5">
      <c r="A16" s="33" t="s">
        <v>26</v>
      </c>
      <c r="B16" s="6">
        <v>10330104</v>
      </c>
      <c r="C16" s="6">
        <v>11126978</v>
      </c>
      <c r="D16" s="23">
        <v>12233119</v>
      </c>
      <c r="E16" s="24">
        <v>13276808</v>
      </c>
      <c r="F16" s="6">
        <v>11598734</v>
      </c>
      <c r="G16" s="25">
        <v>11598734</v>
      </c>
      <c r="H16" s="26">
        <v>0</v>
      </c>
      <c r="I16" s="24">
        <v>12563000</v>
      </c>
      <c r="J16" s="6">
        <v>13066000</v>
      </c>
      <c r="K16" s="25">
        <v>13131000</v>
      </c>
    </row>
    <row r="17" spans="1:11" ht="13.5">
      <c r="A17" s="22" t="s">
        <v>27</v>
      </c>
      <c r="B17" s="6">
        <v>226564112</v>
      </c>
      <c r="C17" s="6">
        <v>252604797</v>
      </c>
      <c r="D17" s="23">
        <v>290406238</v>
      </c>
      <c r="E17" s="24">
        <v>321345757</v>
      </c>
      <c r="F17" s="6">
        <v>410670716</v>
      </c>
      <c r="G17" s="25">
        <v>410670716</v>
      </c>
      <c r="H17" s="26">
        <v>0</v>
      </c>
      <c r="I17" s="24">
        <v>334198308</v>
      </c>
      <c r="J17" s="6">
        <v>314273202</v>
      </c>
      <c r="K17" s="25">
        <v>358097451</v>
      </c>
    </row>
    <row r="18" spans="1:11" ht="13.5">
      <c r="A18" s="34" t="s">
        <v>28</v>
      </c>
      <c r="B18" s="35">
        <f>SUM(B11:B17)</f>
        <v>410496728</v>
      </c>
      <c r="C18" s="36">
        <f aca="true" t="shared" si="1" ref="C18:K18">SUM(C11:C17)</f>
        <v>471506056</v>
      </c>
      <c r="D18" s="37">
        <f t="shared" si="1"/>
        <v>517355827</v>
      </c>
      <c r="E18" s="35">
        <f t="shared" si="1"/>
        <v>586295954</v>
      </c>
      <c r="F18" s="36">
        <f t="shared" si="1"/>
        <v>679659360</v>
      </c>
      <c r="G18" s="38">
        <f t="shared" si="1"/>
        <v>679659360</v>
      </c>
      <c r="H18" s="39">
        <f t="shared" si="1"/>
        <v>0</v>
      </c>
      <c r="I18" s="35">
        <f t="shared" si="1"/>
        <v>644058764</v>
      </c>
      <c r="J18" s="36">
        <f t="shared" si="1"/>
        <v>643519358</v>
      </c>
      <c r="K18" s="38">
        <f t="shared" si="1"/>
        <v>687722526</v>
      </c>
    </row>
    <row r="19" spans="1:11" ht="13.5">
      <c r="A19" s="34" t="s">
        <v>29</v>
      </c>
      <c r="B19" s="40">
        <f>+B10-B18</f>
        <v>22936624</v>
      </c>
      <c r="C19" s="41">
        <f aca="true" t="shared" si="2" ref="C19:K19">+C10-C18</f>
        <v>12053759</v>
      </c>
      <c r="D19" s="42">
        <f t="shared" si="2"/>
        <v>8729964</v>
      </c>
      <c r="E19" s="40">
        <f t="shared" si="2"/>
        <v>-4430988</v>
      </c>
      <c r="F19" s="41">
        <f t="shared" si="2"/>
        <v>54884502</v>
      </c>
      <c r="G19" s="43">
        <f t="shared" si="2"/>
        <v>54884502</v>
      </c>
      <c r="H19" s="44">
        <f t="shared" si="2"/>
        <v>0</v>
      </c>
      <c r="I19" s="40">
        <f t="shared" si="2"/>
        <v>-24658351</v>
      </c>
      <c r="J19" s="41">
        <f t="shared" si="2"/>
        <v>-31772857</v>
      </c>
      <c r="K19" s="43">
        <f t="shared" si="2"/>
        <v>-34799113</v>
      </c>
    </row>
    <row r="20" spans="1:11" ht="13.5">
      <c r="A20" s="22" t="s">
        <v>30</v>
      </c>
      <c r="B20" s="24">
        <v>204283911</v>
      </c>
      <c r="C20" s="6">
        <v>173857180</v>
      </c>
      <c r="D20" s="23">
        <v>209558920</v>
      </c>
      <c r="E20" s="24">
        <v>342255446</v>
      </c>
      <c r="F20" s="6">
        <v>267755446</v>
      </c>
      <c r="G20" s="25">
        <v>267755446</v>
      </c>
      <c r="H20" s="26">
        <v>0</v>
      </c>
      <c r="I20" s="24">
        <v>489275200</v>
      </c>
      <c r="J20" s="6">
        <v>467052023</v>
      </c>
      <c r="K20" s="25">
        <v>444333148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227220535</v>
      </c>
      <c r="C22" s="52">
        <f aca="true" t="shared" si="3" ref="C22:K22">SUM(C19:C21)</f>
        <v>185910939</v>
      </c>
      <c r="D22" s="53">
        <f t="shared" si="3"/>
        <v>218288884</v>
      </c>
      <c r="E22" s="51">
        <f t="shared" si="3"/>
        <v>337824458</v>
      </c>
      <c r="F22" s="52">
        <f t="shared" si="3"/>
        <v>322639948</v>
      </c>
      <c r="G22" s="54">
        <f t="shared" si="3"/>
        <v>322639948</v>
      </c>
      <c r="H22" s="55">
        <f t="shared" si="3"/>
        <v>0</v>
      </c>
      <c r="I22" s="51">
        <f t="shared" si="3"/>
        <v>464616849</v>
      </c>
      <c r="J22" s="52">
        <f t="shared" si="3"/>
        <v>435279166</v>
      </c>
      <c r="K22" s="54">
        <f t="shared" si="3"/>
        <v>409534035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227220535</v>
      </c>
      <c r="C24" s="41">
        <f aca="true" t="shared" si="4" ref="C24:K24">SUM(C22:C23)</f>
        <v>185910939</v>
      </c>
      <c r="D24" s="42">
        <f t="shared" si="4"/>
        <v>218288884</v>
      </c>
      <c r="E24" s="40">
        <f t="shared" si="4"/>
        <v>337824458</v>
      </c>
      <c r="F24" s="41">
        <f t="shared" si="4"/>
        <v>322639948</v>
      </c>
      <c r="G24" s="43">
        <f t="shared" si="4"/>
        <v>322639948</v>
      </c>
      <c r="H24" s="44">
        <f t="shared" si="4"/>
        <v>0</v>
      </c>
      <c r="I24" s="40">
        <f t="shared" si="4"/>
        <v>464616849</v>
      </c>
      <c r="J24" s="41">
        <f t="shared" si="4"/>
        <v>435279166</v>
      </c>
      <c r="K24" s="43">
        <f t="shared" si="4"/>
        <v>409534035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201929222</v>
      </c>
      <c r="C27" s="7">
        <v>174201471</v>
      </c>
      <c r="D27" s="64">
        <v>218316795</v>
      </c>
      <c r="E27" s="65">
        <v>368696446</v>
      </c>
      <c r="F27" s="7">
        <v>353511400</v>
      </c>
      <c r="G27" s="66">
        <v>353511400</v>
      </c>
      <c r="H27" s="67">
        <v>0</v>
      </c>
      <c r="I27" s="65">
        <v>512244979</v>
      </c>
      <c r="J27" s="7">
        <v>484752023</v>
      </c>
      <c r="K27" s="66">
        <v>460853148</v>
      </c>
    </row>
    <row r="28" spans="1:11" ht="13.5">
      <c r="A28" s="68" t="s">
        <v>30</v>
      </c>
      <c r="B28" s="6">
        <v>186186966</v>
      </c>
      <c r="C28" s="6">
        <v>160743348</v>
      </c>
      <c r="D28" s="23">
        <v>182162577</v>
      </c>
      <c r="E28" s="24">
        <v>343086446</v>
      </c>
      <c r="F28" s="6">
        <v>263556369</v>
      </c>
      <c r="G28" s="25">
        <v>263556369</v>
      </c>
      <c r="H28" s="26">
        <v>0</v>
      </c>
      <c r="I28" s="24">
        <v>490275200</v>
      </c>
      <c r="J28" s="6">
        <v>471352023</v>
      </c>
      <c r="K28" s="25">
        <v>448833148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1500000</v>
      </c>
      <c r="G29" s="25">
        <v>1500000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956000</v>
      </c>
      <c r="C30" s="6">
        <v>3087848</v>
      </c>
      <c r="D30" s="23">
        <v>59806</v>
      </c>
      <c r="E30" s="24">
        <v>0</v>
      </c>
      <c r="F30" s="6">
        <v>11540640</v>
      </c>
      <c r="G30" s="25">
        <v>11540640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14786256</v>
      </c>
      <c r="C31" s="6">
        <v>10370275</v>
      </c>
      <c r="D31" s="23">
        <v>36094412</v>
      </c>
      <c r="E31" s="24">
        <v>25610000</v>
      </c>
      <c r="F31" s="6">
        <v>76914391</v>
      </c>
      <c r="G31" s="25">
        <v>76914391</v>
      </c>
      <c r="H31" s="26">
        <v>0</v>
      </c>
      <c r="I31" s="24">
        <v>21969779</v>
      </c>
      <c r="J31" s="6">
        <v>13400000</v>
      </c>
      <c r="K31" s="25">
        <v>12020000</v>
      </c>
    </row>
    <row r="32" spans="1:11" ht="13.5">
      <c r="A32" s="34" t="s">
        <v>36</v>
      </c>
      <c r="B32" s="7">
        <f>SUM(B28:B31)</f>
        <v>201929222</v>
      </c>
      <c r="C32" s="7">
        <f aca="true" t="shared" si="5" ref="C32:K32">SUM(C28:C31)</f>
        <v>174201471</v>
      </c>
      <c r="D32" s="64">
        <f t="shared" si="5"/>
        <v>218316795</v>
      </c>
      <c r="E32" s="65">
        <f t="shared" si="5"/>
        <v>368696446</v>
      </c>
      <c r="F32" s="7">
        <f t="shared" si="5"/>
        <v>353511400</v>
      </c>
      <c r="G32" s="66">
        <f t="shared" si="5"/>
        <v>353511400</v>
      </c>
      <c r="H32" s="67">
        <f t="shared" si="5"/>
        <v>0</v>
      </c>
      <c r="I32" s="65">
        <f t="shared" si="5"/>
        <v>512244979</v>
      </c>
      <c r="J32" s="7">
        <f t="shared" si="5"/>
        <v>484752023</v>
      </c>
      <c r="K32" s="66">
        <f t="shared" si="5"/>
        <v>460853148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420899226</v>
      </c>
      <c r="C35" s="6">
        <v>505448446</v>
      </c>
      <c r="D35" s="23">
        <v>589963536</v>
      </c>
      <c r="E35" s="24">
        <v>410431000</v>
      </c>
      <c r="F35" s="6">
        <v>410430910</v>
      </c>
      <c r="G35" s="25">
        <v>410430910</v>
      </c>
      <c r="H35" s="26">
        <v>-114920856</v>
      </c>
      <c r="I35" s="24">
        <v>375945000</v>
      </c>
      <c r="J35" s="6">
        <v>399178000</v>
      </c>
      <c r="K35" s="25">
        <v>420473000</v>
      </c>
    </row>
    <row r="36" spans="1:11" ht="13.5">
      <c r="A36" s="22" t="s">
        <v>39</v>
      </c>
      <c r="B36" s="6">
        <v>1098587497</v>
      </c>
      <c r="C36" s="6">
        <v>1199525662</v>
      </c>
      <c r="D36" s="23">
        <v>1366962878</v>
      </c>
      <c r="E36" s="24">
        <v>2019049000</v>
      </c>
      <c r="F36" s="6">
        <v>2003864549</v>
      </c>
      <c r="G36" s="25">
        <v>2003864549</v>
      </c>
      <c r="H36" s="26">
        <v>53710302</v>
      </c>
      <c r="I36" s="24">
        <v>2485765000</v>
      </c>
      <c r="J36" s="6">
        <v>2907207000</v>
      </c>
      <c r="K36" s="25">
        <v>3304909000</v>
      </c>
    </row>
    <row r="37" spans="1:11" ht="13.5">
      <c r="A37" s="22" t="s">
        <v>40</v>
      </c>
      <c r="B37" s="6">
        <v>172522734</v>
      </c>
      <c r="C37" s="6">
        <v>205504791</v>
      </c>
      <c r="D37" s="23">
        <v>241014221</v>
      </c>
      <c r="E37" s="24">
        <v>119991000</v>
      </c>
      <c r="F37" s="6">
        <v>119990857</v>
      </c>
      <c r="G37" s="25">
        <v>119990857</v>
      </c>
      <c r="H37" s="26">
        <v>-51288010</v>
      </c>
      <c r="I37" s="24">
        <v>147365000</v>
      </c>
      <c r="J37" s="6">
        <v>141185000</v>
      </c>
      <c r="K37" s="25">
        <v>139235000</v>
      </c>
    </row>
    <row r="38" spans="1:11" ht="13.5">
      <c r="A38" s="22" t="s">
        <v>41</v>
      </c>
      <c r="B38" s="6">
        <v>187422500</v>
      </c>
      <c r="C38" s="6">
        <v>154508108</v>
      </c>
      <c r="D38" s="23">
        <v>152662096</v>
      </c>
      <c r="E38" s="24">
        <v>160447000</v>
      </c>
      <c r="F38" s="6">
        <v>160446602</v>
      </c>
      <c r="G38" s="25">
        <v>160446602</v>
      </c>
      <c r="H38" s="26">
        <v>0</v>
      </c>
      <c r="I38" s="24">
        <v>154639000</v>
      </c>
      <c r="J38" s="6">
        <v>151822000</v>
      </c>
      <c r="K38" s="25">
        <v>152396000</v>
      </c>
    </row>
    <row r="39" spans="1:11" ht="13.5">
      <c r="A39" s="22" t="s">
        <v>42</v>
      </c>
      <c r="B39" s="6">
        <v>1159541489</v>
      </c>
      <c r="C39" s="6">
        <v>1344961209</v>
      </c>
      <c r="D39" s="23">
        <v>1563250097</v>
      </c>
      <c r="E39" s="24">
        <v>2149042000</v>
      </c>
      <c r="F39" s="6">
        <v>2133858000</v>
      </c>
      <c r="G39" s="25">
        <v>2133858000</v>
      </c>
      <c r="H39" s="26">
        <v>-9922544</v>
      </c>
      <c r="I39" s="24">
        <v>2559706000</v>
      </c>
      <c r="J39" s="6">
        <v>3013378000</v>
      </c>
      <c r="K39" s="25">
        <v>3433751000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212886933</v>
      </c>
      <c r="C42" s="6">
        <v>249403734</v>
      </c>
      <c r="D42" s="23">
        <v>278629649</v>
      </c>
      <c r="E42" s="24">
        <v>436879800</v>
      </c>
      <c r="F42" s="6">
        <v>272918400</v>
      </c>
      <c r="G42" s="25">
        <v>272918400</v>
      </c>
      <c r="H42" s="26">
        <v>340221953</v>
      </c>
      <c r="I42" s="24">
        <v>492598779</v>
      </c>
      <c r="J42" s="6">
        <v>486707298</v>
      </c>
      <c r="K42" s="25">
        <v>462303799</v>
      </c>
    </row>
    <row r="43" spans="1:11" ht="13.5">
      <c r="A43" s="22" t="s">
        <v>45</v>
      </c>
      <c r="B43" s="6">
        <v>-209249099</v>
      </c>
      <c r="C43" s="6">
        <v>-145830034</v>
      </c>
      <c r="D43" s="23">
        <v>-200775629</v>
      </c>
      <c r="E43" s="24">
        <v>-364271448</v>
      </c>
      <c r="F43" s="6">
        <v>-349085600</v>
      </c>
      <c r="G43" s="25">
        <v>-349085600</v>
      </c>
      <c r="H43" s="26">
        <v>-560828214</v>
      </c>
      <c r="I43" s="24">
        <v>-506820727</v>
      </c>
      <c r="J43" s="6">
        <v>-476412023</v>
      </c>
      <c r="K43" s="25">
        <v>-454723148</v>
      </c>
    </row>
    <row r="44" spans="1:11" ht="13.5">
      <c r="A44" s="22" t="s">
        <v>46</v>
      </c>
      <c r="B44" s="6">
        <v>-2279369</v>
      </c>
      <c r="C44" s="6">
        <v>-24442108</v>
      </c>
      <c r="D44" s="23">
        <v>-4946233</v>
      </c>
      <c r="E44" s="24">
        <v>-6151008</v>
      </c>
      <c r="F44" s="6">
        <v>-6151600</v>
      </c>
      <c r="G44" s="25">
        <v>-6151600</v>
      </c>
      <c r="H44" s="26">
        <v>-5225203</v>
      </c>
      <c r="I44" s="24">
        <v>-8662858</v>
      </c>
      <c r="J44" s="6">
        <v>-12036987</v>
      </c>
      <c r="K44" s="25">
        <v>-9559494</v>
      </c>
    </row>
    <row r="45" spans="1:11" ht="13.5">
      <c r="A45" s="34" t="s">
        <v>47</v>
      </c>
      <c r="B45" s="7">
        <v>366716906</v>
      </c>
      <c r="C45" s="7">
        <v>445848495</v>
      </c>
      <c r="D45" s="64">
        <v>518756278</v>
      </c>
      <c r="E45" s="65">
        <v>378488345</v>
      </c>
      <c r="F45" s="7">
        <v>436437200</v>
      </c>
      <c r="G45" s="66">
        <v>436437200</v>
      </c>
      <c r="H45" s="67">
        <v>-79085670</v>
      </c>
      <c r="I45" s="65">
        <v>413553193</v>
      </c>
      <c r="J45" s="7">
        <v>411811481</v>
      </c>
      <c r="K45" s="66">
        <v>409832638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412923699</v>
      </c>
      <c r="C48" s="6">
        <v>470521311</v>
      </c>
      <c r="D48" s="23">
        <v>541760751</v>
      </c>
      <c r="E48" s="24">
        <v>378490000</v>
      </c>
      <c r="F48" s="6">
        <v>378490000</v>
      </c>
      <c r="G48" s="25">
        <v>378490000</v>
      </c>
      <c r="H48" s="26">
        <v>-113838988</v>
      </c>
      <c r="I48" s="24">
        <v>359154000</v>
      </c>
      <c r="J48" s="6">
        <v>372224000</v>
      </c>
      <c r="K48" s="25">
        <v>385412000</v>
      </c>
    </row>
    <row r="49" spans="1:11" ht="13.5">
      <c r="A49" s="22" t="s">
        <v>50</v>
      </c>
      <c r="B49" s="6">
        <f>+B75</f>
        <v>399953058.0357866</v>
      </c>
      <c r="C49" s="6">
        <f aca="true" t="shared" si="6" ref="C49:K49">+C75</f>
        <v>458173008.3576981</v>
      </c>
      <c r="D49" s="23">
        <f t="shared" si="6"/>
        <v>528340307.42078054</v>
      </c>
      <c r="E49" s="24">
        <f t="shared" si="6"/>
        <v>311060191.9068757</v>
      </c>
      <c r="F49" s="6">
        <f t="shared" si="6"/>
        <v>390949728.8494988</v>
      </c>
      <c r="G49" s="25">
        <f t="shared" si="6"/>
        <v>390949728.8494988</v>
      </c>
      <c r="H49" s="26">
        <f t="shared" si="6"/>
        <v>-51263552</v>
      </c>
      <c r="I49" s="24">
        <f t="shared" si="6"/>
        <v>326359415.34331334</v>
      </c>
      <c r="J49" s="6">
        <f t="shared" si="6"/>
        <v>341670615.5562486</v>
      </c>
      <c r="K49" s="25">
        <f t="shared" si="6"/>
        <v>364100151.6952835</v>
      </c>
    </row>
    <row r="50" spans="1:11" ht="13.5">
      <c r="A50" s="34" t="s">
        <v>51</v>
      </c>
      <c r="B50" s="7">
        <f>+B48-B49</f>
        <v>12970640.964213371</v>
      </c>
      <c r="C50" s="7">
        <f aca="true" t="shared" si="7" ref="C50:K50">+C48-C49</f>
        <v>12348302.642301917</v>
      </c>
      <c r="D50" s="64">
        <f t="shared" si="7"/>
        <v>13420443.57921946</v>
      </c>
      <c r="E50" s="65">
        <f t="shared" si="7"/>
        <v>67429808.09312427</v>
      </c>
      <c r="F50" s="7">
        <f t="shared" si="7"/>
        <v>-12459728.849498808</v>
      </c>
      <c r="G50" s="66">
        <f t="shared" si="7"/>
        <v>-12459728.849498808</v>
      </c>
      <c r="H50" s="67">
        <f t="shared" si="7"/>
        <v>-62575436</v>
      </c>
      <c r="I50" s="65">
        <f t="shared" si="7"/>
        <v>32794584.656686664</v>
      </c>
      <c r="J50" s="7">
        <f t="shared" si="7"/>
        <v>30553384.443751395</v>
      </c>
      <c r="K50" s="66">
        <f t="shared" si="7"/>
        <v>21311848.304716527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1051884798</v>
      </c>
      <c r="C53" s="6">
        <v>1174412796</v>
      </c>
      <c r="D53" s="23">
        <v>1343565897</v>
      </c>
      <c r="E53" s="24">
        <v>1934878199</v>
      </c>
      <c r="F53" s="6">
        <v>1919693153</v>
      </c>
      <c r="G53" s="25">
        <v>1919693153</v>
      </c>
      <c r="H53" s="26">
        <v>1566181753</v>
      </c>
      <c r="I53" s="24">
        <v>2406977999</v>
      </c>
      <c r="J53" s="6">
        <v>2831261205</v>
      </c>
      <c r="K53" s="25">
        <v>3235093000</v>
      </c>
    </row>
    <row r="54" spans="1:11" ht="13.5">
      <c r="A54" s="22" t="s">
        <v>135</v>
      </c>
      <c r="B54" s="6">
        <v>36542828</v>
      </c>
      <c r="C54" s="6">
        <v>50917325</v>
      </c>
      <c r="D54" s="23">
        <v>48971343</v>
      </c>
      <c r="E54" s="24">
        <v>48872180</v>
      </c>
      <c r="F54" s="6">
        <v>48872178</v>
      </c>
      <c r="G54" s="25">
        <v>48872178</v>
      </c>
      <c r="H54" s="26">
        <v>0</v>
      </c>
      <c r="I54" s="24">
        <v>52920151</v>
      </c>
      <c r="J54" s="6">
        <v>54969839</v>
      </c>
      <c r="K54" s="25">
        <v>57021240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145864446</v>
      </c>
      <c r="F55" s="6">
        <v>38475085</v>
      </c>
      <c r="G55" s="25">
        <v>38475085</v>
      </c>
      <c r="H55" s="26">
        <v>0</v>
      </c>
      <c r="I55" s="24">
        <v>489510200</v>
      </c>
      <c r="J55" s="6">
        <v>474702023</v>
      </c>
      <c r="K55" s="25">
        <v>452833148</v>
      </c>
    </row>
    <row r="56" spans="1:11" ht="13.5">
      <c r="A56" s="22" t="s">
        <v>55</v>
      </c>
      <c r="B56" s="6">
        <v>33188790</v>
      </c>
      <c r="C56" s="6">
        <v>43985475</v>
      </c>
      <c r="D56" s="23">
        <v>52108417</v>
      </c>
      <c r="E56" s="24">
        <v>35951748</v>
      </c>
      <c r="F56" s="6">
        <v>0</v>
      </c>
      <c r="G56" s="25">
        <v>0</v>
      </c>
      <c r="H56" s="26">
        <v>0</v>
      </c>
      <c r="I56" s="24">
        <v>47625917</v>
      </c>
      <c r="J56" s="6">
        <v>54138646</v>
      </c>
      <c r="K56" s="25">
        <v>58367863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128463</v>
      </c>
      <c r="C59" s="6">
        <v>154156</v>
      </c>
      <c r="D59" s="23">
        <v>169571</v>
      </c>
      <c r="E59" s="24">
        <v>221984</v>
      </c>
      <c r="F59" s="6">
        <v>221984</v>
      </c>
      <c r="G59" s="25">
        <v>221984</v>
      </c>
      <c r="H59" s="26">
        <v>221984</v>
      </c>
      <c r="I59" s="24">
        <v>186528</v>
      </c>
      <c r="J59" s="6">
        <v>205181</v>
      </c>
      <c r="K59" s="25">
        <v>225699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50264</v>
      </c>
      <c r="C62" s="92">
        <v>49421</v>
      </c>
      <c r="D62" s="93">
        <v>54363</v>
      </c>
      <c r="E62" s="91">
        <v>45546</v>
      </c>
      <c r="F62" s="92">
        <v>45546</v>
      </c>
      <c r="G62" s="93">
        <v>45546</v>
      </c>
      <c r="H62" s="94">
        <v>45546</v>
      </c>
      <c r="I62" s="91">
        <v>59799</v>
      </c>
      <c r="J62" s="92">
        <v>65779</v>
      </c>
      <c r="K62" s="93">
        <v>72357</v>
      </c>
    </row>
    <row r="63" spans="1:11" ht="13.5">
      <c r="A63" s="90" t="s">
        <v>61</v>
      </c>
      <c r="B63" s="91">
        <v>57950</v>
      </c>
      <c r="C63" s="92">
        <v>37522</v>
      </c>
      <c r="D63" s="93">
        <v>41274</v>
      </c>
      <c r="E63" s="91">
        <v>27522</v>
      </c>
      <c r="F63" s="92">
        <v>27522</v>
      </c>
      <c r="G63" s="93">
        <v>27522</v>
      </c>
      <c r="H63" s="94">
        <v>27522</v>
      </c>
      <c r="I63" s="91">
        <v>45402</v>
      </c>
      <c r="J63" s="92">
        <v>49942</v>
      </c>
      <c r="K63" s="93">
        <v>54936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0.710129446367381</v>
      </c>
      <c r="C70" s="5">
        <f aca="true" t="shared" si="8" ref="C70:K70">IF(ISERROR(C71/C72),0,(C71/C72))</f>
        <v>0.9285376411049603</v>
      </c>
      <c r="D70" s="5">
        <f t="shared" si="8"/>
        <v>0.8446333064064135</v>
      </c>
      <c r="E70" s="5">
        <f t="shared" si="8"/>
        <v>0.6060553022945978</v>
      </c>
      <c r="F70" s="5">
        <f t="shared" si="8"/>
        <v>0.2508372136121184</v>
      </c>
      <c r="G70" s="5">
        <f t="shared" si="8"/>
        <v>0.2508372136121184</v>
      </c>
      <c r="H70" s="5">
        <f t="shared" si="8"/>
        <v>0</v>
      </c>
      <c r="I70" s="5">
        <f t="shared" si="8"/>
        <v>0.7061390171367886</v>
      </c>
      <c r="J70" s="5">
        <f t="shared" si="8"/>
        <v>0.9105365691321958</v>
      </c>
      <c r="K70" s="5">
        <f t="shared" si="8"/>
        <v>0.8976577792894932</v>
      </c>
    </row>
    <row r="71" spans="1:11" ht="12.75" hidden="1">
      <c r="A71" s="1" t="s">
        <v>141</v>
      </c>
      <c r="B71" s="1">
        <f>+B83</f>
        <v>40330834</v>
      </c>
      <c r="C71" s="1">
        <f aca="true" t="shared" si="9" ref="C71:K71">+C83</f>
        <v>55835000</v>
      </c>
      <c r="D71" s="1">
        <f t="shared" si="9"/>
        <v>58415913</v>
      </c>
      <c r="E71" s="1">
        <f t="shared" si="9"/>
        <v>60410138</v>
      </c>
      <c r="F71" s="1">
        <f t="shared" si="9"/>
        <v>61775000</v>
      </c>
      <c r="G71" s="1">
        <f t="shared" si="9"/>
        <v>61775000</v>
      </c>
      <c r="H71" s="1">
        <f t="shared" si="9"/>
        <v>1011140212</v>
      </c>
      <c r="I71" s="1">
        <f t="shared" si="9"/>
        <v>69326796</v>
      </c>
      <c r="J71" s="1">
        <f t="shared" si="9"/>
        <v>78043650</v>
      </c>
      <c r="K71" s="1">
        <f t="shared" si="9"/>
        <v>75388943</v>
      </c>
    </row>
    <row r="72" spans="1:11" ht="12.75" hidden="1">
      <c r="A72" s="1" t="s">
        <v>142</v>
      </c>
      <c r="B72" s="1">
        <f>+B77</f>
        <v>56793637</v>
      </c>
      <c r="C72" s="1">
        <f aca="true" t="shared" si="10" ref="C72:K72">+C77</f>
        <v>60132188</v>
      </c>
      <c r="D72" s="1">
        <f t="shared" si="10"/>
        <v>69161271</v>
      </c>
      <c r="E72" s="1">
        <f t="shared" si="10"/>
        <v>99677600</v>
      </c>
      <c r="F72" s="1">
        <f t="shared" si="10"/>
        <v>246275260</v>
      </c>
      <c r="G72" s="1">
        <f t="shared" si="10"/>
        <v>246275260</v>
      </c>
      <c r="H72" s="1">
        <f t="shared" si="10"/>
        <v>0</v>
      </c>
      <c r="I72" s="1">
        <f t="shared" si="10"/>
        <v>98177263</v>
      </c>
      <c r="J72" s="1">
        <f t="shared" si="10"/>
        <v>85711714</v>
      </c>
      <c r="K72" s="1">
        <f t="shared" si="10"/>
        <v>83984058</v>
      </c>
    </row>
    <row r="73" spans="1:11" ht="12.75" hidden="1">
      <c r="A73" s="1" t="s">
        <v>143</v>
      </c>
      <c r="B73" s="1">
        <f>+B74</f>
        <v>14478968.5</v>
      </c>
      <c r="C73" s="1">
        <f aca="true" t="shared" si="11" ref="C73:K73">+(C78+C80+C81+C82)-(B78+B80+B81+B82)</f>
        <v>4214825</v>
      </c>
      <c r="D73" s="1">
        <f t="shared" si="11"/>
        <v>12276918</v>
      </c>
      <c r="E73" s="1">
        <f t="shared" si="11"/>
        <v>-41245850</v>
      </c>
      <c r="F73" s="1">
        <f>+(F78+F80+F81+F82)-(D78+D80+D81+D82)</f>
        <v>-41245827</v>
      </c>
      <c r="G73" s="1">
        <f>+(G78+G80+G81+G82)-(D78+D80+D81+D82)</f>
        <v>-41245827</v>
      </c>
      <c r="H73" s="1">
        <f>+(H78+H80+H81+H82)-(D78+D80+D81+D82)</f>
        <v>-66121092</v>
      </c>
      <c r="I73" s="1">
        <f>+(I78+I80+I81+I82)-(E78+E80+E81+E82)</f>
        <v>-1312000</v>
      </c>
      <c r="J73" s="1">
        <f t="shared" si="11"/>
        <v>1302000</v>
      </c>
      <c r="K73" s="1">
        <f t="shared" si="11"/>
        <v>1426000</v>
      </c>
    </row>
    <row r="74" spans="1:11" ht="12.75" hidden="1">
      <c r="A74" s="1" t="s">
        <v>144</v>
      </c>
      <c r="B74" s="1">
        <f>+TREND(C74:E74)</f>
        <v>14478968.5</v>
      </c>
      <c r="C74" s="1">
        <f>+C73</f>
        <v>4214825</v>
      </c>
      <c r="D74" s="1">
        <f aca="true" t="shared" si="12" ref="D74:K74">+D73</f>
        <v>12276918</v>
      </c>
      <c r="E74" s="1">
        <f t="shared" si="12"/>
        <v>-41245850</v>
      </c>
      <c r="F74" s="1">
        <f t="shared" si="12"/>
        <v>-41245827</v>
      </c>
      <c r="G74" s="1">
        <f t="shared" si="12"/>
        <v>-41245827</v>
      </c>
      <c r="H74" s="1">
        <f t="shared" si="12"/>
        <v>-66121092</v>
      </c>
      <c r="I74" s="1">
        <f t="shared" si="12"/>
        <v>-1312000</v>
      </c>
      <c r="J74" s="1">
        <f t="shared" si="12"/>
        <v>1302000</v>
      </c>
      <c r="K74" s="1">
        <f t="shared" si="12"/>
        <v>1426000</v>
      </c>
    </row>
    <row r="75" spans="1:11" ht="12.75" hidden="1">
      <c r="A75" s="1" t="s">
        <v>145</v>
      </c>
      <c r="B75" s="1">
        <f>+B84-(((B80+B81+B78)*B70)-B79)</f>
        <v>399953058.0357866</v>
      </c>
      <c r="C75" s="1">
        <f aca="true" t="shared" si="13" ref="C75:K75">+C84-(((C80+C81+C78)*C70)-C79)</f>
        <v>458173008.3576981</v>
      </c>
      <c r="D75" s="1">
        <f t="shared" si="13"/>
        <v>528340307.42078054</v>
      </c>
      <c r="E75" s="1">
        <f t="shared" si="13"/>
        <v>311060191.9068757</v>
      </c>
      <c r="F75" s="1">
        <f t="shared" si="13"/>
        <v>390949728.8494988</v>
      </c>
      <c r="G75" s="1">
        <f t="shared" si="13"/>
        <v>390949728.8494988</v>
      </c>
      <c r="H75" s="1">
        <f t="shared" si="13"/>
        <v>-51263552</v>
      </c>
      <c r="I75" s="1">
        <f t="shared" si="13"/>
        <v>326359415.34331334</v>
      </c>
      <c r="J75" s="1">
        <f t="shared" si="13"/>
        <v>341670615.5562486</v>
      </c>
      <c r="K75" s="1">
        <f t="shared" si="13"/>
        <v>364100151.6952835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56793637</v>
      </c>
      <c r="C77" s="3">
        <v>60132188</v>
      </c>
      <c r="D77" s="3">
        <v>69161271</v>
      </c>
      <c r="E77" s="3">
        <v>99677600</v>
      </c>
      <c r="F77" s="3">
        <v>246275260</v>
      </c>
      <c r="G77" s="3">
        <v>246275260</v>
      </c>
      <c r="H77" s="3">
        <v>0</v>
      </c>
      <c r="I77" s="3">
        <v>98177263</v>
      </c>
      <c r="J77" s="3">
        <v>85711714</v>
      </c>
      <c r="K77" s="3">
        <v>83984058</v>
      </c>
    </row>
    <row r="78" spans="1:11" ht="12.75" hidden="1">
      <c r="A78" s="2" t="s">
        <v>65</v>
      </c>
      <c r="B78" s="3">
        <v>495901</v>
      </c>
      <c r="C78" s="3">
        <v>440148</v>
      </c>
      <c r="D78" s="3">
        <v>392637</v>
      </c>
      <c r="E78" s="3">
        <v>354000</v>
      </c>
      <c r="F78" s="3">
        <v>354113</v>
      </c>
      <c r="G78" s="3">
        <v>354113</v>
      </c>
      <c r="H78" s="3">
        <v>-3561</v>
      </c>
      <c r="I78" s="3">
        <v>313000</v>
      </c>
      <c r="J78" s="3">
        <v>266000</v>
      </c>
      <c r="K78" s="3">
        <v>215000</v>
      </c>
    </row>
    <row r="79" spans="1:11" ht="12.75" hidden="1">
      <c r="A79" s="2" t="s">
        <v>66</v>
      </c>
      <c r="B79" s="3">
        <v>153456804</v>
      </c>
      <c r="C79" s="3">
        <v>168870052</v>
      </c>
      <c r="D79" s="3">
        <v>214755856</v>
      </c>
      <c r="E79" s="3">
        <v>95209000</v>
      </c>
      <c r="F79" s="3">
        <v>95209057</v>
      </c>
      <c r="G79" s="3">
        <v>95209057</v>
      </c>
      <c r="H79" s="3">
        <v>-51263552</v>
      </c>
      <c r="I79" s="3">
        <v>115559000</v>
      </c>
      <c r="J79" s="3">
        <v>112827000</v>
      </c>
      <c r="K79" s="3">
        <v>114858000</v>
      </c>
    </row>
    <row r="80" spans="1:11" ht="12.75" hidden="1">
      <c r="A80" s="2" t="s">
        <v>67</v>
      </c>
      <c r="B80" s="3">
        <v>22969861</v>
      </c>
      <c r="C80" s="3">
        <v>37791179</v>
      </c>
      <c r="D80" s="3">
        <v>44203392</v>
      </c>
      <c r="E80" s="3">
        <v>13775000</v>
      </c>
      <c r="F80" s="3">
        <v>13775300</v>
      </c>
      <c r="G80" s="3">
        <v>13775300</v>
      </c>
      <c r="H80" s="3">
        <v>-443823</v>
      </c>
      <c r="I80" s="3">
        <v>11702000</v>
      </c>
      <c r="J80" s="3">
        <v>12444000</v>
      </c>
      <c r="K80" s="3">
        <v>13277000</v>
      </c>
    </row>
    <row r="81" spans="1:11" ht="12.75" hidden="1">
      <c r="A81" s="2" t="s">
        <v>68</v>
      </c>
      <c r="B81" s="3">
        <v>25055524</v>
      </c>
      <c r="C81" s="3">
        <v>14501684</v>
      </c>
      <c r="D81" s="3">
        <v>20412540</v>
      </c>
      <c r="E81" s="3">
        <v>9633000</v>
      </c>
      <c r="F81" s="3">
        <v>9632325</v>
      </c>
      <c r="G81" s="3">
        <v>9632325</v>
      </c>
      <c r="H81" s="3">
        <v>-625858</v>
      </c>
      <c r="I81" s="3">
        <v>10433000</v>
      </c>
      <c r="J81" s="3">
        <v>11038000</v>
      </c>
      <c r="K81" s="3">
        <v>11678000</v>
      </c>
    </row>
    <row r="82" spans="1:11" ht="12.75" hidden="1">
      <c r="A82" s="2" t="s">
        <v>69</v>
      </c>
      <c r="B82" s="3">
        <v>34821</v>
      </c>
      <c r="C82" s="3">
        <v>37921</v>
      </c>
      <c r="D82" s="3">
        <v>39281</v>
      </c>
      <c r="E82" s="3">
        <v>40000</v>
      </c>
      <c r="F82" s="3">
        <v>40285</v>
      </c>
      <c r="G82" s="3">
        <v>40285</v>
      </c>
      <c r="H82" s="3">
        <v>0</v>
      </c>
      <c r="I82" s="3">
        <v>42000</v>
      </c>
      <c r="J82" s="3">
        <v>44000</v>
      </c>
      <c r="K82" s="3">
        <v>48000</v>
      </c>
    </row>
    <row r="83" spans="1:11" ht="12.75" hidden="1">
      <c r="A83" s="2" t="s">
        <v>70</v>
      </c>
      <c r="B83" s="3">
        <v>40330834</v>
      </c>
      <c r="C83" s="3">
        <v>55835000</v>
      </c>
      <c r="D83" s="3">
        <v>58415913</v>
      </c>
      <c r="E83" s="3">
        <v>60410138</v>
      </c>
      <c r="F83" s="3">
        <v>61775000</v>
      </c>
      <c r="G83" s="3">
        <v>61775000</v>
      </c>
      <c r="H83" s="3">
        <v>1011140212</v>
      </c>
      <c r="I83" s="3">
        <v>69326796</v>
      </c>
      <c r="J83" s="3">
        <v>78043650</v>
      </c>
      <c r="K83" s="3">
        <v>75388943</v>
      </c>
    </row>
    <row r="84" spans="1:11" ht="12.75" hidden="1">
      <c r="A84" s="2" t="s">
        <v>71</v>
      </c>
      <c r="B84" s="3">
        <v>280952648</v>
      </c>
      <c r="C84" s="3">
        <v>338267542</v>
      </c>
      <c r="D84" s="3">
        <v>368492854</v>
      </c>
      <c r="E84" s="3">
        <v>230252278</v>
      </c>
      <c r="F84" s="3">
        <v>301701000</v>
      </c>
      <c r="G84" s="3">
        <v>301701000</v>
      </c>
      <c r="H84" s="3">
        <v>0</v>
      </c>
      <c r="I84" s="3">
        <v>226651824</v>
      </c>
      <c r="J84" s="3">
        <v>250467038</v>
      </c>
      <c r="K84" s="3">
        <v>271836198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21218998</v>
      </c>
      <c r="C5" s="6">
        <v>38607082</v>
      </c>
      <c r="D5" s="23">
        <v>32888217</v>
      </c>
      <c r="E5" s="24">
        <v>31685192</v>
      </c>
      <c r="F5" s="6">
        <v>35685192</v>
      </c>
      <c r="G5" s="25">
        <v>35685192</v>
      </c>
      <c r="H5" s="26">
        <v>0</v>
      </c>
      <c r="I5" s="24">
        <v>26769529</v>
      </c>
      <c r="J5" s="6">
        <v>28215084</v>
      </c>
      <c r="K5" s="25">
        <v>29738698</v>
      </c>
    </row>
    <row r="6" spans="1:11" ht="13.5">
      <c r="A6" s="22" t="s">
        <v>18</v>
      </c>
      <c r="B6" s="6">
        <v>15984019</v>
      </c>
      <c r="C6" s="6">
        <v>16801170</v>
      </c>
      <c r="D6" s="23">
        <v>17662764</v>
      </c>
      <c r="E6" s="24">
        <v>19605945</v>
      </c>
      <c r="F6" s="6">
        <v>19605945</v>
      </c>
      <c r="G6" s="25">
        <v>19605945</v>
      </c>
      <c r="H6" s="26">
        <v>0</v>
      </c>
      <c r="I6" s="24">
        <v>21655734</v>
      </c>
      <c r="J6" s="6">
        <v>22825145</v>
      </c>
      <c r="K6" s="25">
        <v>24057702</v>
      </c>
    </row>
    <row r="7" spans="1:11" ht="13.5">
      <c r="A7" s="22" t="s">
        <v>19</v>
      </c>
      <c r="B7" s="6">
        <v>2282713</v>
      </c>
      <c r="C7" s="6">
        <v>2808907</v>
      </c>
      <c r="D7" s="23">
        <v>3563627</v>
      </c>
      <c r="E7" s="24">
        <v>2500000</v>
      </c>
      <c r="F7" s="6">
        <v>3000000</v>
      </c>
      <c r="G7" s="25">
        <v>3000000</v>
      </c>
      <c r="H7" s="26">
        <v>0</v>
      </c>
      <c r="I7" s="24">
        <v>3000000</v>
      </c>
      <c r="J7" s="6">
        <v>3162000</v>
      </c>
      <c r="K7" s="25">
        <v>3332748</v>
      </c>
    </row>
    <row r="8" spans="1:11" ht="13.5">
      <c r="A8" s="22" t="s">
        <v>20</v>
      </c>
      <c r="B8" s="6">
        <v>97587456</v>
      </c>
      <c r="C8" s="6">
        <v>93022164</v>
      </c>
      <c r="D8" s="23">
        <v>114787740</v>
      </c>
      <c r="E8" s="24">
        <v>97242000</v>
      </c>
      <c r="F8" s="6">
        <v>97842000</v>
      </c>
      <c r="G8" s="25">
        <v>97842000</v>
      </c>
      <c r="H8" s="26">
        <v>0</v>
      </c>
      <c r="I8" s="24">
        <v>143970000</v>
      </c>
      <c r="J8" s="6">
        <v>149678000</v>
      </c>
      <c r="K8" s="25">
        <v>153553328</v>
      </c>
    </row>
    <row r="9" spans="1:11" ht="13.5">
      <c r="A9" s="22" t="s">
        <v>21</v>
      </c>
      <c r="B9" s="6">
        <v>19624197</v>
      </c>
      <c r="C9" s="6">
        <v>4909915</v>
      </c>
      <c r="D9" s="23">
        <v>5855738</v>
      </c>
      <c r="E9" s="24">
        <v>1364750</v>
      </c>
      <c r="F9" s="6">
        <v>15737750</v>
      </c>
      <c r="G9" s="25">
        <v>15737750</v>
      </c>
      <c r="H9" s="26">
        <v>0</v>
      </c>
      <c r="I9" s="24">
        <v>7411738</v>
      </c>
      <c r="J9" s="6">
        <v>9380536</v>
      </c>
      <c r="K9" s="25">
        <v>10940419</v>
      </c>
    </row>
    <row r="10" spans="1:11" ht="25.5">
      <c r="A10" s="27" t="s">
        <v>134</v>
      </c>
      <c r="B10" s="28">
        <f>SUM(B5:B9)</f>
        <v>156697383</v>
      </c>
      <c r="C10" s="29">
        <f aca="true" t="shared" si="0" ref="C10:K10">SUM(C5:C9)</f>
        <v>156149238</v>
      </c>
      <c r="D10" s="30">
        <f t="shared" si="0"/>
        <v>174758086</v>
      </c>
      <c r="E10" s="28">
        <f t="shared" si="0"/>
        <v>152397887</v>
      </c>
      <c r="F10" s="29">
        <f t="shared" si="0"/>
        <v>171870887</v>
      </c>
      <c r="G10" s="31">
        <f t="shared" si="0"/>
        <v>171870887</v>
      </c>
      <c r="H10" s="32">
        <f t="shared" si="0"/>
        <v>0</v>
      </c>
      <c r="I10" s="28">
        <f t="shared" si="0"/>
        <v>202807001</v>
      </c>
      <c r="J10" s="29">
        <f t="shared" si="0"/>
        <v>213260765</v>
      </c>
      <c r="K10" s="31">
        <f t="shared" si="0"/>
        <v>221622895</v>
      </c>
    </row>
    <row r="11" spans="1:11" ht="13.5">
      <c r="A11" s="22" t="s">
        <v>22</v>
      </c>
      <c r="B11" s="6">
        <v>30165834</v>
      </c>
      <c r="C11" s="6">
        <v>33053795</v>
      </c>
      <c r="D11" s="23">
        <v>47445632</v>
      </c>
      <c r="E11" s="24">
        <v>55829456</v>
      </c>
      <c r="F11" s="6">
        <v>55829456</v>
      </c>
      <c r="G11" s="25">
        <v>55829456</v>
      </c>
      <c r="H11" s="26">
        <v>0</v>
      </c>
      <c r="I11" s="24">
        <v>60613780</v>
      </c>
      <c r="J11" s="6">
        <v>63886925</v>
      </c>
      <c r="K11" s="25">
        <v>67592371</v>
      </c>
    </row>
    <row r="12" spans="1:11" ht="13.5">
      <c r="A12" s="22" t="s">
        <v>23</v>
      </c>
      <c r="B12" s="6">
        <v>7522755</v>
      </c>
      <c r="C12" s="6">
        <v>8028532</v>
      </c>
      <c r="D12" s="23">
        <v>9159265</v>
      </c>
      <c r="E12" s="24">
        <v>9717598</v>
      </c>
      <c r="F12" s="6">
        <v>9717598</v>
      </c>
      <c r="G12" s="25">
        <v>9717598</v>
      </c>
      <c r="H12" s="26">
        <v>0</v>
      </c>
      <c r="I12" s="24">
        <v>11292095</v>
      </c>
      <c r="J12" s="6">
        <v>11901868</v>
      </c>
      <c r="K12" s="25">
        <v>12592177</v>
      </c>
    </row>
    <row r="13" spans="1:11" ht="13.5">
      <c r="A13" s="22" t="s">
        <v>135</v>
      </c>
      <c r="B13" s="6">
        <v>15360051</v>
      </c>
      <c r="C13" s="6">
        <v>18773345</v>
      </c>
      <c r="D13" s="23">
        <v>18632384</v>
      </c>
      <c r="E13" s="24">
        <v>5973346</v>
      </c>
      <c r="F13" s="6">
        <v>18973346</v>
      </c>
      <c r="G13" s="25">
        <v>18973346</v>
      </c>
      <c r="H13" s="26">
        <v>0</v>
      </c>
      <c r="I13" s="24">
        <v>19000000</v>
      </c>
      <c r="J13" s="6">
        <v>20603280</v>
      </c>
      <c r="K13" s="25">
        <v>21709649</v>
      </c>
    </row>
    <row r="14" spans="1:11" ht="13.5">
      <c r="A14" s="22" t="s">
        <v>24</v>
      </c>
      <c r="B14" s="6">
        <v>14263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17450178</v>
      </c>
      <c r="C15" s="6">
        <v>16145778</v>
      </c>
      <c r="D15" s="23">
        <v>18579497</v>
      </c>
      <c r="E15" s="24">
        <v>26437108</v>
      </c>
      <c r="F15" s="6">
        <v>26937108</v>
      </c>
      <c r="G15" s="25">
        <v>26937108</v>
      </c>
      <c r="H15" s="26">
        <v>0</v>
      </c>
      <c r="I15" s="24">
        <v>31736161</v>
      </c>
      <c r="J15" s="6">
        <v>33449913</v>
      </c>
      <c r="K15" s="25">
        <v>35256209</v>
      </c>
    </row>
    <row r="16" spans="1:11" ht="13.5">
      <c r="A16" s="33" t="s">
        <v>26</v>
      </c>
      <c r="B16" s="6">
        <v>5788964</v>
      </c>
      <c r="C16" s="6">
        <v>3283731</v>
      </c>
      <c r="D16" s="23">
        <v>3865888</v>
      </c>
      <c r="E16" s="24">
        <v>0</v>
      </c>
      <c r="F16" s="6">
        <v>1550000</v>
      </c>
      <c r="G16" s="25">
        <v>1550000</v>
      </c>
      <c r="H16" s="26">
        <v>0</v>
      </c>
      <c r="I16" s="24">
        <v>19600000</v>
      </c>
      <c r="J16" s="6">
        <v>16686400</v>
      </c>
      <c r="K16" s="25">
        <v>19777466</v>
      </c>
    </row>
    <row r="17" spans="1:11" ht="13.5">
      <c r="A17" s="22" t="s">
        <v>27</v>
      </c>
      <c r="B17" s="6">
        <v>33103084</v>
      </c>
      <c r="C17" s="6">
        <v>42227714</v>
      </c>
      <c r="D17" s="23">
        <v>67308606</v>
      </c>
      <c r="E17" s="24">
        <v>54440381</v>
      </c>
      <c r="F17" s="6">
        <v>61300381</v>
      </c>
      <c r="G17" s="25">
        <v>61300381</v>
      </c>
      <c r="H17" s="26">
        <v>0</v>
      </c>
      <c r="I17" s="24">
        <v>60495912</v>
      </c>
      <c r="J17" s="6">
        <v>57363976</v>
      </c>
      <c r="K17" s="25">
        <v>57928417</v>
      </c>
    </row>
    <row r="18" spans="1:11" ht="13.5">
      <c r="A18" s="34" t="s">
        <v>28</v>
      </c>
      <c r="B18" s="35">
        <f>SUM(B11:B17)</f>
        <v>109405129</v>
      </c>
      <c r="C18" s="36">
        <f aca="true" t="shared" si="1" ref="C18:K18">SUM(C11:C17)</f>
        <v>121512895</v>
      </c>
      <c r="D18" s="37">
        <f t="shared" si="1"/>
        <v>164991272</v>
      </c>
      <c r="E18" s="35">
        <f t="shared" si="1"/>
        <v>152397889</v>
      </c>
      <c r="F18" s="36">
        <f t="shared" si="1"/>
        <v>174307889</v>
      </c>
      <c r="G18" s="38">
        <f t="shared" si="1"/>
        <v>174307889</v>
      </c>
      <c r="H18" s="39">
        <f t="shared" si="1"/>
        <v>0</v>
      </c>
      <c r="I18" s="35">
        <f t="shared" si="1"/>
        <v>202737948</v>
      </c>
      <c r="J18" s="36">
        <f t="shared" si="1"/>
        <v>203892362</v>
      </c>
      <c r="K18" s="38">
        <f t="shared" si="1"/>
        <v>214856289</v>
      </c>
    </row>
    <row r="19" spans="1:11" ht="13.5">
      <c r="A19" s="34" t="s">
        <v>29</v>
      </c>
      <c r="B19" s="40">
        <f>+B10-B18</f>
        <v>47292254</v>
      </c>
      <c r="C19" s="41">
        <f aca="true" t="shared" si="2" ref="C19:K19">+C10-C18</f>
        <v>34636343</v>
      </c>
      <c r="D19" s="42">
        <f t="shared" si="2"/>
        <v>9766814</v>
      </c>
      <c r="E19" s="40">
        <f t="shared" si="2"/>
        <v>-2</v>
      </c>
      <c r="F19" s="41">
        <f t="shared" si="2"/>
        <v>-2437002</v>
      </c>
      <c r="G19" s="43">
        <f t="shared" si="2"/>
        <v>-2437002</v>
      </c>
      <c r="H19" s="44">
        <f t="shared" si="2"/>
        <v>0</v>
      </c>
      <c r="I19" s="40">
        <f t="shared" si="2"/>
        <v>69053</v>
      </c>
      <c r="J19" s="41">
        <f t="shared" si="2"/>
        <v>9368403</v>
      </c>
      <c r="K19" s="43">
        <f t="shared" si="2"/>
        <v>6766606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62334000</v>
      </c>
      <c r="F20" s="6">
        <v>77918000</v>
      </c>
      <c r="G20" s="25">
        <v>77918000</v>
      </c>
      <c r="H20" s="26">
        <v>0</v>
      </c>
      <c r="I20" s="24">
        <v>82112000</v>
      </c>
      <c r="J20" s="6">
        <v>73417224</v>
      </c>
      <c r="K20" s="25">
        <v>55475065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47292254</v>
      </c>
      <c r="C22" s="52">
        <f aca="true" t="shared" si="3" ref="C22:K22">SUM(C19:C21)</f>
        <v>34636343</v>
      </c>
      <c r="D22" s="53">
        <f t="shared" si="3"/>
        <v>9766814</v>
      </c>
      <c r="E22" s="51">
        <f t="shared" si="3"/>
        <v>62333998</v>
      </c>
      <c r="F22" s="52">
        <f t="shared" si="3"/>
        <v>75480998</v>
      </c>
      <c r="G22" s="54">
        <f t="shared" si="3"/>
        <v>75480998</v>
      </c>
      <c r="H22" s="55">
        <f t="shared" si="3"/>
        <v>0</v>
      </c>
      <c r="I22" s="51">
        <f t="shared" si="3"/>
        <v>82181053</v>
      </c>
      <c r="J22" s="52">
        <f t="shared" si="3"/>
        <v>82785627</v>
      </c>
      <c r="K22" s="54">
        <f t="shared" si="3"/>
        <v>62241671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47292254</v>
      </c>
      <c r="C24" s="41">
        <f aca="true" t="shared" si="4" ref="C24:K24">SUM(C22:C23)</f>
        <v>34636343</v>
      </c>
      <c r="D24" s="42">
        <f t="shared" si="4"/>
        <v>9766814</v>
      </c>
      <c r="E24" s="40">
        <f t="shared" si="4"/>
        <v>62333998</v>
      </c>
      <c r="F24" s="41">
        <f t="shared" si="4"/>
        <v>75480998</v>
      </c>
      <c r="G24" s="43">
        <f t="shared" si="4"/>
        <v>75480998</v>
      </c>
      <c r="H24" s="44">
        <f t="shared" si="4"/>
        <v>0</v>
      </c>
      <c r="I24" s="40">
        <f t="shared" si="4"/>
        <v>82181053</v>
      </c>
      <c r="J24" s="41">
        <f t="shared" si="4"/>
        <v>82785627</v>
      </c>
      <c r="K24" s="43">
        <f t="shared" si="4"/>
        <v>62241671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68451398</v>
      </c>
      <c r="C27" s="7">
        <v>30510721</v>
      </c>
      <c r="D27" s="64">
        <v>25182175</v>
      </c>
      <c r="E27" s="65">
        <v>90497450</v>
      </c>
      <c r="F27" s="7">
        <v>75168000</v>
      </c>
      <c r="G27" s="66">
        <v>75168000</v>
      </c>
      <c r="H27" s="67">
        <v>0</v>
      </c>
      <c r="I27" s="65">
        <v>82112000</v>
      </c>
      <c r="J27" s="7">
        <v>73367224</v>
      </c>
      <c r="K27" s="66">
        <v>55475065</v>
      </c>
    </row>
    <row r="28" spans="1:11" ht="13.5">
      <c r="A28" s="68" t="s">
        <v>30</v>
      </c>
      <c r="B28" s="6">
        <v>60701574</v>
      </c>
      <c r="C28" s="6">
        <v>26434346</v>
      </c>
      <c r="D28" s="23">
        <v>15184519</v>
      </c>
      <c r="E28" s="24">
        <v>62335000</v>
      </c>
      <c r="F28" s="6">
        <v>57845000</v>
      </c>
      <c r="G28" s="25">
        <v>57845000</v>
      </c>
      <c r="H28" s="26">
        <v>0</v>
      </c>
      <c r="I28" s="24">
        <v>43886000</v>
      </c>
      <c r="J28" s="6">
        <v>39528000</v>
      </c>
      <c r="K28" s="25">
        <v>41363000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7749824</v>
      </c>
      <c r="C31" s="6">
        <v>4076375</v>
      </c>
      <c r="D31" s="23">
        <v>9997656</v>
      </c>
      <c r="E31" s="24">
        <v>28162450</v>
      </c>
      <c r="F31" s="6">
        <v>17323000</v>
      </c>
      <c r="G31" s="25">
        <v>17323000</v>
      </c>
      <c r="H31" s="26">
        <v>0</v>
      </c>
      <c r="I31" s="24">
        <v>38226000</v>
      </c>
      <c r="J31" s="6">
        <v>33839224</v>
      </c>
      <c r="K31" s="25">
        <v>14112065</v>
      </c>
    </row>
    <row r="32" spans="1:11" ht="13.5">
      <c r="A32" s="34" t="s">
        <v>36</v>
      </c>
      <c r="B32" s="7">
        <f>SUM(B28:B31)</f>
        <v>68451398</v>
      </c>
      <c r="C32" s="7">
        <f aca="true" t="shared" si="5" ref="C32:K32">SUM(C28:C31)</f>
        <v>30510721</v>
      </c>
      <c r="D32" s="64">
        <f t="shared" si="5"/>
        <v>25182175</v>
      </c>
      <c r="E32" s="65">
        <f t="shared" si="5"/>
        <v>90497450</v>
      </c>
      <c r="F32" s="7">
        <f t="shared" si="5"/>
        <v>75168000</v>
      </c>
      <c r="G32" s="66">
        <f t="shared" si="5"/>
        <v>75168000</v>
      </c>
      <c r="H32" s="67">
        <f t="shared" si="5"/>
        <v>0</v>
      </c>
      <c r="I32" s="65">
        <f t="shared" si="5"/>
        <v>82112000</v>
      </c>
      <c r="J32" s="7">
        <f t="shared" si="5"/>
        <v>73367224</v>
      </c>
      <c r="K32" s="66">
        <f t="shared" si="5"/>
        <v>55475065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77177618</v>
      </c>
      <c r="C35" s="6">
        <v>103349407</v>
      </c>
      <c r="D35" s="23">
        <v>90919032</v>
      </c>
      <c r="E35" s="24">
        <v>93711000</v>
      </c>
      <c r="F35" s="6">
        <v>112085000</v>
      </c>
      <c r="G35" s="25">
        <v>112085000</v>
      </c>
      <c r="H35" s="26">
        <v>126682434</v>
      </c>
      <c r="I35" s="24">
        <v>122868000</v>
      </c>
      <c r="J35" s="6">
        <v>128000000</v>
      </c>
      <c r="K35" s="25">
        <v>107000000</v>
      </c>
    </row>
    <row r="36" spans="1:11" ht="13.5">
      <c r="A36" s="22" t="s">
        <v>39</v>
      </c>
      <c r="B36" s="6">
        <v>243611719</v>
      </c>
      <c r="C36" s="6">
        <v>254994472</v>
      </c>
      <c r="D36" s="23">
        <v>307316200</v>
      </c>
      <c r="E36" s="24">
        <v>315675000</v>
      </c>
      <c r="F36" s="6">
        <v>279391000</v>
      </c>
      <c r="G36" s="25">
        <v>279391000</v>
      </c>
      <c r="H36" s="26">
        <v>258605218</v>
      </c>
      <c r="I36" s="24">
        <v>320636000</v>
      </c>
      <c r="J36" s="6">
        <v>357698000</v>
      </c>
      <c r="K36" s="25">
        <v>424571000</v>
      </c>
    </row>
    <row r="37" spans="1:11" ht="13.5">
      <c r="A37" s="22" t="s">
        <v>40</v>
      </c>
      <c r="B37" s="6">
        <v>17430173</v>
      </c>
      <c r="C37" s="6">
        <v>20598884</v>
      </c>
      <c r="D37" s="23">
        <v>25212983</v>
      </c>
      <c r="E37" s="24">
        <v>13208000</v>
      </c>
      <c r="F37" s="6">
        <v>23093000</v>
      </c>
      <c r="G37" s="25">
        <v>23093000</v>
      </c>
      <c r="H37" s="26">
        <v>23927358</v>
      </c>
      <c r="I37" s="24">
        <v>15045000</v>
      </c>
      <c r="J37" s="6">
        <v>15045000</v>
      </c>
      <c r="K37" s="25">
        <v>15045000</v>
      </c>
    </row>
    <row r="38" spans="1:11" ht="13.5">
      <c r="A38" s="22" t="s">
        <v>41</v>
      </c>
      <c r="B38" s="6">
        <v>10219843</v>
      </c>
      <c r="C38" s="6">
        <v>9730505</v>
      </c>
      <c r="D38" s="23">
        <v>11555383</v>
      </c>
      <c r="E38" s="24">
        <v>10000000</v>
      </c>
      <c r="F38" s="6">
        <v>10000000</v>
      </c>
      <c r="G38" s="25">
        <v>10000000</v>
      </c>
      <c r="H38" s="26">
        <v>9730505</v>
      </c>
      <c r="I38" s="24">
        <v>13000000</v>
      </c>
      <c r="J38" s="6">
        <v>13000000</v>
      </c>
      <c r="K38" s="25">
        <v>13000000</v>
      </c>
    </row>
    <row r="39" spans="1:11" ht="13.5">
      <c r="A39" s="22" t="s">
        <v>42</v>
      </c>
      <c r="B39" s="6">
        <v>293139321</v>
      </c>
      <c r="C39" s="6">
        <v>328014490</v>
      </c>
      <c r="D39" s="23">
        <v>361466866</v>
      </c>
      <c r="E39" s="24">
        <v>386178000</v>
      </c>
      <c r="F39" s="6">
        <v>358383000</v>
      </c>
      <c r="G39" s="25">
        <v>358383000</v>
      </c>
      <c r="H39" s="26">
        <v>351629787</v>
      </c>
      <c r="I39" s="24">
        <v>415459000</v>
      </c>
      <c r="J39" s="6">
        <v>457653000</v>
      </c>
      <c r="K39" s="25">
        <v>503526000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68475632</v>
      </c>
      <c r="C42" s="6">
        <v>40056603</v>
      </c>
      <c r="D42" s="23">
        <v>35690802</v>
      </c>
      <c r="E42" s="24">
        <v>77520498</v>
      </c>
      <c r="F42" s="6">
        <v>52291055</v>
      </c>
      <c r="G42" s="25">
        <v>52291055</v>
      </c>
      <c r="H42" s="26">
        <v>100046145</v>
      </c>
      <c r="I42" s="24">
        <v>50800254</v>
      </c>
      <c r="J42" s="6">
        <v>55158875</v>
      </c>
      <c r="K42" s="25">
        <v>53670716</v>
      </c>
    </row>
    <row r="43" spans="1:11" ht="13.5">
      <c r="A43" s="22" t="s">
        <v>45</v>
      </c>
      <c r="B43" s="6">
        <v>-40926574</v>
      </c>
      <c r="C43" s="6">
        <v>-29772779</v>
      </c>
      <c r="D43" s="23">
        <v>-48259011</v>
      </c>
      <c r="E43" s="24">
        <v>-90780000</v>
      </c>
      <c r="F43" s="6">
        <v>0</v>
      </c>
      <c r="G43" s="25">
        <v>0</v>
      </c>
      <c r="H43" s="26">
        <v>-73077</v>
      </c>
      <c r="I43" s="24">
        <v>-82112004</v>
      </c>
      <c r="J43" s="6">
        <v>-73367224</v>
      </c>
      <c r="K43" s="25">
        <v>-55475065</v>
      </c>
    </row>
    <row r="44" spans="1:11" ht="13.5">
      <c r="A44" s="22" t="s">
        <v>46</v>
      </c>
      <c r="B44" s="6">
        <v>-134499</v>
      </c>
      <c r="C44" s="6">
        <v>0</v>
      </c>
      <c r="D44" s="23">
        <v>0</v>
      </c>
      <c r="E44" s="24">
        <v>0</v>
      </c>
      <c r="F44" s="6">
        <v>27840</v>
      </c>
      <c r="G44" s="25">
        <v>27840</v>
      </c>
      <c r="H44" s="26">
        <v>58792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63189696</v>
      </c>
      <c r="C45" s="7">
        <v>73473518</v>
      </c>
      <c r="D45" s="64">
        <v>48337100</v>
      </c>
      <c r="E45" s="65">
        <v>53264498</v>
      </c>
      <c r="F45" s="7">
        <v>113224204</v>
      </c>
      <c r="G45" s="66">
        <v>113224204</v>
      </c>
      <c r="H45" s="67">
        <v>134010781</v>
      </c>
      <c r="I45" s="65">
        <v>28486250</v>
      </c>
      <c r="J45" s="7">
        <v>10277901</v>
      </c>
      <c r="K45" s="66">
        <v>8473552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63189694</v>
      </c>
      <c r="C48" s="6">
        <v>73473518</v>
      </c>
      <c r="D48" s="23">
        <v>60905309</v>
      </c>
      <c r="E48" s="24">
        <v>53711000</v>
      </c>
      <c r="F48" s="6">
        <v>68084000</v>
      </c>
      <c r="G48" s="25">
        <v>68084000</v>
      </c>
      <c r="H48" s="26">
        <v>81835374</v>
      </c>
      <c r="I48" s="24">
        <v>73868000</v>
      </c>
      <c r="J48" s="6">
        <v>50000000</v>
      </c>
      <c r="K48" s="25">
        <v>40000000</v>
      </c>
    </row>
    <row r="49" spans="1:11" ht="13.5">
      <c r="A49" s="22" t="s">
        <v>50</v>
      </c>
      <c r="B49" s="6">
        <f>+B75</f>
        <v>30074846.0857905</v>
      </c>
      <c r="C49" s="6">
        <f aca="true" t="shared" si="6" ref="C49:K49">+C75</f>
        <v>31218481.184566673</v>
      </c>
      <c r="D49" s="23">
        <f t="shared" si="6"/>
        <v>39991808.862360045</v>
      </c>
      <c r="E49" s="24">
        <f t="shared" si="6"/>
        <v>-2543444.328342624</v>
      </c>
      <c r="F49" s="6">
        <f t="shared" si="6"/>
        <v>15234061.789325237</v>
      </c>
      <c r="G49" s="25">
        <f t="shared" si="6"/>
        <v>15234061.789325237</v>
      </c>
      <c r="H49" s="26">
        <f t="shared" si="6"/>
        <v>59841766</v>
      </c>
      <c r="I49" s="24">
        <f t="shared" si="6"/>
        <v>-7109439.448583566</v>
      </c>
      <c r="J49" s="6">
        <f t="shared" si="6"/>
        <v>-26708054.093654722</v>
      </c>
      <c r="K49" s="25">
        <f t="shared" si="6"/>
        <v>-18166195.166308686</v>
      </c>
    </row>
    <row r="50" spans="1:11" ht="13.5">
      <c r="A50" s="34" t="s">
        <v>51</v>
      </c>
      <c r="B50" s="7">
        <f>+B48-B49</f>
        <v>33114847.9142095</v>
      </c>
      <c r="C50" s="7">
        <f aca="true" t="shared" si="7" ref="C50:K50">+C48-C49</f>
        <v>42255036.81543332</v>
      </c>
      <c r="D50" s="64">
        <f t="shared" si="7"/>
        <v>20913500.137639955</v>
      </c>
      <c r="E50" s="65">
        <f t="shared" si="7"/>
        <v>56254444.328342624</v>
      </c>
      <c r="F50" s="7">
        <f t="shared" si="7"/>
        <v>52849938.21067476</v>
      </c>
      <c r="G50" s="66">
        <f t="shared" si="7"/>
        <v>52849938.21067476</v>
      </c>
      <c r="H50" s="67">
        <f t="shared" si="7"/>
        <v>21993608</v>
      </c>
      <c r="I50" s="65">
        <f t="shared" si="7"/>
        <v>80977439.44858357</v>
      </c>
      <c r="J50" s="7">
        <f t="shared" si="7"/>
        <v>76708054.09365472</v>
      </c>
      <c r="K50" s="66">
        <f t="shared" si="7"/>
        <v>58166195.166308686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138649398</v>
      </c>
      <c r="C53" s="6">
        <v>267052721</v>
      </c>
      <c r="D53" s="23">
        <v>446117175</v>
      </c>
      <c r="E53" s="24">
        <v>294434206</v>
      </c>
      <c r="F53" s="6">
        <v>279104756</v>
      </c>
      <c r="G53" s="25">
        <v>279104756</v>
      </c>
      <c r="H53" s="26">
        <v>203936756</v>
      </c>
      <c r="I53" s="24">
        <v>294434000</v>
      </c>
      <c r="J53" s="6">
        <v>314934000</v>
      </c>
      <c r="K53" s="25">
        <v>322914000</v>
      </c>
    </row>
    <row r="54" spans="1:11" ht="13.5">
      <c r="A54" s="22" t="s">
        <v>135</v>
      </c>
      <c r="B54" s="6">
        <v>15360051</v>
      </c>
      <c r="C54" s="6">
        <v>18773345</v>
      </c>
      <c r="D54" s="23">
        <v>18632384</v>
      </c>
      <c r="E54" s="24">
        <v>5973346</v>
      </c>
      <c r="F54" s="6">
        <v>18973346</v>
      </c>
      <c r="G54" s="25">
        <v>18973346</v>
      </c>
      <c r="H54" s="26">
        <v>0</v>
      </c>
      <c r="I54" s="24">
        <v>19000000</v>
      </c>
      <c r="J54" s="6">
        <v>20603280</v>
      </c>
      <c r="K54" s="25">
        <v>21709649</v>
      </c>
    </row>
    <row r="55" spans="1:11" ht="13.5">
      <c r="A55" s="22" t="s">
        <v>54</v>
      </c>
      <c r="B55" s="6">
        <v>0</v>
      </c>
      <c r="C55" s="6">
        <v>30510721</v>
      </c>
      <c r="D55" s="23">
        <v>0</v>
      </c>
      <c r="E55" s="24">
        <v>30647000</v>
      </c>
      <c r="F55" s="6">
        <v>75168000</v>
      </c>
      <c r="G55" s="25">
        <v>75168000</v>
      </c>
      <c r="H55" s="26">
        <v>0</v>
      </c>
      <c r="I55" s="24">
        <v>23254000</v>
      </c>
      <c r="J55" s="6">
        <v>17804900</v>
      </c>
      <c r="K55" s="25">
        <v>17475400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24937000</v>
      </c>
      <c r="F56" s="6">
        <v>2750000</v>
      </c>
      <c r="G56" s="25">
        <v>2750000</v>
      </c>
      <c r="H56" s="26">
        <v>0</v>
      </c>
      <c r="I56" s="24">
        <v>29484340</v>
      </c>
      <c r="J56" s="6">
        <v>31075800</v>
      </c>
      <c r="K56" s="25">
        <v>32797000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730000</v>
      </c>
      <c r="C59" s="6">
        <v>730000</v>
      </c>
      <c r="D59" s="23">
        <v>0</v>
      </c>
      <c r="E59" s="24">
        <v>1160000</v>
      </c>
      <c r="F59" s="6">
        <v>730000</v>
      </c>
      <c r="G59" s="25">
        <v>730000</v>
      </c>
      <c r="H59" s="26">
        <v>730000</v>
      </c>
      <c r="I59" s="24">
        <v>730000</v>
      </c>
      <c r="J59" s="6">
        <v>730000</v>
      </c>
      <c r="K59" s="25">
        <v>730000</v>
      </c>
    </row>
    <row r="60" spans="1:11" ht="13.5">
      <c r="A60" s="33" t="s">
        <v>58</v>
      </c>
      <c r="B60" s="6">
        <v>3730000</v>
      </c>
      <c r="C60" s="6">
        <v>3730000</v>
      </c>
      <c r="D60" s="23">
        <v>0</v>
      </c>
      <c r="E60" s="24">
        <v>4710000</v>
      </c>
      <c r="F60" s="6">
        <v>3730000</v>
      </c>
      <c r="G60" s="25">
        <v>3730000</v>
      </c>
      <c r="H60" s="26">
        <v>3730000</v>
      </c>
      <c r="I60" s="24">
        <v>3730000</v>
      </c>
      <c r="J60" s="6">
        <v>3730000</v>
      </c>
      <c r="K60" s="25">
        <v>3730000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15060</v>
      </c>
      <c r="C64" s="92">
        <v>15060</v>
      </c>
      <c r="D64" s="93">
        <v>0</v>
      </c>
      <c r="E64" s="91">
        <v>15060</v>
      </c>
      <c r="F64" s="92">
        <v>15060</v>
      </c>
      <c r="G64" s="93">
        <v>15060</v>
      </c>
      <c r="H64" s="94">
        <v>15060</v>
      </c>
      <c r="I64" s="91">
        <v>15060</v>
      </c>
      <c r="J64" s="92">
        <v>15060</v>
      </c>
      <c r="K64" s="93">
        <v>15060</v>
      </c>
    </row>
    <row r="65" spans="1:11" ht="13.5">
      <c r="A65" s="90" t="s">
        <v>63</v>
      </c>
      <c r="B65" s="91">
        <v>8862</v>
      </c>
      <c r="C65" s="92">
        <v>8862</v>
      </c>
      <c r="D65" s="93">
        <v>0</v>
      </c>
      <c r="E65" s="91">
        <v>9962</v>
      </c>
      <c r="F65" s="92">
        <v>8862</v>
      </c>
      <c r="G65" s="93">
        <v>8862</v>
      </c>
      <c r="H65" s="94">
        <v>8862</v>
      </c>
      <c r="I65" s="91">
        <v>8862</v>
      </c>
      <c r="J65" s="92">
        <v>8862</v>
      </c>
      <c r="K65" s="93">
        <v>8862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0.8712795422277784</v>
      </c>
      <c r="C70" s="5">
        <f aca="true" t="shared" si="8" ref="C70:K70">IF(ISERROR(C71/C72),0,(C71/C72))</f>
        <v>0.6366031138841266</v>
      </c>
      <c r="D70" s="5">
        <f t="shared" si="8"/>
        <v>0.74254416393196</v>
      </c>
      <c r="E70" s="5">
        <f t="shared" si="8"/>
        <v>0.8257861082085656</v>
      </c>
      <c r="F70" s="5">
        <f t="shared" si="8"/>
        <v>0.9999758689728588</v>
      </c>
      <c r="G70" s="5">
        <f t="shared" si="8"/>
        <v>0.9999758689728588</v>
      </c>
      <c r="H70" s="5">
        <f t="shared" si="8"/>
        <v>0</v>
      </c>
      <c r="I70" s="5">
        <f t="shared" si="8"/>
        <v>0.7246824377261952</v>
      </c>
      <c r="J70" s="5">
        <f t="shared" si="8"/>
        <v>0.7065135140212144</v>
      </c>
      <c r="K70" s="5">
        <f t="shared" si="8"/>
        <v>0.6950178383031147</v>
      </c>
    </row>
    <row r="71" spans="1:11" ht="12.75" hidden="1">
      <c r="A71" s="1" t="s">
        <v>141</v>
      </c>
      <c r="B71" s="1">
        <f>+B83</f>
        <v>49512389</v>
      </c>
      <c r="C71" s="1">
        <f aca="true" t="shared" si="9" ref="C71:K71">+C83</f>
        <v>38008133</v>
      </c>
      <c r="D71" s="1">
        <f t="shared" si="9"/>
        <v>41884480</v>
      </c>
      <c r="E71" s="1">
        <f t="shared" si="9"/>
        <v>43482500</v>
      </c>
      <c r="F71" s="1">
        <f t="shared" si="9"/>
        <v>71027173</v>
      </c>
      <c r="G71" s="1">
        <f t="shared" si="9"/>
        <v>71027173</v>
      </c>
      <c r="H71" s="1">
        <f t="shared" si="9"/>
        <v>52253317</v>
      </c>
      <c r="I71" s="1">
        <f t="shared" si="9"/>
        <v>40464094</v>
      </c>
      <c r="J71" s="1">
        <f t="shared" si="9"/>
        <v>42688087</v>
      </c>
      <c r="K71" s="1">
        <f t="shared" si="9"/>
        <v>44993244</v>
      </c>
    </row>
    <row r="72" spans="1:11" ht="12.75" hidden="1">
      <c r="A72" s="1" t="s">
        <v>142</v>
      </c>
      <c r="B72" s="1">
        <f>+B77</f>
        <v>56827214</v>
      </c>
      <c r="C72" s="1">
        <f aca="true" t="shared" si="10" ref="C72:K72">+C77</f>
        <v>59704598</v>
      </c>
      <c r="D72" s="1">
        <f t="shared" si="10"/>
        <v>56406719</v>
      </c>
      <c r="E72" s="1">
        <f t="shared" si="10"/>
        <v>52655887</v>
      </c>
      <c r="F72" s="1">
        <f t="shared" si="10"/>
        <v>71028887</v>
      </c>
      <c r="G72" s="1">
        <f t="shared" si="10"/>
        <v>71028887</v>
      </c>
      <c r="H72" s="1">
        <f t="shared" si="10"/>
        <v>0</v>
      </c>
      <c r="I72" s="1">
        <f t="shared" si="10"/>
        <v>55837001</v>
      </c>
      <c r="J72" s="1">
        <f t="shared" si="10"/>
        <v>60420765</v>
      </c>
      <c r="K72" s="1">
        <f t="shared" si="10"/>
        <v>64736819</v>
      </c>
    </row>
    <row r="73" spans="1:11" ht="12.75" hidden="1">
      <c r="A73" s="1" t="s">
        <v>143</v>
      </c>
      <c r="B73" s="1">
        <f>+B74</f>
        <v>11347653.666666668</v>
      </c>
      <c r="C73" s="1">
        <f aca="true" t="shared" si="11" ref="C73:K73">+(C78+C80+C81+C82)-(B78+B80+B81+B82)</f>
        <v>15759646</v>
      </c>
      <c r="D73" s="1">
        <f t="shared" si="11"/>
        <v>-29583</v>
      </c>
      <c r="E73" s="1">
        <f t="shared" si="11"/>
        <v>10653142</v>
      </c>
      <c r="F73" s="1">
        <f>+(F78+F80+F81+F82)-(D78+D80+D81+D82)</f>
        <v>14654142</v>
      </c>
      <c r="G73" s="1">
        <f>+(G78+G80+G81+G82)-(D78+D80+D81+D82)</f>
        <v>14654142</v>
      </c>
      <c r="H73" s="1">
        <f>+(H78+H80+H81+H82)-(D78+D80+D81+D82)</f>
        <v>14800664</v>
      </c>
      <c r="I73" s="1">
        <f>+(I78+I80+I81+I82)-(E78+E80+E81+E82)</f>
        <v>9000000</v>
      </c>
      <c r="J73" s="1">
        <f t="shared" si="11"/>
        <v>29000000</v>
      </c>
      <c r="K73" s="1">
        <f t="shared" si="11"/>
        <v>-11000000</v>
      </c>
    </row>
    <row r="74" spans="1:11" ht="12.75" hidden="1">
      <c r="A74" s="1" t="s">
        <v>144</v>
      </c>
      <c r="B74" s="1">
        <f>+TREND(C74:E74)</f>
        <v>11347653.666666668</v>
      </c>
      <c r="C74" s="1">
        <f>+C73</f>
        <v>15759646</v>
      </c>
      <c r="D74" s="1">
        <f aca="true" t="shared" si="12" ref="D74:K74">+D73</f>
        <v>-29583</v>
      </c>
      <c r="E74" s="1">
        <f t="shared" si="12"/>
        <v>10653142</v>
      </c>
      <c r="F74" s="1">
        <f t="shared" si="12"/>
        <v>14654142</v>
      </c>
      <c r="G74" s="1">
        <f t="shared" si="12"/>
        <v>14654142</v>
      </c>
      <c r="H74" s="1">
        <f t="shared" si="12"/>
        <v>14800664</v>
      </c>
      <c r="I74" s="1">
        <f t="shared" si="12"/>
        <v>9000000</v>
      </c>
      <c r="J74" s="1">
        <f t="shared" si="12"/>
        <v>29000000</v>
      </c>
      <c r="K74" s="1">
        <f t="shared" si="12"/>
        <v>-11000000</v>
      </c>
    </row>
    <row r="75" spans="1:11" ht="12.75" hidden="1">
      <c r="A75" s="1" t="s">
        <v>145</v>
      </c>
      <c r="B75" s="1">
        <f>+B84-(((B80+B81+B78)*B70)-B79)</f>
        <v>30074846.0857905</v>
      </c>
      <c r="C75" s="1">
        <f aca="true" t="shared" si="13" ref="C75:K75">+C84-(((C80+C81+C78)*C70)-C79)</f>
        <v>31218481.184566673</v>
      </c>
      <c r="D75" s="1">
        <f t="shared" si="13"/>
        <v>39991808.862360045</v>
      </c>
      <c r="E75" s="1">
        <f t="shared" si="13"/>
        <v>-2543444.328342624</v>
      </c>
      <c r="F75" s="1">
        <f t="shared" si="13"/>
        <v>15234061.789325237</v>
      </c>
      <c r="G75" s="1">
        <f t="shared" si="13"/>
        <v>15234061.789325237</v>
      </c>
      <c r="H75" s="1">
        <f t="shared" si="13"/>
        <v>59841766</v>
      </c>
      <c r="I75" s="1">
        <f t="shared" si="13"/>
        <v>-7109439.448583566</v>
      </c>
      <c r="J75" s="1">
        <f t="shared" si="13"/>
        <v>-26708054.093654722</v>
      </c>
      <c r="K75" s="1">
        <f t="shared" si="13"/>
        <v>-18166195.166308686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56827214</v>
      </c>
      <c r="C77" s="3">
        <v>59704598</v>
      </c>
      <c r="D77" s="3">
        <v>56406719</v>
      </c>
      <c r="E77" s="3">
        <v>52655887</v>
      </c>
      <c r="F77" s="3">
        <v>71028887</v>
      </c>
      <c r="G77" s="3">
        <v>71028887</v>
      </c>
      <c r="H77" s="3">
        <v>0</v>
      </c>
      <c r="I77" s="3">
        <v>55837001</v>
      </c>
      <c r="J77" s="3">
        <v>60420765</v>
      </c>
      <c r="K77" s="3">
        <v>64736819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13896307</v>
      </c>
      <c r="C79" s="3">
        <v>16831616</v>
      </c>
      <c r="D79" s="3">
        <v>23677768</v>
      </c>
      <c r="E79" s="3">
        <v>7500000</v>
      </c>
      <c r="F79" s="3">
        <v>21873000</v>
      </c>
      <c r="G79" s="3">
        <v>21873000</v>
      </c>
      <c r="H79" s="3">
        <v>22480766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9142556</v>
      </c>
      <c r="C80" s="3">
        <v>27966135</v>
      </c>
      <c r="D80" s="3">
        <v>11029342</v>
      </c>
      <c r="E80" s="3">
        <v>37000000</v>
      </c>
      <c r="F80" s="3">
        <v>41001000</v>
      </c>
      <c r="G80" s="3">
        <v>41001000</v>
      </c>
      <c r="H80" s="3">
        <v>43227177</v>
      </c>
      <c r="I80" s="3">
        <v>46000000</v>
      </c>
      <c r="J80" s="3">
        <v>75000000</v>
      </c>
      <c r="K80" s="3">
        <v>64000000</v>
      </c>
    </row>
    <row r="81" spans="1:11" ht="12.75" hidden="1">
      <c r="A81" s="2" t="s">
        <v>68</v>
      </c>
      <c r="B81" s="3">
        <v>4474239</v>
      </c>
      <c r="C81" s="3">
        <v>1410306</v>
      </c>
      <c r="D81" s="3">
        <v>18317516</v>
      </c>
      <c r="E81" s="3">
        <v>3000000</v>
      </c>
      <c r="F81" s="3">
        <v>3000000</v>
      </c>
      <c r="G81" s="3">
        <v>3000000</v>
      </c>
      <c r="H81" s="3">
        <v>920345</v>
      </c>
      <c r="I81" s="3">
        <v>3000000</v>
      </c>
      <c r="J81" s="3">
        <v>3000000</v>
      </c>
      <c r="K81" s="3">
        <v>3000000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49512389</v>
      </c>
      <c r="C83" s="3">
        <v>38008133</v>
      </c>
      <c r="D83" s="3">
        <v>41884480</v>
      </c>
      <c r="E83" s="3">
        <v>43482500</v>
      </c>
      <c r="F83" s="3">
        <v>71027173</v>
      </c>
      <c r="G83" s="3">
        <v>71027173</v>
      </c>
      <c r="H83" s="3">
        <v>52253317</v>
      </c>
      <c r="I83" s="3">
        <v>40464094</v>
      </c>
      <c r="J83" s="3">
        <v>42688087</v>
      </c>
      <c r="K83" s="3">
        <v>44993244</v>
      </c>
    </row>
    <row r="84" spans="1:11" ht="12.75" hidden="1">
      <c r="A84" s="2" t="s">
        <v>71</v>
      </c>
      <c r="B84" s="3">
        <v>28042574</v>
      </c>
      <c r="C84" s="3">
        <v>33087999</v>
      </c>
      <c r="D84" s="3">
        <v>38105379</v>
      </c>
      <c r="E84" s="3">
        <v>22988000</v>
      </c>
      <c r="F84" s="3">
        <v>37361000</v>
      </c>
      <c r="G84" s="3">
        <v>37361000</v>
      </c>
      <c r="H84" s="3">
        <v>37361000</v>
      </c>
      <c r="I84" s="3">
        <v>28400000</v>
      </c>
      <c r="J84" s="3">
        <v>28400000</v>
      </c>
      <c r="K84" s="3">
        <v>28400000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56000000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227466341</v>
      </c>
      <c r="C5" s="6">
        <v>248223553</v>
      </c>
      <c r="D5" s="23">
        <v>267642477</v>
      </c>
      <c r="E5" s="24">
        <v>299841016</v>
      </c>
      <c r="F5" s="6">
        <v>299941529</v>
      </c>
      <c r="G5" s="25">
        <v>299941529</v>
      </c>
      <c r="H5" s="26">
        <v>0</v>
      </c>
      <c r="I5" s="24">
        <v>317976590</v>
      </c>
      <c r="J5" s="6">
        <v>336422460</v>
      </c>
      <c r="K5" s="25">
        <v>355946208</v>
      </c>
    </row>
    <row r="6" spans="1:11" ht="13.5">
      <c r="A6" s="22" t="s">
        <v>18</v>
      </c>
      <c r="B6" s="6">
        <v>441168185</v>
      </c>
      <c r="C6" s="6">
        <v>510312318</v>
      </c>
      <c r="D6" s="23">
        <v>574483410</v>
      </c>
      <c r="E6" s="24">
        <v>640626144</v>
      </c>
      <c r="F6" s="6">
        <v>630142286</v>
      </c>
      <c r="G6" s="25">
        <v>630142286</v>
      </c>
      <c r="H6" s="26">
        <v>0</v>
      </c>
      <c r="I6" s="24">
        <v>708412186</v>
      </c>
      <c r="J6" s="6">
        <v>791746233</v>
      </c>
      <c r="K6" s="25">
        <v>885062682</v>
      </c>
    </row>
    <row r="7" spans="1:11" ht="13.5">
      <c r="A7" s="22" t="s">
        <v>19</v>
      </c>
      <c r="B7" s="6">
        <v>15922541</v>
      </c>
      <c r="C7" s="6">
        <v>21098672</v>
      </c>
      <c r="D7" s="23">
        <v>21700289</v>
      </c>
      <c r="E7" s="24">
        <v>13643183</v>
      </c>
      <c r="F7" s="6">
        <v>24949875</v>
      </c>
      <c r="G7" s="25">
        <v>24949875</v>
      </c>
      <c r="H7" s="26">
        <v>0</v>
      </c>
      <c r="I7" s="24">
        <v>24384902</v>
      </c>
      <c r="J7" s="6">
        <v>26726779</v>
      </c>
      <c r="K7" s="25">
        <v>29293015</v>
      </c>
    </row>
    <row r="8" spans="1:11" ht="13.5">
      <c r="A8" s="22" t="s">
        <v>20</v>
      </c>
      <c r="B8" s="6">
        <v>62229124</v>
      </c>
      <c r="C8" s="6">
        <v>95651781</v>
      </c>
      <c r="D8" s="23">
        <v>100142104</v>
      </c>
      <c r="E8" s="24">
        <v>119095800</v>
      </c>
      <c r="F8" s="6">
        <v>139670550</v>
      </c>
      <c r="G8" s="25">
        <v>139670550</v>
      </c>
      <c r="H8" s="26">
        <v>0</v>
      </c>
      <c r="I8" s="24">
        <v>119022200</v>
      </c>
      <c r="J8" s="6">
        <v>128483250</v>
      </c>
      <c r="K8" s="25">
        <v>138273701</v>
      </c>
    </row>
    <row r="9" spans="1:11" ht="13.5">
      <c r="A9" s="22" t="s">
        <v>21</v>
      </c>
      <c r="B9" s="6">
        <v>59272505</v>
      </c>
      <c r="C9" s="6">
        <v>93382209</v>
      </c>
      <c r="D9" s="23">
        <v>87442007</v>
      </c>
      <c r="E9" s="24">
        <v>66356991</v>
      </c>
      <c r="F9" s="6">
        <v>81042743</v>
      </c>
      <c r="G9" s="25">
        <v>81042743</v>
      </c>
      <c r="H9" s="26">
        <v>0</v>
      </c>
      <c r="I9" s="24">
        <v>93410513</v>
      </c>
      <c r="J9" s="6">
        <v>86064754</v>
      </c>
      <c r="K9" s="25">
        <v>90177939</v>
      </c>
    </row>
    <row r="10" spans="1:11" ht="25.5">
      <c r="A10" s="27" t="s">
        <v>134</v>
      </c>
      <c r="B10" s="28">
        <f>SUM(B5:B9)</f>
        <v>806058696</v>
      </c>
      <c r="C10" s="29">
        <f aca="true" t="shared" si="0" ref="C10:K10">SUM(C5:C9)</f>
        <v>968668533</v>
      </c>
      <c r="D10" s="30">
        <f t="shared" si="0"/>
        <v>1051410287</v>
      </c>
      <c r="E10" s="28">
        <f t="shared" si="0"/>
        <v>1139563134</v>
      </c>
      <c r="F10" s="29">
        <f t="shared" si="0"/>
        <v>1175746983</v>
      </c>
      <c r="G10" s="31">
        <f t="shared" si="0"/>
        <v>1175746983</v>
      </c>
      <c r="H10" s="32">
        <f t="shared" si="0"/>
        <v>0</v>
      </c>
      <c r="I10" s="28">
        <f t="shared" si="0"/>
        <v>1263206391</v>
      </c>
      <c r="J10" s="29">
        <f t="shared" si="0"/>
        <v>1369443476</v>
      </c>
      <c r="K10" s="31">
        <f t="shared" si="0"/>
        <v>1498753545</v>
      </c>
    </row>
    <row r="11" spans="1:11" ht="13.5">
      <c r="A11" s="22" t="s">
        <v>22</v>
      </c>
      <c r="B11" s="6">
        <v>171959546</v>
      </c>
      <c r="C11" s="6">
        <v>200715198</v>
      </c>
      <c r="D11" s="23">
        <v>227441279</v>
      </c>
      <c r="E11" s="24">
        <v>283977128</v>
      </c>
      <c r="F11" s="6">
        <v>272769512</v>
      </c>
      <c r="G11" s="25">
        <v>272769512</v>
      </c>
      <c r="H11" s="26">
        <v>0</v>
      </c>
      <c r="I11" s="24">
        <v>306084435</v>
      </c>
      <c r="J11" s="6">
        <v>322919072</v>
      </c>
      <c r="K11" s="25">
        <v>340033780</v>
      </c>
    </row>
    <row r="12" spans="1:11" ht="13.5">
      <c r="A12" s="22" t="s">
        <v>23</v>
      </c>
      <c r="B12" s="6">
        <v>14021010</v>
      </c>
      <c r="C12" s="6">
        <v>15130157</v>
      </c>
      <c r="D12" s="23">
        <v>16607754</v>
      </c>
      <c r="E12" s="24">
        <v>18509936</v>
      </c>
      <c r="F12" s="6">
        <v>18109936</v>
      </c>
      <c r="G12" s="25">
        <v>18109936</v>
      </c>
      <c r="H12" s="26">
        <v>0</v>
      </c>
      <c r="I12" s="24">
        <v>20188837</v>
      </c>
      <c r="J12" s="6">
        <v>21299223</v>
      </c>
      <c r="K12" s="25">
        <v>22428082</v>
      </c>
    </row>
    <row r="13" spans="1:11" ht="13.5">
      <c r="A13" s="22" t="s">
        <v>135</v>
      </c>
      <c r="B13" s="6">
        <v>45499741</v>
      </c>
      <c r="C13" s="6">
        <v>42158726</v>
      </c>
      <c r="D13" s="23">
        <v>49451985</v>
      </c>
      <c r="E13" s="24">
        <v>69900175</v>
      </c>
      <c r="F13" s="6">
        <v>61297823</v>
      </c>
      <c r="G13" s="25">
        <v>61297823</v>
      </c>
      <c r="H13" s="26">
        <v>0</v>
      </c>
      <c r="I13" s="24">
        <v>71081518</v>
      </c>
      <c r="J13" s="6">
        <v>73110928</v>
      </c>
      <c r="K13" s="25">
        <v>77644781</v>
      </c>
    </row>
    <row r="14" spans="1:11" ht="13.5">
      <c r="A14" s="22" t="s">
        <v>24</v>
      </c>
      <c r="B14" s="6">
        <v>4940053</v>
      </c>
      <c r="C14" s="6">
        <v>8134554</v>
      </c>
      <c r="D14" s="23">
        <v>11601148</v>
      </c>
      <c r="E14" s="24">
        <v>20016137</v>
      </c>
      <c r="F14" s="6">
        <v>20591930</v>
      </c>
      <c r="G14" s="25">
        <v>20591930</v>
      </c>
      <c r="H14" s="26">
        <v>0</v>
      </c>
      <c r="I14" s="24">
        <v>26032509</v>
      </c>
      <c r="J14" s="6">
        <v>26052959</v>
      </c>
      <c r="K14" s="25">
        <v>26548338</v>
      </c>
    </row>
    <row r="15" spans="1:11" ht="13.5">
      <c r="A15" s="22" t="s">
        <v>25</v>
      </c>
      <c r="B15" s="6">
        <v>338717322</v>
      </c>
      <c r="C15" s="6">
        <v>393786304</v>
      </c>
      <c r="D15" s="23">
        <v>435558392</v>
      </c>
      <c r="E15" s="24">
        <v>460404907</v>
      </c>
      <c r="F15" s="6">
        <v>485401358</v>
      </c>
      <c r="G15" s="25">
        <v>485401358</v>
      </c>
      <c r="H15" s="26">
        <v>0</v>
      </c>
      <c r="I15" s="24">
        <v>541285933</v>
      </c>
      <c r="J15" s="6">
        <v>614397462</v>
      </c>
      <c r="K15" s="25">
        <v>697024592</v>
      </c>
    </row>
    <row r="16" spans="1:11" ht="13.5">
      <c r="A16" s="33" t="s">
        <v>26</v>
      </c>
      <c r="B16" s="6">
        <v>20960048</v>
      </c>
      <c r="C16" s="6">
        <v>41915203</v>
      </c>
      <c r="D16" s="23">
        <v>33169369</v>
      </c>
      <c r="E16" s="24">
        <v>67436079</v>
      </c>
      <c r="F16" s="6">
        <v>26851766</v>
      </c>
      <c r="G16" s="25">
        <v>26851766</v>
      </c>
      <c r="H16" s="26">
        <v>0</v>
      </c>
      <c r="I16" s="24">
        <v>42493549</v>
      </c>
      <c r="J16" s="6">
        <v>44320419</v>
      </c>
      <c r="K16" s="25">
        <v>46185092</v>
      </c>
    </row>
    <row r="17" spans="1:11" ht="13.5">
      <c r="A17" s="22" t="s">
        <v>27</v>
      </c>
      <c r="B17" s="6">
        <v>144260526</v>
      </c>
      <c r="C17" s="6">
        <v>148788525</v>
      </c>
      <c r="D17" s="23">
        <v>177503877</v>
      </c>
      <c r="E17" s="24">
        <v>219302510</v>
      </c>
      <c r="F17" s="6">
        <v>290699425</v>
      </c>
      <c r="G17" s="25">
        <v>290699425</v>
      </c>
      <c r="H17" s="26">
        <v>0</v>
      </c>
      <c r="I17" s="24">
        <v>256010136</v>
      </c>
      <c r="J17" s="6">
        <v>267304778</v>
      </c>
      <c r="K17" s="25">
        <v>288849607</v>
      </c>
    </row>
    <row r="18" spans="1:11" ht="13.5">
      <c r="A18" s="34" t="s">
        <v>28</v>
      </c>
      <c r="B18" s="35">
        <f>SUM(B11:B17)</f>
        <v>740358246</v>
      </c>
      <c r="C18" s="36">
        <f aca="true" t="shared" si="1" ref="C18:K18">SUM(C11:C17)</f>
        <v>850628667</v>
      </c>
      <c r="D18" s="37">
        <f t="shared" si="1"/>
        <v>951333804</v>
      </c>
      <c r="E18" s="35">
        <f t="shared" si="1"/>
        <v>1139546872</v>
      </c>
      <c r="F18" s="36">
        <f t="shared" si="1"/>
        <v>1175721750</v>
      </c>
      <c r="G18" s="38">
        <f t="shared" si="1"/>
        <v>1175721750</v>
      </c>
      <c r="H18" s="39">
        <f t="shared" si="1"/>
        <v>0</v>
      </c>
      <c r="I18" s="35">
        <f t="shared" si="1"/>
        <v>1263176917</v>
      </c>
      <c r="J18" s="36">
        <f t="shared" si="1"/>
        <v>1369404841</v>
      </c>
      <c r="K18" s="38">
        <f t="shared" si="1"/>
        <v>1498714272</v>
      </c>
    </row>
    <row r="19" spans="1:11" ht="13.5">
      <c r="A19" s="34" t="s">
        <v>29</v>
      </c>
      <c r="B19" s="40">
        <f>+B10-B18</f>
        <v>65700450</v>
      </c>
      <c r="C19" s="41">
        <f aca="true" t="shared" si="2" ref="C19:K19">+C10-C18</f>
        <v>118039866</v>
      </c>
      <c r="D19" s="42">
        <f t="shared" si="2"/>
        <v>100076483</v>
      </c>
      <c r="E19" s="40">
        <f t="shared" si="2"/>
        <v>16262</v>
      </c>
      <c r="F19" s="41">
        <f t="shared" si="2"/>
        <v>25233</v>
      </c>
      <c r="G19" s="43">
        <f t="shared" si="2"/>
        <v>25233</v>
      </c>
      <c r="H19" s="44">
        <f t="shared" si="2"/>
        <v>0</v>
      </c>
      <c r="I19" s="40">
        <f t="shared" si="2"/>
        <v>29474</v>
      </c>
      <c r="J19" s="41">
        <f t="shared" si="2"/>
        <v>38635</v>
      </c>
      <c r="K19" s="43">
        <f t="shared" si="2"/>
        <v>39273</v>
      </c>
    </row>
    <row r="20" spans="1:11" ht="13.5">
      <c r="A20" s="22" t="s">
        <v>30</v>
      </c>
      <c r="B20" s="24">
        <v>31699106</v>
      </c>
      <c r="C20" s="6">
        <v>21012121</v>
      </c>
      <c r="D20" s="23">
        <v>41509181</v>
      </c>
      <c r="E20" s="24">
        <v>41489950</v>
      </c>
      <c r="F20" s="6">
        <v>89581085</v>
      </c>
      <c r="G20" s="25">
        <v>89581085</v>
      </c>
      <c r="H20" s="26">
        <v>0</v>
      </c>
      <c r="I20" s="24">
        <v>97816800</v>
      </c>
      <c r="J20" s="6">
        <v>67528750</v>
      </c>
      <c r="K20" s="25">
        <v>62252300</v>
      </c>
    </row>
    <row r="21" spans="1:11" ht="13.5">
      <c r="A21" s="22" t="s">
        <v>136</v>
      </c>
      <c r="B21" s="45">
        <v>0</v>
      </c>
      <c r="C21" s="46">
        <v>18428975</v>
      </c>
      <c r="D21" s="47">
        <v>5024977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97399556</v>
      </c>
      <c r="C22" s="52">
        <f aca="true" t="shared" si="3" ref="C22:K22">SUM(C19:C21)</f>
        <v>157480962</v>
      </c>
      <c r="D22" s="53">
        <f t="shared" si="3"/>
        <v>146610641</v>
      </c>
      <c r="E22" s="51">
        <f t="shared" si="3"/>
        <v>41506212</v>
      </c>
      <c r="F22" s="52">
        <f t="shared" si="3"/>
        <v>89606318</v>
      </c>
      <c r="G22" s="54">
        <f t="shared" si="3"/>
        <v>89606318</v>
      </c>
      <c r="H22" s="55">
        <f t="shared" si="3"/>
        <v>0</v>
      </c>
      <c r="I22" s="51">
        <f t="shared" si="3"/>
        <v>97846274</v>
      </c>
      <c r="J22" s="52">
        <f t="shared" si="3"/>
        <v>67567385</v>
      </c>
      <c r="K22" s="54">
        <f t="shared" si="3"/>
        <v>62291573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97399556</v>
      </c>
      <c r="C24" s="41">
        <f aca="true" t="shared" si="4" ref="C24:K24">SUM(C22:C23)</f>
        <v>157480962</v>
      </c>
      <c r="D24" s="42">
        <f t="shared" si="4"/>
        <v>146610641</v>
      </c>
      <c r="E24" s="40">
        <f t="shared" si="4"/>
        <v>41506212</v>
      </c>
      <c r="F24" s="41">
        <f t="shared" si="4"/>
        <v>89606318</v>
      </c>
      <c r="G24" s="43">
        <f t="shared" si="4"/>
        <v>89606318</v>
      </c>
      <c r="H24" s="44">
        <f t="shared" si="4"/>
        <v>0</v>
      </c>
      <c r="I24" s="40">
        <f t="shared" si="4"/>
        <v>97846274</v>
      </c>
      <c r="J24" s="41">
        <f t="shared" si="4"/>
        <v>67567385</v>
      </c>
      <c r="K24" s="43">
        <f t="shared" si="4"/>
        <v>62291573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102888213</v>
      </c>
      <c r="C27" s="7">
        <v>107140322</v>
      </c>
      <c r="D27" s="64">
        <v>260066085</v>
      </c>
      <c r="E27" s="65">
        <v>439276654</v>
      </c>
      <c r="F27" s="7">
        <v>408249519</v>
      </c>
      <c r="G27" s="66">
        <v>408249519</v>
      </c>
      <c r="H27" s="67">
        <v>0</v>
      </c>
      <c r="I27" s="65">
        <v>375343940</v>
      </c>
      <c r="J27" s="7">
        <v>264928918</v>
      </c>
      <c r="K27" s="66">
        <v>151597563</v>
      </c>
    </row>
    <row r="28" spans="1:11" ht="13.5">
      <c r="A28" s="68" t="s">
        <v>30</v>
      </c>
      <c r="B28" s="6">
        <v>31699106</v>
      </c>
      <c r="C28" s="6">
        <v>21012121</v>
      </c>
      <c r="D28" s="23">
        <v>41509181</v>
      </c>
      <c r="E28" s="24">
        <v>41489951</v>
      </c>
      <c r="F28" s="6">
        <v>89581085</v>
      </c>
      <c r="G28" s="25">
        <v>89581085</v>
      </c>
      <c r="H28" s="26">
        <v>0</v>
      </c>
      <c r="I28" s="24">
        <v>83316800</v>
      </c>
      <c r="J28" s="6">
        <v>67528750</v>
      </c>
      <c r="K28" s="25">
        <v>62252300</v>
      </c>
    </row>
    <row r="29" spans="1:11" ht="13.5">
      <c r="A29" s="22" t="s">
        <v>139</v>
      </c>
      <c r="B29" s="6">
        <v>2583982</v>
      </c>
      <c r="C29" s="6">
        <v>18428975</v>
      </c>
      <c r="D29" s="23">
        <v>5024977</v>
      </c>
      <c r="E29" s="24">
        <v>0</v>
      </c>
      <c r="F29" s="6">
        <v>0</v>
      </c>
      <c r="G29" s="25">
        <v>0</v>
      </c>
      <c r="H29" s="26">
        <v>0</v>
      </c>
      <c r="I29" s="24">
        <v>14500000</v>
      </c>
      <c r="J29" s="6">
        <v>0</v>
      </c>
      <c r="K29" s="25">
        <v>0</v>
      </c>
    </row>
    <row r="30" spans="1:11" ht="13.5">
      <c r="A30" s="22" t="s">
        <v>34</v>
      </c>
      <c r="B30" s="6">
        <v>34770914</v>
      </c>
      <c r="C30" s="6">
        <v>25869695</v>
      </c>
      <c r="D30" s="23">
        <v>13149906</v>
      </c>
      <c r="E30" s="24">
        <v>122515501</v>
      </c>
      <c r="F30" s="6">
        <v>94761832</v>
      </c>
      <c r="G30" s="25">
        <v>94761832</v>
      </c>
      <c r="H30" s="26">
        <v>0</v>
      </c>
      <c r="I30" s="24">
        <v>17294645</v>
      </c>
      <c r="J30" s="6">
        <v>0</v>
      </c>
      <c r="K30" s="25">
        <v>0</v>
      </c>
    </row>
    <row r="31" spans="1:11" ht="13.5">
      <c r="A31" s="22" t="s">
        <v>35</v>
      </c>
      <c r="B31" s="6">
        <v>33834212</v>
      </c>
      <c r="C31" s="6">
        <v>41829531</v>
      </c>
      <c r="D31" s="23">
        <v>200382022</v>
      </c>
      <c r="E31" s="24">
        <v>275271202</v>
      </c>
      <c r="F31" s="6">
        <v>223906602</v>
      </c>
      <c r="G31" s="25">
        <v>223906602</v>
      </c>
      <c r="H31" s="26">
        <v>0</v>
      </c>
      <c r="I31" s="24">
        <v>260232495</v>
      </c>
      <c r="J31" s="6">
        <v>197400168</v>
      </c>
      <c r="K31" s="25">
        <v>89345263</v>
      </c>
    </row>
    <row r="32" spans="1:11" ht="13.5">
      <c r="A32" s="34" t="s">
        <v>36</v>
      </c>
      <c r="B32" s="7">
        <f>SUM(B28:B31)</f>
        <v>102888214</v>
      </c>
      <c r="C32" s="7">
        <f aca="true" t="shared" si="5" ref="C32:K32">SUM(C28:C31)</f>
        <v>107140322</v>
      </c>
      <c r="D32" s="64">
        <f t="shared" si="5"/>
        <v>260066086</v>
      </c>
      <c r="E32" s="65">
        <f t="shared" si="5"/>
        <v>439276654</v>
      </c>
      <c r="F32" s="7">
        <f t="shared" si="5"/>
        <v>408249519</v>
      </c>
      <c r="G32" s="66">
        <f t="shared" si="5"/>
        <v>408249519</v>
      </c>
      <c r="H32" s="67">
        <f t="shared" si="5"/>
        <v>0</v>
      </c>
      <c r="I32" s="65">
        <f t="shared" si="5"/>
        <v>375343940</v>
      </c>
      <c r="J32" s="7">
        <f t="shared" si="5"/>
        <v>264928918</v>
      </c>
      <c r="K32" s="66">
        <f t="shared" si="5"/>
        <v>151597563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502902976</v>
      </c>
      <c r="C35" s="6">
        <v>623035862</v>
      </c>
      <c r="D35" s="23">
        <v>654754061</v>
      </c>
      <c r="E35" s="24">
        <v>394513619</v>
      </c>
      <c r="F35" s="6">
        <v>505291654</v>
      </c>
      <c r="G35" s="25">
        <v>505291654</v>
      </c>
      <c r="H35" s="26">
        <v>618428790</v>
      </c>
      <c r="I35" s="24">
        <v>425229220</v>
      </c>
      <c r="J35" s="6">
        <v>306020953</v>
      </c>
      <c r="K35" s="25">
        <v>309604205</v>
      </c>
    </row>
    <row r="36" spans="1:11" ht="13.5">
      <c r="A36" s="22" t="s">
        <v>39</v>
      </c>
      <c r="B36" s="6">
        <v>821752280</v>
      </c>
      <c r="C36" s="6">
        <v>929693968</v>
      </c>
      <c r="D36" s="23">
        <v>1148909295</v>
      </c>
      <c r="E36" s="24">
        <v>1508951478</v>
      </c>
      <c r="F36" s="6">
        <v>1499329064</v>
      </c>
      <c r="G36" s="25">
        <v>1499329064</v>
      </c>
      <c r="H36" s="26">
        <v>1313397434</v>
      </c>
      <c r="I36" s="24">
        <v>1650547406</v>
      </c>
      <c r="J36" s="6">
        <v>1842204504</v>
      </c>
      <c r="K36" s="25">
        <v>1915990230</v>
      </c>
    </row>
    <row r="37" spans="1:11" ht="13.5">
      <c r="A37" s="22" t="s">
        <v>40</v>
      </c>
      <c r="B37" s="6">
        <v>220343754</v>
      </c>
      <c r="C37" s="6">
        <v>254500096</v>
      </c>
      <c r="D37" s="23">
        <v>286935690</v>
      </c>
      <c r="E37" s="24">
        <v>258260796</v>
      </c>
      <c r="F37" s="6">
        <v>235156057</v>
      </c>
      <c r="G37" s="25">
        <v>235156057</v>
      </c>
      <c r="H37" s="26">
        <v>199117078</v>
      </c>
      <c r="I37" s="24">
        <v>226833578</v>
      </c>
      <c r="J37" s="6">
        <v>192635487</v>
      </c>
      <c r="K37" s="25">
        <v>169635487</v>
      </c>
    </row>
    <row r="38" spans="1:11" ht="13.5">
      <c r="A38" s="22" t="s">
        <v>41</v>
      </c>
      <c r="B38" s="6">
        <v>133644399</v>
      </c>
      <c r="C38" s="6">
        <v>160268535</v>
      </c>
      <c r="D38" s="23">
        <v>232155825</v>
      </c>
      <c r="E38" s="24">
        <v>406279949</v>
      </c>
      <c r="F38" s="6">
        <v>341060331</v>
      </c>
      <c r="G38" s="25">
        <v>341060331</v>
      </c>
      <c r="H38" s="26">
        <v>293188201</v>
      </c>
      <c r="I38" s="24">
        <v>379416626</v>
      </c>
      <c r="J38" s="6">
        <v>406476696</v>
      </c>
      <c r="K38" s="25">
        <v>431498238</v>
      </c>
    </row>
    <row r="39" spans="1:11" ht="13.5">
      <c r="A39" s="22" t="s">
        <v>42</v>
      </c>
      <c r="B39" s="6">
        <v>970667103</v>
      </c>
      <c r="C39" s="6">
        <v>1137961199</v>
      </c>
      <c r="D39" s="23">
        <v>1284571841</v>
      </c>
      <c r="E39" s="24">
        <v>1238924352</v>
      </c>
      <c r="F39" s="6">
        <v>1428404330</v>
      </c>
      <c r="G39" s="25">
        <v>1428404330</v>
      </c>
      <c r="H39" s="26">
        <v>1439520945</v>
      </c>
      <c r="I39" s="24">
        <v>1469526422</v>
      </c>
      <c r="J39" s="6">
        <v>1549113274</v>
      </c>
      <c r="K39" s="25">
        <v>1624460709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163425335</v>
      </c>
      <c r="C42" s="6">
        <v>187759425</v>
      </c>
      <c r="D42" s="23">
        <v>199142504</v>
      </c>
      <c r="E42" s="24">
        <v>90602125</v>
      </c>
      <c r="F42" s="6">
        <v>20746840</v>
      </c>
      <c r="G42" s="25">
        <v>20746840</v>
      </c>
      <c r="H42" s="26">
        <v>109389488</v>
      </c>
      <c r="I42" s="24">
        <v>222622926</v>
      </c>
      <c r="J42" s="6">
        <v>171153416</v>
      </c>
      <c r="K42" s="25">
        <v>193396277</v>
      </c>
    </row>
    <row r="43" spans="1:11" ht="13.5">
      <c r="A43" s="22" t="s">
        <v>45</v>
      </c>
      <c r="B43" s="6">
        <v>-76397660</v>
      </c>
      <c r="C43" s="6">
        <v>-88317597</v>
      </c>
      <c r="D43" s="23">
        <v>-254944086</v>
      </c>
      <c r="E43" s="24">
        <v>-439576652</v>
      </c>
      <c r="F43" s="6">
        <v>-281617584</v>
      </c>
      <c r="G43" s="25">
        <v>-281617584</v>
      </c>
      <c r="H43" s="26">
        <v>-209915369</v>
      </c>
      <c r="I43" s="24">
        <v>-364843940</v>
      </c>
      <c r="J43" s="6">
        <v>-265554501</v>
      </c>
      <c r="K43" s="25">
        <v>-151255647</v>
      </c>
    </row>
    <row r="44" spans="1:11" ht="13.5">
      <c r="A44" s="22" t="s">
        <v>46</v>
      </c>
      <c r="B44" s="6">
        <v>12890581</v>
      </c>
      <c r="C44" s="6">
        <v>26162257</v>
      </c>
      <c r="D44" s="23">
        <v>69225064</v>
      </c>
      <c r="E44" s="24">
        <v>103309446</v>
      </c>
      <c r="F44" s="6">
        <v>78608779</v>
      </c>
      <c r="G44" s="25">
        <v>78608779</v>
      </c>
      <c r="H44" s="26">
        <v>65996090</v>
      </c>
      <c r="I44" s="24">
        <v>2947116</v>
      </c>
      <c r="J44" s="6">
        <v>-13959000</v>
      </c>
      <c r="K44" s="25">
        <v>-24500000</v>
      </c>
    </row>
    <row r="45" spans="1:11" ht="13.5">
      <c r="A45" s="34" t="s">
        <v>47</v>
      </c>
      <c r="B45" s="7">
        <v>403343125</v>
      </c>
      <c r="C45" s="7">
        <v>528947209</v>
      </c>
      <c r="D45" s="64">
        <v>542370693</v>
      </c>
      <c r="E45" s="65">
        <v>224426970</v>
      </c>
      <c r="F45" s="7">
        <v>360108729</v>
      </c>
      <c r="G45" s="66">
        <v>360108729</v>
      </c>
      <c r="H45" s="67">
        <v>507840947</v>
      </c>
      <c r="I45" s="65">
        <v>280890263</v>
      </c>
      <c r="J45" s="7">
        <v>172530178</v>
      </c>
      <c r="K45" s="66">
        <v>190170808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413543111</v>
      </c>
      <c r="C48" s="6">
        <v>528947209</v>
      </c>
      <c r="D48" s="23">
        <v>542370693</v>
      </c>
      <c r="E48" s="24">
        <v>224426974</v>
      </c>
      <c r="F48" s="6">
        <v>360108927</v>
      </c>
      <c r="G48" s="25">
        <v>360108927</v>
      </c>
      <c r="H48" s="26">
        <v>507855750</v>
      </c>
      <c r="I48" s="24">
        <v>280890262</v>
      </c>
      <c r="J48" s="6">
        <v>172530177</v>
      </c>
      <c r="K48" s="25">
        <v>190170810</v>
      </c>
    </row>
    <row r="49" spans="1:11" ht="13.5">
      <c r="A49" s="22" t="s">
        <v>50</v>
      </c>
      <c r="B49" s="6">
        <f>+B75</f>
        <v>98145413.61265056</v>
      </c>
      <c r="C49" s="6">
        <f aca="true" t="shared" si="6" ref="C49:K49">+C75</f>
        <v>107821905.9699785</v>
      </c>
      <c r="D49" s="23">
        <f t="shared" si="6"/>
        <v>138433213.87050533</v>
      </c>
      <c r="E49" s="24">
        <f t="shared" si="6"/>
        <v>69373983.44332856</v>
      </c>
      <c r="F49" s="6">
        <f t="shared" si="6"/>
        <v>52223984.817864865</v>
      </c>
      <c r="G49" s="25">
        <f t="shared" si="6"/>
        <v>52223984.817864865</v>
      </c>
      <c r="H49" s="26">
        <f t="shared" si="6"/>
        <v>155531541</v>
      </c>
      <c r="I49" s="24">
        <f t="shared" si="6"/>
        <v>46653298.513975576</v>
      </c>
      <c r="J49" s="6">
        <f t="shared" si="6"/>
        <v>20409711.88897629</v>
      </c>
      <c r="K49" s="25">
        <f t="shared" si="6"/>
        <v>7433721.1913063675</v>
      </c>
    </row>
    <row r="50" spans="1:11" ht="13.5">
      <c r="A50" s="34" t="s">
        <v>51</v>
      </c>
      <c r="B50" s="7">
        <f>+B48-B49</f>
        <v>315397697.3873494</v>
      </c>
      <c r="C50" s="7">
        <f aca="true" t="shared" si="7" ref="C50:K50">+C48-C49</f>
        <v>421125303.0300215</v>
      </c>
      <c r="D50" s="64">
        <f t="shared" si="7"/>
        <v>403937479.12949467</v>
      </c>
      <c r="E50" s="65">
        <f t="shared" si="7"/>
        <v>155052990.55667144</v>
      </c>
      <c r="F50" s="7">
        <f t="shared" si="7"/>
        <v>307884942.1821351</v>
      </c>
      <c r="G50" s="66">
        <f t="shared" si="7"/>
        <v>307884942.1821351</v>
      </c>
      <c r="H50" s="67">
        <f t="shared" si="7"/>
        <v>352324209</v>
      </c>
      <c r="I50" s="65">
        <f t="shared" si="7"/>
        <v>234236963.48602444</v>
      </c>
      <c r="J50" s="7">
        <f t="shared" si="7"/>
        <v>152120465.11102372</v>
      </c>
      <c r="K50" s="66">
        <f t="shared" si="7"/>
        <v>182737088.80869365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820808365</v>
      </c>
      <c r="C53" s="6">
        <v>928692680</v>
      </c>
      <c r="D53" s="23">
        <v>1147921955</v>
      </c>
      <c r="E53" s="24">
        <v>1507800198</v>
      </c>
      <c r="F53" s="6">
        <v>1476773063</v>
      </c>
      <c r="G53" s="25">
        <v>1476773063</v>
      </c>
      <c r="H53" s="26">
        <v>1068523544</v>
      </c>
      <c r="I53" s="24">
        <v>1645692000</v>
      </c>
      <c r="J53" s="6">
        <v>1837063516</v>
      </c>
      <c r="K53" s="25">
        <v>1910546153</v>
      </c>
    </row>
    <row r="54" spans="1:11" ht="13.5">
      <c r="A54" s="22" t="s">
        <v>135</v>
      </c>
      <c r="B54" s="6">
        <v>45499741</v>
      </c>
      <c r="C54" s="6">
        <v>42158726</v>
      </c>
      <c r="D54" s="23">
        <v>49451985</v>
      </c>
      <c r="E54" s="24">
        <v>69900175</v>
      </c>
      <c r="F54" s="6">
        <v>61297823</v>
      </c>
      <c r="G54" s="25">
        <v>61297823</v>
      </c>
      <c r="H54" s="26">
        <v>0</v>
      </c>
      <c r="I54" s="24">
        <v>71081518</v>
      </c>
      <c r="J54" s="6">
        <v>73110928</v>
      </c>
      <c r="K54" s="25">
        <v>77644781</v>
      </c>
    </row>
    <row r="55" spans="1:11" ht="13.5">
      <c r="A55" s="22" t="s">
        <v>54</v>
      </c>
      <c r="B55" s="6">
        <v>9357980</v>
      </c>
      <c r="C55" s="6">
        <v>35595626</v>
      </c>
      <c r="D55" s="23">
        <v>73241925</v>
      </c>
      <c r="E55" s="24">
        <v>114439412</v>
      </c>
      <c r="F55" s="6">
        <v>110112995</v>
      </c>
      <c r="G55" s="25">
        <v>110112995</v>
      </c>
      <c r="H55" s="26">
        <v>0</v>
      </c>
      <c r="I55" s="24">
        <v>96390996</v>
      </c>
      <c r="J55" s="6">
        <v>71234000</v>
      </c>
      <c r="K55" s="25">
        <v>37858000</v>
      </c>
    </row>
    <row r="56" spans="1:11" ht="13.5">
      <c r="A56" s="22" t="s">
        <v>55</v>
      </c>
      <c r="B56" s="6">
        <v>53998681</v>
      </c>
      <c r="C56" s="6">
        <v>63303086</v>
      </c>
      <c r="D56" s="23">
        <v>73669433</v>
      </c>
      <c r="E56" s="24">
        <v>73158669</v>
      </c>
      <c r="F56" s="6">
        <v>93082200</v>
      </c>
      <c r="G56" s="25">
        <v>93082200</v>
      </c>
      <c r="H56" s="26">
        <v>0</v>
      </c>
      <c r="I56" s="24">
        <v>94004496</v>
      </c>
      <c r="J56" s="6">
        <v>99775305</v>
      </c>
      <c r="K56" s="25">
        <v>105840555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20885033</v>
      </c>
      <c r="C59" s="6">
        <v>23566418</v>
      </c>
      <c r="D59" s="23">
        <v>25555059</v>
      </c>
      <c r="E59" s="24">
        <v>29300727</v>
      </c>
      <c r="F59" s="6">
        <v>29301000</v>
      </c>
      <c r="G59" s="25">
        <v>29301000</v>
      </c>
      <c r="H59" s="26">
        <v>29301000</v>
      </c>
      <c r="I59" s="24">
        <v>32231100</v>
      </c>
      <c r="J59" s="6">
        <v>33889300</v>
      </c>
      <c r="K59" s="25">
        <v>35353330</v>
      </c>
    </row>
    <row r="60" spans="1:11" ht="13.5">
      <c r="A60" s="33" t="s">
        <v>58</v>
      </c>
      <c r="B60" s="6">
        <v>23885033</v>
      </c>
      <c r="C60" s="6">
        <v>29161618</v>
      </c>
      <c r="D60" s="23">
        <v>31997767</v>
      </c>
      <c r="E60" s="24">
        <v>35608067</v>
      </c>
      <c r="F60" s="6">
        <v>32838899</v>
      </c>
      <c r="G60" s="25">
        <v>32838899</v>
      </c>
      <c r="H60" s="26">
        <v>31952336</v>
      </c>
      <c r="I60" s="24">
        <v>33867018</v>
      </c>
      <c r="J60" s="6">
        <v>26051746</v>
      </c>
      <c r="K60" s="25">
        <v>12237696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15500</v>
      </c>
      <c r="F64" s="92">
        <v>15500</v>
      </c>
      <c r="G64" s="93">
        <v>15500</v>
      </c>
      <c r="H64" s="94">
        <v>15500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0.9640636470236266</v>
      </c>
      <c r="C70" s="5">
        <f aca="true" t="shared" si="8" ref="C70:K70">IF(ISERROR(C71/C72),0,(C71/C72))</f>
        <v>1.1926180413966563</v>
      </c>
      <c r="D70" s="5">
        <f t="shared" si="8"/>
        <v>1.0192528758562351</v>
      </c>
      <c r="E70" s="5">
        <f t="shared" si="8"/>
        <v>0.8928388935715945</v>
      </c>
      <c r="F70" s="5">
        <f t="shared" si="8"/>
        <v>0.987330536271271</v>
      </c>
      <c r="G70" s="5">
        <f t="shared" si="8"/>
        <v>0.987330536271271</v>
      </c>
      <c r="H70" s="5">
        <f t="shared" si="8"/>
        <v>0</v>
      </c>
      <c r="I70" s="5">
        <f t="shared" si="8"/>
        <v>0.9379245623007356</v>
      </c>
      <c r="J70" s="5">
        <f t="shared" si="8"/>
        <v>0.9493579104150637</v>
      </c>
      <c r="K70" s="5">
        <f t="shared" si="8"/>
        <v>0.9530092961879808</v>
      </c>
    </row>
    <row r="71" spans="1:11" ht="12.75" hidden="1">
      <c r="A71" s="1" t="s">
        <v>141</v>
      </c>
      <c r="B71" s="1">
        <f>+B83</f>
        <v>701748707</v>
      </c>
      <c r="C71" s="1">
        <f aca="true" t="shared" si="9" ref="C71:K71">+C83</f>
        <v>1016012872</v>
      </c>
      <c r="D71" s="1">
        <f t="shared" si="9"/>
        <v>947379025</v>
      </c>
      <c r="E71" s="1">
        <f t="shared" si="9"/>
        <v>898931761</v>
      </c>
      <c r="F71" s="1">
        <f t="shared" si="9"/>
        <v>998227267</v>
      </c>
      <c r="G71" s="1">
        <f t="shared" si="9"/>
        <v>998227267</v>
      </c>
      <c r="H71" s="1">
        <f t="shared" si="9"/>
        <v>909092107</v>
      </c>
      <c r="I71" s="1">
        <f t="shared" si="9"/>
        <v>1050287258</v>
      </c>
      <c r="J71" s="1">
        <f t="shared" si="9"/>
        <v>1152742128</v>
      </c>
      <c r="K71" s="1">
        <f t="shared" si="9"/>
        <v>1268633423</v>
      </c>
    </row>
    <row r="72" spans="1:11" ht="12.75" hidden="1">
      <c r="A72" s="1" t="s">
        <v>142</v>
      </c>
      <c r="B72" s="1">
        <f>+B77</f>
        <v>727907031</v>
      </c>
      <c r="C72" s="1">
        <f aca="true" t="shared" si="10" ref="C72:K72">+C77</f>
        <v>851918080</v>
      </c>
      <c r="D72" s="1">
        <f t="shared" si="10"/>
        <v>929483789</v>
      </c>
      <c r="E72" s="1">
        <f t="shared" si="10"/>
        <v>1006824151</v>
      </c>
      <c r="F72" s="1">
        <f t="shared" si="10"/>
        <v>1011036558</v>
      </c>
      <c r="G72" s="1">
        <f t="shared" si="10"/>
        <v>1011036558</v>
      </c>
      <c r="H72" s="1">
        <f t="shared" si="10"/>
        <v>0</v>
      </c>
      <c r="I72" s="1">
        <f t="shared" si="10"/>
        <v>1119799289</v>
      </c>
      <c r="J72" s="1">
        <f t="shared" si="10"/>
        <v>1214233447</v>
      </c>
      <c r="K72" s="1">
        <f t="shared" si="10"/>
        <v>1331186829</v>
      </c>
    </row>
    <row r="73" spans="1:11" ht="12.75" hidden="1">
      <c r="A73" s="1" t="s">
        <v>143</v>
      </c>
      <c r="B73" s="1">
        <f>+B74</f>
        <v>-1333665.3333333246</v>
      </c>
      <c r="C73" s="1">
        <f aca="true" t="shared" si="11" ref="C73:K73">+(C78+C80+C81+C82)-(B78+B80+B81+B82)</f>
        <v>4447813</v>
      </c>
      <c r="D73" s="1">
        <f t="shared" si="11"/>
        <v>15402312</v>
      </c>
      <c r="E73" s="1">
        <f t="shared" si="11"/>
        <v>61045681</v>
      </c>
      <c r="F73" s="1">
        <f>+(F78+F80+F81+F82)-(D78+D80+D81+D82)</f>
        <v>37167431</v>
      </c>
      <c r="G73" s="1">
        <f>+(G78+G80+G81+G82)-(D78+D80+D81+D82)</f>
        <v>37167431</v>
      </c>
      <c r="H73" s="1">
        <f>+(H78+H80+H81+H82)-(D78+D80+D81+D82)</f>
        <v>-2778274</v>
      </c>
      <c r="I73" s="1">
        <f>+(I78+I80+I81+I82)-(E78+E80+E81+E82)</f>
        <v>-24222019</v>
      </c>
      <c r="J73" s="1">
        <f t="shared" si="11"/>
        <v>-10902600</v>
      </c>
      <c r="K73" s="1">
        <f t="shared" si="11"/>
        <v>-13109297</v>
      </c>
    </row>
    <row r="74" spans="1:11" ht="12.75" hidden="1">
      <c r="A74" s="1" t="s">
        <v>144</v>
      </c>
      <c r="B74" s="1">
        <f>+TREND(C74:E74)</f>
        <v>-1333665.3333333246</v>
      </c>
      <c r="C74" s="1">
        <f>+C73</f>
        <v>4447813</v>
      </c>
      <c r="D74" s="1">
        <f aca="true" t="shared" si="12" ref="D74:K74">+D73</f>
        <v>15402312</v>
      </c>
      <c r="E74" s="1">
        <f t="shared" si="12"/>
        <v>61045681</v>
      </c>
      <c r="F74" s="1">
        <f t="shared" si="12"/>
        <v>37167431</v>
      </c>
      <c r="G74" s="1">
        <f t="shared" si="12"/>
        <v>37167431</v>
      </c>
      <c r="H74" s="1">
        <f t="shared" si="12"/>
        <v>-2778274</v>
      </c>
      <c r="I74" s="1">
        <f t="shared" si="12"/>
        <v>-24222019</v>
      </c>
      <c r="J74" s="1">
        <f t="shared" si="12"/>
        <v>-10902600</v>
      </c>
      <c r="K74" s="1">
        <f t="shared" si="12"/>
        <v>-13109297</v>
      </c>
    </row>
    <row r="75" spans="1:11" ht="12.75" hidden="1">
      <c r="A75" s="1" t="s">
        <v>145</v>
      </c>
      <c r="B75" s="1">
        <f>+B84-(((B80+B81+B78)*B70)-B79)</f>
        <v>98145413.61265056</v>
      </c>
      <c r="C75" s="1">
        <f aca="true" t="shared" si="13" ref="C75:K75">+C84-(((C80+C81+C78)*C70)-C79)</f>
        <v>107821905.9699785</v>
      </c>
      <c r="D75" s="1">
        <f t="shared" si="13"/>
        <v>138433213.87050533</v>
      </c>
      <c r="E75" s="1">
        <f t="shared" si="13"/>
        <v>69373983.44332856</v>
      </c>
      <c r="F75" s="1">
        <f t="shared" si="13"/>
        <v>52223984.817864865</v>
      </c>
      <c r="G75" s="1">
        <f t="shared" si="13"/>
        <v>52223984.817864865</v>
      </c>
      <c r="H75" s="1">
        <f t="shared" si="13"/>
        <v>155531541</v>
      </c>
      <c r="I75" s="1">
        <f t="shared" si="13"/>
        <v>46653298.513975576</v>
      </c>
      <c r="J75" s="1">
        <f t="shared" si="13"/>
        <v>20409711.88897629</v>
      </c>
      <c r="K75" s="1">
        <f t="shared" si="13"/>
        <v>7433721.1913063675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727907031</v>
      </c>
      <c r="C77" s="3">
        <v>851918080</v>
      </c>
      <c r="D77" s="3">
        <v>929483789</v>
      </c>
      <c r="E77" s="3">
        <v>1006824151</v>
      </c>
      <c r="F77" s="3">
        <v>1011036558</v>
      </c>
      <c r="G77" s="3">
        <v>1011036558</v>
      </c>
      <c r="H77" s="3">
        <v>0</v>
      </c>
      <c r="I77" s="3">
        <v>1119799289</v>
      </c>
      <c r="J77" s="3">
        <v>1214233447</v>
      </c>
      <c r="K77" s="3">
        <v>1331186829</v>
      </c>
    </row>
    <row r="78" spans="1:11" ht="12.75" hidden="1">
      <c r="A78" s="2" t="s">
        <v>65</v>
      </c>
      <c r="B78" s="3">
        <v>943915</v>
      </c>
      <c r="C78" s="3">
        <v>1001289</v>
      </c>
      <c r="D78" s="3">
        <v>987337</v>
      </c>
      <c r="E78" s="3">
        <v>1151290</v>
      </c>
      <c r="F78" s="3">
        <v>4855409</v>
      </c>
      <c r="G78" s="3">
        <v>4855409</v>
      </c>
      <c r="H78" s="3">
        <v>948559</v>
      </c>
      <c r="I78" s="3">
        <v>4855409</v>
      </c>
      <c r="J78" s="3">
        <v>5140991</v>
      </c>
      <c r="K78" s="3">
        <v>5444075</v>
      </c>
    </row>
    <row r="79" spans="1:11" ht="12.75" hidden="1">
      <c r="A79" s="2" t="s">
        <v>66</v>
      </c>
      <c r="B79" s="3">
        <v>182746013</v>
      </c>
      <c r="C79" s="3">
        <v>217783646</v>
      </c>
      <c r="D79" s="3">
        <v>248108142</v>
      </c>
      <c r="E79" s="3">
        <v>216013946</v>
      </c>
      <c r="F79" s="3">
        <v>190218644</v>
      </c>
      <c r="G79" s="3">
        <v>190218644</v>
      </c>
      <c r="H79" s="3">
        <v>155531541</v>
      </c>
      <c r="I79" s="3">
        <v>177420282</v>
      </c>
      <c r="J79" s="3">
        <v>142420282</v>
      </c>
      <c r="K79" s="3">
        <v>117420282</v>
      </c>
    </row>
    <row r="80" spans="1:11" ht="12.75" hidden="1">
      <c r="A80" s="2" t="s">
        <v>67</v>
      </c>
      <c r="B80" s="3">
        <v>47653314</v>
      </c>
      <c r="C80" s="3">
        <v>57610161</v>
      </c>
      <c r="D80" s="3">
        <v>69164521</v>
      </c>
      <c r="E80" s="3">
        <v>102238301</v>
      </c>
      <c r="F80" s="3">
        <v>88619775</v>
      </c>
      <c r="G80" s="3">
        <v>88619775</v>
      </c>
      <c r="H80" s="3">
        <v>62943383</v>
      </c>
      <c r="I80" s="3">
        <v>104210367</v>
      </c>
      <c r="J80" s="3">
        <v>98635499</v>
      </c>
      <c r="K80" s="3">
        <v>82902171</v>
      </c>
    </row>
    <row r="81" spans="1:11" ht="12.75" hidden="1">
      <c r="A81" s="2" t="s">
        <v>68</v>
      </c>
      <c r="B81" s="3">
        <v>39156935</v>
      </c>
      <c r="C81" s="3">
        <v>33590526</v>
      </c>
      <c r="D81" s="3">
        <v>37451398</v>
      </c>
      <c r="E81" s="3">
        <v>60850524</v>
      </c>
      <c r="F81" s="3">
        <v>46290228</v>
      </c>
      <c r="G81" s="3">
        <v>46290228</v>
      </c>
      <c r="H81" s="3">
        <v>37895418</v>
      </c>
      <c r="I81" s="3">
        <v>30355867</v>
      </c>
      <c r="J81" s="3">
        <v>24742553</v>
      </c>
      <c r="K81" s="3">
        <v>27063500</v>
      </c>
    </row>
    <row r="82" spans="1:11" ht="12.75" hidden="1">
      <c r="A82" s="2" t="s">
        <v>69</v>
      </c>
      <c r="B82" s="3">
        <v>5076</v>
      </c>
      <c r="C82" s="3">
        <v>5077</v>
      </c>
      <c r="D82" s="3">
        <v>6109</v>
      </c>
      <c r="E82" s="3">
        <v>4414931</v>
      </c>
      <c r="F82" s="3">
        <v>5011384</v>
      </c>
      <c r="G82" s="3">
        <v>5011384</v>
      </c>
      <c r="H82" s="3">
        <v>3043731</v>
      </c>
      <c r="I82" s="3">
        <v>5011384</v>
      </c>
      <c r="J82" s="3">
        <v>5011384</v>
      </c>
      <c r="K82" s="3">
        <v>5011384</v>
      </c>
    </row>
    <row r="83" spans="1:11" ht="12.75" hidden="1">
      <c r="A83" s="2" t="s">
        <v>70</v>
      </c>
      <c r="B83" s="3">
        <v>701748707</v>
      </c>
      <c r="C83" s="3">
        <v>1016012872</v>
      </c>
      <c r="D83" s="3">
        <v>947379025</v>
      </c>
      <c r="E83" s="3">
        <v>898931761</v>
      </c>
      <c r="F83" s="3">
        <v>998227267</v>
      </c>
      <c r="G83" s="3">
        <v>998227267</v>
      </c>
      <c r="H83" s="3">
        <v>909092107</v>
      </c>
      <c r="I83" s="3">
        <v>1050287258</v>
      </c>
      <c r="J83" s="3">
        <v>1152742128</v>
      </c>
      <c r="K83" s="3">
        <v>1268633423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4121416</v>
      </c>
      <c r="C5" s="6">
        <v>4017264</v>
      </c>
      <c r="D5" s="23">
        <v>4270976</v>
      </c>
      <c r="E5" s="24">
        <v>6314000</v>
      </c>
      <c r="F5" s="6">
        <v>6293800</v>
      </c>
      <c r="G5" s="25">
        <v>6293800</v>
      </c>
      <c r="H5" s="26">
        <v>0</v>
      </c>
      <c r="I5" s="24">
        <v>7417390</v>
      </c>
      <c r="J5" s="6">
        <v>7862433</v>
      </c>
      <c r="K5" s="25">
        <v>8287005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1349973</v>
      </c>
      <c r="C7" s="6">
        <v>2276221</v>
      </c>
      <c r="D7" s="23">
        <v>3738426</v>
      </c>
      <c r="E7" s="24">
        <v>1847000</v>
      </c>
      <c r="F7" s="6">
        <v>4000000</v>
      </c>
      <c r="G7" s="25">
        <v>4000000</v>
      </c>
      <c r="H7" s="26">
        <v>0</v>
      </c>
      <c r="I7" s="24">
        <v>1565000</v>
      </c>
      <c r="J7" s="6">
        <v>0</v>
      </c>
      <c r="K7" s="25">
        <v>0</v>
      </c>
    </row>
    <row r="8" spans="1:11" ht="13.5">
      <c r="A8" s="22" t="s">
        <v>20</v>
      </c>
      <c r="B8" s="6">
        <v>67023046</v>
      </c>
      <c r="C8" s="6">
        <v>63960039</v>
      </c>
      <c r="D8" s="23">
        <v>72417741</v>
      </c>
      <c r="E8" s="24">
        <v>87218000</v>
      </c>
      <c r="F8" s="6">
        <v>87452998</v>
      </c>
      <c r="G8" s="25">
        <v>87452998</v>
      </c>
      <c r="H8" s="26">
        <v>0</v>
      </c>
      <c r="I8" s="24">
        <v>114943000</v>
      </c>
      <c r="J8" s="6">
        <v>115509000</v>
      </c>
      <c r="K8" s="25">
        <v>113353000</v>
      </c>
    </row>
    <row r="9" spans="1:11" ht="13.5">
      <c r="A9" s="22" t="s">
        <v>21</v>
      </c>
      <c r="B9" s="6">
        <v>1023177</v>
      </c>
      <c r="C9" s="6">
        <v>990981</v>
      </c>
      <c r="D9" s="23">
        <v>1296633</v>
      </c>
      <c r="E9" s="24">
        <v>1002231</v>
      </c>
      <c r="F9" s="6">
        <v>1176992</v>
      </c>
      <c r="G9" s="25">
        <v>1176992</v>
      </c>
      <c r="H9" s="26">
        <v>0</v>
      </c>
      <c r="I9" s="24">
        <v>1476983</v>
      </c>
      <c r="J9" s="6">
        <v>1385402</v>
      </c>
      <c r="K9" s="25">
        <v>1460214</v>
      </c>
    </row>
    <row r="10" spans="1:11" ht="25.5">
      <c r="A10" s="27" t="s">
        <v>134</v>
      </c>
      <c r="B10" s="28">
        <f>SUM(B5:B9)</f>
        <v>73517612</v>
      </c>
      <c r="C10" s="29">
        <f aca="true" t="shared" si="0" ref="C10:K10">SUM(C5:C9)</f>
        <v>71244505</v>
      </c>
      <c r="D10" s="30">
        <f t="shared" si="0"/>
        <v>81723776</v>
      </c>
      <c r="E10" s="28">
        <f t="shared" si="0"/>
        <v>96381231</v>
      </c>
      <c r="F10" s="29">
        <f t="shared" si="0"/>
        <v>98923790</v>
      </c>
      <c r="G10" s="31">
        <f t="shared" si="0"/>
        <v>98923790</v>
      </c>
      <c r="H10" s="32">
        <f t="shared" si="0"/>
        <v>0</v>
      </c>
      <c r="I10" s="28">
        <f t="shared" si="0"/>
        <v>125402373</v>
      </c>
      <c r="J10" s="29">
        <f t="shared" si="0"/>
        <v>124756835</v>
      </c>
      <c r="K10" s="31">
        <f t="shared" si="0"/>
        <v>123100219</v>
      </c>
    </row>
    <row r="11" spans="1:11" ht="13.5">
      <c r="A11" s="22" t="s">
        <v>22</v>
      </c>
      <c r="B11" s="6">
        <v>19598510</v>
      </c>
      <c r="C11" s="6">
        <v>27615332</v>
      </c>
      <c r="D11" s="23">
        <v>22163943</v>
      </c>
      <c r="E11" s="24">
        <v>28631176</v>
      </c>
      <c r="F11" s="6">
        <v>26252940</v>
      </c>
      <c r="G11" s="25">
        <v>26252940</v>
      </c>
      <c r="H11" s="26">
        <v>0</v>
      </c>
      <c r="I11" s="24">
        <v>34733621</v>
      </c>
      <c r="J11" s="6">
        <v>36817638</v>
      </c>
      <c r="K11" s="25">
        <v>39028963</v>
      </c>
    </row>
    <row r="12" spans="1:11" ht="13.5">
      <c r="A12" s="22" t="s">
        <v>23</v>
      </c>
      <c r="B12" s="6">
        <v>7895598</v>
      </c>
      <c r="C12" s="6">
        <v>0</v>
      </c>
      <c r="D12" s="23">
        <v>9084882</v>
      </c>
      <c r="E12" s="24">
        <v>9451424</v>
      </c>
      <c r="F12" s="6">
        <v>9764454</v>
      </c>
      <c r="G12" s="25">
        <v>9764454</v>
      </c>
      <c r="H12" s="26">
        <v>0</v>
      </c>
      <c r="I12" s="24">
        <v>10330792</v>
      </c>
      <c r="J12" s="6">
        <v>10975218</v>
      </c>
      <c r="K12" s="25">
        <v>11721532</v>
      </c>
    </row>
    <row r="13" spans="1:11" ht="13.5">
      <c r="A13" s="22" t="s">
        <v>135</v>
      </c>
      <c r="B13" s="6">
        <v>6089465</v>
      </c>
      <c r="C13" s="6">
        <v>9472399</v>
      </c>
      <c r="D13" s="23">
        <v>11723350</v>
      </c>
      <c r="E13" s="24">
        <v>10800000</v>
      </c>
      <c r="F13" s="6">
        <v>12192000</v>
      </c>
      <c r="G13" s="25">
        <v>12192000</v>
      </c>
      <c r="H13" s="26">
        <v>0</v>
      </c>
      <c r="I13" s="24">
        <v>14472000</v>
      </c>
      <c r="J13" s="6">
        <v>14513520</v>
      </c>
      <c r="K13" s="25">
        <v>15239196</v>
      </c>
    </row>
    <row r="14" spans="1:11" ht="13.5">
      <c r="A14" s="22" t="s">
        <v>24</v>
      </c>
      <c r="B14" s="6">
        <v>486814</v>
      </c>
      <c r="C14" s="6">
        <v>293190</v>
      </c>
      <c r="D14" s="23">
        <v>109801</v>
      </c>
      <c r="E14" s="24">
        <v>951000</v>
      </c>
      <c r="F14" s="6">
        <v>0</v>
      </c>
      <c r="G14" s="25">
        <v>0</v>
      </c>
      <c r="H14" s="26">
        <v>0</v>
      </c>
      <c r="I14" s="24">
        <v>50000</v>
      </c>
      <c r="J14" s="6">
        <v>0</v>
      </c>
      <c r="K14" s="25">
        <v>0</v>
      </c>
    </row>
    <row r="15" spans="1:11" ht="13.5">
      <c r="A15" s="22" t="s">
        <v>25</v>
      </c>
      <c r="B15" s="6">
        <v>4163911</v>
      </c>
      <c r="C15" s="6">
        <v>5446064</v>
      </c>
      <c r="D15" s="23">
        <v>3211749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24661874</v>
      </c>
      <c r="C17" s="6">
        <v>47712160</v>
      </c>
      <c r="D17" s="23">
        <v>37094687</v>
      </c>
      <c r="E17" s="24">
        <v>43078632</v>
      </c>
      <c r="F17" s="6">
        <v>47244600</v>
      </c>
      <c r="G17" s="25">
        <v>47244600</v>
      </c>
      <c r="H17" s="26">
        <v>0</v>
      </c>
      <c r="I17" s="24">
        <v>56405959</v>
      </c>
      <c r="J17" s="6">
        <v>53793748</v>
      </c>
      <c r="K17" s="25">
        <v>52351902</v>
      </c>
    </row>
    <row r="18" spans="1:11" ht="13.5">
      <c r="A18" s="34" t="s">
        <v>28</v>
      </c>
      <c r="B18" s="35">
        <f>SUM(B11:B17)</f>
        <v>62896172</v>
      </c>
      <c r="C18" s="36">
        <f aca="true" t="shared" si="1" ref="C18:K18">SUM(C11:C17)</f>
        <v>90539145</v>
      </c>
      <c r="D18" s="37">
        <f t="shared" si="1"/>
        <v>83388412</v>
      </c>
      <c r="E18" s="35">
        <f t="shared" si="1"/>
        <v>92912232</v>
      </c>
      <c r="F18" s="36">
        <f t="shared" si="1"/>
        <v>95453994</v>
      </c>
      <c r="G18" s="38">
        <f t="shared" si="1"/>
        <v>95453994</v>
      </c>
      <c r="H18" s="39">
        <f t="shared" si="1"/>
        <v>0</v>
      </c>
      <c r="I18" s="35">
        <f t="shared" si="1"/>
        <v>115992372</v>
      </c>
      <c r="J18" s="36">
        <f t="shared" si="1"/>
        <v>116100124</v>
      </c>
      <c r="K18" s="38">
        <f t="shared" si="1"/>
        <v>118341593</v>
      </c>
    </row>
    <row r="19" spans="1:11" ht="13.5">
      <c r="A19" s="34" t="s">
        <v>29</v>
      </c>
      <c r="B19" s="40">
        <f>+B10-B18</f>
        <v>10621440</v>
      </c>
      <c r="C19" s="41">
        <f aca="true" t="shared" si="2" ref="C19:K19">+C10-C18</f>
        <v>-19294640</v>
      </c>
      <c r="D19" s="42">
        <f t="shared" si="2"/>
        <v>-1664636</v>
      </c>
      <c r="E19" s="40">
        <f t="shared" si="2"/>
        <v>3468999</v>
      </c>
      <c r="F19" s="41">
        <f t="shared" si="2"/>
        <v>3469796</v>
      </c>
      <c r="G19" s="43">
        <f t="shared" si="2"/>
        <v>3469796</v>
      </c>
      <c r="H19" s="44">
        <f t="shared" si="2"/>
        <v>0</v>
      </c>
      <c r="I19" s="40">
        <f t="shared" si="2"/>
        <v>9410001</v>
      </c>
      <c r="J19" s="41">
        <f t="shared" si="2"/>
        <v>8656711</v>
      </c>
      <c r="K19" s="43">
        <f t="shared" si="2"/>
        <v>4758626</v>
      </c>
    </row>
    <row r="20" spans="1:11" ht="13.5">
      <c r="A20" s="22" t="s">
        <v>30</v>
      </c>
      <c r="B20" s="24">
        <v>16385824</v>
      </c>
      <c r="C20" s="6">
        <v>22212774</v>
      </c>
      <c r="D20" s="23">
        <v>23982946</v>
      </c>
      <c r="E20" s="24">
        <v>56036000</v>
      </c>
      <c r="F20" s="6">
        <v>64636000</v>
      </c>
      <c r="G20" s="25">
        <v>64636000</v>
      </c>
      <c r="H20" s="26">
        <v>0</v>
      </c>
      <c r="I20" s="24">
        <v>52517000</v>
      </c>
      <c r="J20" s="6">
        <v>39639000</v>
      </c>
      <c r="K20" s="25">
        <v>43485000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27007264</v>
      </c>
      <c r="C22" s="52">
        <f aca="true" t="shared" si="3" ref="C22:K22">SUM(C19:C21)</f>
        <v>2918134</v>
      </c>
      <c r="D22" s="53">
        <f t="shared" si="3"/>
        <v>22318310</v>
      </c>
      <c r="E22" s="51">
        <f t="shared" si="3"/>
        <v>59504999</v>
      </c>
      <c r="F22" s="52">
        <f t="shared" si="3"/>
        <v>68105796</v>
      </c>
      <c r="G22" s="54">
        <f t="shared" si="3"/>
        <v>68105796</v>
      </c>
      <c r="H22" s="55">
        <f t="shared" si="3"/>
        <v>0</v>
      </c>
      <c r="I22" s="51">
        <f t="shared" si="3"/>
        <v>61927001</v>
      </c>
      <c r="J22" s="52">
        <f t="shared" si="3"/>
        <v>48295711</v>
      </c>
      <c r="K22" s="54">
        <f t="shared" si="3"/>
        <v>48243626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27007264</v>
      </c>
      <c r="C24" s="41">
        <f aca="true" t="shared" si="4" ref="C24:K24">SUM(C22:C23)</f>
        <v>2918134</v>
      </c>
      <c r="D24" s="42">
        <f t="shared" si="4"/>
        <v>22318310</v>
      </c>
      <c r="E24" s="40">
        <f t="shared" si="4"/>
        <v>59504999</v>
      </c>
      <c r="F24" s="41">
        <f t="shared" si="4"/>
        <v>68105796</v>
      </c>
      <c r="G24" s="43">
        <f t="shared" si="4"/>
        <v>68105796</v>
      </c>
      <c r="H24" s="44">
        <f t="shared" si="4"/>
        <v>0</v>
      </c>
      <c r="I24" s="40">
        <f t="shared" si="4"/>
        <v>61927001</v>
      </c>
      <c r="J24" s="41">
        <f t="shared" si="4"/>
        <v>48295711</v>
      </c>
      <c r="K24" s="43">
        <f t="shared" si="4"/>
        <v>48243626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22771881</v>
      </c>
      <c r="C27" s="7">
        <v>24373118</v>
      </c>
      <c r="D27" s="64">
        <v>28523219</v>
      </c>
      <c r="E27" s="65">
        <v>59505000</v>
      </c>
      <c r="F27" s="7">
        <v>108031196</v>
      </c>
      <c r="G27" s="66">
        <v>108031196</v>
      </c>
      <c r="H27" s="67">
        <v>0</v>
      </c>
      <c r="I27" s="65">
        <v>61927000</v>
      </c>
      <c r="J27" s="7">
        <v>48296000</v>
      </c>
      <c r="K27" s="66">
        <v>48243792</v>
      </c>
    </row>
    <row r="28" spans="1:11" ht="13.5">
      <c r="A28" s="68" t="s">
        <v>30</v>
      </c>
      <c r="B28" s="6">
        <v>22771881</v>
      </c>
      <c r="C28" s="6">
        <v>24373118</v>
      </c>
      <c r="D28" s="23">
        <v>28523219</v>
      </c>
      <c r="E28" s="24">
        <v>56036000</v>
      </c>
      <c r="F28" s="6">
        <v>108031196</v>
      </c>
      <c r="G28" s="25">
        <v>108031196</v>
      </c>
      <c r="H28" s="26">
        <v>0</v>
      </c>
      <c r="I28" s="24">
        <v>52517000</v>
      </c>
      <c r="J28" s="6">
        <v>39639000</v>
      </c>
      <c r="K28" s="25">
        <v>43485000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959000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2510000</v>
      </c>
      <c r="F31" s="6">
        <v>0</v>
      </c>
      <c r="G31" s="25">
        <v>0</v>
      </c>
      <c r="H31" s="26">
        <v>0</v>
      </c>
      <c r="I31" s="24">
        <v>9410000</v>
      </c>
      <c r="J31" s="6">
        <v>8657000</v>
      </c>
      <c r="K31" s="25">
        <v>4758792</v>
      </c>
    </row>
    <row r="32" spans="1:11" ht="13.5">
      <c r="A32" s="34" t="s">
        <v>36</v>
      </c>
      <c r="B32" s="7">
        <f>SUM(B28:B31)</f>
        <v>22771881</v>
      </c>
      <c r="C32" s="7">
        <f aca="true" t="shared" si="5" ref="C32:K32">SUM(C28:C31)</f>
        <v>24373118</v>
      </c>
      <c r="D32" s="64">
        <f t="shared" si="5"/>
        <v>28523219</v>
      </c>
      <c r="E32" s="65">
        <f t="shared" si="5"/>
        <v>59505000</v>
      </c>
      <c r="F32" s="7">
        <f t="shared" si="5"/>
        <v>108031196</v>
      </c>
      <c r="G32" s="66">
        <f t="shared" si="5"/>
        <v>108031196</v>
      </c>
      <c r="H32" s="67">
        <f t="shared" si="5"/>
        <v>0</v>
      </c>
      <c r="I32" s="65">
        <f t="shared" si="5"/>
        <v>61927000</v>
      </c>
      <c r="J32" s="7">
        <f t="shared" si="5"/>
        <v>48296000</v>
      </c>
      <c r="K32" s="66">
        <f t="shared" si="5"/>
        <v>48243792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25120158</v>
      </c>
      <c r="C35" s="6">
        <v>46410415</v>
      </c>
      <c r="D35" s="23">
        <v>64219528</v>
      </c>
      <c r="E35" s="24">
        <v>41898000</v>
      </c>
      <c r="F35" s="6">
        <v>60767000</v>
      </c>
      <c r="G35" s="25">
        <v>60767000</v>
      </c>
      <c r="H35" s="26">
        <v>84340841</v>
      </c>
      <c r="I35" s="24">
        <v>88829000</v>
      </c>
      <c r="J35" s="6">
        <v>45789000</v>
      </c>
      <c r="K35" s="25">
        <v>48538000</v>
      </c>
    </row>
    <row r="36" spans="1:11" ht="13.5">
      <c r="A36" s="22" t="s">
        <v>39</v>
      </c>
      <c r="B36" s="6">
        <v>146647878</v>
      </c>
      <c r="C36" s="6">
        <v>149819175</v>
      </c>
      <c r="D36" s="23">
        <v>166499085</v>
      </c>
      <c r="E36" s="24">
        <v>154259000</v>
      </c>
      <c r="F36" s="6">
        <v>219400000</v>
      </c>
      <c r="G36" s="25">
        <v>219400000</v>
      </c>
      <c r="H36" s="26">
        <v>219530481</v>
      </c>
      <c r="I36" s="24">
        <v>287920000</v>
      </c>
      <c r="J36" s="6">
        <v>336217000</v>
      </c>
      <c r="K36" s="25">
        <v>353439000</v>
      </c>
    </row>
    <row r="37" spans="1:11" ht="13.5">
      <c r="A37" s="22" t="s">
        <v>40</v>
      </c>
      <c r="B37" s="6">
        <v>14880891</v>
      </c>
      <c r="C37" s="6">
        <v>34929861</v>
      </c>
      <c r="D37" s="23">
        <v>46962370</v>
      </c>
      <c r="E37" s="24">
        <v>47332000</v>
      </c>
      <c r="F37" s="6">
        <v>88146000</v>
      </c>
      <c r="G37" s="25">
        <v>88146000</v>
      </c>
      <c r="H37" s="26">
        <v>48588760</v>
      </c>
      <c r="I37" s="24">
        <v>30893000</v>
      </c>
      <c r="J37" s="6">
        <v>32747000</v>
      </c>
      <c r="K37" s="25">
        <v>34712000</v>
      </c>
    </row>
    <row r="38" spans="1:11" ht="13.5">
      <c r="A38" s="22" t="s">
        <v>41</v>
      </c>
      <c r="B38" s="6">
        <v>1815324</v>
      </c>
      <c r="C38" s="6">
        <v>884831</v>
      </c>
      <c r="D38" s="23">
        <v>853925</v>
      </c>
      <c r="E38" s="24">
        <v>8052000</v>
      </c>
      <c r="F38" s="6">
        <v>661000</v>
      </c>
      <c r="G38" s="25">
        <v>661000</v>
      </c>
      <c r="H38" s="26">
        <v>853925</v>
      </c>
      <c r="I38" s="24">
        <v>906000</v>
      </c>
      <c r="J38" s="6">
        <v>959000</v>
      </c>
      <c r="K38" s="25">
        <v>1017000</v>
      </c>
    </row>
    <row r="39" spans="1:11" ht="13.5">
      <c r="A39" s="22" t="s">
        <v>42</v>
      </c>
      <c r="B39" s="6">
        <v>155071821</v>
      </c>
      <c r="C39" s="6">
        <v>160414898</v>
      </c>
      <c r="D39" s="23">
        <v>182902318</v>
      </c>
      <c r="E39" s="24">
        <v>140773000</v>
      </c>
      <c r="F39" s="6">
        <v>191360000</v>
      </c>
      <c r="G39" s="25">
        <v>191360000</v>
      </c>
      <c r="H39" s="26">
        <v>254428637</v>
      </c>
      <c r="I39" s="24">
        <v>344950000</v>
      </c>
      <c r="J39" s="6">
        <v>348300000</v>
      </c>
      <c r="K39" s="25">
        <v>366248000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41397229</v>
      </c>
      <c r="C42" s="6">
        <v>46332304</v>
      </c>
      <c r="D42" s="23">
        <v>45951134</v>
      </c>
      <c r="E42" s="24">
        <v>69061000</v>
      </c>
      <c r="F42" s="6">
        <v>72411000</v>
      </c>
      <c r="G42" s="25">
        <v>72411000</v>
      </c>
      <c r="H42" s="26">
        <v>75892270</v>
      </c>
      <c r="I42" s="24">
        <v>58648287</v>
      </c>
      <c r="J42" s="6">
        <v>62167000</v>
      </c>
      <c r="K42" s="25">
        <v>75408000</v>
      </c>
    </row>
    <row r="43" spans="1:11" ht="13.5">
      <c r="A43" s="22" t="s">
        <v>45</v>
      </c>
      <c r="B43" s="6">
        <v>-22771881</v>
      </c>
      <c r="C43" s="6">
        <v>-25052740</v>
      </c>
      <c r="D43" s="23">
        <v>-28594398</v>
      </c>
      <c r="E43" s="24">
        <v>-59505000</v>
      </c>
      <c r="F43" s="6">
        <v>-68820000</v>
      </c>
      <c r="G43" s="25">
        <v>-68820000</v>
      </c>
      <c r="H43" s="26">
        <v>-58259702</v>
      </c>
      <c r="I43" s="24">
        <v>-64727000</v>
      </c>
      <c r="J43" s="6">
        <v>-46063000</v>
      </c>
      <c r="K43" s="25">
        <v>-50255000</v>
      </c>
    </row>
    <row r="44" spans="1:11" ht="13.5">
      <c r="A44" s="22" t="s">
        <v>46</v>
      </c>
      <c r="B44" s="6">
        <v>-864464</v>
      </c>
      <c r="C44" s="6">
        <v>-1668896</v>
      </c>
      <c r="D44" s="23">
        <v>-873853</v>
      </c>
      <c r="E44" s="24">
        <v>-959000</v>
      </c>
      <c r="F44" s="6">
        <v>0</v>
      </c>
      <c r="G44" s="25">
        <v>0</v>
      </c>
      <c r="H44" s="26">
        <v>-272934</v>
      </c>
      <c r="I44" s="24">
        <v>-800000</v>
      </c>
      <c r="J44" s="6">
        <v>-750000</v>
      </c>
      <c r="K44" s="25">
        <v>-700000</v>
      </c>
    </row>
    <row r="45" spans="1:11" ht="13.5">
      <c r="A45" s="34" t="s">
        <v>47</v>
      </c>
      <c r="B45" s="7">
        <v>21370890</v>
      </c>
      <c r="C45" s="7">
        <v>40981557</v>
      </c>
      <c r="D45" s="64">
        <v>57173767</v>
      </c>
      <c r="E45" s="65">
        <v>10966000</v>
      </c>
      <c r="F45" s="7">
        <v>6421000</v>
      </c>
      <c r="G45" s="66">
        <v>6421000</v>
      </c>
      <c r="H45" s="67">
        <v>74533401</v>
      </c>
      <c r="I45" s="65">
        <v>51577287</v>
      </c>
      <c r="J45" s="7">
        <v>66931287</v>
      </c>
      <c r="K45" s="66">
        <v>91384287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21370889</v>
      </c>
      <c r="C48" s="6">
        <v>40690884</v>
      </c>
      <c r="D48" s="23">
        <v>57173767</v>
      </c>
      <c r="E48" s="24">
        <v>37895000</v>
      </c>
      <c r="F48" s="6">
        <v>58356000</v>
      </c>
      <c r="G48" s="25">
        <v>58356000</v>
      </c>
      <c r="H48" s="26">
        <v>76684477</v>
      </c>
      <c r="I48" s="24">
        <v>79972000</v>
      </c>
      <c r="J48" s="6">
        <v>36401000</v>
      </c>
      <c r="K48" s="25">
        <v>38585000</v>
      </c>
    </row>
    <row r="49" spans="1:11" ht="13.5">
      <c r="A49" s="22" t="s">
        <v>50</v>
      </c>
      <c r="B49" s="6">
        <f>+B75</f>
        <v>7313217.706199304</v>
      </c>
      <c r="C49" s="6">
        <f aca="true" t="shared" si="6" ref="C49:K49">+C75</f>
        <v>28575531.394766033</v>
      </c>
      <c r="D49" s="23">
        <f t="shared" si="6"/>
        <v>42227452.424865685</v>
      </c>
      <c r="E49" s="24">
        <f t="shared" si="6"/>
        <v>51823842.83437743</v>
      </c>
      <c r="F49" s="6">
        <f t="shared" si="6"/>
        <v>87654492.13845065</v>
      </c>
      <c r="G49" s="25">
        <f t="shared" si="6"/>
        <v>87654492.13845065</v>
      </c>
      <c r="H49" s="26">
        <f t="shared" si="6"/>
        <v>46119739</v>
      </c>
      <c r="I49" s="24">
        <f t="shared" si="6"/>
        <v>28742668.54009833</v>
      </c>
      <c r="J49" s="6">
        <f t="shared" si="6"/>
        <v>30371975.22393079</v>
      </c>
      <c r="K49" s="25">
        <f t="shared" si="6"/>
        <v>32163226.56739322</v>
      </c>
    </row>
    <row r="50" spans="1:11" ht="13.5">
      <c r="A50" s="34" t="s">
        <v>51</v>
      </c>
      <c r="B50" s="7">
        <f>+B48-B49</f>
        <v>14057671.293800697</v>
      </c>
      <c r="C50" s="7">
        <f aca="true" t="shared" si="7" ref="C50:K50">+C48-C49</f>
        <v>12115352.605233967</v>
      </c>
      <c r="D50" s="64">
        <f t="shared" si="7"/>
        <v>14946314.575134315</v>
      </c>
      <c r="E50" s="65">
        <f t="shared" si="7"/>
        <v>-13928842.83437743</v>
      </c>
      <c r="F50" s="7">
        <f t="shared" si="7"/>
        <v>-29298492.138450652</v>
      </c>
      <c r="G50" s="66">
        <f t="shared" si="7"/>
        <v>-29298492.138450652</v>
      </c>
      <c r="H50" s="67">
        <f t="shared" si="7"/>
        <v>30564738</v>
      </c>
      <c r="I50" s="65">
        <f t="shared" si="7"/>
        <v>51229331.459901676</v>
      </c>
      <c r="J50" s="7">
        <f t="shared" si="7"/>
        <v>6029024.776069209</v>
      </c>
      <c r="K50" s="66">
        <f t="shared" si="7"/>
        <v>6421773.432606779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120539011</v>
      </c>
      <c r="C53" s="6">
        <v>149678982</v>
      </c>
      <c r="D53" s="23">
        <v>28628219</v>
      </c>
      <c r="E53" s="24">
        <v>119010000</v>
      </c>
      <c r="F53" s="6">
        <v>167536196</v>
      </c>
      <c r="G53" s="25">
        <v>167536196</v>
      </c>
      <c r="H53" s="26">
        <v>59505000</v>
      </c>
      <c r="I53" s="24">
        <v>287920000</v>
      </c>
      <c r="J53" s="6">
        <v>336217000</v>
      </c>
      <c r="K53" s="25">
        <v>384460792</v>
      </c>
    </row>
    <row r="54" spans="1:11" ht="13.5">
      <c r="A54" s="22" t="s">
        <v>135</v>
      </c>
      <c r="B54" s="6">
        <v>6089465</v>
      </c>
      <c r="C54" s="6">
        <v>9472399</v>
      </c>
      <c r="D54" s="23">
        <v>11723350</v>
      </c>
      <c r="E54" s="24">
        <v>10800000</v>
      </c>
      <c r="F54" s="6">
        <v>12192000</v>
      </c>
      <c r="G54" s="25">
        <v>12192000</v>
      </c>
      <c r="H54" s="26">
        <v>0</v>
      </c>
      <c r="I54" s="24">
        <v>14472000</v>
      </c>
      <c r="J54" s="6">
        <v>14513520</v>
      </c>
      <c r="K54" s="25">
        <v>15239196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4176000</v>
      </c>
      <c r="C56" s="6">
        <v>5449500</v>
      </c>
      <c r="D56" s="23">
        <v>3212000</v>
      </c>
      <c r="E56" s="24">
        <v>5360600</v>
      </c>
      <c r="F56" s="6">
        <v>0</v>
      </c>
      <c r="G56" s="25">
        <v>0</v>
      </c>
      <c r="H56" s="26">
        <v>0</v>
      </c>
      <c r="I56" s="24">
        <v>9599000</v>
      </c>
      <c r="J56" s="6">
        <v>9174300</v>
      </c>
      <c r="K56" s="25">
        <v>9303564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161733</v>
      </c>
      <c r="F59" s="6">
        <v>162000</v>
      </c>
      <c r="G59" s="25">
        <v>162000</v>
      </c>
      <c r="H59" s="26">
        <v>162000</v>
      </c>
      <c r="I59" s="24">
        <v>180000</v>
      </c>
      <c r="J59" s="6">
        <v>185000</v>
      </c>
      <c r="K59" s="25">
        <v>190000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2202349</v>
      </c>
      <c r="F60" s="6">
        <v>0</v>
      </c>
      <c r="G60" s="25">
        <v>0</v>
      </c>
      <c r="H60" s="26">
        <v>0</v>
      </c>
      <c r="I60" s="24">
        <v>4661262</v>
      </c>
      <c r="J60" s="6">
        <v>4811262</v>
      </c>
      <c r="K60" s="25">
        <v>4971262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1.2508153706230989</v>
      </c>
      <c r="C70" s="5">
        <f aca="true" t="shared" si="8" ref="C70:K70">IF(ISERROR(C71/C72),0,(C71/C72))</f>
        <v>0.7161291031089733</v>
      </c>
      <c r="D70" s="5">
        <f t="shared" si="8"/>
        <v>0.282859662020088</v>
      </c>
      <c r="E70" s="5">
        <f t="shared" si="8"/>
        <v>0.4846757845672177</v>
      </c>
      <c r="F70" s="5">
        <f t="shared" si="8"/>
        <v>0.203860581314538</v>
      </c>
      <c r="G70" s="5">
        <f t="shared" si="8"/>
        <v>0.203860581314538</v>
      </c>
      <c r="H70" s="5">
        <f t="shared" si="8"/>
        <v>0</v>
      </c>
      <c r="I70" s="5">
        <f t="shared" si="8"/>
        <v>0.5250458913742431</v>
      </c>
      <c r="J70" s="5">
        <f t="shared" si="8"/>
        <v>0.5352604150052418</v>
      </c>
      <c r="K70" s="5">
        <f t="shared" si="8"/>
        <v>0.5383073879842035</v>
      </c>
    </row>
    <row r="71" spans="1:11" ht="12.75" hidden="1">
      <c r="A71" s="1" t="s">
        <v>141</v>
      </c>
      <c r="B71" s="1">
        <f>+B83</f>
        <v>6434936</v>
      </c>
      <c r="C71" s="1">
        <f aca="true" t="shared" si="9" ref="C71:K71">+C83</f>
        <v>3586550</v>
      </c>
      <c r="D71" s="1">
        <f t="shared" si="9"/>
        <v>1574852</v>
      </c>
      <c r="E71" s="1">
        <f t="shared" si="9"/>
        <v>3546000</v>
      </c>
      <c r="F71" s="1">
        <f t="shared" si="9"/>
        <v>1523000</v>
      </c>
      <c r="G71" s="1">
        <f t="shared" si="9"/>
        <v>1523000</v>
      </c>
      <c r="H71" s="1">
        <f t="shared" si="9"/>
        <v>18174680</v>
      </c>
      <c r="I71" s="1">
        <f t="shared" si="9"/>
        <v>4669954</v>
      </c>
      <c r="J71" s="1">
        <f t="shared" si="9"/>
        <v>4950000</v>
      </c>
      <c r="K71" s="1">
        <f t="shared" si="9"/>
        <v>5247000</v>
      </c>
    </row>
    <row r="72" spans="1:11" ht="12.75" hidden="1">
      <c r="A72" s="1" t="s">
        <v>142</v>
      </c>
      <c r="B72" s="1">
        <f>+B77</f>
        <v>5144593</v>
      </c>
      <c r="C72" s="1">
        <f aca="true" t="shared" si="10" ref="C72:K72">+C77</f>
        <v>5008245</v>
      </c>
      <c r="D72" s="1">
        <f t="shared" si="10"/>
        <v>5567609</v>
      </c>
      <c r="E72" s="1">
        <f t="shared" si="10"/>
        <v>7316231</v>
      </c>
      <c r="F72" s="1">
        <f t="shared" si="10"/>
        <v>7470792</v>
      </c>
      <c r="G72" s="1">
        <f t="shared" si="10"/>
        <v>7470792</v>
      </c>
      <c r="H72" s="1">
        <f t="shared" si="10"/>
        <v>0</v>
      </c>
      <c r="I72" s="1">
        <f t="shared" si="10"/>
        <v>8894373</v>
      </c>
      <c r="J72" s="1">
        <f t="shared" si="10"/>
        <v>9247835</v>
      </c>
      <c r="K72" s="1">
        <f t="shared" si="10"/>
        <v>9747219</v>
      </c>
    </row>
    <row r="73" spans="1:11" ht="12.75" hidden="1">
      <c r="A73" s="1" t="s">
        <v>143</v>
      </c>
      <c r="B73" s="1">
        <f>+B74</f>
        <v>2591088.4999999995</v>
      </c>
      <c r="C73" s="1">
        <f aca="true" t="shared" si="11" ref="C73:K73">+(C78+C80+C81+C82)-(B78+B80+B81+B82)</f>
        <v>1970262</v>
      </c>
      <c r="D73" s="1">
        <f t="shared" si="11"/>
        <v>1326230</v>
      </c>
      <c r="E73" s="1">
        <f t="shared" si="11"/>
        <v>-3042761</v>
      </c>
      <c r="F73" s="1">
        <f>+(F78+F80+F81+F82)-(D78+D80+D81+D82)</f>
        <v>-4634761</v>
      </c>
      <c r="G73" s="1">
        <f>+(G78+G80+G81+G82)-(D78+D80+D81+D82)</f>
        <v>-4634761</v>
      </c>
      <c r="H73" s="1">
        <f>+(H78+H80+H81+H82)-(D78+D80+D81+D82)</f>
        <v>610603</v>
      </c>
      <c r="I73" s="1">
        <f>+(I78+I80+I81+I82)-(E78+E80+E81+E82)</f>
        <v>4854000</v>
      </c>
      <c r="J73" s="1">
        <f t="shared" si="11"/>
        <v>531000</v>
      </c>
      <c r="K73" s="1">
        <f t="shared" si="11"/>
        <v>565000</v>
      </c>
    </row>
    <row r="74" spans="1:11" ht="12.75" hidden="1">
      <c r="A74" s="1" t="s">
        <v>144</v>
      </c>
      <c r="B74" s="1">
        <f>+TREND(C74:E74)</f>
        <v>2591088.4999999995</v>
      </c>
      <c r="C74" s="1">
        <f>+C73</f>
        <v>1970262</v>
      </c>
      <c r="D74" s="1">
        <f aca="true" t="shared" si="12" ref="D74:K74">+D73</f>
        <v>1326230</v>
      </c>
      <c r="E74" s="1">
        <f t="shared" si="12"/>
        <v>-3042761</v>
      </c>
      <c r="F74" s="1">
        <f t="shared" si="12"/>
        <v>-4634761</v>
      </c>
      <c r="G74" s="1">
        <f t="shared" si="12"/>
        <v>-4634761</v>
      </c>
      <c r="H74" s="1">
        <f t="shared" si="12"/>
        <v>610603</v>
      </c>
      <c r="I74" s="1">
        <f t="shared" si="12"/>
        <v>4854000</v>
      </c>
      <c r="J74" s="1">
        <f t="shared" si="12"/>
        <v>531000</v>
      </c>
      <c r="K74" s="1">
        <f t="shared" si="12"/>
        <v>565000</v>
      </c>
    </row>
    <row r="75" spans="1:11" ht="12.75" hidden="1">
      <c r="A75" s="1" t="s">
        <v>145</v>
      </c>
      <c r="B75" s="1">
        <f>+B84-(((B80+B81+B78)*B70)-B79)</f>
        <v>7313217.706199304</v>
      </c>
      <c r="C75" s="1">
        <f aca="true" t="shared" si="13" ref="C75:K75">+C84-(((C80+C81+C78)*C70)-C79)</f>
        <v>28575531.394766033</v>
      </c>
      <c r="D75" s="1">
        <f t="shared" si="13"/>
        <v>42227452.424865685</v>
      </c>
      <c r="E75" s="1">
        <f t="shared" si="13"/>
        <v>51823842.83437743</v>
      </c>
      <c r="F75" s="1">
        <f t="shared" si="13"/>
        <v>87654492.13845065</v>
      </c>
      <c r="G75" s="1">
        <f t="shared" si="13"/>
        <v>87654492.13845065</v>
      </c>
      <c r="H75" s="1">
        <f t="shared" si="13"/>
        <v>46119739</v>
      </c>
      <c r="I75" s="1">
        <f t="shared" si="13"/>
        <v>28742668.54009833</v>
      </c>
      <c r="J75" s="1">
        <f t="shared" si="13"/>
        <v>30371975.22393079</v>
      </c>
      <c r="K75" s="1">
        <f t="shared" si="13"/>
        <v>32163226.56739322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5144593</v>
      </c>
      <c r="C77" s="3">
        <v>5008245</v>
      </c>
      <c r="D77" s="3">
        <v>5567609</v>
      </c>
      <c r="E77" s="3">
        <v>7316231</v>
      </c>
      <c r="F77" s="3">
        <v>7470792</v>
      </c>
      <c r="G77" s="3">
        <v>7470792</v>
      </c>
      <c r="H77" s="3">
        <v>0</v>
      </c>
      <c r="I77" s="3">
        <v>8894373</v>
      </c>
      <c r="J77" s="3">
        <v>9247835</v>
      </c>
      <c r="K77" s="3">
        <v>9747219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12002861</v>
      </c>
      <c r="C79" s="3">
        <v>32671454</v>
      </c>
      <c r="D79" s="3">
        <v>44220414</v>
      </c>
      <c r="E79" s="3">
        <v>46373000</v>
      </c>
      <c r="F79" s="3">
        <v>88146000</v>
      </c>
      <c r="G79" s="3">
        <v>88146000</v>
      </c>
      <c r="H79" s="3">
        <v>46119739</v>
      </c>
      <c r="I79" s="3">
        <v>30893000</v>
      </c>
      <c r="J79" s="3">
        <v>32747000</v>
      </c>
      <c r="K79" s="3">
        <v>34712000</v>
      </c>
    </row>
    <row r="80" spans="1:11" ht="12.75" hidden="1">
      <c r="A80" s="2" t="s">
        <v>67</v>
      </c>
      <c r="B80" s="3">
        <v>1490855</v>
      </c>
      <c r="C80" s="3">
        <v>1196363</v>
      </c>
      <c r="D80" s="3">
        <v>1399877</v>
      </c>
      <c r="E80" s="3">
        <v>4003000</v>
      </c>
      <c r="F80" s="3">
        <v>2411000</v>
      </c>
      <c r="G80" s="3">
        <v>2411000</v>
      </c>
      <c r="H80" s="3">
        <v>0</v>
      </c>
      <c r="I80" s="3">
        <v>2873000</v>
      </c>
      <c r="J80" s="3">
        <v>3045000</v>
      </c>
      <c r="K80" s="3">
        <v>3229000</v>
      </c>
    </row>
    <row r="81" spans="1:11" ht="12.75" hidden="1">
      <c r="A81" s="2" t="s">
        <v>68</v>
      </c>
      <c r="B81" s="3">
        <v>2258414</v>
      </c>
      <c r="C81" s="3">
        <v>4523168</v>
      </c>
      <c r="D81" s="3">
        <v>5645884</v>
      </c>
      <c r="E81" s="3">
        <v>0</v>
      </c>
      <c r="F81" s="3">
        <v>0</v>
      </c>
      <c r="G81" s="3">
        <v>0</v>
      </c>
      <c r="H81" s="3">
        <v>7656364</v>
      </c>
      <c r="I81" s="3">
        <v>5984000</v>
      </c>
      <c r="J81" s="3">
        <v>6343000</v>
      </c>
      <c r="K81" s="3">
        <v>6724000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6434936</v>
      </c>
      <c r="C83" s="3">
        <v>3586550</v>
      </c>
      <c r="D83" s="3">
        <v>1574852</v>
      </c>
      <c r="E83" s="3">
        <v>3546000</v>
      </c>
      <c r="F83" s="3">
        <v>1523000</v>
      </c>
      <c r="G83" s="3">
        <v>1523000</v>
      </c>
      <c r="H83" s="3">
        <v>18174680</v>
      </c>
      <c r="I83" s="3">
        <v>4669954</v>
      </c>
      <c r="J83" s="3">
        <v>4950000</v>
      </c>
      <c r="K83" s="3">
        <v>5247000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7391000</v>
      </c>
      <c r="F84" s="3">
        <v>0</v>
      </c>
      <c r="G84" s="3">
        <v>0</v>
      </c>
      <c r="H84" s="3">
        <v>0</v>
      </c>
      <c r="I84" s="3">
        <v>2500000</v>
      </c>
      <c r="J84" s="3">
        <v>2650000</v>
      </c>
      <c r="K84" s="3">
        <v>2809000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9172261</v>
      </c>
      <c r="C5" s="6">
        <v>12258469</v>
      </c>
      <c r="D5" s="23">
        <v>12267469</v>
      </c>
      <c r="E5" s="24">
        <v>7107405</v>
      </c>
      <c r="F5" s="6">
        <v>8857955</v>
      </c>
      <c r="G5" s="25">
        <v>8857955</v>
      </c>
      <c r="H5" s="26">
        <v>0</v>
      </c>
      <c r="I5" s="24">
        <v>11667420</v>
      </c>
      <c r="J5" s="6">
        <v>12459844</v>
      </c>
      <c r="K5" s="25">
        <v>16219715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1580891</v>
      </c>
      <c r="C7" s="6">
        <v>2881988</v>
      </c>
      <c r="D7" s="23">
        <v>2995211</v>
      </c>
      <c r="E7" s="24">
        <v>2267777</v>
      </c>
      <c r="F7" s="6">
        <v>2267777</v>
      </c>
      <c r="G7" s="25">
        <v>2267777</v>
      </c>
      <c r="H7" s="26">
        <v>0</v>
      </c>
      <c r="I7" s="24">
        <v>1500000</v>
      </c>
      <c r="J7" s="6">
        <v>1575000</v>
      </c>
      <c r="K7" s="25">
        <v>1653750</v>
      </c>
    </row>
    <row r="8" spans="1:11" ht="13.5">
      <c r="A8" s="22" t="s">
        <v>20</v>
      </c>
      <c r="B8" s="6">
        <v>45907624</v>
      </c>
      <c r="C8" s="6">
        <v>52074560</v>
      </c>
      <c r="D8" s="23">
        <v>49489776</v>
      </c>
      <c r="E8" s="24">
        <v>66925000</v>
      </c>
      <c r="F8" s="6">
        <v>67825000</v>
      </c>
      <c r="G8" s="25">
        <v>67825000</v>
      </c>
      <c r="H8" s="26">
        <v>0</v>
      </c>
      <c r="I8" s="24">
        <v>85966000</v>
      </c>
      <c r="J8" s="6">
        <v>76143000</v>
      </c>
      <c r="K8" s="25">
        <v>73332000</v>
      </c>
    </row>
    <row r="9" spans="1:11" ht="13.5">
      <c r="A9" s="22" t="s">
        <v>21</v>
      </c>
      <c r="B9" s="6">
        <v>1022122</v>
      </c>
      <c r="C9" s="6">
        <v>1044064</v>
      </c>
      <c r="D9" s="23">
        <v>1206082</v>
      </c>
      <c r="E9" s="24">
        <v>6013504</v>
      </c>
      <c r="F9" s="6">
        <v>9275367</v>
      </c>
      <c r="G9" s="25">
        <v>9275367</v>
      </c>
      <c r="H9" s="26">
        <v>0</v>
      </c>
      <c r="I9" s="24">
        <v>1662892</v>
      </c>
      <c r="J9" s="6">
        <v>1805558</v>
      </c>
      <c r="K9" s="25">
        <v>1961310</v>
      </c>
    </row>
    <row r="10" spans="1:11" ht="25.5">
      <c r="A10" s="27" t="s">
        <v>134</v>
      </c>
      <c r="B10" s="28">
        <f>SUM(B5:B9)</f>
        <v>57682898</v>
      </c>
      <c r="C10" s="29">
        <f aca="true" t="shared" si="0" ref="C10:K10">SUM(C5:C9)</f>
        <v>68259081</v>
      </c>
      <c r="D10" s="30">
        <f t="shared" si="0"/>
        <v>65958538</v>
      </c>
      <c r="E10" s="28">
        <f t="shared" si="0"/>
        <v>82313686</v>
      </c>
      <c r="F10" s="29">
        <f t="shared" si="0"/>
        <v>88226099</v>
      </c>
      <c r="G10" s="31">
        <f t="shared" si="0"/>
        <v>88226099</v>
      </c>
      <c r="H10" s="32">
        <f t="shared" si="0"/>
        <v>0</v>
      </c>
      <c r="I10" s="28">
        <f t="shared" si="0"/>
        <v>100796312</v>
      </c>
      <c r="J10" s="29">
        <f t="shared" si="0"/>
        <v>91983402</v>
      </c>
      <c r="K10" s="31">
        <f t="shared" si="0"/>
        <v>93166775</v>
      </c>
    </row>
    <row r="11" spans="1:11" ht="13.5">
      <c r="A11" s="22" t="s">
        <v>22</v>
      </c>
      <c r="B11" s="6">
        <v>14536492</v>
      </c>
      <c r="C11" s="6">
        <v>15101451</v>
      </c>
      <c r="D11" s="23">
        <v>15681405</v>
      </c>
      <c r="E11" s="24">
        <v>26744794</v>
      </c>
      <c r="F11" s="6">
        <v>23820640</v>
      </c>
      <c r="G11" s="25">
        <v>23820640</v>
      </c>
      <c r="H11" s="26">
        <v>0</v>
      </c>
      <c r="I11" s="24">
        <v>29491378</v>
      </c>
      <c r="J11" s="6">
        <v>31555777</v>
      </c>
      <c r="K11" s="25">
        <v>33764682</v>
      </c>
    </row>
    <row r="12" spans="1:11" ht="13.5">
      <c r="A12" s="22" t="s">
        <v>23</v>
      </c>
      <c r="B12" s="6">
        <v>4808880</v>
      </c>
      <c r="C12" s="6">
        <v>4768212</v>
      </c>
      <c r="D12" s="23">
        <v>5364126</v>
      </c>
      <c r="E12" s="24">
        <v>5536252</v>
      </c>
      <c r="F12" s="6">
        <v>5419844</v>
      </c>
      <c r="G12" s="25">
        <v>5419844</v>
      </c>
      <c r="H12" s="26">
        <v>0</v>
      </c>
      <c r="I12" s="24">
        <v>5746072</v>
      </c>
      <c r="J12" s="6">
        <v>6148297</v>
      </c>
      <c r="K12" s="25">
        <v>6578677</v>
      </c>
    </row>
    <row r="13" spans="1:11" ht="13.5">
      <c r="A13" s="22" t="s">
        <v>135</v>
      </c>
      <c r="B13" s="6">
        <v>6021041</v>
      </c>
      <c r="C13" s="6">
        <v>6559301</v>
      </c>
      <c r="D13" s="23">
        <v>7407852</v>
      </c>
      <c r="E13" s="24">
        <v>9310375</v>
      </c>
      <c r="F13" s="6">
        <v>10658375</v>
      </c>
      <c r="G13" s="25">
        <v>10658375</v>
      </c>
      <c r="H13" s="26">
        <v>0</v>
      </c>
      <c r="I13" s="24">
        <v>12113138</v>
      </c>
      <c r="J13" s="6">
        <v>12718795</v>
      </c>
      <c r="K13" s="25">
        <v>13354735</v>
      </c>
    </row>
    <row r="14" spans="1:11" ht="13.5">
      <c r="A14" s="22" t="s">
        <v>24</v>
      </c>
      <c r="B14" s="6">
        <v>1327142</v>
      </c>
      <c r="C14" s="6">
        <v>1204317</v>
      </c>
      <c r="D14" s="23">
        <v>1152650</v>
      </c>
      <c r="E14" s="24">
        <v>2825000</v>
      </c>
      <c r="F14" s="6">
        <v>0</v>
      </c>
      <c r="G14" s="25">
        <v>0</v>
      </c>
      <c r="H14" s="26">
        <v>0</v>
      </c>
      <c r="I14" s="24">
        <v>3058000</v>
      </c>
      <c r="J14" s="6">
        <v>3363800</v>
      </c>
      <c r="K14" s="25">
        <v>3700180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6600170</v>
      </c>
      <c r="C16" s="6">
        <v>12718190</v>
      </c>
      <c r="D16" s="23">
        <v>6356671</v>
      </c>
      <c r="E16" s="24">
        <v>3054550</v>
      </c>
      <c r="F16" s="6">
        <v>1527550</v>
      </c>
      <c r="G16" s="25">
        <v>1527550</v>
      </c>
      <c r="H16" s="26">
        <v>0</v>
      </c>
      <c r="I16" s="24">
        <v>1680305</v>
      </c>
      <c r="J16" s="6">
        <v>1848336</v>
      </c>
      <c r="K16" s="25">
        <v>2033169</v>
      </c>
    </row>
    <row r="17" spans="1:11" ht="13.5">
      <c r="A17" s="22" t="s">
        <v>27</v>
      </c>
      <c r="B17" s="6">
        <v>19023887</v>
      </c>
      <c r="C17" s="6">
        <v>31676890</v>
      </c>
      <c r="D17" s="23">
        <v>44748750</v>
      </c>
      <c r="E17" s="24">
        <v>34476623</v>
      </c>
      <c r="F17" s="6">
        <v>48676567</v>
      </c>
      <c r="G17" s="25">
        <v>48676567</v>
      </c>
      <c r="H17" s="26">
        <v>0</v>
      </c>
      <c r="I17" s="24">
        <v>47314590</v>
      </c>
      <c r="J17" s="6">
        <v>36095377</v>
      </c>
      <c r="K17" s="25">
        <v>33150933</v>
      </c>
    </row>
    <row r="18" spans="1:11" ht="13.5">
      <c r="A18" s="34" t="s">
        <v>28</v>
      </c>
      <c r="B18" s="35">
        <f>SUM(B11:B17)</f>
        <v>52317612</v>
      </c>
      <c r="C18" s="36">
        <f aca="true" t="shared" si="1" ref="C18:K18">SUM(C11:C17)</f>
        <v>72028361</v>
      </c>
      <c r="D18" s="37">
        <f t="shared" si="1"/>
        <v>80711454</v>
      </c>
      <c r="E18" s="35">
        <f t="shared" si="1"/>
        <v>81947594</v>
      </c>
      <c r="F18" s="36">
        <f t="shared" si="1"/>
        <v>90102976</v>
      </c>
      <c r="G18" s="38">
        <f t="shared" si="1"/>
        <v>90102976</v>
      </c>
      <c r="H18" s="39">
        <f t="shared" si="1"/>
        <v>0</v>
      </c>
      <c r="I18" s="35">
        <f t="shared" si="1"/>
        <v>99403483</v>
      </c>
      <c r="J18" s="36">
        <f t="shared" si="1"/>
        <v>91730382</v>
      </c>
      <c r="K18" s="38">
        <f t="shared" si="1"/>
        <v>92582376</v>
      </c>
    </row>
    <row r="19" spans="1:11" ht="13.5">
      <c r="A19" s="34" t="s">
        <v>29</v>
      </c>
      <c r="B19" s="40">
        <f>+B10-B18</f>
        <v>5365286</v>
      </c>
      <c r="C19" s="41">
        <f aca="true" t="shared" si="2" ref="C19:K19">+C10-C18</f>
        <v>-3769280</v>
      </c>
      <c r="D19" s="42">
        <f t="shared" si="2"/>
        <v>-14752916</v>
      </c>
      <c r="E19" s="40">
        <f t="shared" si="2"/>
        <v>366092</v>
      </c>
      <c r="F19" s="41">
        <f t="shared" si="2"/>
        <v>-1876877</v>
      </c>
      <c r="G19" s="43">
        <f t="shared" si="2"/>
        <v>-1876877</v>
      </c>
      <c r="H19" s="44">
        <f t="shared" si="2"/>
        <v>0</v>
      </c>
      <c r="I19" s="40">
        <f t="shared" si="2"/>
        <v>1392829</v>
      </c>
      <c r="J19" s="41">
        <f t="shared" si="2"/>
        <v>253020</v>
      </c>
      <c r="K19" s="43">
        <f t="shared" si="2"/>
        <v>584399</v>
      </c>
    </row>
    <row r="20" spans="1:11" ht="13.5">
      <c r="A20" s="22" t="s">
        <v>30</v>
      </c>
      <c r="B20" s="24">
        <v>20115352</v>
      </c>
      <c r="C20" s="6">
        <v>28538895</v>
      </c>
      <c r="D20" s="23">
        <v>24484413</v>
      </c>
      <c r="E20" s="24">
        <v>28070000</v>
      </c>
      <c r="F20" s="6">
        <v>23720000</v>
      </c>
      <c r="G20" s="25">
        <v>23720000</v>
      </c>
      <c r="H20" s="26">
        <v>0</v>
      </c>
      <c r="I20" s="24">
        <v>21689000</v>
      </c>
      <c r="J20" s="6">
        <v>22409000</v>
      </c>
      <c r="K20" s="25">
        <v>23489000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25480638</v>
      </c>
      <c r="C22" s="52">
        <f aca="true" t="shared" si="3" ref="C22:K22">SUM(C19:C21)</f>
        <v>24769615</v>
      </c>
      <c r="D22" s="53">
        <f t="shared" si="3"/>
        <v>9731497</v>
      </c>
      <c r="E22" s="51">
        <f t="shared" si="3"/>
        <v>28436092</v>
      </c>
      <c r="F22" s="52">
        <f t="shared" si="3"/>
        <v>21843123</v>
      </c>
      <c r="G22" s="54">
        <f t="shared" si="3"/>
        <v>21843123</v>
      </c>
      <c r="H22" s="55">
        <f t="shared" si="3"/>
        <v>0</v>
      </c>
      <c r="I22" s="51">
        <f t="shared" si="3"/>
        <v>23081829</v>
      </c>
      <c r="J22" s="52">
        <f t="shared" si="3"/>
        <v>22662020</v>
      </c>
      <c r="K22" s="54">
        <f t="shared" si="3"/>
        <v>24073399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25480638</v>
      </c>
      <c r="C24" s="41">
        <f aca="true" t="shared" si="4" ref="C24:K24">SUM(C22:C23)</f>
        <v>24769615</v>
      </c>
      <c r="D24" s="42">
        <f t="shared" si="4"/>
        <v>9731497</v>
      </c>
      <c r="E24" s="40">
        <f t="shared" si="4"/>
        <v>28436092</v>
      </c>
      <c r="F24" s="41">
        <f t="shared" si="4"/>
        <v>21843123</v>
      </c>
      <c r="G24" s="43">
        <f t="shared" si="4"/>
        <v>21843123</v>
      </c>
      <c r="H24" s="44">
        <f t="shared" si="4"/>
        <v>0</v>
      </c>
      <c r="I24" s="40">
        <f t="shared" si="4"/>
        <v>23081829</v>
      </c>
      <c r="J24" s="41">
        <f t="shared" si="4"/>
        <v>22662020</v>
      </c>
      <c r="K24" s="43">
        <f t="shared" si="4"/>
        <v>24073399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20346837</v>
      </c>
      <c r="C27" s="7">
        <v>23043318</v>
      </c>
      <c r="D27" s="64">
        <v>31483524</v>
      </c>
      <c r="E27" s="65">
        <v>39640000</v>
      </c>
      <c r="F27" s="7">
        <v>46830000</v>
      </c>
      <c r="G27" s="66">
        <v>46830000</v>
      </c>
      <c r="H27" s="67">
        <v>0</v>
      </c>
      <c r="I27" s="65">
        <v>39330000</v>
      </c>
      <c r="J27" s="7">
        <v>26706000</v>
      </c>
      <c r="K27" s="66">
        <v>27717000</v>
      </c>
    </row>
    <row r="28" spans="1:11" ht="13.5">
      <c r="A28" s="68" t="s">
        <v>30</v>
      </c>
      <c r="B28" s="6">
        <v>19755074</v>
      </c>
      <c r="C28" s="6">
        <v>20161672</v>
      </c>
      <c r="D28" s="23">
        <v>29674272</v>
      </c>
      <c r="E28" s="24">
        <v>30170000</v>
      </c>
      <c r="F28" s="6">
        <v>31859000</v>
      </c>
      <c r="G28" s="25">
        <v>31859000</v>
      </c>
      <c r="H28" s="26">
        <v>0</v>
      </c>
      <c r="I28" s="24">
        <v>29689000</v>
      </c>
      <c r="J28" s="6">
        <v>22409000</v>
      </c>
      <c r="K28" s="25">
        <v>23489000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4200000</v>
      </c>
      <c r="F30" s="6">
        <v>7175000</v>
      </c>
      <c r="G30" s="25">
        <v>7175000</v>
      </c>
      <c r="H30" s="26">
        <v>0</v>
      </c>
      <c r="I30" s="24">
        <v>7600000</v>
      </c>
      <c r="J30" s="6">
        <v>0</v>
      </c>
      <c r="K30" s="25">
        <v>0</v>
      </c>
    </row>
    <row r="31" spans="1:11" ht="13.5">
      <c r="A31" s="22" t="s">
        <v>35</v>
      </c>
      <c r="B31" s="6">
        <v>591763</v>
      </c>
      <c r="C31" s="6">
        <v>2881646</v>
      </c>
      <c r="D31" s="23">
        <v>1809252</v>
      </c>
      <c r="E31" s="24">
        <v>5270000</v>
      </c>
      <c r="F31" s="6">
        <v>7796000</v>
      </c>
      <c r="G31" s="25">
        <v>7796000</v>
      </c>
      <c r="H31" s="26">
        <v>0</v>
      </c>
      <c r="I31" s="24">
        <v>2041000</v>
      </c>
      <c r="J31" s="6">
        <v>4297000</v>
      </c>
      <c r="K31" s="25">
        <v>4228000</v>
      </c>
    </row>
    <row r="32" spans="1:11" ht="13.5">
      <c r="A32" s="34" t="s">
        <v>36</v>
      </c>
      <c r="B32" s="7">
        <f>SUM(B28:B31)</f>
        <v>20346837</v>
      </c>
      <c r="C32" s="7">
        <f aca="true" t="shared" si="5" ref="C32:K32">SUM(C28:C31)</f>
        <v>23043318</v>
      </c>
      <c r="D32" s="64">
        <f t="shared" si="5"/>
        <v>31483524</v>
      </c>
      <c r="E32" s="65">
        <f t="shared" si="5"/>
        <v>39640000</v>
      </c>
      <c r="F32" s="7">
        <f t="shared" si="5"/>
        <v>46830000</v>
      </c>
      <c r="G32" s="66">
        <f t="shared" si="5"/>
        <v>46830000</v>
      </c>
      <c r="H32" s="67">
        <f t="shared" si="5"/>
        <v>0</v>
      </c>
      <c r="I32" s="65">
        <f t="shared" si="5"/>
        <v>39330000</v>
      </c>
      <c r="J32" s="7">
        <f t="shared" si="5"/>
        <v>26706000</v>
      </c>
      <c r="K32" s="66">
        <f t="shared" si="5"/>
        <v>27717000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44741039</v>
      </c>
      <c r="C35" s="6">
        <v>52434377</v>
      </c>
      <c r="D35" s="23">
        <v>43199054</v>
      </c>
      <c r="E35" s="24">
        <v>35112785</v>
      </c>
      <c r="F35" s="6">
        <v>24762733</v>
      </c>
      <c r="G35" s="25">
        <v>24762733</v>
      </c>
      <c r="H35" s="26">
        <v>37436715</v>
      </c>
      <c r="I35" s="24">
        <v>84105519</v>
      </c>
      <c r="J35" s="6">
        <v>91238615</v>
      </c>
      <c r="K35" s="25">
        <v>85378131</v>
      </c>
    </row>
    <row r="36" spans="1:11" ht="13.5">
      <c r="A36" s="22" t="s">
        <v>39</v>
      </c>
      <c r="B36" s="6">
        <v>105132123</v>
      </c>
      <c r="C36" s="6">
        <v>120121548</v>
      </c>
      <c r="D36" s="23">
        <v>142672259</v>
      </c>
      <c r="E36" s="24">
        <v>207451650</v>
      </c>
      <c r="F36" s="6">
        <v>28062071</v>
      </c>
      <c r="G36" s="25">
        <v>28062071</v>
      </c>
      <c r="H36" s="26">
        <v>177765756</v>
      </c>
      <c r="I36" s="24">
        <v>165788883</v>
      </c>
      <c r="J36" s="6">
        <v>243261095</v>
      </c>
      <c r="K36" s="25">
        <v>251828633</v>
      </c>
    </row>
    <row r="37" spans="1:11" ht="13.5">
      <c r="A37" s="22" t="s">
        <v>40</v>
      </c>
      <c r="B37" s="6">
        <v>36158539</v>
      </c>
      <c r="C37" s="6">
        <v>35842437</v>
      </c>
      <c r="D37" s="23">
        <v>41069728</v>
      </c>
      <c r="E37" s="24">
        <v>13682265</v>
      </c>
      <c r="F37" s="6">
        <v>15677110</v>
      </c>
      <c r="G37" s="25">
        <v>15677110</v>
      </c>
      <c r="H37" s="26">
        <v>57479729</v>
      </c>
      <c r="I37" s="24">
        <v>37221204</v>
      </c>
      <c r="J37" s="6">
        <v>29515085</v>
      </c>
      <c r="K37" s="25">
        <v>31347447</v>
      </c>
    </row>
    <row r="38" spans="1:11" ht="13.5">
      <c r="A38" s="22" t="s">
        <v>41</v>
      </c>
      <c r="B38" s="6">
        <v>8687636</v>
      </c>
      <c r="C38" s="6">
        <v>6916891</v>
      </c>
      <c r="D38" s="23">
        <v>5244750</v>
      </c>
      <c r="E38" s="24">
        <v>21471170</v>
      </c>
      <c r="F38" s="6">
        <v>21471170</v>
      </c>
      <c r="G38" s="25">
        <v>21471170</v>
      </c>
      <c r="H38" s="26">
        <v>16289466</v>
      </c>
      <c r="I38" s="24">
        <v>7600000</v>
      </c>
      <c r="J38" s="6">
        <v>24300000</v>
      </c>
      <c r="K38" s="25">
        <v>16200000</v>
      </c>
    </row>
    <row r="39" spans="1:11" ht="13.5">
      <c r="A39" s="22" t="s">
        <v>42</v>
      </c>
      <c r="B39" s="6">
        <v>105026987</v>
      </c>
      <c r="C39" s="6">
        <v>129796597</v>
      </c>
      <c r="D39" s="23">
        <v>139556835</v>
      </c>
      <c r="E39" s="24">
        <v>207411000</v>
      </c>
      <c r="F39" s="6">
        <v>15676524</v>
      </c>
      <c r="G39" s="25">
        <v>15676524</v>
      </c>
      <c r="H39" s="26">
        <v>141433276</v>
      </c>
      <c r="I39" s="24">
        <v>205073198</v>
      </c>
      <c r="J39" s="6">
        <v>280684625</v>
      </c>
      <c r="K39" s="25">
        <v>289659317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53276351</v>
      </c>
      <c r="C42" s="6">
        <v>33077920</v>
      </c>
      <c r="D42" s="23">
        <v>17825160</v>
      </c>
      <c r="E42" s="24">
        <v>65527652</v>
      </c>
      <c r="F42" s="6">
        <v>11420460</v>
      </c>
      <c r="G42" s="25">
        <v>11420460</v>
      </c>
      <c r="H42" s="26">
        <v>32094600</v>
      </c>
      <c r="I42" s="24">
        <v>40630681</v>
      </c>
      <c r="J42" s="6">
        <v>43657392</v>
      </c>
      <c r="K42" s="25">
        <v>40292426</v>
      </c>
    </row>
    <row r="43" spans="1:11" ht="13.5">
      <c r="A43" s="22" t="s">
        <v>45</v>
      </c>
      <c r="B43" s="6">
        <v>-20346835</v>
      </c>
      <c r="C43" s="6">
        <v>-21607117</v>
      </c>
      <c r="D43" s="23">
        <v>-30935606</v>
      </c>
      <c r="E43" s="24">
        <v>-39640000</v>
      </c>
      <c r="F43" s="6">
        <v>-23720000</v>
      </c>
      <c r="G43" s="25">
        <v>-23720000</v>
      </c>
      <c r="H43" s="26">
        <v>522304</v>
      </c>
      <c r="I43" s="24">
        <v>-39090000</v>
      </c>
      <c r="J43" s="6">
        <v>-26705550</v>
      </c>
      <c r="K43" s="25">
        <v>-27717253</v>
      </c>
    </row>
    <row r="44" spans="1:11" ht="13.5">
      <c r="A44" s="22" t="s">
        <v>46</v>
      </c>
      <c r="B44" s="6">
        <v>-1632043</v>
      </c>
      <c r="C44" s="6">
        <v>-1334752</v>
      </c>
      <c r="D44" s="23">
        <v>-1336604</v>
      </c>
      <c r="E44" s="24">
        <v>-5620000</v>
      </c>
      <c r="F44" s="6">
        <v>0</v>
      </c>
      <c r="G44" s="25">
        <v>0</v>
      </c>
      <c r="H44" s="26">
        <v>-3498102</v>
      </c>
      <c r="I44" s="24">
        <v>3838500</v>
      </c>
      <c r="J44" s="6">
        <v>3994300</v>
      </c>
      <c r="K44" s="25">
        <v>1425000</v>
      </c>
    </row>
    <row r="45" spans="1:11" ht="13.5">
      <c r="A45" s="34" t="s">
        <v>47</v>
      </c>
      <c r="B45" s="7">
        <v>39839129</v>
      </c>
      <c r="C45" s="7">
        <v>49916621</v>
      </c>
      <c r="D45" s="64">
        <v>34033367</v>
      </c>
      <c r="E45" s="65">
        <v>61590652</v>
      </c>
      <c r="F45" s="7">
        <v>22739612</v>
      </c>
      <c r="G45" s="66">
        <v>22739612</v>
      </c>
      <c r="H45" s="67">
        <v>64200058</v>
      </c>
      <c r="I45" s="65">
        <v>40418333</v>
      </c>
      <c r="J45" s="7">
        <v>61364475</v>
      </c>
      <c r="K45" s="66">
        <v>75364648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39780570</v>
      </c>
      <c r="C48" s="6">
        <v>48480417</v>
      </c>
      <c r="D48" s="23">
        <v>35039152</v>
      </c>
      <c r="E48" s="24">
        <v>31096328</v>
      </c>
      <c r="F48" s="6">
        <v>19101107</v>
      </c>
      <c r="G48" s="25">
        <v>19101107</v>
      </c>
      <c r="H48" s="26">
        <v>15264875</v>
      </c>
      <c r="I48" s="24">
        <v>71703088</v>
      </c>
      <c r="J48" s="6">
        <v>78757141</v>
      </c>
      <c r="K48" s="25">
        <v>72808209</v>
      </c>
    </row>
    <row r="49" spans="1:11" ht="13.5">
      <c r="A49" s="22" t="s">
        <v>50</v>
      </c>
      <c r="B49" s="6">
        <f>+B75</f>
        <v>-11685060.565637171</v>
      </c>
      <c r="C49" s="6">
        <f aca="true" t="shared" si="6" ref="C49:K49">+C75</f>
        <v>9406913.100897852</v>
      </c>
      <c r="D49" s="23">
        <f t="shared" si="6"/>
        <v>30619956.813067023</v>
      </c>
      <c r="E49" s="24">
        <f t="shared" si="6"/>
        <v>7267977.488194224</v>
      </c>
      <c r="F49" s="6">
        <f t="shared" si="6"/>
        <v>6083569.721778392</v>
      </c>
      <c r="G49" s="25">
        <f t="shared" si="6"/>
        <v>6083569.721778392</v>
      </c>
      <c r="H49" s="26">
        <f t="shared" si="6"/>
        <v>54646112</v>
      </c>
      <c r="I49" s="24">
        <f t="shared" si="6"/>
        <v>26802003.956166368</v>
      </c>
      <c r="J49" s="6">
        <f t="shared" si="6"/>
        <v>14630944.665947303</v>
      </c>
      <c r="K49" s="25">
        <f t="shared" si="6"/>
        <v>18123677.924342494</v>
      </c>
    </row>
    <row r="50" spans="1:11" ht="13.5">
      <c r="A50" s="34" t="s">
        <v>51</v>
      </c>
      <c r="B50" s="7">
        <f>+B48-B49</f>
        <v>51465630.56563717</v>
      </c>
      <c r="C50" s="7">
        <f aca="true" t="shared" si="7" ref="C50:K50">+C48-C49</f>
        <v>39073503.89910215</v>
      </c>
      <c r="D50" s="64">
        <f t="shared" si="7"/>
        <v>4419195.186932977</v>
      </c>
      <c r="E50" s="65">
        <f t="shared" si="7"/>
        <v>23828350.511805777</v>
      </c>
      <c r="F50" s="7">
        <f t="shared" si="7"/>
        <v>13017537.278221607</v>
      </c>
      <c r="G50" s="66">
        <f t="shared" si="7"/>
        <v>13017537.278221607</v>
      </c>
      <c r="H50" s="67">
        <f t="shared" si="7"/>
        <v>-39381237</v>
      </c>
      <c r="I50" s="65">
        <f t="shared" si="7"/>
        <v>44901084.04383363</v>
      </c>
      <c r="J50" s="7">
        <f t="shared" si="7"/>
        <v>64126196.3340527</v>
      </c>
      <c r="K50" s="66">
        <f t="shared" si="7"/>
        <v>54684531.0756575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105071261</v>
      </c>
      <c r="C53" s="6">
        <v>120060686</v>
      </c>
      <c r="D53" s="23">
        <v>142596669</v>
      </c>
      <c r="E53" s="24">
        <v>172786030</v>
      </c>
      <c r="F53" s="6">
        <v>179976030</v>
      </c>
      <c r="G53" s="25">
        <v>179976030</v>
      </c>
      <c r="H53" s="26">
        <v>133146030</v>
      </c>
      <c r="I53" s="24">
        <v>250108026</v>
      </c>
      <c r="J53" s="6">
        <v>272525139</v>
      </c>
      <c r="K53" s="25">
        <v>289901279</v>
      </c>
    </row>
    <row r="54" spans="1:11" ht="13.5">
      <c r="A54" s="22" t="s">
        <v>135</v>
      </c>
      <c r="B54" s="6">
        <v>6021041</v>
      </c>
      <c r="C54" s="6">
        <v>6559301</v>
      </c>
      <c r="D54" s="23">
        <v>7407852</v>
      </c>
      <c r="E54" s="24">
        <v>9310375</v>
      </c>
      <c r="F54" s="6">
        <v>10658375</v>
      </c>
      <c r="G54" s="25">
        <v>10658375</v>
      </c>
      <c r="H54" s="26">
        <v>0</v>
      </c>
      <c r="I54" s="24">
        <v>12113138</v>
      </c>
      <c r="J54" s="6">
        <v>12718795</v>
      </c>
      <c r="K54" s="25">
        <v>13354735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872755</v>
      </c>
      <c r="C56" s="6">
        <v>5077250</v>
      </c>
      <c r="D56" s="23">
        <v>13144443</v>
      </c>
      <c r="E56" s="24">
        <v>5241000</v>
      </c>
      <c r="F56" s="6">
        <v>4053546</v>
      </c>
      <c r="G56" s="25">
        <v>4053546</v>
      </c>
      <c r="H56" s="26">
        <v>0</v>
      </c>
      <c r="I56" s="24">
        <v>4386000</v>
      </c>
      <c r="J56" s="6">
        <v>2241300</v>
      </c>
      <c r="K56" s="25">
        <v>2386365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17148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3332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15517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19393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9.49359593415315</v>
      </c>
      <c r="C70" s="5">
        <f aca="true" t="shared" si="8" ref="C70:K70">IF(ISERROR(C71/C72),0,(C71/C72))</f>
        <v>6.8796322474824905</v>
      </c>
      <c r="D70" s="5">
        <f t="shared" si="8"/>
        <v>6.948740684619816</v>
      </c>
      <c r="E70" s="5">
        <f t="shared" si="8"/>
        <v>1.0896924900553766</v>
      </c>
      <c r="F70" s="5">
        <f t="shared" si="8"/>
        <v>0.9826715700520843</v>
      </c>
      <c r="G70" s="5">
        <f t="shared" si="8"/>
        <v>0.9826715700520843</v>
      </c>
      <c r="H70" s="5">
        <f t="shared" si="8"/>
        <v>0</v>
      </c>
      <c r="I70" s="5">
        <f t="shared" si="8"/>
        <v>0.5915111364235136</v>
      </c>
      <c r="J70" s="5">
        <f t="shared" si="8"/>
        <v>0.9186925822349766</v>
      </c>
      <c r="K70" s="5">
        <f t="shared" si="8"/>
        <v>0.7283911660646196</v>
      </c>
    </row>
    <row r="71" spans="1:11" ht="12.75" hidden="1">
      <c r="A71" s="1" t="s">
        <v>141</v>
      </c>
      <c r="B71" s="1">
        <f>+B83</f>
        <v>96781353</v>
      </c>
      <c r="C71" s="1">
        <f aca="true" t="shared" si="9" ref="C71:K71">+C83</f>
        <v>91516535</v>
      </c>
      <c r="D71" s="1">
        <f t="shared" si="9"/>
        <v>93624212</v>
      </c>
      <c r="E71" s="1">
        <f t="shared" si="9"/>
        <v>14297756</v>
      </c>
      <c r="F71" s="1">
        <f t="shared" si="9"/>
        <v>17819100</v>
      </c>
      <c r="G71" s="1">
        <f t="shared" si="9"/>
        <v>17819100</v>
      </c>
      <c r="H71" s="1">
        <f t="shared" si="9"/>
        <v>7874110</v>
      </c>
      <c r="I71" s="1">
        <f t="shared" si="9"/>
        <v>7885028</v>
      </c>
      <c r="J71" s="1">
        <f t="shared" si="9"/>
        <v>13105519</v>
      </c>
      <c r="K71" s="1">
        <f t="shared" si="9"/>
        <v>13242898</v>
      </c>
    </row>
    <row r="72" spans="1:11" ht="12.75" hidden="1">
      <c r="A72" s="1" t="s">
        <v>142</v>
      </c>
      <c r="B72" s="1">
        <f>+B77</f>
        <v>10194383</v>
      </c>
      <c r="C72" s="1">
        <f aca="true" t="shared" si="10" ref="C72:K72">+C77</f>
        <v>13302533</v>
      </c>
      <c r="D72" s="1">
        <f t="shared" si="10"/>
        <v>13473551</v>
      </c>
      <c r="E72" s="1">
        <f t="shared" si="10"/>
        <v>13120909</v>
      </c>
      <c r="F72" s="1">
        <f t="shared" si="10"/>
        <v>18133322</v>
      </c>
      <c r="G72" s="1">
        <f t="shared" si="10"/>
        <v>18133322</v>
      </c>
      <c r="H72" s="1">
        <f t="shared" si="10"/>
        <v>0</v>
      </c>
      <c r="I72" s="1">
        <f t="shared" si="10"/>
        <v>13330312</v>
      </c>
      <c r="J72" s="1">
        <f t="shared" si="10"/>
        <v>14265402</v>
      </c>
      <c r="K72" s="1">
        <f t="shared" si="10"/>
        <v>18181025</v>
      </c>
    </row>
    <row r="73" spans="1:11" ht="12.75" hidden="1">
      <c r="A73" s="1" t="s">
        <v>143</v>
      </c>
      <c r="B73" s="1">
        <f>+B74</f>
        <v>1259664.3333333335</v>
      </c>
      <c r="C73" s="1">
        <f aca="true" t="shared" si="11" ref="C73:K73">+(C78+C80+C81+C82)-(B78+B80+B81+B82)</f>
        <v>-1006509</v>
      </c>
      <c r="D73" s="1">
        <f t="shared" si="11"/>
        <v>4220670</v>
      </c>
      <c r="E73" s="1">
        <f t="shared" si="11"/>
        <v>-4149191</v>
      </c>
      <c r="F73" s="1">
        <f>+(F78+F80+F81+F82)-(D78+D80+D81+D82)</f>
        <v>-2498866</v>
      </c>
      <c r="G73" s="1">
        <f>+(G78+G80+G81+G82)-(D78+D80+D81+D82)</f>
        <v>-2498866</v>
      </c>
      <c r="H73" s="1">
        <f>+(H78+H80+H81+H82)-(D78+D80+D81+D82)</f>
        <v>13936348</v>
      </c>
      <c r="I73" s="1">
        <f>+(I78+I80+I81+I82)-(E78+E80+E81+E82)</f>
        <v>8316130</v>
      </c>
      <c r="J73" s="1">
        <f t="shared" si="11"/>
        <v>79043</v>
      </c>
      <c r="K73" s="1">
        <f t="shared" si="11"/>
        <v>88448</v>
      </c>
    </row>
    <row r="74" spans="1:11" ht="12.75" hidden="1">
      <c r="A74" s="1" t="s">
        <v>144</v>
      </c>
      <c r="B74" s="1">
        <f>+TREND(C74:E74)</f>
        <v>1259664.3333333335</v>
      </c>
      <c r="C74" s="1">
        <f>+C73</f>
        <v>-1006509</v>
      </c>
      <c r="D74" s="1">
        <f aca="true" t="shared" si="12" ref="D74:K74">+D73</f>
        <v>4220670</v>
      </c>
      <c r="E74" s="1">
        <f t="shared" si="12"/>
        <v>-4149191</v>
      </c>
      <c r="F74" s="1">
        <f t="shared" si="12"/>
        <v>-2498866</v>
      </c>
      <c r="G74" s="1">
        <f t="shared" si="12"/>
        <v>-2498866</v>
      </c>
      <c r="H74" s="1">
        <f t="shared" si="12"/>
        <v>13936348</v>
      </c>
      <c r="I74" s="1">
        <f t="shared" si="12"/>
        <v>8316130</v>
      </c>
      <c r="J74" s="1">
        <f t="shared" si="12"/>
        <v>79043</v>
      </c>
      <c r="K74" s="1">
        <f t="shared" si="12"/>
        <v>88448</v>
      </c>
    </row>
    <row r="75" spans="1:11" ht="12.75" hidden="1">
      <c r="A75" s="1" t="s">
        <v>145</v>
      </c>
      <c r="B75" s="1">
        <f>+B84-(((B80+B81+B78)*B70)-B79)</f>
        <v>-11685060.565637171</v>
      </c>
      <c r="C75" s="1">
        <f aca="true" t="shared" si="13" ref="C75:K75">+C84-(((C80+C81+C78)*C70)-C79)</f>
        <v>9406913.100897852</v>
      </c>
      <c r="D75" s="1">
        <f t="shared" si="13"/>
        <v>30619956.813067023</v>
      </c>
      <c r="E75" s="1">
        <f t="shared" si="13"/>
        <v>7267977.488194224</v>
      </c>
      <c r="F75" s="1">
        <f t="shared" si="13"/>
        <v>6083569.721778392</v>
      </c>
      <c r="G75" s="1">
        <f t="shared" si="13"/>
        <v>6083569.721778392</v>
      </c>
      <c r="H75" s="1">
        <f t="shared" si="13"/>
        <v>54646112</v>
      </c>
      <c r="I75" s="1">
        <f t="shared" si="13"/>
        <v>26802003.956166368</v>
      </c>
      <c r="J75" s="1">
        <f t="shared" si="13"/>
        <v>14630944.665947303</v>
      </c>
      <c r="K75" s="1">
        <f t="shared" si="13"/>
        <v>18123677.924342494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10194383</v>
      </c>
      <c r="C77" s="3">
        <v>13302533</v>
      </c>
      <c r="D77" s="3">
        <v>13473551</v>
      </c>
      <c r="E77" s="3">
        <v>13120909</v>
      </c>
      <c r="F77" s="3">
        <v>18133322</v>
      </c>
      <c r="G77" s="3">
        <v>18133322</v>
      </c>
      <c r="H77" s="3">
        <v>0</v>
      </c>
      <c r="I77" s="3">
        <v>13330312</v>
      </c>
      <c r="J77" s="3">
        <v>14265402</v>
      </c>
      <c r="K77" s="3">
        <v>18181025</v>
      </c>
    </row>
    <row r="78" spans="1:11" ht="12.75" hidden="1">
      <c r="A78" s="2" t="s">
        <v>65</v>
      </c>
      <c r="B78" s="3">
        <v>60862</v>
      </c>
      <c r="C78" s="3">
        <v>60862</v>
      </c>
      <c r="D78" s="3">
        <v>75590</v>
      </c>
      <c r="E78" s="3">
        <v>75000</v>
      </c>
      <c r="F78" s="3">
        <v>75000</v>
      </c>
      <c r="G78" s="3">
        <v>75000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34566836</v>
      </c>
      <c r="C79" s="3">
        <v>33803573</v>
      </c>
      <c r="D79" s="3">
        <v>39281708</v>
      </c>
      <c r="E79" s="3">
        <v>11720789</v>
      </c>
      <c r="F79" s="3">
        <v>11720789</v>
      </c>
      <c r="G79" s="3">
        <v>11720789</v>
      </c>
      <c r="H79" s="3">
        <v>54646112</v>
      </c>
      <c r="I79" s="3">
        <v>33872000</v>
      </c>
      <c r="J79" s="3">
        <v>25663500</v>
      </c>
      <c r="K79" s="3">
        <v>26918125</v>
      </c>
    </row>
    <row r="80" spans="1:11" ht="12.75" hidden="1">
      <c r="A80" s="2" t="s">
        <v>67</v>
      </c>
      <c r="B80" s="3">
        <v>1221586</v>
      </c>
      <c r="C80" s="3">
        <v>2183331</v>
      </c>
      <c r="D80" s="3">
        <v>136752</v>
      </c>
      <c r="E80" s="3">
        <v>2050000</v>
      </c>
      <c r="F80" s="3">
        <v>3700325</v>
      </c>
      <c r="G80" s="3">
        <v>3700325</v>
      </c>
      <c r="H80" s="3">
        <v>17295997</v>
      </c>
      <c r="I80" s="3">
        <v>10862000</v>
      </c>
      <c r="J80" s="3">
        <v>10809500</v>
      </c>
      <c r="K80" s="3">
        <v>10754375</v>
      </c>
    </row>
    <row r="81" spans="1:11" ht="12.75" hidden="1">
      <c r="A81" s="2" t="s">
        <v>68</v>
      </c>
      <c r="B81" s="3">
        <v>3738883</v>
      </c>
      <c r="C81" s="3">
        <v>1770629</v>
      </c>
      <c r="D81" s="3">
        <v>1034179</v>
      </c>
      <c r="E81" s="3">
        <v>1961301</v>
      </c>
      <c r="F81" s="3">
        <v>1961301</v>
      </c>
      <c r="G81" s="3">
        <v>1961301</v>
      </c>
      <c r="H81" s="3">
        <v>4875843</v>
      </c>
      <c r="I81" s="3">
        <v>1090431</v>
      </c>
      <c r="J81" s="3">
        <v>1199474</v>
      </c>
      <c r="K81" s="3">
        <v>1319422</v>
      </c>
    </row>
    <row r="82" spans="1:11" ht="12.75" hidden="1">
      <c r="A82" s="2" t="s">
        <v>69</v>
      </c>
      <c r="B82" s="3">
        <v>0</v>
      </c>
      <c r="C82" s="3">
        <v>0</v>
      </c>
      <c r="D82" s="3">
        <v>6988971</v>
      </c>
      <c r="E82" s="3">
        <v>0</v>
      </c>
      <c r="F82" s="3">
        <v>0</v>
      </c>
      <c r="G82" s="3">
        <v>0</v>
      </c>
      <c r="H82" s="3">
        <v>0</v>
      </c>
      <c r="I82" s="3">
        <v>450000</v>
      </c>
      <c r="J82" s="3">
        <v>472500</v>
      </c>
      <c r="K82" s="3">
        <v>496125</v>
      </c>
    </row>
    <row r="83" spans="1:11" ht="12.75" hidden="1">
      <c r="A83" s="2" t="s">
        <v>70</v>
      </c>
      <c r="B83" s="3">
        <v>96781353</v>
      </c>
      <c r="C83" s="3">
        <v>91516535</v>
      </c>
      <c r="D83" s="3">
        <v>93624212</v>
      </c>
      <c r="E83" s="3">
        <v>14297756</v>
      </c>
      <c r="F83" s="3">
        <v>17819100</v>
      </c>
      <c r="G83" s="3">
        <v>17819100</v>
      </c>
      <c r="H83" s="3">
        <v>7874110</v>
      </c>
      <c r="I83" s="3">
        <v>7885028</v>
      </c>
      <c r="J83" s="3">
        <v>13105519</v>
      </c>
      <c r="K83" s="3">
        <v>13242898</v>
      </c>
    </row>
    <row r="84" spans="1:11" ht="12.75" hidden="1">
      <c r="A84" s="2" t="s">
        <v>71</v>
      </c>
      <c r="B84" s="3">
        <v>1418591</v>
      </c>
      <c r="C84" s="3">
        <v>3223839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95732712</v>
      </c>
      <c r="C6" s="6">
        <v>101506977</v>
      </c>
      <c r="D6" s="23">
        <v>102904759</v>
      </c>
      <c r="E6" s="24">
        <v>269659536</v>
      </c>
      <c r="F6" s="6">
        <v>178909420</v>
      </c>
      <c r="G6" s="25">
        <v>178909420</v>
      </c>
      <c r="H6" s="26">
        <v>0</v>
      </c>
      <c r="I6" s="24">
        <v>181000339</v>
      </c>
      <c r="J6" s="6">
        <v>243120653</v>
      </c>
      <c r="K6" s="25">
        <v>294825421</v>
      </c>
    </row>
    <row r="7" spans="1:11" ht="13.5">
      <c r="A7" s="22" t="s">
        <v>19</v>
      </c>
      <c r="B7" s="6">
        <v>7402288</v>
      </c>
      <c r="C7" s="6">
        <v>5364480</v>
      </c>
      <c r="D7" s="23">
        <v>4455424</v>
      </c>
      <c r="E7" s="24">
        <v>10563699</v>
      </c>
      <c r="F7" s="6">
        <v>4131540</v>
      </c>
      <c r="G7" s="25">
        <v>4131540</v>
      </c>
      <c r="H7" s="26">
        <v>0</v>
      </c>
      <c r="I7" s="24">
        <v>4376676</v>
      </c>
      <c r="J7" s="6">
        <v>4639076</v>
      </c>
      <c r="K7" s="25">
        <v>4917633</v>
      </c>
    </row>
    <row r="8" spans="1:11" ht="13.5">
      <c r="A8" s="22" t="s">
        <v>20</v>
      </c>
      <c r="B8" s="6">
        <v>273139697</v>
      </c>
      <c r="C8" s="6">
        <v>278830925</v>
      </c>
      <c r="D8" s="23">
        <v>293770832</v>
      </c>
      <c r="E8" s="24">
        <v>332550337</v>
      </c>
      <c r="F8" s="6">
        <v>358674151</v>
      </c>
      <c r="G8" s="25">
        <v>358674151</v>
      </c>
      <c r="H8" s="26">
        <v>0</v>
      </c>
      <c r="I8" s="24">
        <v>366590000</v>
      </c>
      <c r="J8" s="6">
        <v>406961389</v>
      </c>
      <c r="K8" s="25">
        <v>446199287</v>
      </c>
    </row>
    <row r="9" spans="1:11" ht="13.5">
      <c r="A9" s="22" t="s">
        <v>21</v>
      </c>
      <c r="B9" s="6">
        <v>28415594</v>
      </c>
      <c r="C9" s="6">
        <v>24752280</v>
      </c>
      <c r="D9" s="23">
        <v>50135520</v>
      </c>
      <c r="E9" s="24">
        <v>41100835</v>
      </c>
      <c r="F9" s="6">
        <v>39389172</v>
      </c>
      <c r="G9" s="25">
        <v>39389172</v>
      </c>
      <c r="H9" s="26">
        <v>0</v>
      </c>
      <c r="I9" s="24">
        <v>41200356</v>
      </c>
      <c r="J9" s="6">
        <v>65067067</v>
      </c>
      <c r="K9" s="25">
        <v>68968994</v>
      </c>
    </row>
    <row r="10" spans="1:11" ht="25.5">
      <c r="A10" s="27" t="s">
        <v>134</v>
      </c>
      <c r="B10" s="28">
        <f>SUM(B5:B9)</f>
        <v>404690291</v>
      </c>
      <c r="C10" s="29">
        <f aca="true" t="shared" si="0" ref="C10:K10">SUM(C5:C9)</f>
        <v>410454662</v>
      </c>
      <c r="D10" s="30">
        <f t="shared" si="0"/>
        <v>451266535</v>
      </c>
      <c r="E10" s="28">
        <f t="shared" si="0"/>
        <v>653874407</v>
      </c>
      <c r="F10" s="29">
        <f t="shared" si="0"/>
        <v>581104283</v>
      </c>
      <c r="G10" s="31">
        <f t="shared" si="0"/>
        <v>581104283</v>
      </c>
      <c r="H10" s="32">
        <f t="shared" si="0"/>
        <v>0</v>
      </c>
      <c r="I10" s="28">
        <f t="shared" si="0"/>
        <v>593167371</v>
      </c>
      <c r="J10" s="29">
        <f t="shared" si="0"/>
        <v>719788185</v>
      </c>
      <c r="K10" s="31">
        <f t="shared" si="0"/>
        <v>814911335</v>
      </c>
    </row>
    <row r="11" spans="1:11" ht="13.5">
      <c r="A11" s="22" t="s">
        <v>22</v>
      </c>
      <c r="B11" s="6">
        <v>97161728</v>
      </c>
      <c r="C11" s="6">
        <v>108261207</v>
      </c>
      <c r="D11" s="23">
        <v>140132414</v>
      </c>
      <c r="E11" s="24">
        <v>165653572</v>
      </c>
      <c r="F11" s="6">
        <v>168805727</v>
      </c>
      <c r="G11" s="25">
        <v>168805727</v>
      </c>
      <c r="H11" s="26">
        <v>0</v>
      </c>
      <c r="I11" s="24">
        <v>186175900</v>
      </c>
      <c r="J11" s="6">
        <v>194959637</v>
      </c>
      <c r="K11" s="25">
        <v>204159413</v>
      </c>
    </row>
    <row r="12" spans="1:11" ht="13.5">
      <c r="A12" s="22" t="s">
        <v>23</v>
      </c>
      <c r="B12" s="6">
        <v>5954569</v>
      </c>
      <c r="C12" s="6">
        <v>6208572</v>
      </c>
      <c r="D12" s="23">
        <v>7093680</v>
      </c>
      <c r="E12" s="24">
        <v>8089333</v>
      </c>
      <c r="F12" s="6">
        <v>8089333</v>
      </c>
      <c r="G12" s="25">
        <v>8089333</v>
      </c>
      <c r="H12" s="26">
        <v>0</v>
      </c>
      <c r="I12" s="24">
        <v>8788470</v>
      </c>
      <c r="J12" s="6">
        <v>9234894</v>
      </c>
      <c r="K12" s="25">
        <v>9704059</v>
      </c>
    </row>
    <row r="13" spans="1:11" ht="13.5">
      <c r="A13" s="22" t="s">
        <v>135</v>
      </c>
      <c r="B13" s="6">
        <v>24067787</v>
      </c>
      <c r="C13" s="6">
        <v>26322726</v>
      </c>
      <c r="D13" s="23">
        <v>341416030</v>
      </c>
      <c r="E13" s="24">
        <v>26926976</v>
      </c>
      <c r="F13" s="6">
        <v>48960423</v>
      </c>
      <c r="G13" s="25">
        <v>48960423</v>
      </c>
      <c r="H13" s="26">
        <v>0</v>
      </c>
      <c r="I13" s="24">
        <v>60580552</v>
      </c>
      <c r="J13" s="6">
        <v>63401177</v>
      </c>
      <c r="K13" s="25">
        <v>66362957</v>
      </c>
    </row>
    <row r="14" spans="1:11" ht="13.5">
      <c r="A14" s="22" t="s">
        <v>24</v>
      </c>
      <c r="B14" s="6">
        <v>10983831</v>
      </c>
      <c r="C14" s="6">
        <v>9756882</v>
      </c>
      <c r="D14" s="23">
        <v>9266946</v>
      </c>
      <c r="E14" s="24">
        <v>11728622</v>
      </c>
      <c r="F14" s="6">
        <v>11728622</v>
      </c>
      <c r="G14" s="25">
        <v>11728622</v>
      </c>
      <c r="H14" s="26">
        <v>0</v>
      </c>
      <c r="I14" s="24">
        <v>10678680</v>
      </c>
      <c r="J14" s="6">
        <v>10588000</v>
      </c>
      <c r="K14" s="25">
        <v>10533467</v>
      </c>
    </row>
    <row r="15" spans="1:11" ht="13.5">
      <c r="A15" s="22" t="s">
        <v>25</v>
      </c>
      <c r="B15" s="6">
        <v>72115192</v>
      </c>
      <c r="C15" s="6">
        <v>92810195</v>
      </c>
      <c r="D15" s="23">
        <v>105601449</v>
      </c>
      <c r="E15" s="24">
        <v>40927871</v>
      </c>
      <c r="F15" s="6">
        <v>78472273</v>
      </c>
      <c r="G15" s="25">
        <v>78472273</v>
      </c>
      <c r="H15" s="26">
        <v>0</v>
      </c>
      <c r="I15" s="24">
        <v>91169980</v>
      </c>
      <c r="J15" s="6">
        <v>104914765</v>
      </c>
      <c r="K15" s="25">
        <v>110806547</v>
      </c>
    </row>
    <row r="16" spans="1:11" ht="13.5">
      <c r="A16" s="33" t="s">
        <v>26</v>
      </c>
      <c r="B16" s="6">
        <v>25754162</v>
      </c>
      <c r="C16" s="6">
        <v>28143443</v>
      </c>
      <c r="D16" s="23">
        <v>32068030</v>
      </c>
      <c r="E16" s="24">
        <v>37885537</v>
      </c>
      <c r="F16" s="6">
        <v>42013185</v>
      </c>
      <c r="G16" s="25">
        <v>42013185</v>
      </c>
      <c r="H16" s="26">
        <v>0</v>
      </c>
      <c r="I16" s="24">
        <v>36446696</v>
      </c>
      <c r="J16" s="6">
        <v>45828581</v>
      </c>
      <c r="K16" s="25">
        <v>51004449</v>
      </c>
    </row>
    <row r="17" spans="1:11" ht="13.5">
      <c r="A17" s="22" t="s">
        <v>27</v>
      </c>
      <c r="B17" s="6">
        <v>160136043</v>
      </c>
      <c r="C17" s="6">
        <v>163026894</v>
      </c>
      <c r="D17" s="23">
        <v>164747617</v>
      </c>
      <c r="E17" s="24">
        <v>254275385</v>
      </c>
      <c r="F17" s="6">
        <v>277497544</v>
      </c>
      <c r="G17" s="25">
        <v>277497544</v>
      </c>
      <c r="H17" s="26">
        <v>0</v>
      </c>
      <c r="I17" s="24">
        <v>197157752</v>
      </c>
      <c r="J17" s="6">
        <v>239572732</v>
      </c>
      <c r="K17" s="25">
        <v>251513919</v>
      </c>
    </row>
    <row r="18" spans="1:11" ht="13.5">
      <c r="A18" s="34" t="s">
        <v>28</v>
      </c>
      <c r="B18" s="35">
        <f>SUM(B11:B17)</f>
        <v>396173312</v>
      </c>
      <c r="C18" s="36">
        <f aca="true" t="shared" si="1" ref="C18:K18">SUM(C11:C17)</f>
        <v>434529919</v>
      </c>
      <c r="D18" s="37">
        <f t="shared" si="1"/>
        <v>800326166</v>
      </c>
      <c r="E18" s="35">
        <f t="shared" si="1"/>
        <v>545487296</v>
      </c>
      <c r="F18" s="36">
        <f t="shared" si="1"/>
        <v>635567107</v>
      </c>
      <c r="G18" s="38">
        <f t="shared" si="1"/>
        <v>635567107</v>
      </c>
      <c r="H18" s="39">
        <f t="shared" si="1"/>
        <v>0</v>
      </c>
      <c r="I18" s="35">
        <f t="shared" si="1"/>
        <v>590998030</v>
      </c>
      <c r="J18" s="36">
        <f t="shared" si="1"/>
        <v>668499786</v>
      </c>
      <c r="K18" s="38">
        <f t="shared" si="1"/>
        <v>704084811</v>
      </c>
    </row>
    <row r="19" spans="1:11" ht="13.5">
      <c r="A19" s="34" t="s">
        <v>29</v>
      </c>
      <c r="B19" s="40">
        <f>+B10-B18</f>
        <v>8516979</v>
      </c>
      <c r="C19" s="41">
        <f aca="true" t="shared" si="2" ref="C19:K19">+C10-C18</f>
        <v>-24075257</v>
      </c>
      <c r="D19" s="42">
        <f t="shared" si="2"/>
        <v>-349059631</v>
      </c>
      <c r="E19" s="40">
        <f t="shared" si="2"/>
        <v>108387111</v>
      </c>
      <c r="F19" s="41">
        <f t="shared" si="2"/>
        <v>-54462824</v>
      </c>
      <c r="G19" s="43">
        <f t="shared" si="2"/>
        <v>-54462824</v>
      </c>
      <c r="H19" s="44">
        <f t="shared" si="2"/>
        <v>0</v>
      </c>
      <c r="I19" s="40">
        <f t="shared" si="2"/>
        <v>2169341</v>
      </c>
      <c r="J19" s="41">
        <f t="shared" si="2"/>
        <v>51288399</v>
      </c>
      <c r="K19" s="43">
        <f t="shared" si="2"/>
        <v>110826524</v>
      </c>
    </row>
    <row r="20" spans="1:11" ht="13.5">
      <c r="A20" s="22" t="s">
        <v>30</v>
      </c>
      <c r="B20" s="24">
        <v>182798346</v>
      </c>
      <c r="C20" s="6">
        <v>316216456</v>
      </c>
      <c r="D20" s="23">
        <v>276521776</v>
      </c>
      <c r="E20" s="24">
        <v>306688000</v>
      </c>
      <c r="F20" s="6">
        <v>342993674</v>
      </c>
      <c r="G20" s="25">
        <v>342993674</v>
      </c>
      <c r="H20" s="26">
        <v>0</v>
      </c>
      <c r="I20" s="24">
        <v>437502000</v>
      </c>
      <c r="J20" s="6">
        <v>321560611</v>
      </c>
      <c r="K20" s="25">
        <v>406048713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20000000</v>
      </c>
      <c r="F21" s="46">
        <v>20000000</v>
      </c>
      <c r="G21" s="48">
        <v>20000000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191315325</v>
      </c>
      <c r="C22" s="52">
        <f aca="true" t="shared" si="3" ref="C22:K22">SUM(C19:C21)</f>
        <v>292141199</v>
      </c>
      <c r="D22" s="53">
        <f t="shared" si="3"/>
        <v>-72537855</v>
      </c>
      <c r="E22" s="51">
        <f t="shared" si="3"/>
        <v>435075111</v>
      </c>
      <c r="F22" s="52">
        <f t="shared" si="3"/>
        <v>308530850</v>
      </c>
      <c r="G22" s="54">
        <f t="shared" si="3"/>
        <v>308530850</v>
      </c>
      <c r="H22" s="55">
        <f t="shared" si="3"/>
        <v>0</v>
      </c>
      <c r="I22" s="51">
        <f t="shared" si="3"/>
        <v>439671341</v>
      </c>
      <c r="J22" s="52">
        <f t="shared" si="3"/>
        <v>372849010</v>
      </c>
      <c r="K22" s="54">
        <f t="shared" si="3"/>
        <v>516875237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191315325</v>
      </c>
      <c r="C24" s="41">
        <f aca="true" t="shared" si="4" ref="C24:K24">SUM(C22:C23)</f>
        <v>292141199</v>
      </c>
      <c r="D24" s="42">
        <f t="shared" si="4"/>
        <v>-72537855</v>
      </c>
      <c r="E24" s="40">
        <f t="shared" si="4"/>
        <v>435075111</v>
      </c>
      <c r="F24" s="41">
        <f t="shared" si="4"/>
        <v>308530850</v>
      </c>
      <c r="G24" s="43">
        <f t="shared" si="4"/>
        <v>308530850</v>
      </c>
      <c r="H24" s="44">
        <f t="shared" si="4"/>
        <v>0</v>
      </c>
      <c r="I24" s="40">
        <f t="shared" si="4"/>
        <v>439671341</v>
      </c>
      <c r="J24" s="41">
        <f t="shared" si="4"/>
        <v>372849010</v>
      </c>
      <c r="K24" s="43">
        <f t="shared" si="4"/>
        <v>516875237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229483020</v>
      </c>
      <c r="C27" s="7">
        <v>306422649</v>
      </c>
      <c r="D27" s="64">
        <v>298710809</v>
      </c>
      <c r="E27" s="65">
        <v>310764421</v>
      </c>
      <c r="F27" s="7">
        <v>334886198</v>
      </c>
      <c r="G27" s="66">
        <v>334886198</v>
      </c>
      <c r="H27" s="67">
        <v>0</v>
      </c>
      <c r="I27" s="65">
        <v>424486735</v>
      </c>
      <c r="J27" s="7">
        <v>276279801</v>
      </c>
      <c r="K27" s="66">
        <v>343834570</v>
      </c>
    </row>
    <row r="28" spans="1:11" ht="13.5">
      <c r="A28" s="68" t="s">
        <v>30</v>
      </c>
      <c r="B28" s="6">
        <v>195862156</v>
      </c>
      <c r="C28" s="6">
        <v>180754936</v>
      </c>
      <c r="D28" s="23">
        <v>191042367</v>
      </c>
      <c r="E28" s="24">
        <v>207621053</v>
      </c>
      <c r="F28" s="6">
        <v>229543331</v>
      </c>
      <c r="G28" s="25">
        <v>229543331</v>
      </c>
      <c r="H28" s="26">
        <v>0</v>
      </c>
      <c r="I28" s="24">
        <v>290645614</v>
      </c>
      <c r="J28" s="6">
        <v>188210703</v>
      </c>
      <c r="K28" s="25">
        <v>229428695</v>
      </c>
    </row>
    <row r="29" spans="1:11" ht="13.5">
      <c r="A29" s="22" t="s">
        <v>139</v>
      </c>
      <c r="B29" s="6">
        <v>0</v>
      </c>
      <c r="C29" s="6">
        <v>87719298</v>
      </c>
      <c r="D29" s="23">
        <v>74887716</v>
      </c>
      <c r="E29" s="24">
        <v>78947368</v>
      </c>
      <c r="F29" s="6">
        <v>78947369</v>
      </c>
      <c r="G29" s="25">
        <v>78947369</v>
      </c>
      <c r="H29" s="26">
        <v>0</v>
      </c>
      <c r="I29" s="24">
        <v>110671930</v>
      </c>
      <c r="J29" s="6">
        <v>87719298</v>
      </c>
      <c r="K29" s="25">
        <v>114035087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33620864</v>
      </c>
      <c r="C31" s="6">
        <v>37948415</v>
      </c>
      <c r="D31" s="23">
        <v>32780726</v>
      </c>
      <c r="E31" s="24">
        <v>24196000</v>
      </c>
      <c r="F31" s="6">
        <v>26395498</v>
      </c>
      <c r="G31" s="25">
        <v>26395498</v>
      </c>
      <c r="H31" s="26">
        <v>0</v>
      </c>
      <c r="I31" s="24">
        <v>23169191</v>
      </c>
      <c r="J31" s="6">
        <v>349800</v>
      </c>
      <c r="K31" s="25">
        <v>370788</v>
      </c>
    </row>
    <row r="32" spans="1:11" ht="13.5">
      <c r="A32" s="34" t="s">
        <v>36</v>
      </c>
      <c r="B32" s="7">
        <f>SUM(B28:B31)</f>
        <v>229483020</v>
      </c>
      <c r="C32" s="7">
        <f aca="true" t="shared" si="5" ref="C32:K32">SUM(C28:C31)</f>
        <v>306422649</v>
      </c>
      <c r="D32" s="64">
        <f t="shared" si="5"/>
        <v>298710809</v>
      </c>
      <c r="E32" s="65">
        <f t="shared" si="5"/>
        <v>310764421</v>
      </c>
      <c r="F32" s="7">
        <f t="shared" si="5"/>
        <v>334886198</v>
      </c>
      <c r="G32" s="66">
        <f t="shared" si="5"/>
        <v>334886198</v>
      </c>
      <c r="H32" s="67">
        <f t="shared" si="5"/>
        <v>0</v>
      </c>
      <c r="I32" s="65">
        <f t="shared" si="5"/>
        <v>424486735</v>
      </c>
      <c r="J32" s="7">
        <f t="shared" si="5"/>
        <v>276279801</v>
      </c>
      <c r="K32" s="66">
        <f t="shared" si="5"/>
        <v>343834570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89429884</v>
      </c>
      <c r="C35" s="6">
        <v>161206116</v>
      </c>
      <c r="D35" s="23">
        <v>184395810</v>
      </c>
      <c r="E35" s="24">
        <v>218456547</v>
      </c>
      <c r="F35" s="6">
        <v>78793212</v>
      </c>
      <c r="G35" s="25">
        <v>78793212</v>
      </c>
      <c r="H35" s="26">
        <v>233376321</v>
      </c>
      <c r="I35" s="24">
        <v>118220626</v>
      </c>
      <c r="J35" s="6">
        <v>89456288</v>
      </c>
      <c r="K35" s="25">
        <v>58469171</v>
      </c>
    </row>
    <row r="36" spans="1:11" ht="13.5">
      <c r="A36" s="22" t="s">
        <v>39</v>
      </c>
      <c r="B36" s="6">
        <v>938206723</v>
      </c>
      <c r="C36" s="6">
        <v>1201628909</v>
      </c>
      <c r="D36" s="23">
        <v>1155335406</v>
      </c>
      <c r="E36" s="24">
        <v>1719605115</v>
      </c>
      <c r="F36" s="6">
        <v>1474630005</v>
      </c>
      <c r="G36" s="25">
        <v>1474630005</v>
      </c>
      <c r="H36" s="26">
        <v>1399231943</v>
      </c>
      <c r="I36" s="24">
        <v>1614505536</v>
      </c>
      <c r="J36" s="6">
        <v>1743663821</v>
      </c>
      <c r="K36" s="25">
        <v>2026665095</v>
      </c>
    </row>
    <row r="37" spans="1:11" ht="13.5">
      <c r="A37" s="22" t="s">
        <v>40</v>
      </c>
      <c r="B37" s="6">
        <v>113779769</v>
      </c>
      <c r="C37" s="6">
        <v>168721364</v>
      </c>
      <c r="D37" s="23">
        <v>218859739</v>
      </c>
      <c r="E37" s="24">
        <v>59697801</v>
      </c>
      <c r="F37" s="6">
        <v>59697801</v>
      </c>
      <c r="G37" s="25">
        <v>59697801</v>
      </c>
      <c r="H37" s="26">
        <v>229741672</v>
      </c>
      <c r="I37" s="24">
        <v>67004857</v>
      </c>
      <c r="J37" s="6">
        <v>65391757</v>
      </c>
      <c r="K37" s="25">
        <v>56865495</v>
      </c>
    </row>
    <row r="38" spans="1:11" ht="13.5">
      <c r="A38" s="22" t="s">
        <v>41</v>
      </c>
      <c r="B38" s="6">
        <v>101793614</v>
      </c>
      <c r="C38" s="6">
        <v>95416231</v>
      </c>
      <c r="D38" s="23">
        <v>92823764</v>
      </c>
      <c r="E38" s="24">
        <v>93443763</v>
      </c>
      <c r="F38" s="6">
        <v>93443763</v>
      </c>
      <c r="G38" s="25">
        <v>93443763</v>
      </c>
      <c r="H38" s="26">
        <v>128441972</v>
      </c>
      <c r="I38" s="24">
        <v>90467295</v>
      </c>
      <c r="J38" s="6">
        <v>87635690</v>
      </c>
      <c r="K38" s="25">
        <v>84504347</v>
      </c>
    </row>
    <row r="39" spans="1:11" ht="13.5">
      <c r="A39" s="22" t="s">
        <v>42</v>
      </c>
      <c r="B39" s="6">
        <v>812063224</v>
      </c>
      <c r="C39" s="6">
        <v>1098697430</v>
      </c>
      <c r="D39" s="23">
        <v>1028047713</v>
      </c>
      <c r="E39" s="24">
        <v>1784920099</v>
      </c>
      <c r="F39" s="6">
        <v>1400281653</v>
      </c>
      <c r="G39" s="25">
        <v>1400281653</v>
      </c>
      <c r="H39" s="26">
        <v>1274424620</v>
      </c>
      <c r="I39" s="24">
        <v>1575254010</v>
      </c>
      <c r="J39" s="6">
        <v>1680092662</v>
      </c>
      <c r="K39" s="25">
        <v>1943764424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178697876</v>
      </c>
      <c r="C42" s="6">
        <v>301828331</v>
      </c>
      <c r="D42" s="23">
        <v>328820679</v>
      </c>
      <c r="E42" s="24">
        <v>449153007</v>
      </c>
      <c r="F42" s="6">
        <v>320135462</v>
      </c>
      <c r="G42" s="25">
        <v>320135462</v>
      </c>
      <c r="H42" s="26">
        <v>251675862</v>
      </c>
      <c r="I42" s="24">
        <v>435573912</v>
      </c>
      <c r="J42" s="6">
        <v>199975445</v>
      </c>
      <c r="K42" s="25">
        <v>336109884</v>
      </c>
    </row>
    <row r="43" spans="1:11" ht="13.5">
      <c r="A43" s="22" t="s">
        <v>45</v>
      </c>
      <c r="B43" s="6">
        <v>-231671679</v>
      </c>
      <c r="C43" s="6">
        <v>-300547392</v>
      </c>
      <c r="D43" s="23">
        <v>-300145778</v>
      </c>
      <c r="E43" s="24">
        <v>-312240421</v>
      </c>
      <c r="F43" s="6">
        <v>-336362031</v>
      </c>
      <c r="G43" s="25">
        <v>-336362031</v>
      </c>
      <c r="H43" s="26">
        <v>-294068027</v>
      </c>
      <c r="I43" s="24">
        <v>-425950740</v>
      </c>
      <c r="J43" s="6">
        <v>-188422308</v>
      </c>
      <c r="K43" s="25">
        <v>-345264402</v>
      </c>
    </row>
    <row r="44" spans="1:11" ht="13.5">
      <c r="A44" s="22" t="s">
        <v>46</v>
      </c>
      <c r="B44" s="6">
        <v>-3286702</v>
      </c>
      <c r="C44" s="6">
        <v>-8433400</v>
      </c>
      <c r="D44" s="23">
        <v>-6512210</v>
      </c>
      <c r="E44" s="24">
        <v>-4792979</v>
      </c>
      <c r="F44" s="6">
        <v>-4792978</v>
      </c>
      <c r="G44" s="25">
        <v>-4792978</v>
      </c>
      <c r="H44" s="26">
        <v>7376555</v>
      </c>
      <c r="I44" s="24">
        <v>-2024320</v>
      </c>
      <c r="J44" s="6">
        <v>-2351188</v>
      </c>
      <c r="K44" s="25">
        <v>-2692663</v>
      </c>
    </row>
    <row r="45" spans="1:11" ht="13.5">
      <c r="A45" s="34" t="s">
        <v>47</v>
      </c>
      <c r="B45" s="7">
        <v>32045999</v>
      </c>
      <c r="C45" s="7">
        <v>24893193</v>
      </c>
      <c r="D45" s="64">
        <v>47057224</v>
      </c>
      <c r="E45" s="65">
        <v>165700607</v>
      </c>
      <c r="F45" s="7">
        <v>26037272</v>
      </c>
      <c r="G45" s="66">
        <v>26037272</v>
      </c>
      <c r="H45" s="67">
        <v>9822769</v>
      </c>
      <c r="I45" s="65">
        <v>33636124</v>
      </c>
      <c r="J45" s="7">
        <v>42838073</v>
      </c>
      <c r="K45" s="66">
        <v>30990892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50728370</v>
      </c>
      <c r="C48" s="6">
        <v>45010236</v>
      </c>
      <c r="D48" s="23">
        <v>68605881</v>
      </c>
      <c r="E48" s="24">
        <v>188769143</v>
      </c>
      <c r="F48" s="6">
        <v>49105807</v>
      </c>
      <c r="G48" s="25">
        <v>49105807</v>
      </c>
      <c r="H48" s="26">
        <v>39159971</v>
      </c>
      <c r="I48" s="24">
        <v>58168659</v>
      </c>
      <c r="J48" s="6">
        <v>62598183</v>
      </c>
      <c r="K48" s="25">
        <v>52215003</v>
      </c>
    </row>
    <row r="49" spans="1:11" ht="13.5">
      <c r="A49" s="22" t="s">
        <v>50</v>
      </c>
      <c r="B49" s="6">
        <f>+B75</f>
        <v>86393926.62159234</v>
      </c>
      <c r="C49" s="6">
        <f aca="true" t="shared" si="6" ref="C49:K49">+C75</f>
        <v>76032535.9941889</v>
      </c>
      <c r="D49" s="23">
        <f t="shared" si="6"/>
        <v>126429865.57148391</v>
      </c>
      <c r="E49" s="24">
        <f t="shared" si="6"/>
        <v>134205067.05727074</v>
      </c>
      <c r="F49" s="6">
        <f t="shared" si="6"/>
        <v>37394001.31760317</v>
      </c>
      <c r="G49" s="25">
        <f t="shared" si="6"/>
        <v>37394001.31760317</v>
      </c>
      <c r="H49" s="26">
        <f t="shared" si="6"/>
        <v>247246166</v>
      </c>
      <c r="I49" s="24">
        <f t="shared" si="6"/>
        <v>27504387.300745912</v>
      </c>
      <c r="J49" s="6">
        <f t="shared" si="6"/>
        <v>47248770.25402086</v>
      </c>
      <c r="K49" s="25">
        <f t="shared" si="6"/>
        <v>51028421.376540914</v>
      </c>
    </row>
    <row r="50" spans="1:11" ht="13.5">
      <c r="A50" s="34" t="s">
        <v>51</v>
      </c>
      <c r="B50" s="7">
        <f>+B48-B49</f>
        <v>-35665556.62159234</v>
      </c>
      <c r="C50" s="7">
        <f aca="true" t="shared" si="7" ref="C50:K50">+C48-C49</f>
        <v>-31022299.994188905</v>
      </c>
      <c r="D50" s="64">
        <f t="shared" si="7"/>
        <v>-57823984.57148391</v>
      </c>
      <c r="E50" s="65">
        <f t="shared" si="7"/>
        <v>54564075.942729264</v>
      </c>
      <c r="F50" s="7">
        <f t="shared" si="7"/>
        <v>11711805.68239683</v>
      </c>
      <c r="G50" s="66">
        <f t="shared" si="7"/>
        <v>11711805.68239683</v>
      </c>
      <c r="H50" s="67">
        <f t="shared" si="7"/>
        <v>-208086195</v>
      </c>
      <c r="I50" s="65">
        <f t="shared" si="7"/>
        <v>30664271.699254088</v>
      </c>
      <c r="J50" s="7">
        <f t="shared" si="7"/>
        <v>15349412.745979138</v>
      </c>
      <c r="K50" s="66">
        <f t="shared" si="7"/>
        <v>1186581.6234590858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919524379</v>
      </c>
      <c r="C53" s="6">
        <v>1181513206</v>
      </c>
      <c r="D53" s="23">
        <v>1133769036</v>
      </c>
      <c r="E53" s="24">
        <v>1696537001</v>
      </c>
      <c r="F53" s="6">
        <v>1720658778</v>
      </c>
      <c r="G53" s="25">
        <v>1720658778</v>
      </c>
      <c r="H53" s="26">
        <v>1385772580</v>
      </c>
      <c r="I53" s="24">
        <v>1589973690</v>
      </c>
      <c r="J53" s="6">
        <v>1717462402</v>
      </c>
      <c r="K53" s="25">
        <v>1998998948</v>
      </c>
    </row>
    <row r="54" spans="1:11" ht="13.5">
      <c r="A54" s="22" t="s">
        <v>135</v>
      </c>
      <c r="B54" s="6">
        <v>24067787</v>
      </c>
      <c r="C54" s="6">
        <v>26322726</v>
      </c>
      <c r="D54" s="23">
        <v>341416030</v>
      </c>
      <c r="E54" s="24">
        <v>26926976</v>
      </c>
      <c r="F54" s="6">
        <v>48960423</v>
      </c>
      <c r="G54" s="25">
        <v>48960423</v>
      </c>
      <c r="H54" s="26">
        <v>0</v>
      </c>
      <c r="I54" s="24">
        <v>60580552</v>
      </c>
      <c r="J54" s="6">
        <v>63401177</v>
      </c>
      <c r="K54" s="25">
        <v>66362957</v>
      </c>
    </row>
    <row r="55" spans="1:11" ht="13.5">
      <c r="A55" s="22" t="s">
        <v>54</v>
      </c>
      <c r="B55" s="6">
        <v>0</v>
      </c>
      <c r="C55" s="6">
        <v>1199000</v>
      </c>
      <c r="D55" s="23">
        <v>4475000</v>
      </c>
      <c r="E55" s="24">
        <v>43657895</v>
      </c>
      <c r="F55" s="6">
        <v>52973483</v>
      </c>
      <c r="G55" s="25">
        <v>52973483</v>
      </c>
      <c r="H55" s="26">
        <v>0</v>
      </c>
      <c r="I55" s="24">
        <v>3000000</v>
      </c>
      <c r="J55" s="6">
        <v>0</v>
      </c>
      <c r="K55" s="25">
        <v>0</v>
      </c>
    </row>
    <row r="56" spans="1:11" ht="13.5">
      <c r="A56" s="22" t="s">
        <v>55</v>
      </c>
      <c r="B56" s="6">
        <v>20400378</v>
      </c>
      <c r="C56" s="6">
        <v>33173528</v>
      </c>
      <c r="D56" s="23">
        <v>33305213</v>
      </c>
      <c r="E56" s="24">
        <v>47689000</v>
      </c>
      <c r="F56" s="6">
        <v>42146000</v>
      </c>
      <c r="G56" s="25">
        <v>42146000</v>
      </c>
      <c r="H56" s="26">
        <v>0</v>
      </c>
      <c r="I56" s="24">
        <v>50850480</v>
      </c>
      <c r="J56" s="6">
        <v>62550940</v>
      </c>
      <c r="K56" s="25">
        <v>66286390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23277921</v>
      </c>
      <c r="C59" s="6">
        <v>26809101</v>
      </c>
      <c r="D59" s="23">
        <v>27819227</v>
      </c>
      <c r="E59" s="24">
        <v>27819227</v>
      </c>
      <c r="F59" s="6">
        <v>27819227</v>
      </c>
      <c r="G59" s="25">
        <v>27819227</v>
      </c>
      <c r="H59" s="26">
        <v>27819227</v>
      </c>
      <c r="I59" s="24">
        <v>9633533</v>
      </c>
      <c r="J59" s="6">
        <v>28534208</v>
      </c>
      <c r="K59" s="25">
        <v>28534208</v>
      </c>
    </row>
    <row r="60" spans="1:11" ht="13.5">
      <c r="A60" s="33" t="s">
        <v>58</v>
      </c>
      <c r="B60" s="6">
        <v>9472000</v>
      </c>
      <c r="C60" s="6">
        <v>16555261</v>
      </c>
      <c r="D60" s="23">
        <v>17532021</v>
      </c>
      <c r="E60" s="24">
        <v>17532021</v>
      </c>
      <c r="F60" s="6">
        <v>17532021</v>
      </c>
      <c r="G60" s="25">
        <v>17532021</v>
      </c>
      <c r="H60" s="26">
        <v>17532021</v>
      </c>
      <c r="I60" s="24">
        <v>17532020</v>
      </c>
      <c r="J60" s="6">
        <v>17532020</v>
      </c>
      <c r="K60" s="25">
        <v>17532020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43701</v>
      </c>
      <c r="C62" s="92">
        <v>40955</v>
      </c>
      <c r="D62" s="93">
        <v>35463</v>
      </c>
      <c r="E62" s="91">
        <v>35463</v>
      </c>
      <c r="F62" s="92">
        <v>35463</v>
      </c>
      <c r="G62" s="93">
        <v>35463</v>
      </c>
      <c r="H62" s="94">
        <v>35463</v>
      </c>
      <c r="I62" s="91">
        <v>32717</v>
      </c>
      <c r="J62" s="92">
        <v>29961</v>
      </c>
      <c r="K62" s="93">
        <v>29961</v>
      </c>
    </row>
    <row r="63" spans="1:11" ht="13.5">
      <c r="A63" s="90" t="s">
        <v>61</v>
      </c>
      <c r="B63" s="91">
        <v>48234</v>
      </c>
      <c r="C63" s="92">
        <v>44131</v>
      </c>
      <c r="D63" s="93">
        <v>35925</v>
      </c>
      <c r="E63" s="91">
        <v>35925</v>
      </c>
      <c r="F63" s="92">
        <v>35925</v>
      </c>
      <c r="G63" s="93">
        <v>35925</v>
      </c>
      <c r="H63" s="94">
        <v>35925</v>
      </c>
      <c r="I63" s="91">
        <v>31822</v>
      </c>
      <c r="J63" s="92">
        <v>27719</v>
      </c>
      <c r="K63" s="93">
        <v>27719</v>
      </c>
    </row>
    <row r="64" spans="1:11" ht="13.5">
      <c r="A64" s="90" t="s">
        <v>62</v>
      </c>
      <c r="B64" s="91">
        <v>15060</v>
      </c>
      <c r="C64" s="92">
        <v>16174</v>
      </c>
      <c r="D64" s="93">
        <v>17128</v>
      </c>
      <c r="E64" s="91">
        <v>17128</v>
      </c>
      <c r="F64" s="92">
        <v>17128</v>
      </c>
      <c r="G64" s="93">
        <v>17128</v>
      </c>
      <c r="H64" s="94">
        <v>17128</v>
      </c>
      <c r="I64" s="91">
        <v>124079</v>
      </c>
      <c r="J64" s="92">
        <v>124079</v>
      </c>
      <c r="K64" s="93">
        <v>124079</v>
      </c>
    </row>
    <row r="65" spans="1:11" ht="13.5">
      <c r="A65" s="90" t="s">
        <v>63</v>
      </c>
      <c r="B65" s="91">
        <v>5962</v>
      </c>
      <c r="C65" s="92">
        <v>9962</v>
      </c>
      <c r="D65" s="93">
        <v>10550</v>
      </c>
      <c r="E65" s="91">
        <v>10550</v>
      </c>
      <c r="F65" s="92">
        <v>10550</v>
      </c>
      <c r="G65" s="93">
        <v>10550</v>
      </c>
      <c r="H65" s="94">
        <v>10550</v>
      </c>
      <c r="I65" s="91">
        <v>113131</v>
      </c>
      <c r="J65" s="92">
        <v>113131</v>
      </c>
      <c r="K65" s="93">
        <v>113131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0.6768106445205946</v>
      </c>
      <c r="C70" s="5">
        <f aca="true" t="shared" si="8" ref="C70:K70">IF(ISERROR(C71/C72),0,(C71/C72))</f>
        <v>0.7845309037419728</v>
      </c>
      <c r="D70" s="5">
        <f t="shared" si="8"/>
        <v>0.799194302305212</v>
      </c>
      <c r="E70" s="5">
        <f t="shared" si="8"/>
        <v>0.772839906282645</v>
      </c>
      <c r="F70" s="5">
        <f t="shared" si="8"/>
        <v>0.7207816942768005</v>
      </c>
      <c r="G70" s="5">
        <f t="shared" si="8"/>
        <v>0.7207816942768005</v>
      </c>
      <c r="H70" s="5">
        <f t="shared" si="8"/>
        <v>0</v>
      </c>
      <c r="I70" s="5">
        <f t="shared" si="8"/>
        <v>0.6878260394280045</v>
      </c>
      <c r="J70" s="5">
        <f t="shared" si="8"/>
        <v>0.6963111476343055</v>
      </c>
      <c r="K70" s="5">
        <f t="shared" si="8"/>
        <v>0.7317656017341553</v>
      </c>
    </row>
    <row r="71" spans="1:11" ht="12.75" hidden="1">
      <c r="A71" s="1" t="s">
        <v>141</v>
      </c>
      <c r="B71" s="1">
        <f>+B83</f>
        <v>84024895</v>
      </c>
      <c r="C71" s="1">
        <f aca="true" t="shared" si="9" ref="C71:K71">+C83</f>
        <v>99054289</v>
      </c>
      <c r="D71" s="1">
        <f t="shared" si="9"/>
        <v>122308919</v>
      </c>
      <c r="E71" s="1">
        <f t="shared" si="9"/>
        <v>240168016</v>
      </c>
      <c r="F71" s="1">
        <f t="shared" si="9"/>
        <v>157345629</v>
      </c>
      <c r="G71" s="1">
        <f t="shared" si="9"/>
        <v>157345629</v>
      </c>
      <c r="H71" s="1">
        <f t="shared" si="9"/>
        <v>94449287</v>
      </c>
      <c r="I71" s="1">
        <f t="shared" si="9"/>
        <v>152835424</v>
      </c>
      <c r="J71" s="1">
        <f t="shared" si="9"/>
        <v>214594545</v>
      </c>
      <c r="K71" s="1">
        <f t="shared" si="9"/>
        <v>266212239</v>
      </c>
    </row>
    <row r="72" spans="1:11" ht="12.75" hidden="1">
      <c r="A72" s="1" t="s">
        <v>142</v>
      </c>
      <c r="B72" s="1">
        <f>+B77</f>
        <v>124148306</v>
      </c>
      <c r="C72" s="1">
        <f aca="true" t="shared" si="10" ref="C72:K72">+C77</f>
        <v>126259257</v>
      </c>
      <c r="D72" s="1">
        <f t="shared" si="10"/>
        <v>153040279</v>
      </c>
      <c r="E72" s="1">
        <f t="shared" si="10"/>
        <v>310760371</v>
      </c>
      <c r="F72" s="1">
        <f t="shared" si="10"/>
        <v>218298592</v>
      </c>
      <c r="G72" s="1">
        <f t="shared" si="10"/>
        <v>218298592</v>
      </c>
      <c r="H72" s="1">
        <f t="shared" si="10"/>
        <v>0</v>
      </c>
      <c r="I72" s="1">
        <f t="shared" si="10"/>
        <v>222200695</v>
      </c>
      <c r="J72" s="1">
        <f t="shared" si="10"/>
        <v>308187720</v>
      </c>
      <c r="K72" s="1">
        <f t="shared" si="10"/>
        <v>363794415</v>
      </c>
    </row>
    <row r="73" spans="1:11" ht="12.75" hidden="1">
      <c r="A73" s="1" t="s">
        <v>143</v>
      </c>
      <c r="B73" s="1">
        <f>+B74</f>
        <v>79320377.16666667</v>
      </c>
      <c r="C73" s="1">
        <f aca="true" t="shared" si="11" ref="C73:K73">+(C78+C80+C81+C82)-(B78+B80+B81+B82)</f>
        <v>78883624</v>
      </c>
      <c r="D73" s="1">
        <f t="shared" si="11"/>
        <v>-961791</v>
      </c>
      <c r="E73" s="1">
        <f t="shared" si="11"/>
        <v>-83427725</v>
      </c>
      <c r="F73" s="1">
        <f>+(F78+F80+F81+F82)-(D78+D80+D81+D82)</f>
        <v>-83427725</v>
      </c>
      <c r="G73" s="1">
        <f>+(G78+G80+G81+G82)-(D78+D80+D81+D82)</f>
        <v>-83427725</v>
      </c>
      <c r="H73" s="1">
        <f>+(H78+H80+H81+H82)-(D78+D80+D81+D82)</f>
        <v>73566783</v>
      </c>
      <c r="I73" s="1">
        <f>+(I78+I80+I81+I82)-(E78+E80+E81+E82)</f>
        <v>31470950</v>
      </c>
      <c r="J73" s="1">
        <f t="shared" si="11"/>
        <v>-32105667</v>
      </c>
      <c r="K73" s="1">
        <f t="shared" si="11"/>
        <v>-19538290</v>
      </c>
    </row>
    <row r="74" spans="1:11" ht="12.75" hidden="1">
      <c r="A74" s="1" t="s">
        <v>144</v>
      </c>
      <c r="B74" s="1">
        <f>+TREND(C74:E74)</f>
        <v>79320377.16666667</v>
      </c>
      <c r="C74" s="1">
        <f>+C73</f>
        <v>78883624</v>
      </c>
      <c r="D74" s="1">
        <f aca="true" t="shared" si="12" ref="D74:K74">+D73</f>
        <v>-961791</v>
      </c>
      <c r="E74" s="1">
        <f t="shared" si="12"/>
        <v>-83427725</v>
      </c>
      <c r="F74" s="1">
        <f t="shared" si="12"/>
        <v>-83427725</v>
      </c>
      <c r="G74" s="1">
        <f t="shared" si="12"/>
        <v>-83427725</v>
      </c>
      <c r="H74" s="1">
        <f t="shared" si="12"/>
        <v>73566783</v>
      </c>
      <c r="I74" s="1">
        <f t="shared" si="12"/>
        <v>31470950</v>
      </c>
      <c r="J74" s="1">
        <f t="shared" si="12"/>
        <v>-32105667</v>
      </c>
      <c r="K74" s="1">
        <f t="shared" si="12"/>
        <v>-19538290</v>
      </c>
    </row>
    <row r="75" spans="1:11" ht="12.75" hidden="1">
      <c r="A75" s="1" t="s">
        <v>145</v>
      </c>
      <c r="B75" s="1">
        <f>+B84-(((B80+B81+B78)*B70)-B79)</f>
        <v>86393926.62159234</v>
      </c>
      <c r="C75" s="1">
        <f aca="true" t="shared" si="13" ref="C75:K75">+C84-(((C80+C81+C78)*C70)-C79)</f>
        <v>76032535.9941889</v>
      </c>
      <c r="D75" s="1">
        <f t="shared" si="13"/>
        <v>126429865.57148391</v>
      </c>
      <c r="E75" s="1">
        <f t="shared" si="13"/>
        <v>134205067.05727074</v>
      </c>
      <c r="F75" s="1">
        <f t="shared" si="13"/>
        <v>37394001.31760317</v>
      </c>
      <c r="G75" s="1">
        <f t="shared" si="13"/>
        <v>37394001.31760317</v>
      </c>
      <c r="H75" s="1">
        <f t="shared" si="13"/>
        <v>247246166</v>
      </c>
      <c r="I75" s="1">
        <f t="shared" si="13"/>
        <v>27504387.300745912</v>
      </c>
      <c r="J75" s="1">
        <f t="shared" si="13"/>
        <v>47248770.25402086</v>
      </c>
      <c r="K75" s="1">
        <f t="shared" si="13"/>
        <v>51028421.376540914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124148306</v>
      </c>
      <c r="C77" s="3">
        <v>126259257</v>
      </c>
      <c r="D77" s="3">
        <v>153040279</v>
      </c>
      <c r="E77" s="3">
        <v>310760371</v>
      </c>
      <c r="F77" s="3">
        <v>218298592</v>
      </c>
      <c r="G77" s="3">
        <v>218298592</v>
      </c>
      <c r="H77" s="3">
        <v>0</v>
      </c>
      <c r="I77" s="3">
        <v>222200695</v>
      </c>
      <c r="J77" s="3">
        <v>308187720</v>
      </c>
      <c r="K77" s="3">
        <v>363794415</v>
      </c>
    </row>
    <row r="78" spans="1:11" ht="12.75" hidden="1">
      <c r="A78" s="2" t="s">
        <v>65</v>
      </c>
      <c r="B78" s="3">
        <v>0</v>
      </c>
      <c r="C78" s="3">
        <v>0</v>
      </c>
      <c r="D78" s="3">
        <v>17307</v>
      </c>
      <c r="E78" s="3">
        <v>0</v>
      </c>
      <c r="F78" s="3">
        <v>0</v>
      </c>
      <c r="G78" s="3">
        <v>0</v>
      </c>
      <c r="H78" s="3">
        <v>426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103146699</v>
      </c>
      <c r="C79" s="3">
        <v>158878394</v>
      </c>
      <c r="D79" s="3">
        <v>208998126</v>
      </c>
      <c r="E79" s="3">
        <v>48094186</v>
      </c>
      <c r="F79" s="3">
        <v>48094186</v>
      </c>
      <c r="G79" s="3">
        <v>48094186</v>
      </c>
      <c r="H79" s="3">
        <v>224177631</v>
      </c>
      <c r="I79" s="3">
        <v>56843134</v>
      </c>
      <c r="J79" s="3">
        <v>53432546</v>
      </c>
      <c r="K79" s="3">
        <v>43089291</v>
      </c>
    </row>
    <row r="80" spans="1:11" ht="12.75" hidden="1">
      <c r="A80" s="2" t="s">
        <v>67</v>
      </c>
      <c r="B80" s="3">
        <v>45444634</v>
      </c>
      <c r="C80" s="3">
        <v>70676911</v>
      </c>
      <c r="D80" s="3">
        <v>90628267</v>
      </c>
      <c r="E80" s="3">
        <v>39680337</v>
      </c>
      <c r="F80" s="3">
        <v>39680337</v>
      </c>
      <c r="G80" s="3">
        <v>39680337</v>
      </c>
      <c r="H80" s="3">
        <v>140876456</v>
      </c>
      <c r="I80" s="3">
        <v>69771085</v>
      </c>
      <c r="J80" s="3">
        <v>37715418</v>
      </c>
      <c r="K80" s="3">
        <v>18427128</v>
      </c>
    </row>
    <row r="81" spans="1:11" ht="12.75" hidden="1">
      <c r="A81" s="2" t="s">
        <v>68</v>
      </c>
      <c r="B81" s="3">
        <v>6911393</v>
      </c>
      <c r="C81" s="3">
        <v>60562740</v>
      </c>
      <c r="D81" s="3">
        <v>39632286</v>
      </c>
      <c r="E81" s="3">
        <v>7169798</v>
      </c>
      <c r="F81" s="3">
        <v>7169798</v>
      </c>
      <c r="G81" s="3">
        <v>7169798</v>
      </c>
      <c r="H81" s="3">
        <v>62967761</v>
      </c>
      <c r="I81" s="3">
        <v>8550000</v>
      </c>
      <c r="J81" s="3">
        <v>8500000</v>
      </c>
      <c r="K81" s="3">
        <v>8250000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84024895</v>
      </c>
      <c r="C83" s="3">
        <v>99054289</v>
      </c>
      <c r="D83" s="3">
        <v>122308919</v>
      </c>
      <c r="E83" s="3">
        <v>240168016</v>
      </c>
      <c r="F83" s="3">
        <v>157345629</v>
      </c>
      <c r="G83" s="3">
        <v>157345629</v>
      </c>
      <c r="H83" s="3">
        <v>94449287</v>
      </c>
      <c r="I83" s="3">
        <v>152835424</v>
      </c>
      <c r="J83" s="3">
        <v>214594545</v>
      </c>
      <c r="K83" s="3">
        <v>266212239</v>
      </c>
    </row>
    <row r="84" spans="1:11" ht="12.75" hidden="1">
      <c r="A84" s="2" t="s">
        <v>71</v>
      </c>
      <c r="B84" s="3">
        <v>18682344</v>
      </c>
      <c r="C84" s="3">
        <v>20115704</v>
      </c>
      <c r="D84" s="3">
        <v>21549063</v>
      </c>
      <c r="E84" s="3">
        <v>122318535</v>
      </c>
      <c r="F84" s="3">
        <v>23068535</v>
      </c>
      <c r="G84" s="3">
        <v>23068535</v>
      </c>
      <c r="H84" s="3">
        <v>23068535</v>
      </c>
      <c r="I84" s="3">
        <v>24532535</v>
      </c>
      <c r="J84" s="3">
        <v>25996535</v>
      </c>
      <c r="K84" s="3">
        <v>27460535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3522499</v>
      </c>
      <c r="C5" s="6">
        <v>4692529</v>
      </c>
      <c r="D5" s="23">
        <v>5193575</v>
      </c>
      <c r="E5" s="24">
        <v>5506000</v>
      </c>
      <c r="F5" s="6">
        <v>5500000</v>
      </c>
      <c r="G5" s="25">
        <v>5500000</v>
      </c>
      <c r="H5" s="26">
        <v>0</v>
      </c>
      <c r="I5" s="24">
        <v>5312000</v>
      </c>
      <c r="J5" s="6">
        <v>5624000</v>
      </c>
      <c r="K5" s="25">
        <v>5907000</v>
      </c>
    </row>
    <row r="6" spans="1:11" ht="13.5">
      <c r="A6" s="22" t="s">
        <v>18</v>
      </c>
      <c r="B6" s="6">
        <v>305608</v>
      </c>
      <c r="C6" s="6">
        <v>443000</v>
      </c>
      <c r="D6" s="23">
        <v>424000</v>
      </c>
      <c r="E6" s="24">
        <v>350000</v>
      </c>
      <c r="F6" s="6">
        <v>200000</v>
      </c>
      <c r="G6" s="25">
        <v>200000</v>
      </c>
      <c r="H6" s="26">
        <v>0</v>
      </c>
      <c r="I6" s="24">
        <v>250000</v>
      </c>
      <c r="J6" s="6">
        <v>264000</v>
      </c>
      <c r="K6" s="25">
        <v>278000</v>
      </c>
    </row>
    <row r="7" spans="1:11" ht="13.5">
      <c r="A7" s="22" t="s">
        <v>19</v>
      </c>
      <c r="B7" s="6">
        <v>3928773</v>
      </c>
      <c r="C7" s="6">
        <v>4509354</v>
      </c>
      <c r="D7" s="23">
        <v>3942378</v>
      </c>
      <c r="E7" s="24">
        <v>4000000</v>
      </c>
      <c r="F7" s="6">
        <v>4000000</v>
      </c>
      <c r="G7" s="25">
        <v>4000000</v>
      </c>
      <c r="H7" s="26">
        <v>0</v>
      </c>
      <c r="I7" s="24">
        <v>4232000</v>
      </c>
      <c r="J7" s="6">
        <v>4477000</v>
      </c>
      <c r="K7" s="25">
        <v>4477000</v>
      </c>
    </row>
    <row r="8" spans="1:11" ht="13.5">
      <c r="A8" s="22" t="s">
        <v>20</v>
      </c>
      <c r="B8" s="6">
        <v>49089000</v>
      </c>
      <c r="C8" s="6">
        <v>69708000</v>
      </c>
      <c r="D8" s="23">
        <v>62492177</v>
      </c>
      <c r="E8" s="24">
        <v>70746000</v>
      </c>
      <c r="F8" s="6">
        <v>70746000</v>
      </c>
      <c r="G8" s="25">
        <v>70746000</v>
      </c>
      <c r="H8" s="26">
        <v>0</v>
      </c>
      <c r="I8" s="24">
        <v>89991000</v>
      </c>
      <c r="J8" s="6">
        <v>86496000</v>
      </c>
      <c r="K8" s="25">
        <v>84688000</v>
      </c>
    </row>
    <row r="9" spans="1:11" ht="13.5">
      <c r="A9" s="22" t="s">
        <v>21</v>
      </c>
      <c r="B9" s="6">
        <v>2139469</v>
      </c>
      <c r="C9" s="6">
        <v>3753286</v>
      </c>
      <c r="D9" s="23">
        <v>1624746</v>
      </c>
      <c r="E9" s="24">
        <v>1038050</v>
      </c>
      <c r="F9" s="6">
        <v>2252000</v>
      </c>
      <c r="G9" s="25">
        <v>2252000</v>
      </c>
      <c r="H9" s="26">
        <v>0</v>
      </c>
      <c r="I9" s="24">
        <v>1779000</v>
      </c>
      <c r="J9" s="6">
        <v>874000</v>
      </c>
      <c r="K9" s="25">
        <v>958000</v>
      </c>
    </row>
    <row r="10" spans="1:11" ht="25.5">
      <c r="A10" s="27" t="s">
        <v>134</v>
      </c>
      <c r="B10" s="28">
        <f>SUM(B5:B9)</f>
        <v>58985349</v>
      </c>
      <c r="C10" s="29">
        <f aca="true" t="shared" si="0" ref="C10:K10">SUM(C5:C9)</f>
        <v>83106169</v>
      </c>
      <c r="D10" s="30">
        <f t="shared" si="0"/>
        <v>73676876</v>
      </c>
      <c r="E10" s="28">
        <f t="shared" si="0"/>
        <v>81640050</v>
      </c>
      <c r="F10" s="29">
        <f t="shared" si="0"/>
        <v>82698000</v>
      </c>
      <c r="G10" s="31">
        <f t="shared" si="0"/>
        <v>82698000</v>
      </c>
      <c r="H10" s="32">
        <f t="shared" si="0"/>
        <v>0</v>
      </c>
      <c r="I10" s="28">
        <f t="shared" si="0"/>
        <v>101564000</v>
      </c>
      <c r="J10" s="29">
        <f t="shared" si="0"/>
        <v>97735000</v>
      </c>
      <c r="K10" s="31">
        <f t="shared" si="0"/>
        <v>96308000</v>
      </c>
    </row>
    <row r="11" spans="1:11" ht="13.5">
      <c r="A11" s="22" t="s">
        <v>22</v>
      </c>
      <c r="B11" s="6">
        <v>15633168</v>
      </c>
      <c r="C11" s="6">
        <v>19732105</v>
      </c>
      <c r="D11" s="23">
        <v>25083150</v>
      </c>
      <c r="E11" s="24">
        <v>31020000</v>
      </c>
      <c r="F11" s="6">
        <v>29094000</v>
      </c>
      <c r="G11" s="25">
        <v>29094000</v>
      </c>
      <c r="H11" s="26">
        <v>0</v>
      </c>
      <c r="I11" s="24">
        <v>32418194</v>
      </c>
      <c r="J11" s="6">
        <v>34298630</v>
      </c>
      <c r="K11" s="25">
        <v>36287959</v>
      </c>
    </row>
    <row r="12" spans="1:11" ht="13.5">
      <c r="A12" s="22" t="s">
        <v>23</v>
      </c>
      <c r="B12" s="6">
        <v>5543222</v>
      </c>
      <c r="C12" s="6">
        <v>5931081</v>
      </c>
      <c r="D12" s="23">
        <v>6388782</v>
      </c>
      <c r="E12" s="24">
        <v>6728219</v>
      </c>
      <c r="F12" s="6">
        <v>6728000</v>
      </c>
      <c r="G12" s="25">
        <v>6728000</v>
      </c>
      <c r="H12" s="26">
        <v>0</v>
      </c>
      <c r="I12" s="24">
        <v>7112000</v>
      </c>
      <c r="J12" s="6">
        <v>7524342</v>
      </c>
      <c r="K12" s="25">
        <v>7960754</v>
      </c>
    </row>
    <row r="13" spans="1:11" ht="13.5">
      <c r="A13" s="22" t="s">
        <v>135</v>
      </c>
      <c r="B13" s="6">
        <v>3589280</v>
      </c>
      <c r="C13" s="6">
        <v>4697016</v>
      </c>
      <c r="D13" s="23">
        <v>8634768</v>
      </c>
      <c r="E13" s="24">
        <v>5975420</v>
      </c>
      <c r="F13" s="6">
        <v>6099000</v>
      </c>
      <c r="G13" s="25">
        <v>6099000</v>
      </c>
      <c r="H13" s="26">
        <v>0</v>
      </c>
      <c r="I13" s="24">
        <v>6332000</v>
      </c>
      <c r="J13" s="6">
        <v>6699000</v>
      </c>
      <c r="K13" s="25">
        <v>7087000</v>
      </c>
    </row>
    <row r="14" spans="1:11" ht="13.5">
      <c r="A14" s="22" t="s">
        <v>24</v>
      </c>
      <c r="B14" s="6">
        <v>251247</v>
      </c>
      <c r="C14" s="6">
        <v>300000</v>
      </c>
      <c r="D14" s="23">
        <v>402680</v>
      </c>
      <c r="E14" s="24">
        <v>360672</v>
      </c>
      <c r="F14" s="6">
        <v>361000</v>
      </c>
      <c r="G14" s="25">
        <v>361000</v>
      </c>
      <c r="H14" s="26">
        <v>0</v>
      </c>
      <c r="I14" s="24">
        <v>377000</v>
      </c>
      <c r="J14" s="6">
        <v>399000</v>
      </c>
      <c r="K14" s="25">
        <v>422000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2000000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413000</v>
      </c>
      <c r="C16" s="6">
        <v>850000</v>
      </c>
      <c r="D16" s="23">
        <v>1176000</v>
      </c>
      <c r="E16" s="24">
        <v>1300000</v>
      </c>
      <c r="F16" s="6">
        <v>700000</v>
      </c>
      <c r="G16" s="25">
        <v>700000</v>
      </c>
      <c r="H16" s="26">
        <v>0</v>
      </c>
      <c r="I16" s="24">
        <v>909000</v>
      </c>
      <c r="J16" s="6">
        <v>962000</v>
      </c>
      <c r="K16" s="25">
        <v>1018000</v>
      </c>
    </row>
    <row r="17" spans="1:11" ht="13.5">
      <c r="A17" s="22" t="s">
        <v>27</v>
      </c>
      <c r="B17" s="6">
        <v>23932988</v>
      </c>
      <c r="C17" s="6">
        <v>42236314</v>
      </c>
      <c r="D17" s="23">
        <v>42824160</v>
      </c>
      <c r="E17" s="24">
        <v>36184998</v>
      </c>
      <c r="F17" s="6">
        <v>40731000</v>
      </c>
      <c r="G17" s="25">
        <v>40731000</v>
      </c>
      <c r="H17" s="26">
        <v>0</v>
      </c>
      <c r="I17" s="24">
        <v>42019806</v>
      </c>
      <c r="J17" s="6">
        <v>44792028</v>
      </c>
      <c r="K17" s="25">
        <v>48083287</v>
      </c>
    </row>
    <row r="18" spans="1:11" ht="13.5">
      <c r="A18" s="34" t="s">
        <v>28</v>
      </c>
      <c r="B18" s="35">
        <f>SUM(B11:B17)</f>
        <v>49362905</v>
      </c>
      <c r="C18" s="36">
        <f aca="true" t="shared" si="1" ref="C18:K18">SUM(C11:C17)</f>
        <v>73746516</v>
      </c>
      <c r="D18" s="37">
        <f t="shared" si="1"/>
        <v>84509540</v>
      </c>
      <c r="E18" s="35">
        <f t="shared" si="1"/>
        <v>83569309</v>
      </c>
      <c r="F18" s="36">
        <f t="shared" si="1"/>
        <v>83713000</v>
      </c>
      <c r="G18" s="38">
        <f t="shared" si="1"/>
        <v>83713000</v>
      </c>
      <c r="H18" s="39">
        <f t="shared" si="1"/>
        <v>0</v>
      </c>
      <c r="I18" s="35">
        <f t="shared" si="1"/>
        <v>89168000</v>
      </c>
      <c r="J18" s="36">
        <f t="shared" si="1"/>
        <v>94675000</v>
      </c>
      <c r="K18" s="38">
        <f t="shared" si="1"/>
        <v>100859000</v>
      </c>
    </row>
    <row r="19" spans="1:11" ht="13.5">
      <c r="A19" s="34" t="s">
        <v>29</v>
      </c>
      <c r="B19" s="40">
        <f>+B10-B18</f>
        <v>9622444</v>
      </c>
      <c r="C19" s="41">
        <f aca="true" t="shared" si="2" ref="C19:K19">+C10-C18</f>
        <v>9359653</v>
      </c>
      <c r="D19" s="42">
        <f t="shared" si="2"/>
        <v>-10832664</v>
      </c>
      <c r="E19" s="40">
        <f t="shared" si="2"/>
        <v>-1929259</v>
      </c>
      <c r="F19" s="41">
        <f t="shared" si="2"/>
        <v>-1015000</v>
      </c>
      <c r="G19" s="43">
        <f t="shared" si="2"/>
        <v>-1015000</v>
      </c>
      <c r="H19" s="44">
        <f t="shared" si="2"/>
        <v>0</v>
      </c>
      <c r="I19" s="40">
        <f t="shared" si="2"/>
        <v>12396000</v>
      </c>
      <c r="J19" s="41">
        <f t="shared" si="2"/>
        <v>3060000</v>
      </c>
      <c r="K19" s="43">
        <f t="shared" si="2"/>
        <v>-4551000</v>
      </c>
    </row>
    <row r="20" spans="1:11" ht="13.5">
      <c r="A20" s="22" t="s">
        <v>30</v>
      </c>
      <c r="B20" s="24">
        <v>16943000</v>
      </c>
      <c r="C20" s="6">
        <v>30956000</v>
      </c>
      <c r="D20" s="23">
        <v>26306837</v>
      </c>
      <c r="E20" s="24">
        <v>28647000</v>
      </c>
      <c r="F20" s="6">
        <v>35172000</v>
      </c>
      <c r="G20" s="25">
        <v>35172000</v>
      </c>
      <c r="H20" s="26">
        <v>0</v>
      </c>
      <c r="I20" s="24">
        <v>49819000</v>
      </c>
      <c r="J20" s="6">
        <v>43153000</v>
      </c>
      <c r="K20" s="25">
        <v>46402000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26565444</v>
      </c>
      <c r="C22" s="52">
        <f aca="true" t="shared" si="3" ref="C22:K22">SUM(C19:C21)</f>
        <v>40315653</v>
      </c>
      <c r="D22" s="53">
        <f t="shared" si="3"/>
        <v>15474173</v>
      </c>
      <c r="E22" s="51">
        <f t="shared" si="3"/>
        <v>26717741</v>
      </c>
      <c r="F22" s="52">
        <f t="shared" si="3"/>
        <v>34157000</v>
      </c>
      <c r="G22" s="54">
        <f t="shared" si="3"/>
        <v>34157000</v>
      </c>
      <c r="H22" s="55">
        <f t="shared" si="3"/>
        <v>0</v>
      </c>
      <c r="I22" s="51">
        <f t="shared" si="3"/>
        <v>62215000</v>
      </c>
      <c r="J22" s="52">
        <f t="shared" si="3"/>
        <v>46213000</v>
      </c>
      <c r="K22" s="54">
        <f t="shared" si="3"/>
        <v>41851000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26565444</v>
      </c>
      <c r="C24" s="41">
        <f aca="true" t="shared" si="4" ref="C24:K24">SUM(C22:C23)</f>
        <v>40315653</v>
      </c>
      <c r="D24" s="42">
        <f t="shared" si="4"/>
        <v>15474173</v>
      </c>
      <c r="E24" s="40">
        <f t="shared" si="4"/>
        <v>26717741</v>
      </c>
      <c r="F24" s="41">
        <f t="shared" si="4"/>
        <v>34157000</v>
      </c>
      <c r="G24" s="43">
        <f t="shared" si="4"/>
        <v>34157000</v>
      </c>
      <c r="H24" s="44">
        <f t="shared" si="4"/>
        <v>0</v>
      </c>
      <c r="I24" s="40">
        <f t="shared" si="4"/>
        <v>62215000</v>
      </c>
      <c r="J24" s="41">
        <f t="shared" si="4"/>
        <v>46213000</v>
      </c>
      <c r="K24" s="43">
        <f t="shared" si="4"/>
        <v>41851000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18192044</v>
      </c>
      <c r="C27" s="7">
        <v>40997513</v>
      </c>
      <c r="D27" s="64">
        <v>92262000</v>
      </c>
      <c r="E27" s="65">
        <v>68296000</v>
      </c>
      <c r="F27" s="7">
        <v>64978679</v>
      </c>
      <c r="G27" s="66">
        <v>64978679</v>
      </c>
      <c r="H27" s="67">
        <v>0</v>
      </c>
      <c r="I27" s="65">
        <v>91217725</v>
      </c>
      <c r="J27" s="7">
        <v>47124206</v>
      </c>
      <c r="K27" s="66">
        <v>21897582</v>
      </c>
    </row>
    <row r="28" spans="1:11" ht="13.5">
      <c r="A28" s="68" t="s">
        <v>30</v>
      </c>
      <c r="B28" s="6">
        <v>16692044</v>
      </c>
      <c r="C28" s="6">
        <v>37997513</v>
      </c>
      <c r="D28" s="23">
        <v>23196000</v>
      </c>
      <c r="E28" s="24">
        <v>28647000</v>
      </c>
      <c r="F28" s="6">
        <v>35172000</v>
      </c>
      <c r="G28" s="25">
        <v>35172000</v>
      </c>
      <c r="H28" s="26">
        <v>0</v>
      </c>
      <c r="I28" s="24">
        <v>49819000</v>
      </c>
      <c r="J28" s="6">
        <v>25380950</v>
      </c>
      <c r="K28" s="25">
        <v>16663725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551767</v>
      </c>
      <c r="G30" s="25">
        <v>551767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1500000</v>
      </c>
      <c r="C31" s="6">
        <v>3000000</v>
      </c>
      <c r="D31" s="23">
        <v>69066000</v>
      </c>
      <c r="E31" s="24">
        <v>39649000</v>
      </c>
      <c r="F31" s="6">
        <v>29254912</v>
      </c>
      <c r="G31" s="25">
        <v>29254912</v>
      </c>
      <c r="H31" s="26">
        <v>0</v>
      </c>
      <c r="I31" s="24">
        <v>41398725</v>
      </c>
      <c r="J31" s="6">
        <v>21743256</v>
      </c>
      <c r="K31" s="25">
        <v>5233857</v>
      </c>
    </row>
    <row r="32" spans="1:11" ht="13.5">
      <c r="A32" s="34" t="s">
        <v>36</v>
      </c>
      <c r="B32" s="7">
        <f>SUM(B28:B31)</f>
        <v>18192044</v>
      </c>
      <c r="C32" s="7">
        <f aca="true" t="shared" si="5" ref="C32:K32">SUM(C28:C31)</f>
        <v>40997513</v>
      </c>
      <c r="D32" s="64">
        <f t="shared" si="5"/>
        <v>92262000</v>
      </c>
      <c r="E32" s="65">
        <f t="shared" si="5"/>
        <v>68296000</v>
      </c>
      <c r="F32" s="7">
        <f t="shared" si="5"/>
        <v>64978679</v>
      </c>
      <c r="G32" s="66">
        <f t="shared" si="5"/>
        <v>64978679</v>
      </c>
      <c r="H32" s="67">
        <f t="shared" si="5"/>
        <v>0</v>
      </c>
      <c r="I32" s="65">
        <f t="shared" si="5"/>
        <v>91217725</v>
      </c>
      <c r="J32" s="7">
        <f t="shared" si="5"/>
        <v>47124206</v>
      </c>
      <c r="K32" s="66">
        <f t="shared" si="5"/>
        <v>21897582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81575119</v>
      </c>
      <c r="C35" s="6">
        <v>71709740</v>
      </c>
      <c r="D35" s="23">
        <v>53466397</v>
      </c>
      <c r="E35" s="24">
        <v>94506000</v>
      </c>
      <c r="F35" s="6">
        <v>51283000</v>
      </c>
      <c r="G35" s="25">
        <v>51283000</v>
      </c>
      <c r="H35" s="26">
        <v>71425188</v>
      </c>
      <c r="I35" s="24">
        <v>35909000</v>
      </c>
      <c r="J35" s="6">
        <v>38210000</v>
      </c>
      <c r="K35" s="25">
        <v>40655000</v>
      </c>
    </row>
    <row r="36" spans="1:11" ht="13.5">
      <c r="A36" s="22" t="s">
        <v>39</v>
      </c>
      <c r="B36" s="6">
        <v>80285208</v>
      </c>
      <c r="C36" s="6">
        <v>116325326</v>
      </c>
      <c r="D36" s="23">
        <v>149481401</v>
      </c>
      <c r="E36" s="24">
        <v>186523000</v>
      </c>
      <c r="F36" s="6">
        <v>192492000</v>
      </c>
      <c r="G36" s="25">
        <v>192492000</v>
      </c>
      <c r="H36" s="26">
        <v>169578667</v>
      </c>
      <c r="I36" s="24">
        <v>195273000</v>
      </c>
      <c r="J36" s="6">
        <v>205037000</v>
      </c>
      <c r="K36" s="25">
        <v>215288000</v>
      </c>
    </row>
    <row r="37" spans="1:11" ht="13.5">
      <c r="A37" s="22" t="s">
        <v>40</v>
      </c>
      <c r="B37" s="6">
        <v>33563728</v>
      </c>
      <c r="C37" s="6">
        <v>16407500</v>
      </c>
      <c r="D37" s="23">
        <v>16522586</v>
      </c>
      <c r="E37" s="24">
        <v>17734000</v>
      </c>
      <c r="F37" s="6">
        <v>10850000</v>
      </c>
      <c r="G37" s="25">
        <v>10850000</v>
      </c>
      <c r="H37" s="26">
        <v>20418370</v>
      </c>
      <c r="I37" s="24">
        <v>18495000</v>
      </c>
      <c r="J37" s="6">
        <v>17320000</v>
      </c>
      <c r="K37" s="25">
        <v>18186000</v>
      </c>
    </row>
    <row r="38" spans="1:11" ht="13.5">
      <c r="A38" s="22" t="s">
        <v>41</v>
      </c>
      <c r="B38" s="6">
        <v>5206508</v>
      </c>
      <c r="C38" s="6">
        <v>3527185</v>
      </c>
      <c r="D38" s="23">
        <v>2649978</v>
      </c>
      <c r="E38" s="24">
        <v>2127000</v>
      </c>
      <c r="F38" s="6">
        <v>1701000</v>
      </c>
      <c r="G38" s="25">
        <v>1701000</v>
      </c>
      <c r="H38" s="26">
        <v>2725518</v>
      </c>
      <c r="I38" s="24">
        <v>2815000</v>
      </c>
      <c r="J38" s="6">
        <v>2956000</v>
      </c>
      <c r="K38" s="25">
        <v>3104000</v>
      </c>
    </row>
    <row r="39" spans="1:11" ht="13.5">
      <c r="A39" s="22" t="s">
        <v>42</v>
      </c>
      <c r="B39" s="6">
        <v>123090091</v>
      </c>
      <c r="C39" s="6">
        <v>168100381</v>
      </c>
      <c r="D39" s="23">
        <v>183775234</v>
      </c>
      <c r="E39" s="24">
        <v>261168000</v>
      </c>
      <c r="F39" s="6">
        <v>231224000</v>
      </c>
      <c r="G39" s="25">
        <v>231224000</v>
      </c>
      <c r="H39" s="26">
        <v>217859967</v>
      </c>
      <c r="I39" s="24">
        <v>209872000</v>
      </c>
      <c r="J39" s="6">
        <v>222971000</v>
      </c>
      <c r="K39" s="25">
        <v>234653000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51311504</v>
      </c>
      <c r="C42" s="6">
        <v>29661000</v>
      </c>
      <c r="D42" s="23">
        <v>27039040</v>
      </c>
      <c r="E42" s="24">
        <v>35189808</v>
      </c>
      <c r="F42" s="6">
        <v>37697991</v>
      </c>
      <c r="G42" s="25">
        <v>37697991</v>
      </c>
      <c r="H42" s="26">
        <v>34279985</v>
      </c>
      <c r="I42" s="24">
        <v>67049000</v>
      </c>
      <c r="J42" s="6">
        <v>53250000</v>
      </c>
      <c r="K42" s="25">
        <v>50871000</v>
      </c>
    </row>
    <row r="43" spans="1:11" ht="13.5">
      <c r="A43" s="22" t="s">
        <v>45</v>
      </c>
      <c r="B43" s="6">
        <v>-25671349</v>
      </c>
      <c r="C43" s="6">
        <v>-41072000</v>
      </c>
      <c r="D43" s="23">
        <v>-42368355</v>
      </c>
      <c r="E43" s="24">
        <v>-18989996</v>
      </c>
      <c r="F43" s="6">
        <v>-45495500</v>
      </c>
      <c r="G43" s="25">
        <v>-45495500</v>
      </c>
      <c r="H43" s="26">
        <v>-29701826</v>
      </c>
      <c r="I43" s="24">
        <v>-82656000</v>
      </c>
      <c r="J43" s="6">
        <v>-27250000</v>
      </c>
      <c r="K43" s="25">
        <v>-21898000</v>
      </c>
    </row>
    <row r="44" spans="1:11" ht="13.5">
      <c r="A44" s="22" t="s">
        <v>46</v>
      </c>
      <c r="B44" s="6">
        <v>-978462</v>
      </c>
      <c r="C44" s="6">
        <v>2249000</v>
      </c>
      <c r="D44" s="23">
        <v>-25000</v>
      </c>
      <c r="E44" s="24">
        <v>-361000</v>
      </c>
      <c r="F44" s="6">
        <v>1700000</v>
      </c>
      <c r="G44" s="25">
        <v>1700000</v>
      </c>
      <c r="H44" s="26">
        <v>0</v>
      </c>
      <c r="I44" s="24">
        <v>300000</v>
      </c>
      <c r="J44" s="6">
        <v>0</v>
      </c>
      <c r="K44" s="25">
        <v>0</v>
      </c>
    </row>
    <row r="45" spans="1:11" ht="13.5">
      <c r="A45" s="34" t="s">
        <v>47</v>
      </c>
      <c r="B45" s="7">
        <v>76937320</v>
      </c>
      <c r="C45" s="7">
        <v>67775000</v>
      </c>
      <c r="D45" s="64">
        <v>52420979</v>
      </c>
      <c r="E45" s="65">
        <v>93082812</v>
      </c>
      <c r="F45" s="7">
        <v>46322491</v>
      </c>
      <c r="G45" s="66">
        <v>46322491</v>
      </c>
      <c r="H45" s="67">
        <v>56998736</v>
      </c>
      <c r="I45" s="65">
        <v>34813000</v>
      </c>
      <c r="J45" s="7">
        <v>60813000</v>
      </c>
      <c r="K45" s="66">
        <v>89786000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76937811</v>
      </c>
      <c r="C48" s="6">
        <v>67775294</v>
      </c>
      <c r="D48" s="23">
        <v>52420265</v>
      </c>
      <c r="E48" s="24">
        <v>93083000</v>
      </c>
      <c r="F48" s="6">
        <v>50120000</v>
      </c>
      <c r="G48" s="25">
        <v>50120000</v>
      </c>
      <c r="H48" s="26">
        <v>68509877</v>
      </c>
      <c r="I48" s="24">
        <v>34812000</v>
      </c>
      <c r="J48" s="6">
        <v>36554000</v>
      </c>
      <c r="K48" s="25">
        <v>38381000</v>
      </c>
    </row>
    <row r="49" spans="1:11" ht="13.5">
      <c r="A49" s="22" t="s">
        <v>50</v>
      </c>
      <c r="B49" s="6">
        <f>+B75</f>
        <v>25664196.68195801</v>
      </c>
      <c r="C49" s="6">
        <f aca="true" t="shared" si="6" ref="C49:K49">+C75</f>
        <v>10859331.49435161</v>
      </c>
      <c r="D49" s="23">
        <f t="shared" si="6"/>
        <v>14547278.654876247</v>
      </c>
      <c r="E49" s="24">
        <f t="shared" si="6"/>
        <v>19323287.104967326</v>
      </c>
      <c r="F49" s="6">
        <f t="shared" si="6"/>
        <v>7807184.060865191</v>
      </c>
      <c r="G49" s="25">
        <f t="shared" si="6"/>
        <v>7807184.060865191</v>
      </c>
      <c r="H49" s="26">
        <f t="shared" si="6"/>
        <v>20366218</v>
      </c>
      <c r="I49" s="24">
        <f t="shared" si="6"/>
        <v>23707479.226263452</v>
      </c>
      <c r="J49" s="6">
        <f t="shared" si="6"/>
        <v>15965224.489795918</v>
      </c>
      <c r="K49" s="25">
        <f t="shared" si="6"/>
        <v>16336683.746325074</v>
      </c>
    </row>
    <row r="50" spans="1:11" ht="13.5">
      <c r="A50" s="34" t="s">
        <v>51</v>
      </c>
      <c r="B50" s="7">
        <f>+B48-B49</f>
        <v>51273614.318041995</v>
      </c>
      <c r="C50" s="7">
        <f aca="true" t="shared" si="7" ref="C50:K50">+C48-C49</f>
        <v>56915962.50564839</v>
      </c>
      <c r="D50" s="64">
        <f t="shared" si="7"/>
        <v>37872986.34512375</v>
      </c>
      <c r="E50" s="65">
        <f t="shared" si="7"/>
        <v>73759712.89503267</v>
      </c>
      <c r="F50" s="7">
        <f t="shared" si="7"/>
        <v>42312815.93913481</v>
      </c>
      <c r="G50" s="66">
        <f t="shared" si="7"/>
        <v>42312815.93913481</v>
      </c>
      <c r="H50" s="67">
        <f t="shared" si="7"/>
        <v>48143659</v>
      </c>
      <c r="I50" s="65">
        <f t="shared" si="7"/>
        <v>11104520.773736548</v>
      </c>
      <c r="J50" s="7">
        <f t="shared" si="7"/>
        <v>20588775.510204084</v>
      </c>
      <c r="K50" s="66">
        <f t="shared" si="7"/>
        <v>22044316.253674924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18192044</v>
      </c>
      <c r="C53" s="6">
        <v>124790013</v>
      </c>
      <c r="D53" s="23">
        <v>210040000</v>
      </c>
      <c r="E53" s="24">
        <v>142835000</v>
      </c>
      <c r="F53" s="6">
        <v>139517679</v>
      </c>
      <c r="G53" s="25">
        <v>139517679</v>
      </c>
      <c r="H53" s="26">
        <v>74539000</v>
      </c>
      <c r="I53" s="24">
        <v>214671725</v>
      </c>
      <c r="J53" s="6">
        <v>47124206</v>
      </c>
      <c r="K53" s="25">
        <v>21897582</v>
      </c>
    </row>
    <row r="54" spans="1:11" ht="13.5">
      <c r="A54" s="22" t="s">
        <v>135</v>
      </c>
      <c r="B54" s="6">
        <v>3589280</v>
      </c>
      <c r="C54" s="6">
        <v>4697016</v>
      </c>
      <c r="D54" s="23">
        <v>8634768</v>
      </c>
      <c r="E54" s="24">
        <v>5975420</v>
      </c>
      <c r="F54" s="6">
        <v>6099000</v>
      </c>
      <c r="G54" s="25">
        <v>6099000</v>
      </c>
      <c r="H54" s="26">
        <v>0</v>
      </c>
      <c r="I54" s="24">
        <v>6332000</v>
      </c>
      <c r="J54" s="6">
        <v>6699000</v>
      </c>
      <c r="K54" s="25">
        <v>7087000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15360000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800000</v>
      </c>
      <c r="F59" s="6">
        <v>0</v>
      </c>
      <c r="G59" s="25">
        <v>0</v>
      </c>
      <c r="H59" s="26">
        <v>0</v>
      </c>
      <c r="I59" s="24">
        <v>530526</v>
      </c>
      <c r="J59" s="6">
        <v>534019</v>
      </c>
      <c r="K59" s="25">
        <v>537081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1511083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401</v>
      </c>
      <c r="C65" s="92">
        <v>402</v>
      </c>
      <c r="D65" s="93">
        <v>410</v>
      </c>
      <c r="E65" s="91">
        <v>436</v>
      </c>
      <c r="F65" s="92">
        <v>411</v>
      </c>
      <c r="G65" s="93">
        <v>411</v>
      </c>
      <c r="H65" s="94">
        <v>412</v>
      </c>
      <c r="I65" s="91">
        <v>424</v>
      </c>
      <c r="J65" s="92">
        <v>425</v>
      </c>
      <c r="K65" s="93">
        <v>426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1.7004987199560586</v>
      </c>
      <c r="C70" s="5">
        <f aca="true" t="shared" si="8" ref="C70:K70">IF(ISERROR(C71/C72),0,(C71/C72))</f>
        <v>1.4042001099134136</v>
      </c>
      <c r="D70" s="5">
        <f t="shared" si="8"/>
        <v>1.8383486454135352</v>
      </c>
      <c r="E70" s="5">
        <f t="shared" si="8"/>
        <v>0.5999387877952728</v>
      </c>
      <c r="F70" s="5">
        <f t="shared" si="8"/>
        <v>0.638706740442656</v>
      </c>
      <c r="G70" s="5">
        <f t="shared" si="8"/>
        <v>0.638706740442656</v>
      </c>
      <c r="H70" s="5">
        <f t="shared" si="8"/>
        <v>0</v>
      </c>
      <c r="I70" s="5">
        <f t="shared" si="8"/>
        <v>0.7178858466149026</v>
      </c>
      <c r="J70" s="5">
        <f t="shared" si="8"/>
        <v>0.8181011535048802</v>
      </c>
      <c r="K70" s="5">
        <f t="shared" si="8"/>
        <v>0.8132437351252975</v>
      </c>
    </row>
    <row r="71" spans="1:11" ht="12.75" hidden="1">
      <c r="A71" s="1" t="s">
        <v>141</v>
      </c>
      <c r="B71" s="1">
        <f>+B83</f>
        <v>8619107</v>
      </c>
      <c r="C71" s="1">
        <f aca="true" t="shared" si="9" ref="C71:K71">+C83</f>
        <v>12481675</v>
      </c>
      <c r="D71" s="1">
        <f t="shared" si="9"/>
        <v>13313911</v>
      </c>
      <c r="E71" s="1">
        <f t="shared" si="9"/>
        <v>4136008</v>
      </c>
      <c r="F71" s="1">
        <f t="shared" si="9"/>
        <v>5078996</v>
      </c>
      <c r="G71" s="1">
        <f t="shared" si="9"/>
        <v>5078996</v>
      </c>
      <c r="H71" s="1">
        <f t="shared" si="9"/>
        <v>12310561</v>
      </c>
      <c r="I71" s="1">
        <f t="shared" si="9"/>
        <v>5270000</v>
      </c>
      <c r="J71" s="1">
        <f t="shared" si="9"/>
        <v>5532000</v>
      </c>
      <c r="K71" s="1">
        <f t="shared" si="9"/>
        <v>5809000</v>
      </c>
    </row>
    <row r="72" spans="1:11" ht="12.75" hidden="1">
      <c r="A72" s="1" t="s">
        <v>142</v>
      </c>
      <c r="B72" s="1">
        <f>+B77</f>
        <v>5068576</v>
      </c>
      <c r="C72" s="1">
        <f aca="true" t="shared" si="10" ref="C72:K72">+C77</f>
        <v>8888815</v>
      </c>
      <c r="D72" s="1">
        <f t="shared" si="10"/>
        <v>7242321</v>
      </c>
      <c r="E72" s="1">
        <f t="shared" si="10"/>
        <v>6894050</v>
      </c>
      <c r="F72" s="1">
        <f t="shared" si="10"/>
        <v>7952000</v>
      </c>
      <c r="G72" s="1">
        <f t="shared" si="10"/>
        <v>7952000</v>
      </c>
      <c r="H72" s="1">
        <f t="shared" si="10"/>
        <v>0</v>
      </c>
      <c r="I72" s="1">
        <f t="shared" si="10"/>
        <v>7341000</v>
      </c>
      <c r="J72" s="1">
        <f t="shared" si="10"/>
        <v>6762000</v>
      </c>
      <c r="K72" s="1">
        <f t="shared" si="10"/>
        <v>7143000</v>
      </c>
    </row>
    <row r="73" spans="1:11" ht="12.75" hidden="1">
      <c r="A73" s="1" t="s">
        <v>143</v>
      </c>
      <c r="B73" s="1">
        <f>+B74</f>
        <v>-1611300.9999999998</v>
      </c>
      <c r="C73" s="1">
        <f aca="true" t="shared" si="11" ref="C73:K73">+(C78+C80+C81+C82)-(B78+B80+B81+B82)</f>
        <v>-702862</v>
      </c>
      <c r="D73" s="1">
        <f t="shared" si="11"/>
        <v>-2888314</v>
      </c>
      <c r="E73" s="1">
        <f t="shared" si="11"/>
        <v>376868</v>
      </c>
      <c r="F73" s="1">
        <f>+(F78+F80+F81+F82)-(D78+D80+D81+D82)</f>
        <v>116868</v>
      </c>
      <c r="G73" s="1">
        <f>+(G78+G80+G81+G82)-(D78+D80+D81+D82)</f>
        <v>116868</v>
      </c>
      <c r="H73" s="1">
        <f>+(H78+H80+H81+H82)-(D78+D80+D81+D82)</f>
        <v>2368761</v>
      </c>
      <c r="I73" s="1">
        <f>+(I78+I80+I81+I82)-(E78+E80+E81+E82)</f>
        <v>-326000</v>
      </c>
      <c r="J73" s="1">
        <f t="shared" si="11"/>
        <v>559000</v>
      </c>
      <c r="K73" s="1">
        <f t="shared" si="11"/>
        <v>618000</v>
      </c>
    </row>
    <row r="74" spans="1:11" ht="12.75" hidden="1">
      <c r="A74" s="1" t="s">
        <v>144</v>
      </c>
      <c r="B74" s="1">
        <f>+TREND(C74:E74)</f>
        <v>-1611300.9999999998</v>
      </c>
      <c r="C74" s="1">
        <f>+C73</f>
        <v>-702862</v>
      </c>
      <c r="D74" s="1">
        <f aca="true" t="shared" si="12" ref="D74:K74">+D73</f>
        <v>-2888314</v>
      </c>
      <c r="E74" s="1">
        <f t="shared" si="12"/>
        <v>376868</v>
      </c>
      <c r="F74" s="1">
        <f t="shared" si="12"/>
        <v>116868</v>
      </c>
      <c r="G74" s="1">
        <f t="shared" si="12"/>
        <v>116868</v>
      </c>
      <c r="H74" s="1">
        <f t="shared" si="12"/>
        <v>2368761</v>
      </c>
      <c r="I74" s="1">
        <f t="shared" si="12"/>
        <v>-326000</v>
      </c>
      <c r="J74" s="1">
        <f t="shared" si="12"/>
        <v>559000</v>
      </c>
      <c r="K74" s="1">
        <f t="shared" si="12"/>
        <v>618000</v>
      </c>
    </row>
    <row r="75" spans="1:11" ht="12.75" hidden="1">
      <c r="A75" s="1" t="s">
        <v>145</v>
      </c>
      <c r="B75" s="1">
        <f>+B84-(((B80+B81+B78)*B70)-B79)</f>
        <v>25664196.68195801</v>
      </c>
      <c r="C75" s="1">
        <f aca="true" t="shared" si="13" ref="C75:K75">+C84-(((C80+C81+C78)*C70)-C79)</f>
        <v>10859331.49435161</v>
      </c>
      <c r="D75" s="1">
        <f t="shared" si="13"/>
        <v>14547278.654876247</v>
      </c>
      <c r="E75" s="1">
        <f t="shared" si="13"/>
        <v>19323287.104967326</v>
      </c>
      <c r="F75" s="1">
        <f t="shared" si="13"/>
        <v>7807184.060865191</v>
      </c>
      <c r="G75" s="1">
        <f t="shared" si="13"/>
        <v>7807184.060865191</v>
      </c>
      <c r="H75" s="1">
        <f t="shared" si="13"/>
        <v>20366218</v>
      </c>
      <c r="I75" s="1">
        <f t="shared" si="13"/>
        <v>23707479.226263452</v>
      </c>
      <c r="J75" s="1">
        <f t="shared" si="13"/>
        <v>15965224.489795918</v>
      </c>
      <c r="K75" s="1">
        <f t="shared" si="13"/>
        <v>16336683.746325074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5068576</v>
      </c>
      <c r="C77" s="3">
        <v>8888815</v>
      </c>
      <c r="D77" s="3">
        <v>7242321</v>
      </c>
      <c r="E77" s="3">
        <v>6894050</v>
      </c>
      <c r="F77" s="3">
        <v>7952000</v>
      </c>
      <c r="G77" s="3">
        <v>7952000</v>
      </c>
      <c r="H77" s="3">
        <v>0</v>
      </c>
      <c r="I77" s="3">
        <v>7341000</v>
      </c>
      <c r="J77" s="3">
        <v>6762000</v>
      </c>
      <c r="K77" s="3">
        <v>7143000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33549933</v>
      </c>
      <c r="C79" s="3">
        <v>16384081</v>
      </c>
      <c r="D79" s="3">
        <v>16470434</v>
      </c>
      <c r="E79" s="3">
        <v>15100000</v>
      </c>
      <c r="F79" s="3">
        <v>8550000</v>
      </c>
      <c r="G79" s="3">
        <v>8550000</v>
      </c>
      <c r="H79" s="3">
        <v>20366218</v>
      </c>
      <c r="I79" s="3">
        <v>16495000</v>
      </c>
      <c r="J79" s="3">
        <v>17320000</v>
      </c>
      <c r="K79" s="3">
        <v>18186000</v>
      </c>
    </row>
    <row r="80" spans="1:11" ht="12.75" hidden="1">
      <c r="A80" s="2" t="s">
        <v>67</v>
      </c>
      <c r="B80" s="3">
        <v>3460342</v>
      </c>
      <c r="C80" s="3">
        <v>1405807</v>
      </c>
      <c r="D80" s="3">
        <v>447933</v>
      </c>
      <c r="E80" s="3">
        <v>1158000</v>
      </c>
      <c r="F80" s="3">
        <v>958000</v>
      </c>
      <c r="G80" s="3">
        <v>958000</v>
      </c>
      <c r="H80" s="3">
        <v>2338735</v>
      </c>
      <c r="I80" s="3">
        <v>749000</v>
      </c>
      <c r="J80" s="3">
        <v>1291000</v>
      </c>
      <c r="K80" s="3">
        <v>1890000</v>
      </c>
    </row>
    <row r="81" spans="1:11" ht="12.75" hidden="1">
      <c r="A81" s="2" t="s">
        <v>68</v>
      </c>
      <c r="B81" s="3">
        <v>1176966</v>
      </c>
      <c r="C81" s="3">
        <v>2528639</v>
      </c>
      <c r="D81" s="3">
        <v>598199</v>
      </c>
      <c r="E81" s="3">
        <v>265000</v>
      </c>
      <c r="F81" s="3">
        <v>205000</v>
      </c>
      <c r="G81" s="3">
        <v>205000</v>
      </c>
      <c r="H81" s="3">
        <v>1076158</v>
      </c>
      <c r="I81" s="3">
        <v>348000</v>
      </c>
      <c r="J81" s="3">
        <v>365000</v>
      </c>
      <c r="K81" s="3">
        <v>384000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8619107</v>
      </c>
      <c r="C83" s="3">
        <v>12481675</v>
      </c>
      <c r="D83" s="3">
        <v>13313911</v>
      </c>
      <c r="E83" s="3">
        <v>4136008</v>
      </c>
      <c r="F83" s="3">
        <v>5078996</v>
      </c>
      <c r="G83" s="3">
        <v>5078996</v>
      </c>
      <c r="H83" s="3">
        <v>12310561</v>
      </c>
      <c r="I83" s="3">
        <v>5270000</v>
      </c>
      <c r="J83" s="3">
        <v>5532000</v>
      </c>
      <c r="K83" s="3">
        <v>5809000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5077000</v>
      </c>
      <c r="F84" s="3">
        <v>0</v>
      </c>
      <c r="G84" s="3">
        <v>0</v>
      </c>
      <c r="H84" s="3">
        <v>0</v>
      </c>
      <c r="I84" s="3">
        <v>8000000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10784908</v>
      </c>
      <c r="C5" s="6">
        <v>8335683</v>
      </c>
      <c r="D5" s="23">
        <v>15329498</v>
      </c>
      <c r="E5" s="24">
        <v>14552621</v>
      </c>
      <c r="F5" s="6">
        <v>14558592</v>
      </c>
      <c r="G5" s="25">
        <v>14558592</v>
      </c>
      <c r="H5" s="26">
        <v>0</v>
      </c>
      <c r="I5" s="24">
        <v>15171723</v>
      </c>
      <c r="J5" s="6">
        <v>16123238</v>
      </c>
      <c r="K5" s="25">
        <v>18123400</v>
      </c>
    </row>
    <row r="6" spans="1:11" ht="13.5">
      <c r="A6" s="22" t="s">
        <v>18</v>
      </c>
      <c r="B6" s="6">
        <v>1925370</v>
      </c>
      <c r="C6" s="6">
        <v>1955938</v>
      </c>
      <c r="D6" s="23">
        <v>2123402</v>
      </c>
      <c r="E6" s="24">
        <v>2164188</v>
      </c>
      <c r="F6" s="6">
        <v>2257101</v>
      </c>
      <c r="G6" s="25">
        <v>2257101</v>
      </c>
      <c r="H6" s="26">
        <v>0</v>
      </c>
      <c r="I6" s="24">
        <v>2359553</v>
      </c>
      <c r="J6" s="6">
        <v>2498767</v>
      </c>
      <c r="K6" s="25">
        <v>2638698</v>
      </c>
    </row>
    <row r="7" spans="1:11" ht="13.5">
      <c r="A7" s="22" t="s">
        <v>19</v>
      </c>
      <c r="B7" s="6">
        <v>819568</v>
      </c>
      <c r="C7" s="6">
        <v>931049</v>
      </c>
      <c r="D7" s="23">
        <v>1189880</v>
      </c>
      <c r="E7" s="24">
        <v>1541229</v>
      </c>
      <c r="F7" s="6">
        <v>1175739</v>
      </c>
      <c r="G7" s="25">
        <v>1175739</v>
      </c>
      <c r="H7" s="26">
        <v>0</v>
      </c>
      <c r="I7" s="24">
        <v>1256904</v>
      </c>
      <c r="J7" s="6">
        <v>1317234</v>
      </c>
      <c r="K7" s="25">
        <v>2697697</v>
      </c>
    </row>
    <row r="8" spans="1:11" ht="13.5">
      <c r="A8" s="22" t="s">
        <v>20</v>
      </c>
      <c r="B8" s="6">
        <v>15040000</v>
      </c>
      <c r="C8" s="6">
        <v>17057651</v>
      </c>
      <c r="D8" s="23">
        <v>23656445</v>
      </c>
      <c r="E8" s="24">
        <v>18253000</v>
      </c>
      <c r="F8" s="6">
        <v>18253000</v>
      </c>
      <c r="G8" s="25">
        <v>18253000</v>
      </c>
      <c r="H8" s="26">
        <v>0</v>
      </c>
      <c r="I8" s="24">
        <v>21536000</v>
      </c>
      <c r="J8" s="6">
        <v>18575000</v>
      </c>
      <c r="K8" s="25">
        <v>19096000</v>
      </c>
    </row>
    <row r="9" spans="1:11" ht="13.5">
      <c r="A9" s="22" t="s">
        <v>21</v>
      </c>
      <c r="B9" s="6">
        <v>911484</v>
      </c>
      <c r="C9" s="6">
        <v>844456</v>
      </c>
      <c r="D9" s="23">
        <v>1068777</v>
      </c>
      <c r="E9" s="24">
        <v>3506872</v>
      </c>
      <c r="F9" s="6">
        <v>7405471</v>
      </c>
      <c r="G9" s="25">
        <v>7405471</v>
      </c>
      <c r="H9" s="26">
        <v>0</v>
      </c>
      <c r="I9" s="24">
        <v>3763861</v>
      </c>
      <c r="J9" s="6">
        <v>3799840</v>
      </c>
      <c r="K9" s="25">
        <v>4490089</v>
      </c>
    </row>
    <row r="10" spans="1:11" ht="25.5">
      <c r="A10" s="27" t="s">
        <v>134</v>
      </c>
      <c r="B10" s="28">
        <f>SUM(B5:B9)</f>
        <v>29481330</v>
      </c>
      <c r="C10" s="29">
        <f aca="true" t="shared" si="0" ref="C10:K10">SUM(C5:C9)</f>
        <v>29124777</v>
      </c>
      <c r="D10" s="30">
        <f t="shared" si="0"/>
        <v>43368002</v>
      </c>
      <c r="E10" s="28">
        <f t="shared" si="0"/>
        <v>40017910</v>
      </c>
      <c r="F10" s="29">
        <f t="shared" si="0"/>
        <v>43649903</v>
      </c>
      <c r="G10" s="31">
        <f t="shared" si="0"/>
        <v>43649903</v>
      </c>
      <c r="H10" s="32">
        <f t="shared" si="0"/>
        <v>0</v>
      </c>
      <c r="I10" s="28">
        <f t="shared" si="0"/>
        <v>44088041</v>
      </c>
      <c r="J10" s="29">
        <f t="shared" si="0"/>
        <v>42314079</v>
      </c>
      <c r="K10" s="31">
        <f t="shared" si="0"/>
        <v>47045884</v>
      </c>
    </row>
    <row r="11" spans="1:11" ht="13.5">
      <c r="A11" s="22" t="s">
        <v>22</v>
      </c>
      <c r="B11" s="6">
        <v>12168671</v>
      </c>
      <c r="C11" s="6">
        <v>12596428</v>
      </c>
      <c r="D11" s="23">
        <v>15168706</v>
      </c>
      <c r="E11" s="24">
        <v>18707361</v>
      </c>
      <c r="F11" s="6">
        <v>18337822</v>
      </c>
      <c r="G11" s="25">
        <v>18337822</v>
      </c>
      <c r="H11" s="26">
        <v>0</v>
      </c>
      <c r="I11" s="24">
        <v>18402477</v>
      </c>
      <c r="J11" s="6">
        <v>19681480</v>
      </c>
      <c r="K11" s="25">
        <v>20844561</v>
      </c>
    </row>
    <row r="12" spans="1:11" ht="13.5">
      <c r="A12" s="22" t="s">
        <v>23</v>
      </c>
      <c r="B12" s="6">
        <v>995430</v>
      </c>
      <c r="C12" s="6">
        <v>1461360</v>
      </c>
      <c r="D12" s="23">
        <v>1561008</v>
      </c>
      <c r="E12" s="24">
        <v>1540683</v>
      </c>
      <c r="F12" s="6">
        <v>1691091</v>
      </c>
      <c r="G12" s="25">
        <v>1691091</v>
      </c>
      <c r="H12" s="26">
        <v>0</v>
      </c>
      <c r="I12" s="24">
        <v>1876491</v>
      </c>
      <c r="J12" s="6">
        <v>1991471</v>
      </c>
      <c r="K12" s="25">
        <v>2108488</v>
      </c>
    </row>
    <row r="13" spans="1:11" ht="13.5">
      <c r="A13" s="22" t="s">
        <v>135</v>
      </c>
      <c r="B13" s="6">
        <v>1593342</v>
      </c>
      <c r="C13" s="6">
        <v>1891488</v>
      </c>
      <c r="D13" s="23">
        <v>2750118</v>
      </c>
      <c r="E13" s="24">
        <v>2078481</v>
      </c>
      <c r="F13" s="6">
        <v>2236932</v>
      </c>
      <c r="G13" s="25">
        <v>2236932</v>
      </c>
      <c r="H13" s="26">
        <v>0</v>
      </c>
      <c r="I13" s="24">
        <v>3038134</v>
      </c>
      <c r="J13" s="6">
        <v>3067384</v>
      </c>
      <c r="K13" s="25">
        <v>3339157</v>
      </c>
    </row>
    <row r="14" spans="1:11" ht="13.5">
      <c r="A14" s="22" t="s">
        <v>24</v>
      </c>
      <c r="B14" s="6">
        <v>185384</v>
      </c>
      <c r="C14" s="6">
        <v>214415</v>
      </c>
      <c r="D14" s="23">
        <v>266442</v>
      </c>
      <c r="E14" s="24">
        <v>160286</v>
      </c>
      <c r="F14" s="6">
        <v>160285</v>
      </c>
      <c r="G14" s="25">
        <v>160285</v>
      </c>
      <c r="H14" s="26">
        <v>0</v>
      </c>
      <c r="I14" s="24">
        <v>150539</v>
      </c>
      <c r="J14" s="6">
        <v>129420</v>
      </c>
      <c r="K14" s="25">
        <v>116668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558707</v>
      </c>
      <c r="F16" s="6">
        <v>228000</v>
      </c>
      <c r="G16" s="25">
        <v>228000</v>
      </c>
      <c r="H16" s="26">
        <v>0</v>
      </c>
      <c r="I16" s="24">
        <v>428000</v>
      </c>
      <c r="J16" s="6">
        <v>453000</v>
      </c>
      <c r="K16" s="25">
        <v>478000</v>
      </c>
    </row>
    <row r="17" spans="1:11" ht="13.5">
      <c r="A17" s="22" t="s">
        <v>27</v>
      </c>
      <c r="B17" s="6">
        <v>14932976</v>
      </c>
      <c r="C17" s="6">
        <v>17172728</v>
      </c>
      <c r="D17" s="23">
        <v>19000117</v>
      </c>
      <c r="E17" s="24">
        <v>16959982</v>
      </c>
      <c r="F17" s="6">
        <v>20983565</v>
      </c>
      <c r="G17" s="25">
        <v>20983565</v>
      </c>
      <c r="H17" s="26">
        <v>0</v>
      </c>
      <c r="I17" s="24">
        <v>20181169</v>
      </c>
      <c r="J17" s="6">
        <v>16952522</v>
      </c>
      <c r="K17" s="25">
        <v>20127797</v>
      </c>
    </row>
    <row r="18" spans="1:11" ht="13.5">
      <c r="A18" s="34" t="s">
        <v>28</v>
      </c>
      <c r="B18" s="35">
        <f>SUM(B11:B17)</f>
        <v>29875803</v>
      </c>
      <c r="C18" s="36">
        <f aca="true" t="shared" si="1" ref="C18:K18">SUM(C11:C17)</f>
        <v>33336419</v>
      </c>
      <c r="D18" s="37">
        <f t="shared" si="1"/>
        <v>38746391</v>
      </c>
      <c r="E18" s="35">
        <f t="shared" si="1"/>
        <v>40005500</v>
      </c>
      <c r="F18" s="36">
        <f t="shared" si="1"/>
        <v>43637695</v>
      </c>
      <c r="G18" s="38">
        <f t="shared" si="1"/>
        <v>43637695</v>
      </c>
      <c r="H18" s="39">
        <f t="shared" si="1"/>
        <v>0</v>
      </c>
      <c r="I18" s="35">
        <f t="shared" si="1"/>
        <v>44076810</v>
      </c>
      <c r="J18" s="36">
        <f t="shared" si="1"/>
        <v>42275277</v>
      </c>
      <c r="K18" s="38">
        <f t="shared" si="1"/>
        <v>47014671</v>
      </c>
    </row>
    <row r="19" spans="1:11" ht="13.5">
      <c r="A19" s="34" t="s">
        <v>29</v>
      </c>
      <c r="B19" s="40">
        <f>+B10-B18</f>
        <v>-394473</v>
      </c>
      <c r="C19" s="41">
        <f aca="true" t="shared" si="2" ref="C19:K19">+C10-C18</f>
        <v>-4211642</v>
      </c>
      <c r="D19" s="42">
        <f t="shared" si="2"/>
        <v>4621611</v>
      </c>
      <c r="E19" s="40">
        <f t="shared" si="2"/>
        <v>12410</v>
      </c>
      <c r="F19" s="41">
        <f t="shared" si="2"/>
        <v>12208</v>
      </c>
      <c r="G19" s="43">
        <f t="shared" si="2"/>
        <v>12208</v>
      </c>
      <c r="H19" s="44">
        <f t="shared" si="2"/>
        <v>0</v>
      </c>
      <c r="I19" s="40">
        <f t="shared" si="2"/>
        <v>11231</v>
      </c>
      <c r="J19" s="41">
        <f t="shared" si="2"/>
        <v>38802</v>
      </c>
      <c r="K19" s="43">
        <f t="shared" si="2"/>
        <v>31213</v>
      </c>
    </row>
    <row r="20" spans="1:11" ht="13.5">
      <c r="A20" s="22" t="s">
        <v>30</v>
      </c>
      <c r="B20" s="24">
        <v>7792716</v>
      </c>
      <c r="C20" s="6">
        <v>9406000</v>
      </c>
      <c r="D20" s="23">
        <v>9083000</v>
      </c>
      <c r="E20" s="24">
        <v>7478000</v>
      </c>
      <c r="F20" s="6">
        <v>0</v>
      </c>
      <c r="G20" s="25">
        <v>0</v>
      </c>
      <c r="H20" s="26">
        <v>0</v>
      </c>
      <c r="I20" s="24">
        <v>7530000</v>
      </c>
      <c r="J20" s="6">
        <v>7639000</v>
      </c>
      <c r="K20" s="25">
        <v>7803000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7398243</v>
      </c>
      <c r="C22" s="52">
        <f aca="true" t="shared" si="3" ref="C22:K22">SUM(C19:C21)</f>
        <v>5194358</v>
      </c>
      <c r="D22" s="53">
        <f t="shared" si="3"/>
        <v>13704611</v>
      </c>
      <c r="E22" s="51">
        <f t="shared" si="3"/>
        <v>7490410</v>
      </c>
      <c r="F22" s="52">
        <f t="shared" si="3"/>
        <v>12208</v>
      </c>
      <c r="G22" s="54">
        <f t="shared" si="3"/>
        <v>12208</v>
      </c>
      <c r="H22" s="55">
        <f t="shared" si="3"/>
        <v>0</v>
      </c>
      <c r="I22" s="51">
        <f t="shared" si="3"/>
        <v>7541231</v>
      </c>
      <c r="J22" s="52">
        <f t="shared" si="3"/>
        <v>7677802</v>
      </c>
      <c r="K22" s="54">
        <f t="shared" si="3"/>
        <v>7834213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7398243</v>
      </c>
      <c r="C24" s="41">
        <f aca="true" t="shared" si="4" ref="C24:K24">SUM(C22:C23)</f>
        <v>5194358</v>
      </c>
      <c r="D24" s="42">
        <f t="shared" si="4"/>
        <v>13704611</v>
      </c>
      <c r="E24" s="40">
        <f t="shared" si="4"/>
        <v>7490410</v>
      </c>
      <c r="F24" s="41">
        <f t="shared" si="4"/>
        <v>12208</v>
      </c>
      <c r="G24" s="43">
        <f t="shared" si="4"/>
        <v>12208</v>
      </c>
      <c r="H24" s="44">
        <f t="shared" si="4"/>
        <v>0</v>
      </c>
      <c r="I24" s="40">
        <f t="shared" si="4"/>
        <v>7541231</v>
      </c>
      <c r="J24" s="41">
        <f t="shared" si="4"/>
        <v>7677802</v>
      </c>
      <c r="K24" s="43">
        <f t="shared" si="4"/>
        <v>7834213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8794000</v>
      </c>
      <c r="C27" s="7">
        <v>8794000</v>
      </c>
      <c r="D27" s="64">
        <v>14299000</v>
      </c>
      <c r="E27" s="65">
        <v>10862890</v>
      </c>
      <c r="F27" s="7">
        <v>11441829</v>
      </c>
      <c r="G27" s="66">
        <v>11441829</v>
      </c>
      <c r="H27" s="67">
        <v>0</v>
      </c>
      <c r="I27" s="65">
        <v>10319900</v>
      </c>
      <c r="J27" s="7">
        <v>7639000</v>
      </c>
      <c r="K27" s="66">
        <v>15606000</v>
      </c>
    </row>
    <row r="28" spans="1:11" ht="13.5">
      <c r="A28" s="68" t="s">
        <v>30</v>
      </c>
      <c r="B28" s="6">
        <v>7792000</v>
      </c>
      <c r="C28" s="6">
        <v>7895000</v>
      </c>
      <c r="D28" s="23">
        <v>9083000</v>
      </c>
      <c r="E28" s="24">
        <v>7478000</v>
      </c>
      <c r="F28" s="6">
        <v>8534000</v>
      </c>
      <c r="G28" s="25">
        <v>8534000</v>
      </c>
      <c r="H28" s="26">
        <v>0</v>
      </c>
      <c r="I28" s="24">
        <v>7530000</v>
      </c>
      <c r="J28" s="6">
        <v>7639000</v>
      </c>
      <c r="K28" s="25">
        <v>15606000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28000</v>
      </c>
      <c r="C30" s="6">
        <v>844000</v>
      </c>
      <c r="D30" s="23">
        <v>0</v>
      </c>
      <c r="E30" s="24">
        <v>493000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974000</v>
      </c>
      <c r="C31" s="6">
        <v>55000</v>
      </c>
      <c r="D31" s="23">
        <v>5216000</v>
      </c>
      <c r="E31" s="24">
        <v>2891890</v>
      </c>
      <c r="F31" s="6">
        <v>2907829</v>
      </c>
      <c r="G31" s="25">
        <v>2907829</v>
      </c>
      <c r="H31" s="26">
        <v>0</v>
      </c>
      <c r="I31" s="24">
        <v>2789900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8794000</v>
      </c>
      <c r="C32" s="7">
        <f aca="true" t="shared" si="5" ref="C32:K32">SUM(C28:C31)</f>
        <v>8794000</v>
      </c>
      <c r="D32" s="64">
        <f t="shared" si="5"/>
        <v>14299000</v>
      </c>
      <c r="E32" s="65">
        <f t="shared" si="5"/>
        <v>10862890</v>
      </c>
      <c r="F32" s="7">
        <f t="shared" si="5"/>
        <v>11441829</v>
      </c>
      <c r="G32" s="66">
        <f t="shared" si="5"/>
        <v>11441829</v>
      </c>
      <c r="H32" s="67">
        <f t="shared" si="5"/>
        <v>0</v>
      </c>
      <c r="I32" s="65">
        <f t="shared" si="5"/>
        <v>10319900</v>
      </c>
      <c r="J32" s="7">
        <f t="shared" si="5"/>
        <v>7639000</v>
      </c>
      <c r="K32" s="66">
        <f t="shared" si="5"/>
        <v>15606000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29193098</v>
      </c>
      <c r="C35" s="6">
        <v>31469355</v>
      </c>
      <c r="D35" s="23">
        <v>30044485</v>
      </c>
      <c r="E35" s="24">
        <v>29855541</v>
      </c>
      <c r="F35" s="6">
        <v>31805000</v>
      </c>
      <c r="G35" s="25">
        <v>31805000</v>
      </c>
      <c r="H35" s="26">
        <v>23464157</v>
      </c>
      <c r="I35" s="24">
        <v>30172126</v>
      </c>
      <c r="J35" s="6">
        <v>31771726</v>
      </c>
      <c r="K35" s="25">
        <v>33617676</v>
      </c>
    </row>
    <row r="36" spans="1:11" ht="13.5">
      <c r="A36" s="22" t="s">
        <v>39</v>
      </c>
      <c r="B36" s="6">
        <v>62504000</v>
      </c>
      <c r="C36" s="6">
        <v>54534430</v>
      </c>
      <c r="D36" s="23">
        <v>69754000</v>
      </c>
      <c r="E36" s="24">
        <v>86853507</v>
      </c>
      <c r="F36" s="6">
        <v>89696085</v>
      </c>
      <c r="G36" s="25">
        <v>89696085</v>
      </c>
      <c r="H36" s="26">
        <v>74697226</v>
      </c>
      <c r="I36" s="24">
        <v>96978078</v>
      </c>
      <c r="J36" s="6">
        <v>101549694</v>
      </c>
      <c r="K36" s="25">
        <v>106013528</v>
      </c>
    </row>
    <row r="37" spans="1:11" ht="13.5">
      <c r="A37" s="22" t="s">
        <v>40</v>
      </c>
      <c r="B37" s="6">
        <v>21865966</v>
      </c>
      <c r="C37" s="6">
        <v>22273657</v>
      </c>
      <c r="D37" s="23">
        <v>19754782</v>
      </c>
      <c r="E37" s="24">
        <v>10038167</v>
      </c>
      <c r="F37" s="6">
        <v>14800000</v>
      </c>
      <c r="G37" s="25">
        <v>14800000</v>
      </c>
      <c r="H37" s="26">
        <v>12756590</v>
      </c>
      <c r="I37" s="24">
        <v>8591002</v>
      </c>
      <c r="J37" s="6">
        <v>8387002</v>
      </c>
      <c r="K37" s="25">
        <v>8292502</v>
      </c>
    </row>
    <row r="38" spans="1:11" ht="13.5">
      <c r="A38" s="22" t="s">
        <v>41</v>
      </c>
      <c r="B38" s="6">
        <v>3586132</v>
      </c>
      <c r="C38" s="6">
        <v>2772166</v>
      </c>
      <c r="D38" s="23">
        <v>1569000</v>
      </c>
      <c r="E38" s="24">
        <v>3666983</v>
      </c>
      <c r="F38" s="6">
        <v>4639098</v>
      </c>
      <c r="G38" s="25">
        <v>4639098</v>
      </c>
      <c r="H38" s="26">
        <v>630433</v>
      </c>
      <c r="I38" s="24">
        <v>832500</v>
      </c>
      <c r="J38" s="6">
        <v>723716</v>
      </c>
      <c r="K38" s="25">
        <v>607000</v>
      </c>
    </row>
    <row r="39" spans="1:11" ht="13.5">
      <c r="A39" s="22" t="s">
        <v>42</v>
      </c>
      <c r="B39" s="6">
        <v>66245000</v>
      </c>
      <c r="C39" s="6">
        <v>60957962</v>
      </c>
      <c r="D39" s="23">
        <v>78474703</v>
      </c>
      <c r="E39" s="24">
        <v>103003898</v>
      </c>
      <c r="F39" s="6">
        <v>102061987</v>
      </c>
      <c r="G39" s="25">
        <v>102061987</v>
      </c>
      <c r="H39" s="26">
        <v>84774360</v>
      </c>
      <c r="I39" s="24">
        <v>117726702</v>
      </c>
      <c r="J39" s="6">
        <v>124210702</v>
      </c>
      <c r="K39" s="25">
        <v>130731702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10704833</v>
      </c>
      <c r="C42" s="6">
        <v>12035102</v>
      </c>
      <c r="D42" s="23">
        <v>16751045</v>
      </c>
      <c r="E42" s="24">
        <v>7038725</v>
      </c>
      <c r="F42" s="6">
        <v>8661752</v>
      </c>
      <c r="G42" s="25">
        <v>8661752</v>
      </c>
      <c r="H42" s="26">
        <v>4978558</v>
      </c>
      <c r="I42" s="24">
        <v>9973344</v>
      </c>
      <c r="J42" s="6">
        <v>10101076</v>
      </c>
      <c r="K42" s="25">
        <v>10411230</v>
      </c>
    </row>
    <row r="43" spans="1:11" ht="13.5">
      <c r="A43" s="22" t="s">
        <v>45</v>
      </c>
      <c r="B43" s="6">
        <v>-8794000</v>
      </c>
      <c r="C43" s="6">
        <v>-9473000</v>
      </c>
      <c r="D43" s="23">
        <v>-14267975</v>
      </c>
      <c r="E43" s="24">
        <v>-10761672</v>
      </c>
      <c r="F43" s="6">
        <v>11222080</v>
      </c>
      <c r="G43" s="25">
        <v>11222080</v>
      </c>
      <c r="H43" s="26">
        <v>-11688810</v>
      </c>
      <c r="I43" s="24">
        <v>-10319924</v>
      </c>
      <c r="J43" s="6">
        <v>-7639000</v>
      </c>
      <c r="K43" s="25">
        <v>-7803000</v>
      </c>
    </row>
    <row r="44" spans="1:11" ht="13.5">
      <c r="A44" s="22" t="s">
        <v>46</v>
      </c>
      <c r="B44" s="6">
        <v>7531440</v>
      </c>
      <c r="C44" s="6">
        <v>-1440000</v>
      </c>
      <c r="D44" s="23">
        <v>-532537</v>
      </c>
      <c r="E44" s="24">
        <v>-1993444</v>
      </c>
      <c r="F44" s="6">
        <v>-1086000</v>
      </c>
      <c r="G44" s="25">
        <v>-1086000</v>
      </c>
      <c r="H44" s="26">
        <v>-658264</v>
      </c>
      <c r="I44" s="24">
        <v>-736000</v>
      </c>
      <c r="J44" s="6">
        <v>-313000</v>
      </c>
      <c r="K44" s="25">
        <v>-212000</v>
      </c>
    </row>
    <row r="45" spans="1:11" ht="13.5">
      <c r="A45" s="34" t="s">
        <v>47</v>
      </c>
      <c r="B45" s="7">
        <v>22524353</v>
      </c>
      <c r="C45" s="7">
        <v>23917000</v>
      </c>
      <c r="D45" s="64">
        <v>25867820</v>
      </c>
      <c r="E45" s="65">
        <v>23095466</v>
      </c>
      <c r="F45" s="7">
        <v>25044832</v>
      </c>
      <c r="G45" s="66">
        <v>25044832</v>
      </c>
      <c r="H45" s="67">
        <v>18914632</v>
      </c>
      <c r="I45" s="65">
        <v>23961420</v>
      </c>
      <c r="J45" s="7">
        <v>26110496</v>
      </c>
      <c r="K45" s="66">
        <v>28506726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22795346</v>
      </c>
      <c r="C48" s="6">
        <v>24002714</v>
      </c>
      <c r="D48" s="23">
        <v>25868000</v>
      </c>
      <c r="E48" s="24">
        <v>23094541</v>
      </c>
      <c r="F48" s="6">
        <v>25044000</v>
      </c>
      <c r="G48" s="25">
        <v>25044000</v>
      </c>
      <c r="H48" s="26">
        <v>18914632</v>
      </c>
      <c r="I48" s="24">
        <v>23961154</v>
      </c>
      <c r="J48" s="6">
        <v>26110800</v>
      </c>
      <c r="K48" s="25">
        <v>28506750</v>
      </c>
    </row>
    <row r="49" spans="1:11" ht="13.5">
      <c r="A49" s="22" t="s">
        <v>50</v>
      </c>
      <c r="B49" s="6">
        <f>+B75</f>
        <v>12575291.799235664</v>
      </c>
      <c r="C49" s="6">
        <f aca="true" t="shared" si="6" ref="C49:K49">+C75</f>
        <v>10184568.266477594</v>
      </c>
      <c r="D49" s="23">
        <f t="shared" si="6"/>
        <v>14470302.672220178</v>
      </c>
      <c r="E49" s="24">
        <f t="shared" si="6"/>
        <v>4201208.0902588405</v>
      </c>
      <c r="F49" s="6">
        <f t="shared" si="6"/>
        <v>9201515.726700831</v>
      </c>
      <c r="G49" s="25">
        <f t="shared" si="6"/>
        <v>9201515.726700831</v>
      </c>
      <c r="H49" s="26">
        <f t="shared" si="6"/>
        <v>10579812</v>
      </c>
      <c r="I49" s="24">
        <f t="shared" si="6"/>
        <v>2900200.3608568944</v>
      </c>
      <c r="J49" s="6">
        <f t="shared" si="6"/>
        <v>3442554.5316105345</v>
      </c>
      <c r="K49" s="25">
        <f t="shared" si="6"/>
        <v>3980198.7157864384</v>
      </c>
    </row>
    <row r="50" spans="1:11" ht="13.5">
      <c r="A50" s="34" t="s">
        <v>51</v>
      </c>
      <c r="B50" s="7">
        <f>+B48-B49</f>
        <v>10220054.200764336</v>
      </c>
      <c r="C50" s="7">
        <f aca="true" t="shared" si="7" ref="C50:K50">+C48-C49</f>
        <v>13818145.733522406</v>
      </c>
      <c r="D50" s="64">
        <f t="shared" si="7"/>
        <v>11397697.327779822</v>
      </c>
      <c r="E50" s="65">
        <f t="shared" si="7"/>
        <v>18893332.90974116</v>
      </c>
      <c r="F50" s="7">
        <f t="shared" si="7"/>
        <v>15842484.273299169</v>
      </c>
      <c r="G50" s="66">
        <f t="shared" si="7"/>
        <v>15842484.273299169</v>
      </c>
      <c r="H50" s="67">
        <f t="shared" si="7"/>
        <v>8334820</v>
      </c>
      <c r="I50" s="65">
        <f t="shared" si="7"/>
        <v>21060953.639143106</v>
      </c>
      <c r="J50" s="7">
        <f t="shared" si="7"/>
        <v>22668245.468389466</v>
      </c>
      <c r="K50" s="66">
        <f t="shared" si="7"/>
        <v>24526551.28421356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50079199</v>
      </c>
      <c r="C53" s="6">
        <v>72397000</v>
      </c>
      <c r="D53" s="23">
        <v>90235524</v>
      </c>
      <c r="E53" s="24">
        <v>97716890</v>
      </c>
      <c r="F53" s="6">
        <v>98295829</v>
      </c>
      <c r="G53" s="25">
        <v>98295829</v>
      </c>
      <c r="H53" s="26">
        <v>86854000</v>
      </c>
      <c r="I53" s="24">
        <v>107297784</v>
      </c>
      <c r="J53" s="6">
        <v>109188884</v>
      </c>
      <c r="K53" s="25">
        <v>121619884</v>
      </c>
    </row>
    <row r="54" spans="1:11" ht="13.5">
      <c r="A54" s="22" t="s">
        <v>135</v>
      </c>
      <c r="B54" s="6">
        <v>1593342</v>
      </c>
      <c r="C54" s="6">
        <v>1891488</v>
      </c>
      <c r="D54" s="23">
        <v>2750118</v>
      </c>
      <c r="E54" s="24">
        <v>2078481</v>
      </c>
      <c r="F54" s="6">
        <v>2236932</v>
      </c>
      <c r="G54" s="25">
        <v>2236932</v>
      </c>
      <c r="H54" s="26">
        <v>0</v>
      </c>
      <c r="I54" s="24">
        <v>3038134</v>
      </c>
      <c r="J54" s="6">
        <v>3067384</v>
      </c>
      <c r="K54" s="25">
        <v>3339157</v>
      </c>
    </row>
    <row r="55" spans="1:11" ht="13.5">
      <c r="A55" s="22" t="s">
        <v>54</v>
      </c>
      <c r="B55" s="6">
        <v>0</v>
      </c>
      <c r="C55" s="6">
        <v>34000</v>
      </c>
      <c r="D55" s="23">
        <v>0</v>
      </c>
      <c r="E55" s="24">
        <v>0</v>
      </c>
      <c r="F55" s="6">
        <v>6753829</v>
      </c>
      <c r="G55" s="25">
        <v>6753829</v>
      </c>
      <c r="H55" s="26">
        <v>0</v>
      </c>
      <c r="I55" s="24">
        <v>9314900</v>
      </c>
      <c r="J55" s="6">
        <v>0</v>
      </c>
      <c r="K55" s="25">
        <v>7803000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1481000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221600</v>
      </c>
      <c r="C59" s="6">
        <v>305485</v>
      </c>
      <c r="D59" s="23">
        <v>188342</v>
      </c>
      <c r="E59" s="24">
        <v>0</v>
      </c>
      <c r="F59" s="6">
        <v>188342</v>
      </c>
      <c r="G59" s="25">
        <v>188342</v>
      </c>
      <c r="H59" s="26">
        <v>228000</v>
      </c>
      <c r="I59" s="24">
        <v>427756</v>
      </c>
      <c r="J59" s="6">
        <v>452993</v>
      </c>
      <c r="K59" s="25">
        <v>478361</v>
      </c>
    </row>
    <row r="60" spans="1:11" ht="13.5">
      <c r="A60" s="33" t="s">
        <v>58</v>
      </c>
      <c r="B60" s="6">
        <v>16335000</v>
      </c>
      <c r="C60" s="6">
        <v>16335000</v>
      </c>
      <c r="D60" s="23">
        <v>8090389</v>
      </c>
      <c r="E60" s="24">
        <v>0</v>
      </c>
      <c r="F60" s="6">
        <v>15040275</v>
      </c>
      <c r="G60" s="25">
        <v>15040275</v>
      </c>
      <c r="H60" s="26">
        <v>8370047</v>
      </c>
      <c r="I60" s="24">
        <v>15992652</v>
      </c>
      <c r="J60" s="6">
        <v>16936186</v>
      </c>
      <c r="K60" s="25">
        <v>17884367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1018</v>
      </c>
      <c r="C65" s="92">
        <v>0</v>
      </c>
      <c r="D65" s="93">
        <v>1040</v>
      </c>
      <c r="E65" s="91">
        <v>1040</v>
      </c>
      <c r="F65" s="92">
        <v>1040</v>
      </c>
      <c r="G65" s="93">
        <v>1040</v>
      </c>
      <c r="H65" s="94">
        <v>1040</v>
      </c>
      <c r="I65" s="91">
        <v>961</v>
      </c>
      <c r="J65" s="92">
        <v>961</v>
      </c>
      <c r="K65" s="93">
        <v>961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1.1074029923588447</v>
      </c>
      <c r="C70" s="5">
        <f aca="true" t="shared" si="8" ref="C70:K70">IF(ISERROR(C71/C72),0,(C71/C72))</f>
        <v>0.766477099610572</v>
      </c>
      <c r="D70" s="5">
        <f t="shared" si="8"/>
        <v>0.799852356781732</v>
      </c>
      <c r="E70" s="5">
        <f t="shared" si="8"/>
        <v>0.9452574929361277</v>
      </c>
      <c r="F70" s="5">
        <f t="shared" si="8"/>
        <v>0.9485999516786229</v>
      </c>
      <c r="G70" s="5">
        <f t="shared" si="8"/>
        <v>0.9485999516786229</v>
      </c>
      <c r="H70" s="5">
        <f t="shared" si="8"/>
        <v>0</v>
      </c>
      <c r="I70" s="5">
        <f t="shared" si="8"/>
        <v>0.9413381092594051</v>
      </c>
      <c r="J70" s="5">
        <f t="shared" si="8"/>
        <v>0.9412729416334829</v>
      </c>
      <c r="K70" s="5">
        <f t="shared" si="8"/>
        <v>0.9418681241351492</v>
      </c>
    </row>
    <row r="71" spans="1:11" ht="12.75" hidden="1">
      <c r="A71" s="1" t="s">
        <v>141</v>
      </c>
      <c r="B71" s="1">
        <f>+B83</f>
        <v>15084780</v>
      </c>
      <c r="C71" s="1">
        <f aca="true" t="shared" si="9" ref="C71:K71">+C83</f>
        <v>8535548</v>
      </c>
      <c r="D71" s="1">
        <f t="shared" si="9"/>
        <v>14814607</v>
      </c>
      <c r="E71" s="1">
        <f t="shared" si="9"/>
        <v>19116586</v>
      </c>
      <c r="F71" s="1">
        <f t="shared" si="9"/>
        <v>22976195</v>
      </c>
      <c r="G71" s="1">
        <f t="shared" si="9"/>
        <v>22976195</v>
      </c>
      <c r="H71" s="1">
        <f t="shared" si="9"/>
        <v>40604427</v>
      </c>
      <c r="I71" s="1">
        <f t="shared" si="9"/>
        <v>20045924</v>
      </c>
      <c r="J71" s="1">
        <f t="shared" si="9"/>
        <v>21105076</v>
      </c>
      <c r="K71" s="1">
        <f t="shared" si="9"/>
        <v>23784230</v>
      </c>
    </row>
    <row r="72" spans="1:11" ht="12.75" hidden="1">
      <c r="A72" s="1" t="s">
        <v>142</v>
      </c>
      <c r="B72" s="1">
        <f>+B77</f>
        <v>13621762</v>
      </c>
      <c r="C72" s="1">
        <f aca="true" t="shared" si="10" ref="C72:K72">+C77</f>
        <v>11136077</v>
      </c>
      <c r="D72" s="1">
        <f t="shared" si="10"/>
        <v>18521677</v>
      </c>
      <c r="E72" s="1">
        <f t="shared" si="10"/>
        <v>20223681</v>
      </c>
      <c r="F72" s="1">
        <f t="shared" si="10"/>
        <v>24221164</v>
      </c>
      <c r="G72" s="1">
        <f t="shared" si="10"/>
        <v>24221164</v>
      </c>
      <c r="H72" s="1">
        <f t="shared" si="10"/>
        <v>0</v>
      </c>
      <c r="I72" s="1">
        <f t="shared" si="10"/>
        <v>21295137</v>
      </c>
      <c r="J72" s="1">
        <f t="shared" si="10"/>
        <v>22421845</v>
      </c>
      <c r="K72" s="1">
        <f t="shared" si="10"/>
        <v>25252187</v>
      </c>
    </row>
    <row r="73" spans="1:11" ht="12.75" hidden="1">
      <c r="A73" s="1" t="s">
        <v>143</v>
      </c>
      <c r="B73" s="1">
        <f>+B74</f>
        <v>-637811.1666666665</v>
      </c>
      <c r="C73" s="1">
        <f aca="true" t="shared" si="11" ref="C73:K73">+(C78+C80+C81+C82)-(B78+B80+B81+B82)</f>
        <v>1068889</v>
      </c>
      <c r="D73" s="1">
        <f t="shared" si="11"/>
        <v>-3290156</v>
      </c>
      <c r="E73" s="1">
        <f t="shared" si="11"/>
        <v>2591000</v>
      </c>
      <c r="F73" s="1">
        <f>+(F78+F80+F81+F82)-(D78+D80+D81+D82)</f>
        <v>2591000</v>
      </c>
      <c r="G73" s="1">
        <f>+(G78+G80+G81+G82)-(D78+D80+D81+D82)</f>
        <v>2591000</v>
      </c>
      <c r="H73" s="1">
        <f>+(H78+H80+H81+H82)-(D78+D80+D81+D82)</f>
        <v>373040</v>
      </c>
      <c r="I73" s="1">
        <f>+(I78+I80+I81+I82)-(E78+E80+E81+E82)</f>
        <v>-550028</v>
      </c>
      <c r="J73" s="1">
        <f t="shared" si="11"/>
        <v>-550046</v>
      </c>
      <c r="K73" s="1">
        <f t="shared" si="11"/>
        <v>-550000</v>
      </c>
    </row>
    <row r="74" spans="1:11" ht="12.75" hidden="1">
      <c r="A74" s="1" t="s">
        <v>144</v>
      </c>
      <c r="B74" s="1">
        <f>+TREND(C74:E74)</f>
        <v>-637811.1666666665</v>
      </c>
      <c r="C74" s="1">
        <f>+C73</f>
        <v>1068889</v>
      </c>
      <c r="D74" s="1">
        <f aca="true" t="shared" si="12" ref="D74:K74">+D73</f>
        <v>-3290156</v>
      </c>
      <c r="E74" s="1">
        <f t="shared" si="12"/>
        <v>2591000</v>
      </c>
      <c r="F74" s="1">
        <f t="shared" si="12"/>
        <v>2591000</v>
      </c>
      <c r="G74" s="1">
        <f t="shared" si="12"/>
        <v>2591000</v>
      </c>
      <c r="H74" s="1">
        <f t="shared" si="12"/>
        <v>373040</v>
      </c>
      <c r="I74" s="1">
        <f t="shared" si="12"/>
        <v>-550028</v>
      </c>
      <c r="J74" s="1">
        <f t="shared" si="12"/>
        <v>-550046</v>
      </c>
      <c r="K74" s="1">
        <f t="shared" si="12"/>
        <v>-550000</v>
      </c>
    </row>
    <row r="75" spans="1:11" ht="12.75" hidden="1">
      <c r="A75" s="1" t="s">
        <v>145</v>
      </c>
      <c r="B75" s="1">
        <f>+B84-(((B80+B81+B78)*B70)-B79)</f>
        <v>12575291.799235664</v>
      </c>
      <c r="C75" s="1">
        <f aca="true" t="shared" si="13" ref="C75:K75">+C84-(((C80+C81+C78)*C70)-C79)</f>
        <v>10184568.266477594</v>
      </c>
      <c r="D75" s="1">
        <f t="shared" si="13"/>
        <v>14470302.672220178</v>
      </c>
      <c r="E75" s="1">
        <f t="shared" si="13"/>
        <v>4201208.0902588405</v>
      </c>
      <c r="F75" s="1">
        <f t="shared" si="13"/>
        <v>9201515.726700831</v>
      </c>
      <c r="G75" s="1">
        <f t="shared" si="13"/>
        <v>9201515.726700831</v>
      </c>
      <c r="H75" s="1">
        <f t="shared" si="13"/>
        <v>10579812</v>
      </c>
      <c r="I75" s="1">
        <f t="shared" si="13"/>
        <v>2900200.3608568944</v>
      </c>
      <c r="J75" s="1">
        <f t="shared" si="13"/>
        <v>3442554.5316105345</v>
      </c>
      <c r="K75" s="1">
        <f t="shared" si="13"/>
        <v>3980198.7157864384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13621762</v>
      </c>
      <c r="C77" s="3">
        <v>11136077</v>
      </c>
      <c r="D77" s="3">
        <v>18521677</v>
      </c>
      <c r="E77" s="3">
        <v>20223681</v>
      </c>
      <c r="F77" s="3">
        <v>24221164</v>
      </c>
      <c r="G77" s="3">
        <v>24221164</v>
      </c>
      <c r="H77" s="3">
        <v>0</v>
      </c>
      <c r="I77" s="3">
        <v>21295137</v>
      </c>
      <c r="J77" s="3">
        <v>22421845</v>
      </c>
      <c r="K77" s="3">
        <v>25252187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19963000</v>
      </c>
      <c r="C79" s="3">
        <v>18138607</v>
      </c>
      <c r="D79" s="3">
        <v>16526376</v>
      </c>
      <c r="E79" s="3">
        <v>9208300</v>
      </c>
      <c r="F79" s="3">
        <v>13708000</v>
      </c>
      <c r="G79" s="3">
        <v>13708000</v>
      </c>
      <c r="H79" s="3">
        <v>8672812</v>
      </c>
      <c r="I79" s="3">
        <v>7498596</v>
      </c>
      <c r="J79" s="3">
        <v>7498596</v>
      </c>
      <c r="K79" s="3">
        <v>7498596</v>
      </c>
    </row>
    <row r="80" spans="1:11" ht="12.75" hidden="1">
      <c r="A80" s="2" t="s">
        <v>67</v>
      </c>
      <c r="B80" s="3">
        <v>5524344</v>
      </c>
      <c r="C80" s="3">
        <v>5442919</v>
      </c>
      <c r="D80" s="3">
        <v>1701000</v>
      </c>
      <c r="E80" s="3">
        <v>4583000</v>
      </c>
      <c r="F80" s="3">
        <v>4583000</v>
      </c>
      <c r="G80" s="3">
        <v>4583000</v>
      </c>
      <c r="H80" s="3">
        <v>3253417</v>
      </c>
      <c r="I80" s="3">
        <v>4082972</v>
      </c>
      <c r="J80" s="3">
        <v>3582926</v>
      </c>
      <c r="K80" s="3">
        <v>3082926</v>
      </c>
    </row>
    <row r="81" spans="1:11" ht="12.75" hidden="1">
      <c r="A81" s="2" t="s">
        <v>68</v>
      </c>
      <c r="B81" s="3">
        <v>866923</v>
      </c>
      <c r="C81" s="3">
        <v>2017237</v>
      </c>
      <c r="D81" s="3">
        <v>2469000</v>
      </c>
      <c r="E81" s="3">
        <v>2178000</v>
      </c>
      <c r="F81" s="3">
        <v>2178000</v>
      </c>
      <c r="G81" s="3">
        <v>2178000</v>
      </c>
      <c r="H81" s="3">
        <v>1289623</v>
      </c>
      <c r="I81" s="3">
        <v>2128000</v>
      </c>
      <c r="J81" s="3">
        <v>2078000</v>
      </c>
      <c r="K81" s="3">
        <v>2028000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15084780</v>
      </c>
      <c r="C83" s="3">
        <v>8535548</v>
      </c>
      <c r="D83" s="3">
        <v>14814607</v>
      </c>
      <c r="E83" s="3">
        <v>19116586</v>
      </c>
      <c r="F83" s="3">
        <v>22976195</v>
      </c>
      <c r="G83" s="3">
        <v>22976195</v>
      </c>
      <c r="H83" s="3">
        <v>40604427</v>
      </c>
      <c r="I83" s="3">
        <v>20045924</v>
      </c>
      <c r="J83" s="3">
        <v>21105076</v>
      </c>
      <c r="K83" s="3">
        <v>23784230</v>
      </c>
    </row>
    <row r="84" spans="1:11" ht="12.75" hidden="1">
      <c r="A84" s="2" t="s">
        <v>71</v>
      </c>
      <c r="B84" s="3">
        <v>-310000</v>
      </c>
      <c r="C84" s="3">
        <v>-2236000</v>
      </c>
      <c r="D84" s="3">
        <v>1279311</v>
      </c>
      <c r="E84" s="3">
        <v>1383794</v>
      </c>
      <c r="F84" s="3">
        <v>1907000</v>
      </c>
      <c r="G84" s="3">
        <v>1907000</v>
      </c>
      <c r="H84" s="3">
        <v>1907000</v>
      </c>
      <c r="I84" s="3">
        <v>1248229</v>
      </c>
      <c r="J84" s="3">
        <v>1272435</v>
      </c>
      <c r="K84" s="3">
        <v>1295421</v>
      </c>
    </row>
    <row r="85" spans="1:11" ht="12.75" hidden="1">
      <c r="A85" s="2" t="s">
        <v>72</v>
      </c>
      <c r="B85" s="3">
        <v>0</v>
      </c>
      <c r="C85" s="3">
        <v>0</v>
      </c>
      <c r="D85" s="3">
        <v>3335806</v>
      </c>
      <c r="E85" s="3">
        <v>3437250</v>
      </c>
      <c r="F85" s="3">
        <v>5408800</v>
      </c>
      <c r="G85" s="3">
        <v>5408800</v>
      </c>
      <c r="H85" s="3">
        <v>5408800</v>
      </c>
      <c r="I85" s="3">
        <v>4968741</v>
      </c>
      <c r="J85" s="3">
        <v>4528741</v>
      </c>
      <c r="K85" s="3">
        <v>4088741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54686856</v>
      </c>
      <c r="C5" s="6">
        <v>71258606</v>
      </c>
      <c r="D5" s="23">
        <v>85765657</v>
      </c>
      <c r="E5" s="24">
        <v>90344523</v>
      </c>
      <c r="F5" s="6">
        <v>88434523</v>
      </c>
      <c r="G5" s="25">
        <v>88434523</v>
      </c>
      <c r="H5" s="26">
        <v>0</v>
      </c>
      <c r="I5" s="24">
        <v>91493061</v>
      </c>
      <c r="J5" s="6">
        <v>95841660</v>
      </c>
      <c r="K5" s="25">
        <v>101455270</v>
      </c>
    </row>
    <row r="6" spans="1:11" ht="13.5">
      <c r="A6" s="22" t="s">
        <v>18</v>
      </c>
      <c r="B6" s="6">
        <v>88037842</v>
      </c>
      <c r="C6" s="6">
        <v>91833681</v>
      </c>
      <c r="D6" s="23">
        <v>96956760</v>
      </c>
      <c r="E6" s="24">
        <v>106933441</v>
      </c>
      <c r="F6" s="6">
        <v>110816441</v>
      </c>
      <c r="G6" s="25">
        <v>110816441</v>
      </c>
      <c r="H6" s="26">
        <v>0</v>
      </c>
      <c r="I6" s="24">
        <v>123339088</v>
      </c>
      <c r="J6" s="6">
        <v>129275136</v>
      </c>
      <c r="K6" s="25">
        <v>136906231</v>
      </c>
    </row>
    <row r="7" spans="1:11" ht="13.5">
      <c r="A7" s="22" t="s">
        <v>19</v>
      </c>
      <c r="B7" s="6">
        <v>771048</v>
      </c>
      <c r="C7" s="6">
        <v>432490</v>
      </c>
      <c r="D7" s="23">
        <v>1049476</v>
      </c>
      <c r="E7" s="24">
        <v>1090000</v>
      </c>
      <c r="F7" s="6">
        <v>2290000</v>
      </c>
      <c r="G7" s="25">
        <v>2290000</v>
      </c>
      <c r="H7" s="26">
        <v>0</v>
      </c>
      <c r="I7" s="24">
        <v>2701332</v>
      </c>
      <c r="J7" s="6">
        <v>2830996</v>
      </c>
      <c r="K7" s="25">
        <v>2998025</v>
      </c>
    </row>
    <row r="8" spans="1:11" ht="13.5">
      <c r="A8" s="22" t="s">
        <v>20</v>
      </c>
      <c r="B8" s="6">
        <v>47003760</v>
      </c>
      <c r="C8" s="6">
        <v>53729058</v>
      </c>
      <c r="D8" s="23">
        <v>60489433</v>
      </c>
      <c r="E8" s="24">
        <v>53676000</v>
      </c>
      <c r="F8" s="6">
        <v>54675507</v>
      </c>
      <c r="G8" s="25">
        <v>54675507</v>
      </c>
      <c r="H8" s="26">
        <v>0</v>
      </c>
      <c r="I8" s="24">
        <v>53928000</v>
      </c>
      <c r="J8" s="6">
        <v>50293817</v>
      </c>
      <c r="K8" s="25">
        <v>46534184</v>
      </c>
    </row>
    <row r="9" spans="1:11" ht="13.5">
      <c r="A9" s="22" t="s">
        <v>21</v>
      </c>
      <c r="B9" s="6">
        <v>14803753</v>
      </c>
      <c r="C9" s="6">
        <v>8725697</v>
      </c>
      <c r="D9" s="23">
        <v>11379139</v>
      </c>
      <c r="E9" s="24">
        <v>6956678</v>
      </c>
      <c r="F9" s="6">
        <v>12680259</v>
      </c>
      <c r="G9" s="25">
        <v>12680259</v>
      </c>
      <c r="H9" s="26">
        <v>0</v>
      </c>
      <c r="I9" s="24">
        <v>23393541</v>
      </c>
      <c r="J9" s="6">
        <v>12791257</v>
      </c>
      <c r="K9" s="25">
        <v>33561886</v>
      </c>
    </row>
    <row r="10" spans="1:11" ht="25.5">
      <c r="A10" s="27" t="s">
        <v>134</v>
      </c>
      <c r="B10" s="28">
        <f>SUM(B5:B9)</f>
        <v>205303259</v>
      </c>
      <c r="C10" s="29">
        <f aca="true" t="shared" si="0" ref="C10:K10">SUM(C5:C9)</f>
        <v>225979532</v>
      </c>
      <c r="D10" s="30">
        <f t="shared" si="0"/>
        <v>255640465</v>
      </c>
      <c r="E10" s="28">
        <f t="shared" si="0"/>
        <v>259000642</v>
      </c>
      <c r="F10" s="29">
        <f t="shared" si="0"/>
        <v>268896730</v>
      </c>
      <c r="G10" s="31">
        <f t="shared" si="0"/>
        <v>268896730</v>
      </c>
      <c r="H10" s="32">
        <f t="shared" si="0"/>
        <v>0</v>
      </c>
      <c r="I10" s="28">
        <f t="shared" si="0"/>
        <v>294855022</v>
      </c>
      <c r="J10" s="29">
        <f t="shared" si="0"/>
        <v>291032866</v>
      </c>
      <c r="K10" s="31">
        <f t="shared" si="0"/>
        <v>321455596</v>
      </c>
    </row>
    <row r="11" spans="1:11" ht="13.5">
      <c r="A11" s="22" t="s">
        <v>22</v>
      </c>
      <c r="B11" s="6">
        <v>69267399</v>
      </c>
      <c r="C11" s="6">
        <v>86738787</v>
      </c>
      <c r="D11" s="23">
        <v>85920146</v>
      </c>
      <c r="E11" s="24">
        <v>84513673</v>
      </c>
      <c r="F11" s="6">
        <v>84847199</v>
      </c>
      <c r="G11" s="25">
        <v>84847199</v>
      </c>
      <c r="H11" s="26">
        <v>0</v>
      </c>
      <c r="I11" s="24">
        <v>96948235</v>
      </c>
      <c r="J11" s="6">
        <v>103831559</v>
      </c>
      <c r="K11" s="25">
        <v>111202433</v>
      </c>
    </row>
    <row r="12" spans="1:11" ht="13.5">
      <c r="A12" s="22" t="s">
        <v>23</v>
      </c>
      <c r="B12" s="6">
        <v>4255409</v>
      </c>
      <c r="C12" s="6">
        <v>4268233</v>
      </c>
      <c r="D12" s="23">
        <v>4554910</v>
      </c>
      <c r="E12" s="24">
        <v>5087393</v>
      </c>
      <c r="F12" s="6">
        <v>5708946</v>
      </c>
      <c r="G12" s="25">
        <v>5708946</v>
      </c>
      <c r="H12" s="26">
        <v>0</v>
      </c>
      <c r="I12" s="24">
        <v>6108572</v>
      </c>
      <c r="J12" s="6">
        <v>6542281</v>
      </c>
      <c r="K12" s="25">
        <v>7013325</v>
      </c>
    </row>
    <row r="13" spans="1:11" ht="13.5">
      <c r="A13" s="22" t="s">
        <v>135</v>
      </c>
      <c r="B13" s="6">
        <v>40552263</v>
      </c>
      <c r="C13" s="6">
        <v>33224699</v>
      </c>
      <c r="D13" s="23">
        <v>38580058</v>
      </c>
      <c r="E13" s="24">
        <v>42000000</v>
      </c>
      <c r="F13" s="6">
        <v>42000000</v>
      </c>
      <c r="G13" s="25">
        <v>42000000</v>
      </c>
      <c r="H13" s="26">
        <v>0</v>
      </c>
      <c r="I13" s="24">
        <v>42000000</v>
      </c>
      <c r="J13" s="6">
        <v>44016000</v>
      </c>
      <c r="K13" s="25">
        <v>46612944</v>
      </c>
    </row>
    <row r="14" spans="1:11" ht="13.5">
      <c r="A14" s="22" t="s">
        <v>24</v>
      </c>
      <c r="B14" s="6">
        <v>728242</v>
      </c>
      <c r="C14" s="6">
        <v>9166850</v>
      </c>
      <c r="D14" s="23">
        <v>2657276</v>
      </c>
      <c r="E14" s="24">
        <v>1053000</v>
      </c>
      <c r="F14" s="6">
        <v>2578871</v>
      </c>
      <c r="G14" s="25">
        <v>2578871</v>
      </c>
      <c r="H14" s="26">
        <v>0</v>
      </c>
      <c r="I14" s="24">
        <v>1536385</v>
      </c>
      <c r="J14" s="6">
        <v>1610131</v>
      </c>
      <c r="K14" s="25">
        <v>1705130</v>
      </c>
    </row>
    <row r="15" spans="1:11" ht="13.5">
      <c r="A15" s="22" t="s">
        <v>25</v>
      </c>
      <c r="B15" s="6">
        <v>52808779</v>
      </c>
      <c r="C15" s="6">
        <v>65365511</v>
      </c>
      <c r="D15" s="23">
        <v>61836653</v>
      </c>
      <c r="E15" s="24">
        <v>75642000</v>
      </c>
      <c r="F15" s="6">
        <v>76932000</v>
      </c>
      <c r="G15" s="25">
        <v>76932000</v>
      </c>
      <c r="H15" s="26">
        <v>0</v>
      </c>
      <c r="I15" s="24">
        <v>86413421</v>
      </c>
      <c r="J15" s="6">
        <v>90561265</v>
      </c>
      <c r="K15" s="25">
        <v>95904380</v>
      </c>
    </row>
    <row r="16" spans="1:11" ht="13.5">
      <c r="A16" s="33" t="s">
        <v>26</v>
      </c>
      <c r="B16" s="6">
        <v>2420000</v>
      </c>
      <c r="C16" s="6">
        <v>12071687</v>
      </c>
      <c r="D16" s="23">
        <v>7137743</v>
      </c>
      <c r="E16" s="24">
        <v>5000000</v>
      </c>
      <c r="F16" s="6">
        <v>3433000</v>
      </c>
      <c r="G16" s="25">
        <v>3433000</v>
      </c>
      <c r="H16" s="26">
        <v>0</v>
      </c>
      <c r="I16" s="24">
        <v>14371709</v>
      </c>
      <c r="J16" s="6">
        <v>15061928</v>
      </c>
      <c r="K16" s="25">
        <v>15950581</v>
      </c>
    </row>
    <row r="17" spans="1:11" ht="13.5">
      <c r="A17" s="22" t="s">
        <v>27</v>
      </c>
      <c r="B17" s="6">
        <v>75185785</v>
      </c>
      <c r="C17" s="6">
        <v>66712849</v>
      </c>
      <c r="D17" s="23">
        <v>50264717</v>
      </c>
      <c r="E17" s="24">
        <v>58400521</v>
      </c>
      <c r="F17" s="6">
        <v>57138144</v>
      </c>
      <c r="G17" s="25">
        <v>57138144</v>
      </c>
      <c r="H17" s="26">
        <v>0</v>
      </c>
      <c r="I17" s="24">
        <v>75326069</v>
      </c>
      <c r="J17" s="6">
        <v>78998392</v>
      </c>
      <c r="K17" s="25">
        <v>83656934</v>
      </c>
    </row>
    <row r="18" spans="1:11" ht="13.5">
      <c r="A18" s="34" t="s">
        <v>28</v>
      </c>
      <c r="B18" s="35">
        <f>SUM(B11:B17)</f>
        <v>245217877</v>
      </c>
      <c r="C18" s="36">
        <f aca="true" t="shared" si="1" ref="C18:K18">SUM(C11:C17)</f>
        <v>277548616</v>
      </c>
      <c r="D18" s="37">
        <f t="shared" si="1"/>
        <v>250951503</v>
      </c>
      <c r="E18" s="35">
        <f t="shared" si="1"/>
        <v>271696587</v>
      </c>
      <c r="F18" s="36">
        <f t="shared" si="1"/>
        <v>272638160</v>
      </c>
      <c r="G18" s="38">
        <f t="shared" si="1"/>
        <v>272638160</v>
      </c>
      <c r="H18" s="39">
        <f t="shared" si="1"/>
        <v>0</v>
      </c>
      <c r="I18" s="35">
        <f t="shared" si="1"/>
        <v>322704391</v>
      </c>
      <c r="J18" s="36">
        <f t="shared" si="1"/>
        <v>340621556</v>
      </c>
      <c r="K18" s="38">
        <f t="shared" si="1"/>
        <v>362045727</v>
      </c>
    </row>
    <row r="19" spans="1:11" ht="13.5">
      <c r="A19" s="34" t="s">
        <v>29</v>
      </c>
      <c r="B19" s="40">
        <f>+B10-B18</f>
        <v>-39914618</v>
      </c>
      <c r="C19" s="41">
        <f aca="true" t="shared" si="2" ref="C19:K19">+C10-C18</f>
        <v>-51569084</v>
      </c>
      <c r="D19" s="42">
        <f t="shared" si="2"/>
        <v>4688962</v>
      </c>
      <c r="E19" s="40">
        <f t="shared" si="2"/>
        <v>-12695945</v>
      </c>
      <c r="F19" s="41">
        <f t="shared" si="2"/>
        <v>-3741430</v>
      </c>
      <c r="G19" s="43">
        <f t="shared" si="2"/>
        <v>-3741430</v>
      </c>
      <c r="H19" s="44">
        <f t="shared" si="2"/>
        <v>0</v>
      </c>
      <c r="I19" s="40">
        <f t="shared" si="2"/>
        <v>-27849369</v>
      </c>
      <c r="J19" s="41">
        <f t="shared" si="2"/>
        <v>-49588690</v>
      </c>
      <c r="K19" s="43">
        <f t="shared" si="2"/>
        <v>-40590131</v>
      </c>
    </row>
    <row r="20" spans="1:11" ht="13.5">
      <c r="A20" s="22" t="s">
        <v>30</v>
      </c>
      <c r="B20" s="24">
        <v>26599000</v>
      </c>
      <c r="C20" s="6">
        <v>31409358</v>
      </c>
      <c r="D20" s="23">
        <v>26165859</v>
      </c>
      <c r="E20" s="24">
        <v>48545000</v>
      </c>
      <c r="F20" s="6">
        <v>48545000</v>
      </c>
      <c r="G20" s="25">
        <v>48545000</v>
      </c>
      <c r="H20" s="26">
        <v>0</v>
      </c>
      <c r="I20" s="24">
        <v>19867000</v>
      </c>
      <c r="J20" s="6">
        <v>23379000</v>
      </c>
      <c r="K20" s="25">
        <v>29647000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-13315618</v>
      </c>
      <c r="C22" s="52">
        <f aca="true" t="shared" si="3" ref="C22:K22">SUM(C19:C21)</f>
        <v>-20159726</v>
      </c>
      <c r="D22" s="53">
        <f t="shared" si="3"/>
        <v>30854821</v>
      </c>
      <c r="E22" s="51">
        <f t="shared" si="3"/>
        <v>35849055</v>
      </c>
      <c r="F22" s="52">
        <f t="shared" si="3"/>
        <v>44803570</v>
      </c>
      <c r="G22" s="54">
        <f t="shared" si="3"/>
        <v>44803570</v>
      </c>
      <c r="H22" s="55">
        <f t="shared" si="3"/>
        <v>0</v>
      </c>
      <c r="I22" s="51">
        <f t="shared" si="3"/>
        <v>-7982369</v>
      </c>
      <c r="J22" s="52">
        <f t="shared" si="3"/>
        <v>-26209690</v>
      </c>
      <c r="K22" s="54">
        <f t="shared" si="3"/>
        <v>-10943131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-13315618</v>
      </c>
      <c r="C24" s="41">
        <f aca="true" t="shared" si="4" ref="C24:K24">SUM(C22:C23)</f>
        <v>-20159726</v>
      </c>
      <c r="D24" s="42">
        <f t="shared" si="4"/>
        <v>30854821</v>
      </c>
      <c r="E24" s="40">
        <f t="shared" si="4"/>
        <v>35849055</v>
      </c>
      <c r="F24" s="41">
        <f t="shared" si="4"/>
        <v>44803570</v>
      </c>
      <c r="G24" s="43">
        <f t="shared" si="4"/>
        <v>44803570</v>
      </c>
      <c r="H24" s="44">
        <f t="shared" si="4"/>
        <v>0</v>
      </c>
      <c r="I24" s="40">
        <f t="shared" si="4"/>
        <v>-7982369</v>
      </c>
      <c r="J24" s="41">
        <f t="shared" si="4"/>
        <v>-26209690</v>
      </c>
      <c r="K24" s="43">
        <f t="shared" si="4"/>
        <v>-10943131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62698000</v>
      </c>
      <c r="C27" s="7">
        <v>45079856</v>
      </c>
      <c r="D27" s="64">
        <v>53147614</v>
      </c>
      <c r="E27" s="65">
        <v>64632000</v>
      </c>
      <c r="F27" s="7">
        <v>60057000</v>
      </c>
      <c r="G27" s="66">
        <v>60057000</v>
      </c>
      <c r="H27" s="67">
        <v>0</v>
      </c>
      <c r="I27" s="65">
        <v>37967000</v>
      </c>
      <c r="J27" s="7">
        <v>79821000</v>
      </c>
      <c r="K27" s="66">
        <v>45508800</v>
      </c>
    </row>
    <row r="28" spans="1:11" ht="13.5">
      <c r="A28" s="68" t="s">
        <v>30</v>
      </c>
      <c r="B28" s="6">
        <v>23199931</v>
      </c>
      <c r="C28" s="6">
        <v>36375730</v>
      </c>
      <c r="D28" s="23">
        <v>12650605</v>
      </c>
      <c r="E28" s="24">
        <v>48545000</v>
      </c>
      <c r="F28" s="6">
        <v>48545000</v>
      </c>
      <c r="G28" s="25">
        <v>48545000</v>
      </c>
      <c r="H28" s="26">
        <v>0</v>
      </c>
      <c r="I28" s="24">
        <v>19867000</v>
      </c>
      <c r="J28" s="6">
        <v>23379000</v>
      </c>
      <c r="K28" s="25">
        <v>29647000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39498069</v>
      </c>
      <c r="C31" s="6">
        <v>8704126</v>
      </c>
      <c r="D31" s="23">
        <v>40497009</v>
      </c>
      <c r="E31" s="24">
        <v>16087000</v>
      </c>
      <c r="F31" s="6">
        <v>11512000</v>
      </c>
      <c r="G31" s="25">
        <v>11512000</v>
      </c>
      <c r="H31" s="26">
        <v>0</v>
      </c>
      <c r="I31" s="24">
        <v>18100000</v>
      </c>
      <c r="J31" s="6">
        <v>56442000</v>
      </c>
      <c r="K31" s="25">
        <v>15861800</v>
      </c>
    </row>
    <row r="32" spans="1:11" ht="13.5">
      <c r="A32" s="34" t="s">
        <v>36</v>
      </c>
      <c r="B32" s="7">
        <f>SUM(B28:B31)</f>
        <v>62698000</v>
      </c>
      <c r="C32" s="7">
        <f aca="true" t="shared" si="5" ref="C32:K32">SUM(C28:C31)</f>
        <v>45079856</v>
      </c>
      <c r="D32" s="64">
        <f t="shared" si="5"/>
        <v>53147614</v>
      </c>
      <c r="E32" s="65">
        <f t="shared" si="5"/>
        <v>64632000</v>
      </c>
      <c r="F32" s="7">
        <f t="shared" si="5"/>
        <v>60057000</v>
      </c>
      <c r="G32" s="66">
        <f t="shared" si="5"/>
        <v>60057000</v>
      </c>
      <c r="H32" s="67">
        <f t="shared" si="5"/>
        <v>0</v>
      </c>
      <c r="I32" s="65">
        <f t="shared" si="5"/>
        <v>37967000</v>
      </c>
      <c r="J32" s="7">
        <f t="shared" si="5"/>
        <v>79821000</v>
      </c>
      <c r="K32" s="66">
        <f t="shared" si="5"/>
        <v>45508800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32217442</v>
      </c>
      <c r="C35" s="6">
        <v>24821710</v>
      </c>
      <c r="D35" s="23">
        <v>31762953</v>
      </c>
      <c r="E35" s="24">
        <v>18851000</v>
      </c>
      <c r="F35" s="6">
        <v>91701844</v>
      </c>
      <c r="G35" s="25">
        <v>91701844</v>
      </c>
      <c r="H35" s="26">
        <v>80959039</v>
      </c>
      <c r="I35" s="24">
        <v>73607253</v>
      </c>
      <c r="J35" s="6">
        <v>77399505</v>
      </c>
      <c r="K35" s="25">
        <v>81378911</v>
      </c>
    </row>
    <row r="36" spans="1:11" ht="13.5">
      <c r="A36" s="22" t="s">
        <v>39</v>
      </c>
      <c r="B36" s="6">
        <v>391409862</v>
      </c>
      <c r="C36" s="6">
        <v>506965435</v>
      </c>
      <c r="D36" s="23">
        <v>506731107</v>
      </c>
      <c r="E36" s="24">
        <v>475777000</v>
      </c>
      <c r="F36" s="6">
        <v>513853600</v>
      </c>
      <c r="G36" s="25">
        <v>513853600</v>
      </c>
      <c r="H36" s="26">
        <v>521720389</v>
      </c>
      <c r="I36" s="24">
        <v>588994547</v>
      </c>
      <c r="J36" s="6">
        <v>622137854</v>
      </c>
      <c r="K36" s="25">
        <v>655456748</v>
      </c>
    </row>
    <row r="37" spans="1:11" ht="13.5">
      <c r="A37" s="22" t="s">
        <v>40</v>
      </c>
      <c r="B37" s="6">
        <v>45030637</v>
      </c>
      <c r="C37" s="6">
        <v>68374601</v>
      </c>
      <c r="D37" s="23">
        <v>44992309</v>
      </c>
      <c r="E37" s="24">
        <v>19550000</v>
      </c>
      <c r="F37" s="6">
        <v>21768417</v>
      </c>
      <c r="G37" s="25">
        <v>21768417</v>
      </c>
      <c r="H37" s="26">
        <v>38766504</v>
      </c>
      <c r="I37" s="24">
        <v>43218576</v>
      </c>
      <c r="J37" s="6">
        <v>45158424</v>
      </c>
      <c r="K37" s="25">
        <v>47662254</v>
      </c>
    </row>
    <row r="38" spans="1:11" ht="13.5">
      <c r="A38" s="22" t="s">
        <v>41</v>
      </c>
      <c r="B38" s="6">
        <v>18031459</v>
      </c>
      <c r="C38" s="6">
        <v>23832349</v>
      </c>
      <c r="D38" s="23">
        <v>22916735</v>
      </c>
      <c r="E38" s="24">
        <v>22031000</v>
      </c>
      <c r="F38" s="6">
        <v>17706015</v>
      </c>
      <c r="G38" s="25">
        <v>17706015</v>
      </c>
      <c r="H38" s="26">
        <v>19913581</v>
      </c>
      <c r="I38" s="24">
        <v>18949623</v>
      </c>
      <c r="J38" s="6">
        <v>19115380</v>
      </c>
      <c r="K38" s="25">
        <v>15998295</v>
      </c>
    </row>
    <row r="39" spans="1:11" ht="13.5">
      <c r="A39" s="22" t="s">
        <v>42</v>
      </c>
      <c r="B39" s="6">
        <v>360565208</v>
      </c>
      <c r="C39" s="6">
        <v>439580195</v>
      </c>
      <c r="D39" s="23">
        <v>470585016</v>
      </c>
      <c r="E39" s="24">
        <v>453047000</v>
      </c>
      <c r="F39" s="6">
        <v>566081012</v>
      </c>
      <c r="G39" s="25">
        <v>566081012</v>
      </c>
      <c r="H39" s="26">
        <v>543999343</v>
      </c>
      <c r="I39" s="24">
        <v>600433601</v>
      </c>
      <c r="J39" s="6">
        <v>635263555</v>
      </c>
      <c r="K39" s="25">
        <v>673175110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40470246</v>
      </c>
      <c r="C42" s="6">
        <v>28769389</v>
      </c>
      <c r="D42" s="23">
        <v>69811630</v>
      </c>
      <c r="E42" s="24">
        <v>71569458</v>
      </c>
      <c r="F42" s="6">
        <v>102869619</v>
      </c>
      <c r="G42" s="25">
        <v>102869619</v>
      </c>
      <c r="H42" s="26">
        <v>85796516</v>
      </c>
      <c r="I42" s="24">
        <v>29811062</v>
      </c>
      <c r="J42" s="6">
        <v>23464437</v>
      </c>
      <c r="K42" s="25">
        <v>20135361</v>
      </c>
    </row>
    <row r="43" spans="1:11" ht="13.5">
      <c r="A43" s="22" t="s">
        <v>45</v>
      </c>
      <c r="B43" s="6">
        <v>-38371473</v>
      </c>
      <c r="C43" s="6">
        <v>-44655944</v>
      </c>
      <c r="D43" s="23">
        <v>-37555853</v>
      </c>
      <c r="E43" s="24">
        <v>-64632000</v>
      </c>
      <c r="F43" s="6">
        <v>-60056621</v>
      </c>
      <c r="G43" s="25">
        <v>-60056621</v>
      </c>
      <c r="H43" s="26">
        <v>-89986580</v>
      </c>
      <c r="I43" s="24">
        <v>-26717000</v>
      </c>
      <c r="J43" s="6">
        <v>-79821000</v>
      </c>
      <c r="K43" s="25">
        <v>-25508800</v>
      </c>
    </row>
    <row r="44" spans="1:11" ht="13.5">
      <c r="A44" s="22" t="s">
        <v>46</v>
      </c>
      <c r="B44" s="6">
        <v>1284964</v>
      </c>
      <c r="C44" s="6">
        <v>7134719</v>
      </c>
      <c r="D44" s="23">
        <v>-2802829</v>
      </c>
      <c r="E44" s="24">
        <v>-2800000</v>
      </c>
      <c r="F44" s="6">
        <v>-3016167</v>
      </c>
      <c r="G44" s="25">
        <v>-3016167</v>
      </c>
      <c r="H44" s="26">
        <v>0</v>
      </c>
      <c r="I44" s="24">
        <v>-897471</v>
      </c>
      <c r="J44" s="6">
        <v>-490606</v>
      </c>
      <c r="K44" s="25">
        <v>-521024</v>
      </c>
    </row>
    <row r="45" spans="1:11" ht="13.5">
      <c r="A45" s="34" t="s">
        <v>47</v>
      </c>
      <c r="B45" s="7">
        <v>8228434</v>
      </c>
      <c r="C45" s="7">
        <v>-522658</v>
      </c>
      <c r="D45" s="64">
        <v>28929658</v>
      </c>
      <c r="E45" s="65">
        <v>7967458</v>
      </c>
      <c r="F45" s="7">
        <v>53319378</v>
      </c>
      <c r="G45" s="66">
        <v>53319378</v>
      </c>
      <c r="H45" s="67">
        <v>-27136</v>
      </c>
      <c r="I45" s="65">
        <v>56923961</v>
      </c>
      <c r="J45" s="7">
        <v>76792</v>
      </c>
      <c r="K45" s="66">
        <v>-5817671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8229178</v>
      </c>
      <c r="C48" s="6">
        <v>-523290</v>
      </c>
      <c r="D48" s="23">
        <v>13522547</v>
      </c>
      <c r="E48" s="24">
        <v>7967000</v>
      </c>
      <c r="F48" s="6">
        <v>58863844</v>
      </c>
      <c r="G48" s="25">
        <v>58863844</v>
      </c>
      <c r="H48" s="26">
        <v>52322353</v>
      </c>
      <c r="I48" s="24">
        <v>56924035</v>
      </c>
      <c r="J48" s="6">
        <v>59575670</v>
      </c>
      <c r="K48" s="25">
        <v>62363412</v>
      </c>
    </row>
    <row r="49" spans="1:11" ht="13.5">
      <c r="A49" s="22" t="s">
        <v>50</v>
      </c>
      <c r="B49" s="6">
        <f>+B75</f>
        <v>16066163.533602275</v>
      </c>
      <c r="C49" s="6">
        <f aca="true" t="shared" si="6" ref="C49:K49">+C75</f>
        <v>33671788.62900277</v>
      </c>
      <c r="D49" s="23">
        <f t="shared" si="6"/>
        <v>14072755.429790348</v>
      </c>
      <c r="E49" s="24">
        <f t="shared" si="6"/>
        <v>99545.36962441355</v>
      </c>
      <c r="F49" s="6">
        <f t="shared" si="6"/>
        <v>-22770758.5823723</v>
      </c>
      <c r="G49" s="25">
        <f t="shared" si="6"/>
        <v>-22770758.5823723</v>
      </c>
      <c r="H49" s="26">
        <f t="shared" si="6"/>
        <v>28834794</v>
      </c>
      <c r="I49" s="24">
        <f t="shared" si="6"/>
        <v>17165796.292687193</v>
      </c>
      <c r="J49" s="6">
        <f t="shared" si="6"/>
        <v>18143287.049470104</v>
      </c>
      <c r="K49" s="25">
        <f t="shared" si="6"/>
        <v>19156513.928663082</v>
      </c>
    </row>
    <row r="50" spans="1:11" ht="13.5">
      <c r="A50" s="34" t="s">
        <v>51</v>
      </c>
      <c r="B50" s="7">
        <f>+B48-B49</f>
        <v>-7836985.533602275</v>
      </c>
      <c r="C50" s="7">
        <f aca="true" t="shared" si="7" ref="C50:K50">+C48-C49</f>
        <v>-34195078.62900277</v>
      </c>
      <c r="D50" s="64">
        <f t="shared" si="7"/>
        <v>-550208.4297903478</v>
      </c>
      <c r="E50" s="65">
        <f t="shared" si="7"/>
        <v>7867454.630375586</v>
      </c>
      <c r="F50" s="7">
        <f t="shared" si="7"/>
        <v>81634602.58237231</v>
      </c>
      <c r="G50" s="66">
        <f t="shared" si="7"/>
        <v>81634602.58237231</v>
      </c>
      <c r="H50" s="67">
        <f t="shared" si="7"/>
        <v>23487559</v>
      </c>
      <c r="I50" s="65">
        <f t="shared" si="7"/>
        <v>39758238.70731281</v>
      </c>
      <c r="J50" s="7">
        <f t="shared" si="7"/>
        <v>41432382.950529896</v>
      </c>
      <c r="K50" s="66">
        <f t="shared" si="7"/>
        <v>43206898.07133692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153219000</v>
      </c>
      <c r="C53" s="6">
        <v>131956043</v>
      </c>
      <c r="D53" s="23">
        <v>608179825</v>
      </c>
      <c r="E53" s="24">
        <v>539667001</v>
      </c>
      <c r="F53" s="6">
        <v>535092001</v>
      </c>
      <c r="G53" s="25">
        <v>535092001</v>
      </c>
      <c r="H53" s="26">
        <v>475035001</v>
      </c>
      <c r="I53" s="24">
        <v>590253000</v>
      </c>
      <c r="J53" s="6">
        <v>620964000</v>
      </c>
      <c r="K53" s="25">
        <v>654948800</v>
      </c>
    </row>
    <row r="54" spans="1:11" ht="13.5">
      <c r="A54" s="22" t="s">
        <v>135</v>
      </c>
      <c r="B54" s="6">
        <v>40552263</v>
      </c>
      <c r="C54" s="6">
        <v>33224699</v>
      </c>
      <c r="D54" s="23">
        <v>38580058</v>
      </c>
      <c r="E54" s="24">
        <v>42000000</v>
      </c>
      <c r="F54" s="6">
        <v>42000000</v>
      </c>
      <c r="G54" s="25">
        <v>42000000</v>
      </c>
      <c r="H54" s="26">
        <v>0</v>
      </c>
      <c r="I54" s="24">
        <v>42000000</v>
      </c>
      <c r="J54" s="6">
        <v>44016000</v>
      </c>
      <c r="K54" s="25">
        <v>46612944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45517000</v>
      </c>
      <c r="F55" s="6">
        <v>35789420</v>
      </c>
      <c r="G55" s="25">
        <v>35789420</v>
      </c>
      <c r="H55" s="26">
        <v>0</v>
      </c>
      <c r="I55" s="24">
        <v>23300000</v>
      </c>
      <c r="J55" s="6">
        <v>42379000</v>
      </c>
      <c r="K55" s="25">
        <v>38947000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7235070</v>
      </c>
      <c r="F56" s="6">
        <v>210000</v>
      </c>
      <c r="G56" s="25">
        <v>210000</v>
      </c>
      <c r="H56" s="26">
        <v>0</v>
      </c>
      <c r="I56" s="24">
        <v>11650000</v>
      </c>
      <c r="J56" s="6">
        <v>12218750</v>
      </c>
      <c r="K56" s="25">
        <v>12935706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1892000</v>
      </c>
      <c r="C59" s="6">
        <v>10344000</v>
      </c>
      <c r="D59" s="23">
        <v>10579536</v>
      </c>
      <c r="E59" s="24">
        <v>5596000</v>
      </c>
      <c r="F59" s="6">
        <v>5596000</v>
      </c>
      <c r="G59" s="25">
        <v>5596000</v>
      </c>
      <c r="H59" s="26">
        <v>5596000</v>
      </c>
      <c r="I59" s="24">
        <v>9024720</v>
      </c>
      <c r="J59" s="6">
        <v>2153371</v>
      </c>
      <c r="K59" s="25">
        <v>2280419</v>
      </c>
    </row>
    <row r="60" spans="1:11" ht="13.5">
      <c r="A60" s="33" t="s">
        <v>58</v>
      </c>
      <c r="B60" s="6">
        <v>13616000</v>
      </c>
      <c r="C60" s="6">
        <v>26364000</v>
      </c>
      <c r="D60" s="23">
        <v>12863276</v>
      </c>
      <c r="E60" s="24">
        <v>17267000</v>
      </c>
      <c r="F60" s="6">
        <v>17267000</v>
      </c>
      <c r="G60" s="25">
        <v>17267000</v>
      </c>
      <c r="H60" s="26">
        <v>17267000</v>
      </c>
      <c r="I60" s="24">
        <v>13469691</v>
      </c>
      <c r="J60" s="6">
        <v>14264402</v>
      </c>
      <c r="K60" s="25">
        <v>15106002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806</v>
      </c>
      <c r="C65" s="92">
        <v>806</v>
      </c>
      <c r="D65" s="93">
        <v>774</v>
      </c>
      <c r="E65" s="91">
        <v>776</v>
      </c>
      <c r="F65" s="92">
        <v>776</v>
      </c>
      <c r="G65" s="93">
        <v>776</v>
      </c>
      <c r="H65" s="94">
        <v>776</v>
      </c>
      <c r="I65" s="91">
        <v>775</v>
      </c>
      <c r="J65" s="92">
        <v>775</v>
      </c>
      <c r="K65" s="93">
        <v>775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0.9418766266601429</v>
      </c>
      <c r="C70" s="5">
        <f aca="true" t="shared" si="8" ref="C70:K70">IF(ISERROR(C71/C72),0,(C71/C72))</f>
        <v>0.9609135855854157</v>
      </c>
      <c r="D70" s="5">
        <f t="shared" si="8"/>
        <v>1.0321559695837892</v>
      </c>
      <c r="E70" s="5">
        <f t="shared" si="8"/>
        <v>0.8642483776087311</v>
      </c>
      <c r="F70" s="5">
        <f t="shared" si="8"/>
        <v>0.9847045803156621</v>
      </c>
      <c r="G70" s="5">
        <f t="shared" si="8"/>
        <v>0.9847045803156621</v>
      </c>
      <c r="H70" s="5">
        <f t="shared" si="8"/>
        <v>0</v>
      </c>
      <c r="I70" s="5">
        <f t="shared" si="8"/>
        <v>0.8908712292643304</v>
      </c>
      <c r="J70" s="5">
        <f t="shared" si="8"/>
        <v>0.8899284716520294</v>
      </c>
      <c r="K70" s="5">
        <f t="shared" si="8"/>
        <v>0.890082531321318</v>
      </c>
    </row>
    <row r="71" spans="1:11" ht="12.75" hidden="1">
      <c r="A71" s="1" t="s">
        <v>141</v>
      </c>
      <c r="B71" s="1">
        <f>+B83</f>
        <v>148351592</v>
      </c>
      <c r="C71" s="1">
        <f aca="true" t="shared" si="9" ref="C71:K71">+C83</f>
        <v>164694899</v>
      </c>
      <c r="D71" s="1">
        <f t="shared" si="9"/>
        <v>199682246</v>
      </c>
      <c r="E71" s="1">
        <f t="shared" si="9"/>
        <v>176509458</v>
      </c>
      <c r="F71" s="1">
        <f t="shared" si="9"/>
        <v>208689646</v>
      </c>
      <c r="G71" s="1">
        <f t="shared" si="9"/>
        <v>208689646</v>
      </c>
      <c r="H71" s="1">
        <f t="shared" si="9"/>
        <v>203046273</v>
      </c>
      <c r="I71" s="1">
        <f t="shared" si="9"/>
        <v>203319701</v>
      </c>
      <c r="J71" s="1">
        <f t="shared" si="9"/>
        <v>211721150</v>
      </c>
      <c r="K71" s="1">
        <f t="shared" si="9"/>
        <v>224232606</v>
      </c>
    </row>
    <row r="72" spans="1:11" ht="12.75" hidden="1">
      <c r="A72" s="1" t="s">
        <v>142</v>
      </c>
      <c r="B72" s="1">
        <f>+B77</f>
        <v>157506395</v>
      </c>
      <c r="C72" s="1">
        <f aca="true" t="shared" si="10" ref="C72:K72">+C77</f>
        <v>171394079</v>
      </c>
      <c r="D72" s="1">
        <f t="shared" si="10"/>
        <v>193461310</v>
      </c>
      <c r="E72" s="1">
        <f t="shared" si="10"/>
        <v>204234642</v>
      </c>
      <c r="F72" s="1">
        <f t="shared" si="10"/>
        <v>211931223</v>
      </c>
      <c r="G72" s="1">
        <f t="shared" si="10"/>
        <v>211931223</v>
      </c>
      <c r="H72" s="1">
        <f t="shared" si="10"/>
        <v>0</v>
      </c>
      <c r="I72" s="1">
        <f t="shared" si="10"/>
        <v>228225690</v>
      </c>
      <c r="J72" s="1">
        <f t="shared" si="10"/>
        <v>237908053</v>
      </c>
      <c r="K72" s="1">
        <f t="shared" si="10"/>
        <v>251923387</v>
      </c>
    </row>
    <row r="73" spans="1:11" ht="12.75" hidden="1">
      <c r="A73" s="1" t="s">
        <v>143</v>
      </c>
      <c r="B73" s="1">
        <f>+B74</f>
        <v>-1925515.6666666674</v>
      </c>
      <c r="C73" s="1">
        <f aca="true" t="shared" si="11" ref="C73:K73">+(C78+C80+C81+C82)-(B78+B80+B81+B82)</f>
        <v>-2590440</v>
      </c>
      <c r="D73" s="1">
        <f t="shared" si="11"/>
        <v>-3064535</v>
      </c>
      <c r="E73" s="1">
        <f t="shared" si="11"/>
        <v>-7528176</v>
      </c>
      <c r="F73" s="1">
        <f>+(F78+F80+F81+F82)-(D78+D80+D81+D82)</f>
        <v>14425824</v>
      </c>
      <c r="G73" s="1">
        <f>+(G78+G80+G81+G82)-(D78+D80+D81+D82)</f>
        <v>14425824</v>
      </c>
      <c r="H73" s="1">
        <f>+(H78+H80+H81+H82)-(D78+D80+D81+D82)</f>
        <v>10343609</v>
      </c>
      <c r="I73" s="1">
        <f>+(I78+I80+I81+I82)-(E78+E80+E81+E82)</f>
        <v>5879974</v>
      </c>
      <c r="J73" s="1">
        <f t="shared" si="11"/>
        <v>911567</v>
      </c>
      <c r="K73" s="1">
        <f t="shared" si="11"/>
        <v>962614</v>
      </c>
    </row>
    <row r="74" spans="1:11" ht="12.75" hidden="1">
      <c r="A74" s="1" t="s">
        <v>144</v>
      </c>
      <c r="B74" s="1">
        <f>+TREND(C74:E74)</f>
        <v>-1925515.6666666674</v>
      </c>
      <c r="C74" s="1">
        <f>+C73</f>
        <v>-2590440</v>
      </c>
      <c r="D74" s="1">
        <f aca="true" t="shared" si="12" ref="D74:K74">+D73</f>
        <v>-3064535</v>
      </c>
      <c r="E74" s="1">
        <f t="shared" si="12"/>
        <v>-7528176</v>
      </c>
      <c r="F74" s="1">
        <f t="shared" si="12"/>
        <v>14425824</v>
      </c>
      <c r="G74" s="1">
        <f t="shared" si="12"/>
        <v>14425824</v>
      </c>
      <c r="H74" s="1">
        <f t="shared" si="12"/>
        <v>10343609</v>
      </c>
      <c r="I74" s="1">
        <f t="shared" si="12"/>
        <v>5879974</v>
      </c>
      <c r="J74" s="1">
        <f t="shared" si="12"/>
        <v>911567</v>
      </c>
      <c r="K74" s="1">
        <f t="shared" si="12"/>
        <v>962614</v>
      </c>
    </row>
    <row r="75" spans="1:11" ht="12.75" hidden="1">
      <c r="A75" s="1" t="s">
        <v>145</v>
      </c>
      <c r="B75" s="1">
        <f>+B84-(((B80+B81+B78)*B70)-B79)</f>
        <v>16066163.533602275</v>
      </c>
      <c r="C75" s="1">
        <f aca="true" t="shared" si="13" ref="C75:K75">+C84-(((C80+C81+C78)*C70)-C79)</f>
        <v>33671788.62900277</v>
      </c>
      <c r="D75" s="1">
        <f t="shared" si="13"/>
        <v>14072755.429790348</v>
      </c>
      <c r="E75" s="1">
        <f t="shared" si="13"/>
        <v>99545.36962441355</v>
      </c>
      <c r="F75" s="1">
        <f t="shared" si="13"/>
        <v>-22770758.5823723</v>
      </c>
      <c r="G75" s="1">
        <f t="shared" si="13"/>
        <v>-22770758.5823723</v>
      </c>
      <c r="H75" s="1">
        <f t="shared" si="13"/>
        <v>28834794</v>
      </c>
      <c r="I75" s="1">
        <f t="shared" si="13"/>
        <v>17165796.292687193</v>
      </c>
      <c r="J75" s="1">
        <f t="shared" si="13"/>
        <v>18143287.049470104</v>
      </c>
      <c r="K75" s="1">
        <f t="shared" si="13"/>
        <v>19156513.928663082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157506395</v>
      </c>
      <c r="C77" s="3">
        <v>171394079</v>
      </c>
      <c r="D77" s="3">
        <v>193461310</v>
      </c>
      <c r="E77" s="3">
        <v>204234642</v>
      </c>
      <c r="F77" s="3">
        <v>211931223</v>
      </c>
      <c r="G77" s="3">
        <v>211931223</v>
      </c>
      <c r="H77" s="3">
        <v>0</v>
      </c>
      <c r="I77" s="3">
        <v>228225690</v>
      </c>
      <c r="J77" s="3">
        <v>237908053</v>
      </c>
      <c r="K77" s="3">
        <v>251923387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38059060</v>
      </c>
      <c r="C79" s="3">
        <v>53842048</v>
      </c>
      <c r="D79" s="3">
        <v>32575365</v>
      </c>
      <c r="E79" s="3">
        <v>9086000</v>
      </c>
      <c r="F79" s="3">
        <v>9086404</v>
      </c>
      <c r="G79" s="3">
        <v>9086404</v>
      </c>
      <c r="H79" s="3">
        <v>28834794</v>
      </c>
      <c r="I79" s="3">
        <v>31667375</v>
      </c>
      <c r="J79" s="3">
        <v>33440749</v>
      </c>
      <c r="K79" s="3">
        <v>35313430</v>
      </c>
    </row>
    <row r="80" spans="1:11" ht="12.75" hidden="1">
      <c r="A80" s="2" t="s">
        <v>67</v>
      </c>
      <c r="B80" s="3">
        <v>20556864</v>
      </c>
      <c r="C80" s="3">
        <v>19993343</v>
      </c>
      <c r="D80" s="3">
        <v>16153839</v>
      </c>
      <c r="E80" s="3">
        <v>9412000</v>
      </c>
      <c r="F80" s="3">
        <v>11412000</v>
      </c>
      <c r="G80" s="3">
        <v>11412000</v>
      </c>
      <c r="H80" s="3">
        <v>24678910</v>
      </c>
      <c r="I80" s="3">
        <v>16277974</v>
      </c>
      <c r="J80" s="3">
        <v>17189541</v>
      </c>
      <c r="K80" s="3">
        <v>18152155</v>
      </c>
    </row>
    <row r="81" spans="1:11" ht="12.75" hidden="1">
      <c r="A81" s="2" t="s">
        <v>68</v>
      </c>
      <c r="B81" s="3">
        <v>2793218</v>
      </c>
      <c r="C81" s="3">
        <v>997368</v>
      </c>
      <c r="D81" s="3">
        <v>1772337</v>
      </c>
      <c r="E81" s="3">
        <v>986000</v>
      </c>
      <c r="F81" s="3">
        <v>20940000</v>
      </c>
      <c r="G81" s="3">
        <v>20940000</v>
      </c>
      <c r="H81" s="3">
        <v>3160970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231069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429905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148351592</v>
      </c>
      <c r="C83" s="3">
        <v>164694899</v>
      </c>
      <c r="D83" s="3">
        <v>199682246</v>
      </c>
      <c r="E83" s="3">
        <v>176509458</v>
      </c>
      <c r="F83" s="3">
        <v>208689646</v>
      </c>
      <c r="G83" s="3">
        <v>208689646</v>
      </c>
      <c r="H83" s="3">
        <v>203046273</v>
      </c>
      <c r="I83" s="3">
        <v>203319701</v>
      </c>
      <c r="J83" s="3">
        <v>211721150</v>
      </c>
      <c r="K83" s="3">
        <v>224232606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9293384</v>
      </c>
      <c r="C5" s="6">
        <v>10578301</v>
      </c>
      <c r="D5" s="23">
        <v>12336364</v>
      </c>
      <c r="E5" s="24">
        <v>10728000</v>
      </c>
      <c r="F5" s="6">
        <v>10981731</v>
      </c>
      <c r="G5" s="25">
        <v>10981731</v>
      </c>
      <c r="H5" s="26">
        <v>0</v>
      </c>
      <c r="I5" s="24">
        <v>11617645</v>
      </c>
      <c r="J5" s="6">
        <v>12314705</v>
      </c>
      <c r="K5" s="25">
        <v>13053586</v>
      </c>
    </row>
    <row r="6" spans="1:11" ht="13.5">
      <c r="A6" s="22" t="s">
        <v>18</v>
      </c>
      <c r="B6" s="6">
        <v>19385794</v>
      </c>
      <c r="C6" s="6">
        <v>21014983</v>
      </c>
      <c r="D6" s="23">
        <v>23360280</v>
      </c>
      <c r="E6" s="24">
        <v>31238748</v>
      </c>
      <c r="F6" s="6">
        <v>31063888</v>
      </c>
      <c r="G6" s="25">
        <v>31063888</v>
      </c>
      <c r="H6" s="26">
        <v>0</v>
      </c>
      <c r="I6" s="24">
        <v>33113073</v>
      </c>
      <c r="J6" s="6">
        <v>35099858</v>
      </c>
      <c r="K6" s="25">
        <v>37205848</v>
      </c>
    </row>
    <row r="7" spans="1:11" ht="13.5">
      <c r="A7" s="22" t="s">
        <v>19</v>
      </c>
      <c r="B7" s="6">
        <v>1658788</v>
      </c>
      <c r="C7" s="6">
        <v>1592461</v>
      </c>
      <c r="D7" s="23">
        <v>3249569</v>
      </c>
      <c r="E7" s="24">
        <v>2508252</v>
      </c>
      <c r="F7" s="6">
        <v>3508252</v>
      </c>
      <c r="G7" s="25">
        <v>3508252</v>
      </c>
      <c r="H7" s="26">
        <v>0</v>
      </c>
      <c r="I7" s="24">
        <v>4000000</v>
      </c>
      <c r="J7" s="6">
        <v>4240000</v>
      </c>
      <c r="K7" s="25">
        <v>4494400</v>
      </c>
    </row>
    <row r="8" spans="1:11" ht="13.5">
      <c r="A8" s="22" t="s">
        <v>20</v>
      </c>
      <c r="B8" s="6">
        <v>40836827</v>
      </c>
      <c r="C8" s="6">
        <v>43051406</v>
      </c>
      <c r="D8" s="23">
        <v>50774519</v>
      </c>
      <c r="E8" s="24">
        <v>59166500</v>
      </c>
      <c r="F8" s="6">
        <v>68673841</v>
      </c>
      <c r="G8" s="25">
        <v>68673841</v>
      </c>
      <c r="H8" s="26">
        <v>0</v>
      </c>
      <c r="I8" s="24">
        <v>74306840</v>
      </c>
      <c r="J8" s="6">
        <v>82469964</v>
      </c>
      <c r="K8" s="25">
        <v>81388114</v>
      </c>
    </row>
    <row r="9" spans="1:11" ht="13.5">
      <c r="A9" s="22" t="s">
        <v>21</v>
      </c>
      <c r="B9" s="6">
        <v>11488495</v>
      </c>
      <c r="C9" s="6">
        <v>11299696</v>
      </c>
      <c r="D9" s="23">
        <v>12021462</v>
      </c>
      <c r="E9" s="24">
        <v>13848923</v>
      </c>
      <c r="F9" s="6">
        <v>9460965</v>
      </c>
      <c r="G9" s="25">
        <v>9460965</v>
      </c>
      <c r="H9" s="26">
        <v>0</v>
      </c>
      <c r="I9" s="24">
        <v>4734274</v>
      </c>
      <c r="J9" s="6">
        <v>5018331</v>
      </c>
      <c r="K9" s="25">
        <v>5319431</v>
      </c>
    </row>
    <row r="10" spans="1:11" ht="25.5">
      <c r="A10" s="27" t="s">
        <v>134</v>
      </c>
      <c r="B10" s="28">
        <f>SUM(B5:B9)</f>
        <v>82663288</v>
      </c>
      <c r="C10" s="29">
        <f aca="true" t="shared" si="0" ref="C10:K10">SUM(C5:C9)</f>
        <v>87536847</v>
      </c>
      <c r="D10" s="30">
        <f t="shared" si="0"/>
        <v>101742194</v>
      </c>
      <c r="E10" s="28">
        <f t="shared" si="0"/>
        <v>117490423</v>
      </c>
      <c r="F10" s="29">
        <f t="shared" si="0"/>
        <v>123688677</v>
      </c>
      <c r="G10" s="31">
        <f t="shared" si="0"/>
        <v>123688677</v>
      </c>
      <c r="H10" s="32">
        <f t="shared" si="0"/>
        <v>0</v>
      </c>
      <c r="I10" s="28">
        <f t="shared" si="0"/>
        <v>127771832</v>
      </c>
      <c r="J10" s="29">
        <f t="shared" si="0"/>
        <v>139142858</v>
      </c>
      <c r="K10" s="31">
        <f t="shared" si="0"/>
        <v>141461379</v>
      </c>
    </row>
    <row r="11" spans="1:11" ht="13.5">
      <c r="A11" s="22" t="s">
        <v>22</v>
      </c>
      <c r="B11" s="6">
        <v>26527879</v>
      </c>
      <c r="C11" s="6">
        <v>27782689</v>
      </c>
      <c r="D11" s="23">
        <v>28113096</v>
      </c>
      <c r="E11" s="24">
        <v>38855964</v>
      </c>
      <c r="F11" s="6">
        <v>38867386</v>
      </c>
      <c r="G11" s="25">
        <v>38867386</v>
      </c>
      <c r="H11" s="26">
        <v>0</v>
      </c>
      <c r="I11" s="24">
        <v>45714977</v>
      </c>
      <c r="J11" s="6">
        <v>48457929</v>
      </c>
      <c r="K11" s="25">
        <v>51365404</v>
      </c>
    </row>
    <row r="12" spans="1:11" ht="13.5">
      <c r="A12" s="22" t="s">
        <v>23</v>
      </c>
      <c r="B12" s="6">
        <v>4994159</v>
      </c>
      <c r="C12" s="6">
        <v>5206979</v>
      </c>
      <c r="D12" s="23">
        <v>5833760</v>
      </c>
      <c r="E12" s="24">
        <v>6238035</v>
      </c>
      <c r="F12" s="6">
        <v>6238035</v>
      </c>
      <c r="G12" s="25">
        <v>6238035</v>
      </c>
      <c r="H12" s="26">
        <v>0</v>
      </c>
      <c r="I12" s="24">
        <v>6612317</v>
      </c>
      <c r="J12" s="6">
        <v>7009056</v>
      </c>
      <c r="K12" s="25">
        <v>7429600</v>
      </c>
    </row>
    <row r="13" spans="1:11" ht="13.5">
      <c r="A13" s="22" t="s">
        <v>135</v>
      </c>
      <c r="B13" s="6">
        <v>4618476</v>
      </c>
      <c r="C13" s="6">
        <v>4852231</v>
      </c>
      <c r="D13" s="23">
        <v>7142459</v>
      </c>
      <c r="E13" s="24">
        <v>5904775</v>
      </c>
      <c r="F13" s="6">
        <v>7000000</v>
      </c>
      <c r="G13" s="25">
        <v>7000000</v>
      </c>
      <c r="H13" s="26">
        <v>0</v>
      </c>
      <c r="I13" s="24">
        <v>6259062</v>
      </c>
      <c r="J13" s="6">
        <v>6634605</v>
      </c>
      <c r="K13" s="25">
        <v>7032682</v>
      </c>
    </row>
    <row r="14" spans="1:11" ht="13.5">
      <c r="A14" s="22" t="s">
        <v>24</v>
      </c>
      <c r="B14" s="6">
        <v>187899</v>
      </c>
      <c r="C14" s="6">
        <v>103583</v>
      </c>
      <c r="D14" s="23">
        <v>72382</v>
      </c>
      <c r="E14" s="24">
        <v>105111</v>
      </c>
      <c r="F14" s="6">
        <v>161000</v>
      </c>
      <c r="G14" s="25">
        <v>161000</v>
      </c>
      <c r="H14" s="26">
        <v>0</v>
      </c>
      <c r="I14" s="24">
        <v>305455</v>
      </c>
      <c r="J14" s="6">
        <v>180540</v>
      </c>
      <c r="K14" s="25">
        <v>191373</v>
      </c>
    </row>
    <row r="15" spans="1:11" ht="13.5">
      <c r="A15" s="22" t="s">
        <v>25</v>
      </c>
      <c r="B15" s="6">
        <v>16930267</v>
      </c>
      <c r="C15" s="6">
        <v>18107683</v>
      </c>
      <c r="D15" s="23">
        <v>19481325</v>
      </c>
      <c r="E15" s="24">
        <v>27559002</v>
      </c>
      <c r="F15" s="6">
        <v>27559002</v>
      </c>
      <c r="G15" s="25">
        <v>27559002</v>
      </c>
      <c r="H15" s="26">
        <v>0</v>
      </c>
      <c r="I15" s="24">
        <v>29212542</v>
      </c>
      <c r="J15" s="6">
        <v>30965294</v>
      </c>
      <c r="K15" s="25">
        <v>32823212</v>
      </c>
    </row>
    <row r="16" spans="1:11" ht="13.5">
      <c r="A16" s="33" t="s">
        <v>26</v>
      </c>
      <c r="B16" s="6">
        <v>3111677</v>
      </c>
      <c r="C16" s="6">
        <v>3323155</v>
      </c>
      <c r="D16" s="23">
        <v>240160</v>
      </c>
      <c r="E16" s="24">
        <v>3264475</v>
      </c>
      <c r="F16" s="6">
        <v>3264476</v>
      </c>
      <c r="G16" s="25">
        <v>3264476</v>
      </c>
      <c r="H16" s="26">
        <v>0</v>
      </c>
      <c r="I16" s="24">
        <v>3529226</v>
      </c>
      <c r="J16" s="6">
        <v>3740980</v>
      </c>
      <c r="K16" s="25">
        <v>3965438</v>
      </c>
    </row>
    <row r="17" spans="1:11" ht="13.5">
      <c r="A17" s="22" t="s">
        <v>27</v>
      </c>
      <c r="B17" s="6">
        <v>25237484</v>
      </c>
      <c r="C17" s="6">
        <v>27177000</v>
      </c>
      <c r="D17" s="23">
        <v>31041047</v>
      </c>
      <c r="E17" s="24">
        <v>35563330</v>
      </c>
      <c r="F17" s="6">
        <v>40598941</v>
      </c>
      <c r="G17" s="25">
        <v>40598941</v>
      </c>
      <c r="H17" s="26">
        <v>0</v>
      </c>
      <c r="I17" s="24">
        <v>36137939</v>
      </c>
      <c r="J17" s="6">
        <v>43739060</v>
      </c>
      <c r="K17" s="25">
        <v>46894665</v>
      </c>
    </row>
    <row r="18" spans="1:11" ht="13.5">
      <c r="A18" s="34" t="s">
        <v>28</v>
      </c>
      <c r="B18" s="35">
        <f>SUM(B11:B17)</f>
        <v>81607841</v>
      </c>
      <c r="C18" s="36">
        <f aca="true" t="shared" si="1" ref="C18:K18">SUM(C11:C17)</f>
        <v>86553320</v>
      </c>
      <c r="D18" s="37">
        <f t="shared" si="1"/>
        <v>91924229</v>
      </c>
      <c r="E18" s="35">
        <f t="shared" si="1"/>
        <v>117490692</v>
      </c>
      <c r="F18" s="36">
        <f t="shared" si="1"/>
        <v>123688840</v>
      </c>
      <c r="G18" s="38">
        <f t="shared" si="1"/>
        <v>123688840</v>
      </c>
      <c r="H18" s="39">
        <f t="shared" si="1"/>
        <v>0</v>
      </c>
      <c r="I18" s="35">
        <f t="shared" si="1"/>
        <v>127771518</v>
      </c>
      <c r="J18" s="36">
        <f t="shared" si="1"/>
        <v>140727464</v>
      </c>
      <c r="K18" s="38">
        <f t="shared" si="1"/>
        <v>149702374</v>
      </c>
    </row>
    <row r="19" spans="1:11" ht="13.5">
      <c r="A19" s="34" t="s">
        <v>29</v>
      </c>
      <c r="B19" s="40">
        <f>+B10-B18</f>
        <v>1055447</v>
      </c>
      <c r="C19" s="41">
        <f aca="true" t="shared" si="2" ref="C19:K19">+C10-C18</f>
        <v>983527</v>
      </c>
      <c r="D19" s="42">
        <f t="shared" si="2"/>
        <v>9817965</v>
      </c>
      <c r="E19" s="40">
        <f t="shared" si="2"/>
        <v>-269</v>
      </c>
      <c r="F19" s="41">
        <f t="shared" si="2"/>
        <v>-163</v>
      </c>
      <c r="G19" s="43">
        <f t="shared" si="2"/>
        <v>-163</v>
      </c>
      <c r="H19" s="44">
        <f t="shared" si="2"/>
        <v>0</v>
      </c>
      <c r="I19" s="40">
        <f t="shared" si="2"/>
        <v>314</v>
      </c>
      <c r="J19" s="41">
        <f t="shared" si="2"/>
        <v>-1584606</v>
      </c>
      <c r="K19" s="43">
        <f t="shared" si="2"/>
        <v>-8240995</v>
      </c>
    </row>
    <row r="20" spans="1:11" ht="13.5">
      <c r="A20" s="22" t="s">
        <v>30</v>
      </c>
      <c r="B20" s="24">
        <v>17725681</v>
      </c>
      <c r="C20" s="6">
        <v>27102243</v>
      </c>
      <c r="D20" s="23">
        <v>34943468</v>
      </c>
      <c r="E20" s="24">
        <v>31033200</v>
      </c>
      <c r="F20" s="6">
        <v>40874354</v>
      </c>
      <c r="G20" s="25">
        <v>40874354</v>
      </c>
      <c r="H20" s="26">
        <v>0</v>
      </c>
      <c r="I20" s="24">
        <v>29561346</v>
      </c>
      <c r="J20" s="6">
        <v>29593250</v>
      </c>
      <c r="K20" s="25">
        <v>23349100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18781128</v>
      </c>
      <c r="C22" s="52">
        <f aca="true" t="shared" si="3" ref="C22:K22">SUM(C19:C21)</f>
        <v>28085770</v>
      </c>
      <c r="D22" s="53">
        <f t="shared" si="3"/>
        <v>44761433</v>
      </c>
      <c r="E22" s="51">
        <f t="shared" si="3"/>
        <v>31032931</v>
      </c>
      <c r="F22" s="52">
        <f t="shared" si="3"/>
        <v>40874191</v>
      </c>
      <c r="G22" s="54">
        <f t="shared" si="3"/>
        <v>40874191</v>
      </c>
      <c r="H22" s="55">
        <f t="shared" si="3"/>
        <v>0</v>
      </c>
      <c r="I22" s="51">
        <f t="shared" si="3"/>
        <v>29561660</v>
      </c>
      <c r="J22" s="52">
        <f t="shared" si="3"/>
        <v>28008644</v>
      </c>
      <c r="K22" s="54">
        <f t="shared" si="3"/>
        <v>15108105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18781128</v>
      </c>
      <c r="C24" s="41">
        <f aca="true" t="shared" si="4" ref="C24:K24">SUM(C22:C23)</f>
        <v>28085770</v>
      </c>
      <c r="D24" s="42">
        <f t="shared" si="4"/>
        <v>44761433</v>
      </c>
      <c r="E24" s="40">
        <f t="shared" si="4"/>
        <v>31032931</v>
      </c>
      <c r="F24" s="41">
        <f t="shared" si="4"/>
        <v>40874191</v>
      </c>
      <c r="G24" s="43">
        <f t="shared" si="4"/>
        <v>40874191</v>
      </c>
      <c r="H24" s="44">
        <f t="shared" si="4"/>
        <v>0</v>
      </c>
      <c r="I24" s="40">
        <f t="shared" si="4"/>
        <v>29561660</v>
      </c>
      <c r="J24" s="41">
        <f t="shared" si="4"/>
        <v>28008644</v>
      </c>
      <c r="K24" s="43">
        <f t="shared" si="4"/>
        <v>15108105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21695202</v>
      </c>
      <c r="C27" s="7">
        <v>19873708</v>
      </c>
      <c r="D27" s="64">
        <v>28758553</v>
      </c>
      <c r="E27" s="65">
        <v>31033200</v>
      </c>
      <c r="F27" s="7">
        <v>40874354</v>
      </c>
      <c r="G27" s="66">
        <v>40874354</v>
      </c>
      <c r="H27" s="67">
        <v>0</v>
      </c>
      <c r="I27" s="65">
        <v>29561346</v>
      </c>
      <c r="J27" s="7">
        <v>29593250</v>
      </c>
      <c r="K27" s="66">
        <v>23349100</v>
      </c>
    </row>
    <row r="28" spans="1:11" ht="13.5">
      <c r="A28" s="68" t="s">
        <v>30</v>
      </c>
      <c r="B28" s="6">
        <v>21695202</v>
      </c>
      <c r="C28" s="6">
        <v>19873708</v>
      </c>
      <c r="D28" s="23">
        <v>28758553</v>
      </c>
      <c r="E28" s="24">
        <v>31033200</v>
      </c>
      <c r="F28" s="6">
        <v>34278957</v>
      </c>
      <c r="G28" s="25">
        <v>34278957</v>
      </c>
      <c r="H28" s="26">
        <v>0</v>
      </c>
      <c r="I28" s="24">
        <v>29561346</v>
      </c>
      <c r="J28" s="6">
        <v>29593250</v>
      </c>
      <c r="K28" s="25">
        <v>23349100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6595397</v>
      </c>
      <c r="G31" s="25">
        <v>6595397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21695202</v>
      </c>
      <c r="C32" s="7">
        <f aca="true" t="shared" si="5" ref="C32:K32">SUM(C28:C31)</f>
        <v>19873708</v>
      </c>
      <c r="D32" s="64">
        <f t="shared" si="5"/>
        <v>28758553</v>
      </c>
      <c r="E32" s="65">
        <f t="shared" si="5"/>
        <v>31033200</v>
      </c>
      <c r="F32" s="7">
        <f t="shared" si="5"/>
        <v>40874354</v>
      </c>
      <c r="G32" s="66">
        <f t="shared" si="5"/>
        <v>40874354</v>
      </c>
      <c r="H32" s="67">
        <f t="shared" si="5"/>
        <v>0</v>
      </c>
      <c r="I32" s="65">
        <f t="shared" si="5"/>
        <v>29561346</v>
      </c>
      <c r="J32" s="7">
        <f t="shared" si="5"/>
        <v>29593250</v>
      </c>
      <c r="K32" s="66">
        <f t="shared" si="5"/>
        <v>23349100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46501937</v>
      </c>
      <c r="C35" s="6">
        <v>46051158</v>
      </c>
      <c r="D35" s="23">
        <v>70552322</v>
      </c>
      <c r="E35" s="24">
        <v>29902000</v>
      </c>
      <c r="F35" s="6">
        <v>100448000</v>
      </c>
      <c r="G35" s="25">
        <v>100448000</v>
      </c>
      <c r="H35" s="26">
        <v>14924597</v>
      </c>
      <c r="I35" s="24">
        <v>66841800</v>
      </c>
      <c r="J35" s="6">
        <v>70865028</v>
      </c>
      <c r="K35" s="25">
        <v>76295818</v>
      </c>
    </row>
    <row r="36" spans="1:11" ht="13.5">
      <c r="A36" s="22" t="s">
        <v>39</v>
      </c>
      <c r="B36" s="6">
        <v>136009691</v>
      </c>
      <c r="C36" s="6">
        <v>163652379</v>
      </c>
      <c r="D36" s="23">
        <v>193337000</v>
      </c>
      <c r="E36" s="24">
        <v>168789000</v>
      </c>
      <c r="F36" s="6">
        <v>210415000</v>
      </c>
      <c r="G36" s="25">
        <v>210415000</v>
      </c>
      <c r="H36" s="26">
        <v>170194597</v>
      </c>
      <c r="I36" s="24">
        <v>234199591</v>
      </c>
      <c r="J36" s="6">
        <v>241922791</v>
      </c>
      <c r="K36" s="25">
        <v>250533383</v>
      </c>
    </row>
    <row r="37" spans="1:11" ht="13.5">
      <c r="A37" s="22" t="s">
        <v>40</v>
      </c>
      <c r="B37" s="6">
        <v>39855887</v>
      </c>
      <c r="C37" s="6">
        <v>28939705</v>
      </c>
      <c r="D37" s="23">
        <v>30721000</v>
      </c>
      <c r="E37" s="24">
        <v>16168000</v>
      </c>
      <c r="F37" s="6">
        <v>29961000</v>
      </c>
      <c r="G37" s="25">
        <v>29961000</v>
      </c>
      <c r="H37" s="26">
        <v>-73963302</v>
      </c>
      <c r="I37" s="24">
        <v>21669040</v>
      </c>
      <c r="J37" s="6">
        <v>21867551</v>
      </c>
      <c r="K37" s="25">
        <v>22566607</v>
      </c>
    </row>
    <row r="38" spans="1:11" ht="13.5">
      <c r="A38" s="22" t="s">
        <v>41</v>
      </c>
      <c r="B38" s="6">
        <v>476792</v>
      </c>
      <c r="C38" s="6">
        <v>6081393</v>
      </c>
      <c r="D38" s="23">
        <v>7197000</v>
      </c>
      <c r="E38" s="24">
        <v>5867000</v>
      </c>
      <c r="F38" s="6">
        <v>10067000</v>
      </c>
      <c r="G38" s="25">
        <v>10067000</v>
      </c>
      <c r="H38" s="26">
        <v>0</v>
      </c>
      <c r="I38" s="24">
        <v>10066574</v>
      </c>
      <c r="J38" s="6">
        <v>9827561</v>
      </c>
      <c r="K38" s="25">
        <v>9827561</v>
      </c>
    </row>
    <row r="39" spans="1:11" ht="13.5">
      <c r="A39" s="22" t="s">
        <v>42</v>
      </c>
      <c r="B39" s="6">
        <v>142178949</v>
      </c>
      <c r="C39" s="6">
        <v>174682439</v>
      </c>
      <c r="D39" s="23">
        <v>225971322</v>
      </c>
      <c r="E39" s="24">
        <v>176656000</v>
      </c>
      <c r="F39" s="6">
        <v>270835000</v>
      </c>
      <c r="G39" s="25">
        <v>270835000</v>
      </c>
      <c r="H39" s="26">
        <v>259082496</v>
      </c>
      <c r="I39" s="24">
        <v>269305777</v>
      </c>
      <c r="J39" s="6">
        <v>281092707</v>
      </c>
      <c r="K39" s="25">
        <v>294435033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71243637</v>
      </c>
      <c r="C42" s="6">
        <v>24828165</v>
      </c>
      <c r="D42" s="23">
        <v>59854947</v>
      </c>
      <c r="E42" s="24">
        <v>20669988</v>
      </c>
      <c r="F42" s="6">
        <v>26298521</v>
      </c>
      <c r="G42" s="25">
        <v>26298521</v>
      </c>
      <c r="H42" s="26">
        <v>29698485</v>
      </c>
      <c r="I42" s="24">
        <v>37832028</v>
      </c>
      <c r="J42" s="6">
        <v>33036070</v>
      </c>
      <c r="K42" s="25">
        <v>28730265</v>
      </c>
    </row>
    <row r="43" spans="1:11" ht="13.5">
      <c r="A43" s="22" t="s">
        <v>45</v>
      </c>
      <c r="B43" s="6">
        <v>-38947672</v>
      </c>
      <c r="C43" s="6">
        <v>-23196652</v>
      </c>
      <c r="D43" s="23">
        <v>-33761739</v>
      </c>
      <c r="E43" s="24">
        <v>-27352040</v>
      </c>
      <c r="F43" s="6">
        <v>-35167445</v>
      </c>
      <c r="G43" s="25">
        <v>-35167445</v>
      </c>
      <c r="H43" s="26">
        <v>-27047549</v>
      </c>
      <c r="I43" s="24">
        <v>-29561340</v>
      </c>
      <c r="J43" s="6">
        <v>-22396198</v>
      </c>
      <c r="K43" s="25">
        <v>-23482048</v>
      </c>
    </row>
    <row r="44" spans="1:11" ht="13.5">
      <c r="A44" s="22" t="s">
        <v>46</v>
      </c>
      <c r="B44" s="6">
        <v>-793235</v>
      </c>
      <c r="C44" s="6">
        <v>0</v>
      </c>
      <c r="D44" s="23">
        <v>410000</v>
      </c>
      <c r="E44" s="24">
        <v>455004</v>
      </c>
      <c r="F44" s="6">
        <v>-2428</v>
      </c>
      <c r="G44" s="25">
        <v>-2428</v>
      </c>
      <c r="H44" s="26">
        <v>0</v>
      </c>
      <c r="I44" s="24">
        <v>-209016</v>
      </c>
      <c r="J44" s="6">
        <v>0</v>
      </c>
      <c r="K44" s="25">
        <v>0</v>
      </c>
    </row>
    <row r="45" spans="1:11" ht="13.5">
      <c r="A45" s="34" t="s">
        <v>47</v>
      </c>
      <c r="B45" s="7">
        <v>31502730</v>
      </c>
      <c r="C45" s="7">
        <v>33134243</v>
      </c>
      <c r="D45" s="64">
        <v>59638099</v>
      </c>
      <c r="E45" s="65">
        <v>18316952</v>
      </c>
      <c r="F45" s="7">
        <v>86279648</v>
      </c>
      <c r="G45" s="66">
        <v>86279648</v>
      </c>
      <c r="H45" s="67">
        <v>4478508</v>
      </c>
      <c r="I45" s="65">
        <v>59079394</v>
      </c>
      <c r="J45" s="7">
        <v>69719266</v>
      </c>
      <c r="K45" s="66">
        <v>74967483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31502730</v>
      </c>
      <c r="C48" s="6">
        <v>33134000</v>
      </c>
      <c r="D48" s="23">
        <v>59638322</v>
      </c>
      <c r="E48" s="24">
        <v>18316000</v>
      </c>
      <c r="F48" s="6">
        <v>86278000</v>
      </c>
      <c r="G48" s="25">
        <v>86278000</v>
      </c>
      <c r="H48" s="26">
        <v>2458814</v>
      </c>
      <c r="I48" s="24">
        <v>59055200</v>
      </c>
      <c r="J48" s="6">
        <v>62611232</v>
      </c>
      <c r="K48" s="25">
        <v>66367694</v>
      </c>
    </row>
    <row r="49" spans="1:11" ht="13.5">
      <c r="A49" s="22" t="s">
        <v>50</v>
      </c>
      <c r="B49" s="6">
        <f>+B75</f>
        <v>3440853.664414145</v>
      </c>
      <c r="C49" s="6">
        <f aca="true" t="shared" si="6" ref="C49:K49">+C75</f>
        <v>17663490.105885774</v>
      </c>
      <c r="D49" s="23">
        <f t="shared" si="6"/>
        <v>12652778.962886056</v>
      </c>
      <c r="E49" s="24">
        <f t="shared" si="6"/>
        <v>8266167.336499457</v>
      </c>
      <c r="F49" s="6">
        <f t="shared" si="6"/>
        <v>10575220.88259629</v>
      </c>
      <c r="G49" s="25">
        <f t="shared" si="6"/>
        <v>10575220.88259629</v>
      </c>
      <c r="H49" s="26">
        <f t="shared" si="6"/>
        <v>-87006090</v>
      </c>
      <c r="I49" s="24">
        <f t="shared" si="6"/>
        <v>9591618.145298395</v>
      </c>
      <c r="J49" s="6">
        <f t="shared" si="6"/>
        <v>9195560.280300837</v>
      </c>
      <c r="K49" s="25">
        <f t="shared" si="6"/>
        <v>9134296.48898647</v>
      </c>
    </row>
    <row r="50" spans="1:11" ht="13.5">
      <c r="A50" s="34" t="s">
        <v>51</v>
      </c>
      <c r="B50" s="7">
        <f>+B48-B49</f>
        <v>28061876.335585855</v>
      </c>
      <c r="C50" s="7">
        <f aca="true" t="shared" si="7" ref="C50:K50">+C48-C49</f>
        <v>15470509.894114226</v>
      </c>
      <c r="D50" s="64">
        <f t="shared" si="7"/>
        <v>46985543.03711394</v>
      </c>
      <c r="E50" s="65">
        <f t="shared" si="7"/>
        <v>10049832.663500544</v>
      </c>
      <c r="F50" s="7">
        <f t="shared" si="7"/>
        <v>75702779.11740372</v>
      </c>
      <c r="G50" s="66">
        <f t="shared" si="7"/>
        <v>75702779.11740372</v>
      </c>
      <c r="H50" s="67">
        <f t="shared" si="7"/>
        <v>89464904</v>
      </c>
      <c r="I50" s="65">
        <f t="shared" si="7"/>
        <v>49463581.85470161</v>
      </c>
      <c r="J50" s="7">
        <f t="shared" si="7"/>
        <v>53415671.71969916</v>
      </c>
      <c r="K50" s="66">
        <f t="shared" si="7"/>
        <v>57233397.51101353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56018198</v>
      </c>
      <c r="C53" s="6">
        <v>54196704</v>
      </c>
      <c r="D53" s="23">
        <v>117089945</v>
      </c>
      <c r="E53" s="24">
        <v>163332200</v>
      </c>
      <c r="F53" s="6">
        <v>173173354</v>
      </c>
      <c r="G53" s="25">
        <v>173173354</v>
      </c>
      <c r="H53" s="26">
        <v>132299000</v>
      </c>
      <c r="I53" s="24">
        <v>240056346</v>
      </c>
      <c r="J53" s="6">
        <v>269336250</v>
      </c>
      <c r="K53" s="25">
        <v>226178100</v>
      </c>
    </row>
    <row r="54" spans="1:11" ht="13.5">
      <c r="A54" s="22" t="s">
        <v>135</v>
      </c>
      <c r="B54" s="6">
        <v>4618476</v>
      </c>
      <c r="C54" s="6">
        <v>4852231</v>
      </c>
      <c r="D54" s="23">
        <v>7142459</v>
      </c>
      <c r="E54" s="24">
        <v>5904775</v>
      </c>
      <c r="F54" s="6">
        <v>7000000</v>
      </c>
      <c r="G54" s="25">
        <v>7000000</v>
      </c>
      <c r="H54" s="26">
        <v>0</v>
      </c>
      <c r="I54" s="24">
        <v>6259062</v>
      </c>
      <c r="J54" s="6">
        <v>6634605</v>
      </c>
      <c r="K54" s="25">
        <v>7032682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4975000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112000</v>
      </c>
      <c r="D59" s="23">
        <v>2030000</v>
      </c>
      <c r="E59" s="24">
        <v>103000</v>
      </c>
      <c r="F59" s="6">
        <v>103000</v>
      </c>
      <c r="G59" s="25">
        <v>103000</v>
      </c>
      <c r="H59" s="26">
        <v>103000</v>
      </c>
      <c r="I59" s="24">
        <v>103000</v>
      </c>
      <c r="J59" s="6">
        <v>103000</v>
      </c>
      <c r="K59" s="25">
        <v>103000</v>
      </c>
    </row>
    <row r="60" spans="1:11" ht="13.5">
      <c r="A60" s="33" t="s">
        <v>58</v>
      </c>
      <c r="B60" s="6">
        <v>0</v>
      </c>
      <c r="C60" s="6">
        <v>2663000</v>
      </c>
      <c r="D60" s="23">
        <v>3078000</v>
      </c>
      <c r="E60" s="24">
        <v>1479806</v>
      </c>
      <c r="F60" s="6">
        <v>1479806</v>
      </c>
      <c r="G60" s="25">
        <v>1479806</v>
      </c>
      <c r="H60" s="26">
        <v>1479806</v>
      </c>
      <c r="I60" s="24">
        <v>1336107</v>
      </c>
      <c r="J60" s="6">
        <v>1336107</v>
      </c>
      <c r="K60" s="25">
        <v>1336107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2.159467384468147</v>
      </c>
      <c r="C70" s="5">
        <f aca="true" t="shared" si="8" ref="C70:K70">IF(ISERROR(C71/C72),0,(C71/C72))</f>
        <v>0.8185313178277904</v>
      </c>
      <c r="D70" s="5">
        <f t="shared" si="8"/>
        <v>1.142504989014439</v>
      </c>
      <c r="E70" s="5">
        <f t="shared" si="8"/>
        <v>0.6405010521149159</v>
      </c>
      <c r="F70" s="5">
        <f t="shared" si="8"/>
        <v>1.0912295795038554</v>
      </c>
      <c r="G70" s="5">
        <f t="shared" si="8"/>
        <v>1.0912295795038554</v>
      </c>
      <c r="H70" s="5">
        <f t="shared" si="8"/>
        <v>0</v>
      </c>
      <c r="I70" s="5">
        <f t="shared" si="8"/>
        <v>1.0158833140011425</v>
      </c>
      <c r="J70" s="5">
        <f t="shared" si="8"/>
        <v>0.9998863308975469</v>
      </c>
      <c r="K70" s="5">
        <f t="shared" si="8"/>
        <v>0.999886359680069</v>
      </c>
    </row>
    <row r="71" spans="1:11" ht="12.75" hidden="1">
      <c r="A71" s="1" t="s">
        <v>141</v>
      </c>
      <c r="B71" s="1">
        <f>+B83</f>
        <v>86460347</v>
      </c>
      <c r="C71" s="1">
        <f aca="true" t="shared" si="9" ref="C71:K71">+C83</f>
        <v>35019209</v>
      </c>
      <c r="D71" s="1">
        <f t="shared" si="9"/>
        <v>54135435</v>
      </c>
      <c r="E71" s="1">
        <f t="shared" si="9"/>
        <v>35749996</v>
      </c>
      <c r="F71" s="1">
        <f t="shared" si="9"/>
        <v>56205508</v>
      </c>
      <c r="G71" s="1">
        <f t="shared" si="9"/>
        <v>56205508</v>
      </c>
      <c r="H71" s="1">
        <f t="shared" si="9"/>
        <v>191988922</v>
      </c>
      <c r="I71" s="1">
        <f t="shared" si="9"/>
        <v>50250660</v>
      </c>
      <c r="J71" s="1">
        <f t="shared" si="9"/>
        <v>52426934</v>
      </c>
      <c r="K71" s="1">
        <f t="shared" si="9"/>
        <v>55572549</v>
      </c>
    </row>
    <row r="72" spans="1:11" ht="12.75" hidden="1">
      <c r="A72" s="1" t="s">
        <v>142</v>
      </c>
      <c r="B72" s="1">
        <f>+B77</f>
        <v>40037811</v>
      </c>
      <c r="C72" s="1">
        <f aca="true" t="shared" si="10" ref="C72:K72">+C77</f>
        <v>42782980</v>
      </c>
      <c r="D72" s="1">
        <f t="shared" si="10"/>
        <v>47383106</v>
      </c>
      <c r="E72" s="1">
        <f t="shared" si="10"/>
        <v>55815671</v>
      </c>
      <c r="F72" s="1">
        <f t="shared" si="10"/>
        <v>51506584</v>
      </c>
      <c r="G72" s="1">
        <f t="shared" si="10"/>
        <v>51506584</v>
      </c>
      <c r="H72" s="1">
        <f t="shared" si="10"/>
        <v>0</v>
      </c>
      <c r="I72" s="1">
        <f t="shared" si="10"/>
        <v>49464992</v>
      </c>
      <c r="J72" s="1">
        <f t="shared" si="10"/>
        <v>52432894</v>
      </c>
      <c r="K72" s="1">
        <f t="shared" si="10"/>
        <v>55578865</v>
      </c>
    </row>
    <row r="73" spans="1:11" ht="12.75" hidden="1">
      <c r="A73" s="1" t="s">
        <v>143</v>
      </c>
      <c r="B73" s="1">
        <f>+B74</f>
        <v>-2586089.666666667</v>
      </c>
      <c r="C73" s="1">
        <f aca="true" t="shared" si="11" ref="C73:K73">+(C78+C80+C81+C82)-(B78+B80+B81+B82)</f>
        <v>-2128868</v>
      </c>
      <c r="D73" s="1">
        <f t="shared" si="11"/>
        <v>-2021099</v>
      </c>
      <c r="E73" s="1">
        <f t="shared" si="11"/>
        <v>830000</v>
      </c>
      <c r="F73" s="1">
        <f>+(F78+F80+F81+F82)-(D78+D80+D81+D82)</f>
        <v>3330000</v>
      </c>
      <c r="G73" s="1">
        <f>+(G78+G80+G81+G82)-(D78+D80+D81+D82)</f>
        <v>3330000</v>
      </c>
      <c r="H73" s="1">
        <f>+(H78+H80+H81+H82)-(D78+D80+D81+D82)</f>
        <v>1576856</v>
      </c>
      <c r="I73" s="1">
        <f>+(I78+I80+I81+I82)-(E78+E80+E81+E82)</f>
        <v>-3889940</v>
      </c>
      <c r="J73" s="1">
        <f t="shared" si="11"/>
        <v>460264</v>
      </c>
      <c r="K73" s="1">
        <f t="shared" si="11"/>
        <v>487879</v>
      </c>
    </row>
    <row r="74" spans="1:11" ht="12.75" hidden="1">
      <c r="A74" s="1" t="s">
        <v>144</v>
      </c>
      <c r="B74" s="1">
        <f>+TREND(C74:E74)</f>
        <v>-2586089.666666667</v>
      </c>
      <c r="C74" s="1">
        <f>+C73</f>
        <v>-2128868</v>
      </c>
      <c r="D74" s="1">
        <f aca="true" t="shared" si="12" ref="D74:K74">+D73</f>
        <v>-2021099</v>
      </c>
      <c r="E74" s="1">
        <f t="shared" si="12"/>
        <v>830000</v>
      </c>
      <c r="F74" s="1">
        <f t="shared" si="12"/>
        <v>3330000</v>
      </c>
      <c r="G74" s="1">
        <f t="shared" si="12"/>
        <v>3330000</v>
      </c>
      <c r="H74" s="1">
        <f t="shared" si="12"/>
        <v>1576856</v>
      </c>
      <c r="I74" s="1">
        <f t="shared" si="12"/>
        <v>-3889940</v>
      </c>
      <c r="J74" s="1">
        <f t="shared" si="12"/>
        <v>460264</v>
      </c>
      <c r="K74" s="1">
        <f t="shared" si="12"/>
        <v>487879</v>
      </c>
    </row>
    <row r="75" spans="1:11" ht="12.75" hidden="1">
      <c r="A75" s="1" t="s">
        <v>145</v>
      </c>
      <c r="B75" s="1">
        <f>+B84-(((B80+B81+B78)*B70)-B79)</f>
        <v>3440853.664414145</v>
      </c>
      <c r="C75" s="1">
        <f aca="true" t="shared" si="13" ref="C75:K75">+C84-(((C80+C81+C78)*C70)-C79)</f>
        <v>17663490.105885774</v>
      </c>
      <c r="D75" s="1">
        <f t="shared" si="13"/>
        <v>12652778.962886056</v>
      </c>
      <c r="E75" s="1">
        <f t="shared" si="13"/>
        <v>8266167.336499457</v>
      </c>
      <c r="F75" s="1">
        <f t="shared" si="13"/>
        <v>10575220.88259629</v>
      </c>
      <c r="G75" s="1">
        <f t="shared" si="13"/>
        <v>10575220.88259629</v>
      </c>
      <c r="H75" s="1">
        <f t="shared" si="13"/>
        <v>-87006090</v>
      </c>
      <c r="I75" s="1">
        <f t="shared" si="13"/>
        <v>9591618.145298395</v>
      </c>
      <c r="J75" s="1">
        <f t="shared" si="13"/>
        <v>9195560.280300837</v>
      </c>
      <c r="K75" s="1">
        <f t="shared" si="13"/>
        <v>9134296.48898647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40037811</v>
      </c>
      <c r="C77" s="3">
        <v>42782980</v>
      </c>
      <c r="D77" s="3">
        <v>47383106</v>
      </c>
      <c r="E77" s="3">
        <v>55815671</v>
      </c>
      <c r="F77" s="3">
        <v>51506584</v>
      </c>
      <c r="G77" s="3">
        <v>51506584</v>
      </c>
      <c r="H77" s="3">
        <v>0</v>
      </c>
      <c r="I77" s="3">
        <v>49464992</v>
      </c>
      <c r="J77" s="3">
        <v>52432894</v>
      </c>
      <c r="K77" s="3">
        <v>55578865</v>
      </c>
    </row>
    <row r="78" spans="1:11" ht="12.75" hidden="1">
      <c r="A78" s="2" t="s">
        <v>65</v>
      </c>
      <c r="B78" s="3">
        <v>89933</v>
      </c>
      <c r="C78" s="3">
        <v>500</v>
      </c>
      <c r="D78" s="3">
        <v>1000</v>
      </c>
      <c r="E78" s="3">
        <v>85000</v>
      </c>
      <c r="F78" s="3">
        <v>1000</v>
      </c>
      <c r="G78" s="3">
        <v>1000</v>
      </c>
      <c r="H78" s="3">
        <v>0</v>
      </c>
      <c r="I78" s="3">
        <v>1060</v>
      </c>
      <c r="J78" s="3">
        <v>1124</v>
      </c>
      <c r="K78" s="3">
        <v>1191</v>
      </c>
    </row>
    <row r="79" spans="1:11" ht="12.75" hidden="1">
      <c r="A79" s="2" t="s">
        <v>66</v>
      </c>
      <c r="B79" s="3">
        <v>35287424</v>
      </c>
      <c r="C79" s="3">
        <v>22736000</v>
      </c>
      <c r="D79" s="3">
        <v>24913000</v>
      </c>
      <c r="E79" s="3">
        <v>15671000</v>
      </c>
      <c r="F79" s="3">
        <v>25919000</v>
      </c>
      <c r="G79" s="3">
        <v>25919000</v>
      </c>
      <c r="H79" s="3">
        <v>-87006090</v>
      </c>
      <c r="I79" s="3">
        <v>17384520</v>
      </c>
      <c r="J79" s="3">
        <v>17325960</v>
      </c>
      <c r="K79" s="3">
        <v>17752520</v>
      </c>
    </row>
    <row r="80" spans="1:11" ht="12.75" hidden="1">
      <c r="A80" s="2" t="s">
        <v>67</v>
      </c>
      <c r="B80" s="3">
        <v>12518140</v>
      </c>
      <c r="C80" s="3">
        <v>9471000</v>
      </c>
      <c r="D80" s="3">
        <v>8355000</v>
      </c>
      <c r="E80" s="3">
        <v>11476000</v>
      </c>
      <c r="F80" s="3">
        <v>14060000</v>
      </c>
      <c r="G80" s="3">
        <v>14060000</v>
      </c>
      <c r="H80" s="3">
        <v>12307856</v>
      </c>
      <c r="I80" s="3">
        <v>7670000</v>
      </c>
      <c r="J80" s="3">
        <v>8130200</v>
      </c>
      <c r="K80" s="3">
        <v>8618012</v>
      </c>
    </row>
    <row r="81" spans="1:11" ht="12.75" hidden="1">
      <c r="A81" s="2" t="s">
        <v>68</v>
      </c>
      <c r="B81" s="3">
        <v>2139346</v>
      </c>
      <c r="C81" s="3">
        <v>3200599</v>
      </c>
      <c r="D81" s="3">
        <v>2375000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133548</v>
      </c>
      <c r="C82" s="3">
        <v>80000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86460347</v>
      </c>
      <c r="C83" s="3">
        <v>35019209</v>
      </c>
      <c r="D83" s="3">
        <v>54135435</v>
      </c>
      <c r="E83" s="3">
        <v>35749996</v>
      </c>
      <c r="F83" s="3">
        <v>56205508</v>
      </c>
      <c r="G83" s="3">
        <v>56205508</v>
      </c>
      <c r="H83" s="3">
        <v>191988922</v>
      </c>
      <c r="I83" s="3">
        <v>50250660</v>
      </c>
      <c r="J83" s="3">
        <v>52426934</v>
      </c>
      <c r="K83" s="3">
        <v>55572549</v>
      </c>
    </row>
    <row r="84" spans="1:11" ht="12.75" hidden="1">
      <c r="A84" s="2" t="s">
        <v>71</v>
      </c>
      <c r="B84" s="3">
        <v>0</v>
      </c>
      <c r="C84" s="3">
        <v>5300000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130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7060308</v>
      </c>
      <c r="C5" s="6">
        <v>8291631</v>
      </c>
      <c r="D5" s="23">
        <v>12949250</v>
      </c>
      <c r="E5" s="24">
        <v>12240477</v>
      </c>
      <c r="F5" s="6">
        <v>12240477</v>
      </c>
      <c r="G5" s="25">
        <v>12240477</v>
      </c>
      <c r="H5" s="26">
        <v>0</v>
      </c>
      <c r="I5" s="24">
        <v>12979905</v>
      </c>
      <c r="J5" s="6">
        <v>13844326</v>
      </c>
      <c r="K5" s="25">
        <v>14536000</v>
      </c>
    </row>
    <row r="6" spans="1:11" ht="13.5">
      <c r="A6" s="22" t="s">
        <v>18</v>
      </c>
      <c r="B6" s="6">
        <v>743254</v>
      </c>
      <c r="C6" s="6">
        <v>1271952</v>
      </c>
      <c r="D6" s="23">
        <v>1478347</v>
      </c>
      <c r="E6" s="24">
        <v>1771772</v>
      </c>
      <c r="F6" s="6">
        <v>1771723</v>
      </c>
      <c r="G6" s="25">
        <v>1771723</v>
      </c>
      <c r="H6" s="26">
        <v>0</v>
      </c>
      <c r="I6" s="24">
        <v>1878026</v>
      </c>
      <c r="J6" s="6">
        <v>300952</v>
      </c>
      <c r="K6" s="25">
        <v>315999</v>
      </c>
    </row>
    <row r="7" spans="1:11" ht="13.5">
      <c r="A7" s="22" t="s">
        <v>19</v>
      </c>
      <c r="B7" s="6">
        <v>2539649</v>
      </c>
      <c r="C7" s="6">
        <v>2863809</v>
      </c>
      <c r="D7" s="23">
        <v>3792522</v>
      </c>
      <c r="E7" s="24">
        <v>2840000</v>
      </c>
      <c r="F7" s="6">
        <v>4416153</v>
      </c>
      <c r="G7" s="25">
        <v>4416153</v>
      </c>
      <c r="H7" s="26">
        <v>0</v>
      </c>
      <c r="I7" s="24">
        <v>3000000</v>
      </c>
      <c r="J7" s="6">
        <v>2696640</v>
      </c>
      <c r="K7" s="25">
        <v>2831472</v>
      </c>
    </row>
    <row r="8" spans="1:11" ht="13.5">
      <c r="A8" s="22" t="s">
        <v>20</v>
      </c>
      <c r="B8" s="6">
        <v>46446772</v>
      </c>
      <c r="C8" s="6">
        <v>65366571</v>
      </c>
      <c r="D8" s="23">
        <v>71011875</v>
      </c>
      <c r="E8" s="24">
        <v>81162000</v>
      </c>
      <c r="F8" s="6">
        <v>92012000</v>
      </c>
      <c r="G8" s="25">
        <v>92012000</v>
      </c>
      <c r="H8" s="26">
        <v>0</v>
      </c>
      <c r="I8" s="24">
        <v>90100000</v>
      </c>
      <c r="J8" s="6">
        <v>89153000</v>
      </c>
      <c r="K8" s="25">
        <v>93181124</v>
      </c>
    </row>
    <row r="9" spans="1:11" ht="13.5">
      <c r="A9" s="22" t="s">
        <v>21</v>
      </c>
      <c r="B9" s="6">
        <v>4466248</v>
      </c>
      <c r="C9" s="6">
        <v>12149023</v>
      </c>
      <c r="D9" s="23">
        <v>5463984</v>
      </c>
      <c r="E9" s="24">
        <v>7020780</v>
      </c>
      <c r="F9" s="6">
        <v>7345880</v>
      </c>
      <c r="G9" s="25">
        <v>7345880</v>
      </c>
      <c r="H9" s="26">
        <v>0</v>
      </c>
      <c r="I9" s="24">
        <v>4584780</v>
      </c>
      <c r="J9" s="6">
        <v>4499912</v>
      </c>
      <c r="K9" s="25">
        <v>4725427</v>
      </c>
    </row>
    <row r="10" spans="1:11" ht="25.5">
      <c r="A10" s="27" t="s">
        <v>134</v>
      </c>
      <c r="B10" s="28">
        <f>SUM(B5:B9)</f>
        <v>61256231</v>
      </c>
      <c r="C10" s="29">
        <f aca="true" t="shared" si="0" ref="C10:K10">SUM(C5:C9)</f>
        <v>89942986</v>
      </c>
      <c r="D10" s="30">
        <f t="shared" si="0"/>
        <v>94695978</v>
      </c>
      <c r="E10" s="28">
        <f t="shared" si="0"/>
        <v>105035029</v>
      </c>
      <c r="F10" s="29">
        <f t="shared" si="0"/>
        <v>117786233</v>
      </c>
      <c r="G10" s="31">
        <f t="shared" si="0"/>
        <v>117786233</v>
      </c>
      <c r="H10" s="32">
        <f t="shared" si="0"/>
        <v>0</v>
      </c>
      <c r="I10" s="28">
        <f t="shared" si="0"/>
        <v>112542711</v>
      </c>
      <c r="J10" s="29">
        <f t="shared" si="0"/>
        <v>110494830</v>
      </c>
      <c r="K10" s="31">
        <f t="shared" si="0"/>
        <v>115590022</v>
      </c>
    </row>
    <row r="11" spans="1:11" ht="13.5">
      <c r="A11" s="22" t="s">
        <v>22</v>
      </c>
      <c r="B11" s="6">
        <v>19653908</v>
      </c>
      <c r="C11" s="6">
        <v>27398760</v>
      </c>
      <c r="D11" s="23">
        <v>34716267</v>
      </c>
      <c r="E11" s="24">
        <v>40082981</v>
      </c>
      <c r="F11" s="6">
        <v>41747413</v>
      </c>
      <c r="G11" s="25">
        <v>41747413</v>
      </c>
      <c r="H11" s="26">
        <v>0</v>
      </c>
      <c r="I11" s="24">
        <v>55135458</v>
      </c>
      <c r="J11" s="6">
        <v>57892405</v>
      </c>
      <c r="K11" s="25">
        <v>60787028</v>
      </c>
    </row>
    <row r="12" spans="1:11" ht="13.5">
      <c r="A12" s="22" t="s">
        <v>23</v>
      </c>
      <c r="B12" s="6">
        <v>5288280</v>
      </c>
      <c r="C12" s="6">
        <v>6139143</v>
      </c>
      <c r="D12" s="23">
        <v>6862919</v>
      </c>
      <c r="E12" s="24">
        <v>7196631</v>
      </c>
      <c r="F12" s="6">
        <v>7196631</v>
      </c>
      <c r="G12" s="25">
        <v>7196631</v>
      </c>
      <c r="H12" s="26">
        <v>0</v>
      </c>
      <c r="I12" s="24">
        <v>7556463</v>
      </c>
      <c r="J12" s="6">
        <v>7770645</v>
      </c>
      <c r="K12" s="25">
        <v>8159627</v>
      </c>
    </row>
    <row r="13" spans="1:11" ht="13.5">
      <c r="A13" s="22" t="s">
        <v>135</v>
      </c>
      <c r="B13" s="6">
        <v>13600515</v>
      </c>
      <c r="C13" s="6">
        <v>22742900</v>
      </c>
      <c r="D13" s="23">
        <v>12610385</v>
      </c>
      <c r="E13" s="24">
        <v>18000000</v>
      </c>
      <c r="F13" s="6">
        <v>16000000</v>
      </c>
      <c r="G13" s="25">
        <v>16000000</v>
      </c>
      <c r="H13" s="26">
        <v>0</v>
      </c>
      <c r="I13" s="24">
        <v>18000000</v>
      </c>
      <c r="J13" s="6">
        <v>20000000</v>
      </c>
      <c r="K13" s="25">
        <v>21000000</v>
      </c>
    </row>
    <row r="14" spans="1:11" ht="13.5">
      <c r="A14" s="22" t="s">
        <v>24</v>
      </c>
      <c r="B14" s="6">
        <v>165591</v>
      </c>
      <c r="C14" s="6">
        <v>132979</v>
      </c>
      <c r="D14" s="23">
        <v>101111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1834364</v>
      </c>
      <c r="D15" s="23">
        <v>2761566</v>
      </c>
      <c r="E15" s="24">
        <v>2946300</v>
      </c>
      <c r="F15" s="6">
        <v>0</v>
      </c>
      <c r="G15" s="25">
        <v>0</v>
      </c>
      <c r="H15" s="26">
        <v>0</v>
      </c>
      <c r="I15" s="24">
        <v>4311300</v>
      </c>
      <c r="J15" s="6">
        <v>2866525</v>
      </c>
      <c r="K15" s="25">
        <v>3009854</v>
      </c>
    </row>
    <row r="16" spans="1:11" ht="13.5">
      <c r="A16" s="33" t="s">
        <v>26</v>
      </c>
      <c r="B16" s="6">
        <v>3098997</v>
      </c>
      <c r="C16" s="6">
        <v>5512365</v>
      </c>
      <c r="D16" s="23">
        <v>1114651</v>
      </c>
      <c r="E16" s="24">
        <v>3000000</v>
      </c>
      <c r="F16" s="6">
        <v>0</v>
      </c>
      <c r="G16" s="25">
        <v>0</v>
      </c>
      <c r="H16" s="26">
        <v>0</v>
      </c>
      <c r="I16" s="24">
        <v>2465000</v>
      </c>
      <c r="J16" s="6">
        <v>1416538</v>
      </c>
      <c r="K16" s="25">
        <v>1487365</v>
      </c>
    </row>
    <row r="17" spans="1:11" ht="13.5">
      <c r="A17" s="22" t="s">
        <v>27</v>
      </c>
      <c r="B17" s="6">
        <v>17035282</v>
      </c>
      <c r="C17" s="6">
        <v>20969386</v>
      </c>
      <c r="D17" s="23">
        <v>30345086</v>
      </c>
      <c r="E17" s="24">
        <v>43426160</v>
      </c>
      <c r="F17" s="6">
        <v>54853190</v>
      </c>
      <c r="G17" s="25">
        <v>54853190</v>
      </c>
      <c r="H17" s="26">
        <v>0</v>
      </c>
      <c r="I17" s="24">
        <v>37202728</v>
      </c>
      <c r="J17" s="6">
        <v>38609254</v>
      </c>
      <c r="K17" s="25">
        <v>40539080</v>
      </c>
    </row>
    <row r="18" spans="1:11" ht="13.5">
      <c r="A18" s="34" t="s">
        <v>28</v>
      </c>
      <c r="B18" s="35">
        <f>SUM(B11:B17)</f>
        <v>58842573</v>
      </c>
      <c r="C18" s="36">
        <f aca="true" t="shared" si="1" ref="C18:K18">SUM(C11:C17)</f>
        <v>84729897</v>
      </c>
      <c r="D18" s="37">
        <f t="shared" si="1"/>
        <v>88511985</v>
      </c>
      <c r="E18" s="35">
        <f t="shared" si="1"/>
        <v>114652072</v>
      </c>
      <c r="F18" s="36">
        <f t="shared" si="1"/>
        <v>119797234</v>
      </c>
      <c r="G18" s="38">
        <f t="shared" si="1"/>
        <v>119797234</v>
      </c>
      <c r="H18" s="39">
        <f t="shared" si="1"/>
        <v>0</v>
      </c>
      <c r="I18" s="35">
        <f t="shared" si="1"/>
        <v>124670949</v>
      </c>
      <c r="J18" s="36">
        <f t="shared" si="1"/>
        <v>128555367</v>
      </c>
      <c r="K18" s="38">
        <f t="shared" si="1"/>
        <v>134982954</v>
      </c>
    </row>
    <row r="19" spans="1:11" ht="13.5">
      <c r="A19" s="34" t="s">
        <v>29</v>
      </c>
      <c r="B19" s="40">
        <f>+B10-B18</f>
        <v>2413658</v>
      </c>
      <c r="C19" s="41">
        <f aca="true" t="shared" si="2" ref="C19:K19">+C10-C18</f>
        <v>5213089</v>
      </c>
      <c r="D19" s="42">
        <f t="shared" si="2"/>
        <v>6183993</v>
      </c>
      <c r="E19" s="40">
        <f t="shared" si="2"/>
        <v>-9617043</v>
      </c>
      <c r="F19" s="41">
        <f t="shared" si="2"/>
        <v>-2011001</v>
      </c>
      <c r="G19" s="43">
        <f t="shared" si="2"/>
        <v>-2011001</v>
      </c>
      <c r="H19" s="44">
        <f t="shared" si="2"/>
        <v>0</v>
      </c>
      <c r="I19" s="40">
        <f t="shared" si="2"/>
        <v>-12128238</v>
      </c>
      <c r="J19" s="41">
        <f t="shared" si="2"/>
        <v>-18060537</v>
      </c>
      <c r="K19" s="43">
        <f t="shared" si="2"/>
        <v>-19392932</v>
      </c>
    </row>
    <row r="20" spans="1:11" ht="13.5">
      <c r="A20" s="22" t="s">
        <v>30</v>
      </c>
      <c r="B20" s="24">
        <v>18482738</v>
      </c>
      <c r="C20" s="6">
        <v>16982408</v>
      </c>
      <c r="D20" s="23">
        <v>28052104</v>
      </c>
      <c r="E20" s="24">
        <v>31553000</v>
      </c>
      <c r="F20" s="6">
        <v>39553000</v>
      </c>
      <c r="G20" s="25">
        <v>39553000</v>
      </c>
      <c r="H20" s="26">
        <v>0</v>
      </c>
      <c r="I20" s="24">
        <v>73624100</v>
      </c>
      <c r="J20" s="6">
        <v>77305000</v>
      </c>
      <c r="K20" s="25">
        <v>81170550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20896396</v>
      </c>
      <c r="C22" s="52">
        <f aca="true" t="shared" si="3" ref="C22:K22">SUM(C19:C21)</f>
        <v>22195497</v>
      </c>
      <c r="D22" s="53">
        <f t="shared" si="3"/>
        <v>34236097</v>
      </c>
      <c r="E22" s="51">
        <f t="shared" si="3"/>
        <v>21935957</v>
      </c>
      <c r="F22" s="52">
        <f t="shared" si="3"/>
        <v>37541999</v>
      </c>
      <c r="G22" s="54">
        <f t="shared" si="3"/>
        <v>37541999</v>
      </c>
      <c r="H22" s="55">
        <f t="shared" si="3"/>
        <v>0</v>
      </c>
      <c r="I22" s="51">
        <f t="shared" si="3"/>
        <v>61495862</v>
      </c>
      <c r="J22" s="52">
        <f t="shared" si="3"/>
        <v>59244463</v>
      </c>
      <c r="K22" s="54">
        <f t="shared" si="3"/>
        <v>61777618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20896396</v>
      </c>
      <c r="C24" s="41">
        <f aca="true" t="shared" si="4" ref="C24:K24">SUM(C22:C23)</f>
        <v>22195497</v>
      </c>
      <c r="D24" s="42">
        <f t="shared" si="4"/>
        <v>34236097</v>
      </c>
      <c r="E24" s="40">
        <f t="shared" si="4"/>
        <v>21935957</v>
      </c>
      <c r="F24" s="41">
        <f t="shared" si="4"/>
        <v>37541999</v>
      </c>
      <c r="G24" s="43">
        <f t="shared" si="4"/>
        <v>37541999</v>
      </c>
      <c r="H24" s="44">
        <f t="shared" si="4"/>
        <v>0</v>
      </c>
      <c r="I24" s="40">
        <f t="shared" si="4"/>
        <v>61495862</v>
      </c>
      <c r="J24" s="41">
        <f t="shared" si="4"/>
        <v>59244463</v>
      </c>
      <c r="K24" s="43">
        <f t="shared" si="4"/>
        <v>61777618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27429292</v>
      </c>
      <c r="C27" s="7">
        <v>33694714</v>
      </c>
      <c r="D27" s="64">
        <v>34997755</v>
      </c>
      <c r="E27" s="65">
        <v>40020303</v>
      </c>
      <c r="F27" s="7">
        <v>58860169</v>
      </c>
      <c r="G27" s="66">
        <v>58860169</v>
      </c>
      <c r="H27" s="67">
        <v>0</v>
      </c>
      <c r="I27" s="65">
        <v>88188827</v>
      </c>
      <c r="J27" s="7">
        <v>92597000</v>
      </c>
      <c r="K27" s="66">
        <v>97227000</v>
      </c>
    </row>
    <row r="28" spans="1:11" ht="13.5">
      <c r="A28" s="68" t="s">
        <v>30</v>
      </c>
      <c r="B28" s="6">
        <v>25462474</v>
      </c>
      <c r="C28" s="6">
        <v>28766646</v>
      </c>
      <c r="D28" s="23">
        <v>31484381</v>
      </c>
      <c r="E28" s="24">
        <v>31553303</v>
      </c>
      <c r="F28" s="6">
        <v>41252169</v>
      </c>
      <c r="G28" s="25">
        <v>41252169</v>
      </c>
      <c r="H28" s="26">
        <v>0</v>
      </c>
      <c r="I28" s="24">
        <v>64493170</v>
      </c>
      <c r="J28" s="6">
        <v>67717000</v>
      </c>
      <c r="K28" s="25">
        <v>71103000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1966818</v>
      </c>
      <c r="C31" s="6">
        <v>4928068</v>
      </c>
      <c r="D31" s="23">
        <v>3513374</v>
      </c>
      <c r="E31" s="24">
        <v>8467000</v>
      </c>
      <c r="F31" s="6">
        <v>17608000</v>
      </c>
      <c r="G31" s="25">
        <v>17608000</v>
      </c>
      <c r="H31" s="26">
        <v>0</v>
      </c>
      <c r="I31" s="24">
        <v>23695657</v>
      </c>
      <c r="J31" s="6">
        <v>24880000</v>
      </c>
      <c r="K31" s="25">
        <v>26124000</v>
      </c>
    </row>
    <row r="32" spans="1:11" ht="13.5">
      <c r="A32" s="34" t="s">
        <v>36</v>
      </c>
      <c r="B32" s="7">
        <f>SUM(B28:B31)</f>
        <v>27429292</v>
      </c>
      <c r="C32" s="7">
        <f aca="true" t="shared" si="5" ref="C32:K32">SUM(C28:C31)</f>
        <v>33694714</v>
      </c>
      <c r="D32" s="64">
        <f t="shared" si="5"/>
        <v>34997755</v>
      </c>
      <c r="E32" s="65">
        <f t="shared" si="5"/>
        <v>40020303</v>
      </c>
      <c r="F32" s="7">
        <f t="shared" si="5"/>
        <v>58860169</v>
      </c>
      <c r="G32" s="66">
        <f t="shared" si="5"/>
        <v>58860169</v>
      </c>
      <c r="H32" s="67">
        <f t="shared" si="5"/>
        <v>0</v>
      </c>
      <c r="I32" s="65">
        <f t="shared" si="5"/>
        <v>88188827</v>
      </c>
      <c r="J32" s="7">
        <f t="shared" si="5"/>
        <v>92597000</v>
      </c>
      <c r="K32" s="66">
        <f t="shared" si="5"/>
        <v>97227000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48619244</v>
      </c>
      <c r="C35" s="6">
        <v>68119759</v>
      </c>
      <c r="D35" s="23">
        <v>78204485</v>
      </c>
      <c r="E35" s="24">
        <v>101076612</v>
      </c>
      <c r="F35" s="6">
        <v>73806533</v>
      </c>
      <c r="G35" s="25">
        <v>73806533</v>
      </c>
      <c r="H35" s="26">
        <v>107096933</v>
      </c>
      <c r="I35" s="24">
        <v>54655327</v>
      </c>
      <c r="J35" s="6">
        <v>57388093</v>
      </c>
      <c r="K35" s="25">
        <v>60257498</v>
      </c>
    </row>
    <row r="36" spans="1:11" ht="13.5">
      <c r="A36" s="22" t="s">
        <v>39</v>
      </c>
      <c r="B36" s="6">
        <v>175879850</v>
      </c>
      <c r="C36" s="6">
        <v>193178196</v>
      </c>
      <c r="D36" s="23">
        <v>216110680</v>
      </c>
      <c r="E36" s="24">
        <v>191886528</v>
      </c>
      <c r="F36" s="6">
        <v>173532467</v>
      </c>
      <c r="G36" s="25">
        <v>173532467</v>
      </c>
      <c r="H36" s="26">
        <v>242716973</v>
      </c>
      <c r="I36" s="24">
        <v>236359867</v>
      </c>
      <c r="J36" s="6">
        <v>248177860</v>
      </c>
      <c r="K36" s="25">
        <v>260586753</v>
      </c>
    </row>
    <row r="37" spans="1:11" ht="13.5">
      <c r="A37" s="22" t="s">
        <v>40</v>
      </c>
      <c r="B37" s="6">
        <v>12993123</v>
      </c>
      <c r="C37" s="6">
        <v>27797526</v>
      </c>
      <c r="D37" s="23">
        <v>25841680</v>
      </c>
      <c r="E37" s="24">
        <v>40636836</v>
      </c>
      <c r="F37" s="6">
        <v>-485559</v>
      </c>
      <c r="G37" s="25">
        <v>-485559</v>
      </c>
      <c r="H37" s="26">
        <v>68556826</v>
      </c>
      <c r="I37" s="24">
        <v>4861869</v>
      </c>
      <c r="J37" s="6">
        <v>5104963</v>
      </c>
      <c r="K37" s="25">
        <v>12122380</v>
      </c>
    </row>
    <row r="38" spans="1:11" ht="13.5">
      <c r="A38" s="22" t="s">
        <v>41</v>
      </c>
      <c r="B38" s="6">
        <v>5444634</v>
      </c>
      <c r="C38" s="6">
        <v>4985511</v>
      </c>
      <c r="D38" s="23">
        <v>5706040</v>
      </c>
      <c r="E38" s="24">
        <v>4985511</v>
      </c>
      <c r="F38" s="6">
        <v>859554</v>
      </c>
      <c r="G38" s="25">
        <v>859554</v>
      </c>
      <c r="H38" s="26">
        <v>229044035</v>
      </c>
      <c r="I38" s="24">
        <v>4345658</v>
      </c>
      <c r="J38" s="6">
        <v>4562940</v>
      </c>
      <c r="K38" s="25">
        <v>4791088</v>
      </c>
    </row>
    <row r="39" spans="1:11" ht="13.5">
      <c r="A39" s="22" t="s">
        <v>42</v>
      </c>
      <c r="B39" s="6">
        <v>206061337</v>
      </c>
      <c r="C39" s="6">
        <v>228514918</v>
      </c>
      <c r="D39" s="23">
        <v>262767445</v>
      </c>
      <c r="E39" s="24">
        <v>247340793</v>
      </c>
      <c r="F39" s="6">
        <v>246965005</v>
      </c>
      <c r="G39" s="25">
        <v>246965005</v>
      </c>
      <c r="H39" s="26">
        <v>52213045</v>
      </c>
      <c r="I39" s="24">
        <v>281807667</v>
      </c>
      <c r="J39" s="6">
        <v>295898050</v>
      </c>
      <c r="K39" s="25">
        <v>303930783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31982707</v>
      </c>
      <c r="C42" s="6">
        <v>52215936</v>
      </c>
      <c r="D42" s="23">
        <v>6992507</v>
      </c>
      <c r="E42" s="24">
        <v>49372708</v>
      </c>
      <c r="F42" s="6">
        <v>-71010353</v>
      </c>
      <c r="G42" s="25">
        <v>-71010353</v>
      </c>
      <c r="H42" s="26">
        <v>13757890</v>
      </c>
      <c r="I42" s="24">
        <v>69039946</v>
      </c>
      <c r="J42" s="6">
        <v>72492583</v>
      </c>
      <c r="K42" s="25">
        <v>12051784405</v>
      </c>
    </row>
    <row r="43" spans="1:11" ht="13.5">
      <c r="A43" s="22" t="s">
        <v>45</v>
      </c>
      <c r="B43" s="6">
        <v>-27430147</v>
      </c>
      <c r="C43" s="6">
        <v>-33494520</v>
      </c>
      <c r="D43" s="23">
        <v>-6587797</v>
      </c>
      <c r="E43" s="24">
        <v>-40019967</v>
      </c>
      <c r="F43" s="6">
        <v>-56501025</v>
      </c>
      <c r="G43" s="25">
        <v>-56501025</v>
      </c>
      <c r="H43" s="26">
        <v>-6945106</v>
      </c>
      <c r="I43" s="24">
        <v>-88187644</v>
      </c>
      <c r="J43" s="6">
        <v>-92597000</v>
      </c>
      <c r="K43" s="25">
        <v>-97226850</v>
      </c>
    </row>
    <row r="44" spans="1:11" ht="13.5">
      <c r="A44" s="22" t="s">
        <v>46</v>
      </c>
      <c r="B44" s="6">
        <v>223000</v>
      </c>
      <c r="C44" s="6">
        <v>218817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38813680</v>
      </c>
      <c r="C45" s="7">
        <v>57758256</v>
      </c>
      <c r="D45" s="64">
        <v>404710</v>
      </c>
      <c r="E45" s="65">
        <v>67110997</v>
      </c>
      <c r="F45" s="7">
        <v>-127511378</v>
      </c>
      <c r="G45" s="66">
        <v>-127511378</v>
      </c>
      <c r="H45" s="67">
        <v>6812784</v>
      </c>
      <c r="I45" s="65">
        <v>44583695</v>
      </c>
      <c r="J45" s="7">
        <v>24479278</v>
      </c>
      <c r="K45" s="66">
        <v>11979036833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38818024</v>
      </c>
      <c r="C48" s="6">
        <v>75545814</v>
      </c>
      <c r="D48" s="23">
        <v>83618840</v>
      </c>
      <c r="E48" s="24">
        <v>87982092</v>
      </c>
      <c r="F48" s="6">
        <v>58040924</v>
      </c>
      <c r="G48" s="25">
        <v>58040924</v>
      </c>
      <c r="H48" s="26">
        <v>108552109</v>
      </c>
      <c r="I48" s="24">
        <v>44583507</v>
      </c>
      <c r="J48" s="6">
        <v>46812683</v>
      </c>
      <c r="K48" s="25">
        <v>49153317</v>
      </c>
    </row>
    <row r="49" spans="1:11" ht="13.5">
      <c r="A49" s="22" t="s">
        <v>50</v>
      </c>
      <c r="B49" s="6">
        <f>+B75</f>
        <v>5885433.408082929</v>
      </c>
      <c r="C49" s="6">
        <f aca="true" t="shared" si="6" ref="C49:K49">+C75</f>
        <v>7621412.804956116</v>
      </c>
      <c r="D49" s="23">
        <f t="shared" si="6"/>
        <v>20367074.06317492</v>
      </c>
      <c r="E49" s="24">
        <f t="shared" si="6"/>
        <v>25198667.85960239</v>
      </c>
      <c r="F49" s="6">
        <f t="shared" si="6"/>
        <v>11217688.807661276</v>
      </c>
      <c r="G49" s="25">
        <f t="shared" si="6"/>
        <v>11217688.807661276</v>
      </c>
      <c r="H49" s="26">
        <f t="shared" si="6"/>
        <v>29706351</v>
      </c>
      <c r="I49" s="24">
        <f t="shared" si="6"/>
        <v>-4177297.794309549</v>
      </c>
      <c r="J49" s="6">
        <f t="shared" si="6"/>
        <v>-5244176.229327777</v>
      </c>
      <c r="K49" s="25">
        <f t="shared" si="6"/>
        <v>-1027652336.5791936</v>
      </c>
    </row>
    <row r="50" spans="1:11" ht="13.5">
      <c r="A50" s="34" t="s">
        <v>51</v>
      </c>
      <c r="B50" s="7">
        <f>+B48-B49</f>
        <v>32932590.59191707</v>
      </c>
      <c r="C50" s="7">
        <f aca="true" t="shared" si="7" ref="C50:K50">+C48-C49</f>
        <v>67924401.19504389</v>
      </c>
      <c r="D50" s="64">
        <f t="shared" si="7"/>
        <v>63251765.93682508</v>
      </c>
      <c r="E50" s="65">
        <f t="shared" si="7"/>
        <v>62783424.14039761</v>
      </c>
      <c r="F50" s="7">
        <f t="shared" si="7"/>
        <v>46823235.19233872</v>
      </c>
      <c r="G50" s="66">
        <f t="shared" si="7"/>
        <v>46823235.19233872</v>
      </c>
      <c r="H50" s="67">
        <f t="shared" si="7"/>
        <v>78845758</v>
      </c>
      <c r="I50" s="65">
        <f t="shared" si="7"/>
        <v>48760804.79430955</v>
      </c>
      <c r="J50" s="7">
        <f t="shared" si="7"/>
        <v>52056859.229327776</v>
      </c>
      <c r="K50" s="66">
        <f t="shared" si="7"/>
        <v>1076805653.5791936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53226806</v>
      </c>
      <c r="C53" s="6">
        <v>33694714</v>
      </c>
      <c r="D53" s="23">
        <v>34997755</v>
      </c>
      <c r="E53" s="24">
        <v>163105654</v>
      </c>
      <c r="F53" s="6">
        <v>181945520</v>
      </c>
      <c r="G53" s="25">
        <v>181945520</v>
      </c>
      <c r="H53" s="26">
        <v>123085351</v>
      </c>
      <c r="I53" s="24">
        <v>286712000</v>
      </c>
      <c r="J53" s="6">
        <v>21752000</v>
      </c>
      <c r="K53" s="25">
        <v>22839000</v>
      </c>
    </row>
    <row r="54" spans="1:11" ht="13.5">
      <c r="A54" s="22" t="s">
        <v>135</v>
      </c>
      <c r="B54" s="6">
        <v>13600515</v>
      </c>
      <c r="C54" s="6">
        <v>22742900</v>
      </c>
      <c r="D54" s="23">
        <v>12610385</v>
      </c>
      <c r="E54" s="24">
        <v>18000000</v>
      </c>
      <c r="F54" s="6">
        <v>16000000</v>
      </c>
      <c r="G54" s="25">
        <v>16000000</v>
      </c>
      <c r="H54" s="26">
        <v>0</v>
      </c>
      <c r="I54" s="24">
        <v>18000000</v>
      </c>
      <c r="J54" s="6">
        <v>20000000</v>
      </c>
      <c r="K54" s="25">
        <v>21000000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6197000</v>
      </c>
      <c r="J55" s="6">
        <v>6507000</v>
      </c>
      <c r="K55" s="25">
        <v>6826000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4311000</v>
      </c>
      <c r="J56" s="6">
        <v>4527000</v>
      </c>
      <c r="K56" s="25">
        <v>4753000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1200</v>
      </c>
      <c r="I59" s="24">
        <v>1300</v>
      </c>
      <c r="J59" s="6">
        <v>1365</v>
      </c>
      <c r="K59" s="25">
        <v>2048</v>
      </c>
    </row>
    <row r="60" spans="1:11" ht="13.5">
      <c r="A60" s="33" t="s">
        <v>58</v>
      </c>
      <c r="B60" s="6">
        <v>4046392</v>
      </c>
      <c r="C60" s="6">
        <v>5048569</v>
      </c>
      <c r="D60" s="23">
        <v>6590228</v>
      </c>
      <c r="E60" s="24">
        <v>4046392</v>
      </c>
      <c r="F60" s="6">
        <v>4046000</v>
      </c>
      <c r="G60" s="25">
        <v>4046000</v>
      </c>
      <c r="H60" s="26">
        <v>7586530</v>
      </c>
      <c r="I60" s="24">
        <v>8079654</v>
      </c>
      <c r="J60" s="6">
        <v>8483637</v>
      </c>
      <c r="K60" s="25">
        <v>8907819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59701</v>
      </c>
      <c r="C62" s="92">
        <v>59701</v>
      </c>
      <c r="D62" s="93">
        <v>59701</v>
      </c>
      <c r="E62" s="91">
        <v>59701</v>
      </c>
      <c r="F62" s="92">
        <v>60</v>
      </c>
      <c r="G62" s="93">
        <v>60</v>
      </c>
      <c r="H62" s="94">
        <v>59701</v>
      </c>
      <c r="I62" s="91">
        <v>60895</v>
      </c>
      <c r="J62" s="92">
        <v>60895</v>
      </c>
      <c r="K62" s="93">
        <v>60895</v>
      </c>
    </row>
    <row r="63" spans="1:11" ht="13.5">
      <c r="A63" s="90" t="s">
        <v>61</v>
      </c>
      <c r="B63" s="91">
        <v>4493</v>
      </c>
      <c r="C63" s="92">
        <v>4493</v>
      </c>
      <c r="D63" s="93">
        <v>4493</v>
      </c>
      <c r="E63" s="91">
        <v>4493</v>
      </c>
      <c r="F63" s="92">
        <v>4493</v>
      </c>
      <c r="G63" s="93">
        <v>4493</v>
      </c>
      <c r="H63" s="94">
        <v>4493</v>
      </c>
      <c r="I63" s="91">
        <v>4403</v>
      </c>
      <c r="J63" s="92">
        <v>4403</v>
      </c>
      <c r="K63" s="93">
        <v>4403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300</v>
      </c>
      <c r="C65" s="92">
        <v>300</v>
      </c>
      <c r="D65" s="93">
        <v>300</v>
      </c>
      <c r="E65" s="91">
        <v>300</v>
      </c>
      <c r="F65" s="92">
        <v>300</v>
      </c>
      <c r="G65" s="93">
        <v>300</v>
      </c>
      <c r="H65" s="94">
        <v>300</v>
      </c>
      <c r="I65" s="91">
        <v>306</v>
      </c>
      <c r="J65" s="92">
        <v>306</v>
      </c>
      <c r="K65" s="93">
        <v>306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0.6916877278458264</v>
      </c>
      <c r="C70" s="5">
        <f aca="true" t="shared" si="8" ref="C70:K70">IF(ISERROR(C71/C72),0,(C71/C72))</f>
        <v>1.9102027181813184</v>
      </c>
      <c r="D70" s="5">
        <f t="shared" si="8"/>
        <v>0.4164392966049305</v>
      </c>
      <c r="E70" s="5">
        <f t="shared" si="8"/>
        <v>1.1347955587831864</v>
      </c>
      <c r="F70" s="5">
        <f t="shared" si="8"/>
        <v>1.2233446352969126</v>
      </c>
      <c r="G70" s="5">
        <f t="shared" si="8"/>
        <v>1.2233446352969126</v>
      </c>
      <c r="H70" s="5">
        <f t="shared" si="8"/>
        <v>0</v>
      </c>
      <c r="I70" s="5">
        <f t="shared" si="8"/>
        <v>0.8548206574690124</v>
      </c>
      <c r="J70" s="5">
        <f t="shared" si="8"/>
        <v>0.9359536159191727</v>
      </c>
      <c r="K70" s="5">
        <f t="shared" si="8"/>
        <v>93.59547710715393</v>
      </c>
    </row>
    <row r="71" spans="1:11" ht="12.75" hidden="1">
      <c r="A71" s="1" t="s">
        <v>141</v>
      </c>
      <c r="B71" s="1">
        <f>+B83</f>
        <v>8486877</v>
      </c>
      <c r="C71" s="1">
        <f aca="true" t="shared" si="9" ref="C71:K71">+C83</f>
        <v>41475479</v>
      </c>
      <c r="D71" s="1">
        <f t="shared" si="9"/>
        <v>8283636</v>
      </c>
      <c r="E71" s="1">
        <f t="shared" si="9"/>
        <v>21031199</v>
      </c>
      <c r="F71" s="1">
        <f t="shared" si="9"/>
        <v>23069931</v>
      </c>
      <c r="G71" s="1">
        <f t="shared" si="9"/>
        <v>23069931</v>
      </c>
      <c r="H71" s="1">
        <f t="shared" si="9"/>
        <v>134780179</v>
      </c>
      <c r="I71" s="1">
        <f t="shared" si="9"/>
        <v>16620031</v>
      </c>
      <c r="J71" s="1">
        <f t="shared" si="9"/>
        <v>17451033</v>
      </c>
      <c r="K71" s="1">
        <f t="shared" si="9"/>
        <v>1832358527</v>
      </c>
    </row>
    <row r="72" spans="1:11" ht="12.75" hidden="1">
      <c r="A72" s="1" t="s">
        <v>142</v>
      </c>
      <c r="B72" s="1">
        <f>+B77</f>
        <v>12269810</v>
      </c>
      <c r="C72" s="1">
        <f aca="true" t="shared" si="10" ref="C72:K72">+C77</f>
        <v>21712606</v>
      </c>
      <c r="D72" s="1">
        <f t="shared" si="10"/>
        <v>19891581</v>
      </c>
      <c r="E72" s="1">
        <f t="shared" si="10"/>
        <v>18533029</v>
      </c>
      <c r="F72" s="1">
        <f t="shared" si="10"/>
        <v>18858080</v>
      </c>
      <c r="G72" s="1">
        <f t="shared" si="10"/>
        <v>18858080</v>
      </c>
      <c r="H72" s="1">
        <f t="shared" si="10"/>
        <v>0</v>
      </c>
      <c r="I72" s="1">
        <f t="shared" si="10"/>
        <v>19442711</v>
      </c>
      <c r="J72" s="1">
        <f t="shared" si="10"/>
        <v>18645190</v>
      </c>
      <c r="K72" s="1">
        <f t="shared" si="10"/>
        <v>19577426</v>
      </c>
    </row>
    <row r="73" spans="1:11" ht="12.75" hidden="1">
      <c r="A73" s="1" t="s">
        <v>143</v>
      </c>
      <c r="B73" s="1">
        <f>+B74</f>
        <v>916314.1666666666</v>
      </c>
      <c r="C73" s="1">
        <f aca="true" t="shared" si="11" ref="C73:K73">+(C78+C80+C81+C82)-(B78+B80+B81+B82)</f>
        <v>560283</v>
      </c>
      <c r="D73" s="1">
        <f t="shared" si="11"/>
        <v>1809829</v>
      </c>
      <c r="E73" s="1">
        <f t="shared" si="11"/>
        <v>923188</v>
      </c>
      <c r="F73" s="1">
        <f>+(F78+F80+F81+F82)-(D78+D80+D81+D82)</f>
        <v>3594277</v>
      </c>
      <c r="G73" s="1">
        <f>+(G78+G80+G81+G82)-(D78+D80+D81+D82)</f>
        <v>3594277</v>
      </c>
      <c r="H73" s="1">
        <f>+(H78+H80+H81+H82)-(D78+D80+D81+D82)</f>
        <v>-1962379</v>
      </c>
      <c r="I73" s="1">
        <f>+(I78+I80+I81+I82)-(E78+E80+E81+E82)</f>
        <v>-3022700</v>
      </c>
      <c r="J73" s="1">
        <f t="shared" si="11"/>
        <v>503590</v>
      </c>
      <c r="K73" s="1">
        <f t="shared" si="11"/>
        <v>528771</v>
      </c>
    </row>
    <row r="74" spans="1:11" ht="12.75" hidden="1">
      <c r="A74" s="1" t="s">
        <v>144</v>
      </c>
      <c r="B74" s="1">
        <f>+TREND(C74:E74)</f>
        <v>916314.1666666666</v>
      </c>
      <c r="C74" s="1">
        <f>+C73</f>
        <v>560283</v>
      </c>
      <c r="D74" s="1">
        <f aca="true" t="shared" si="12" ref="D74:K74">+D73</f>
        <v>1809829</v>
      </c>
      <c r="E74" s="1">
        <f t="shared" si="12"/>
        <v>923188</v>
      </c>
      <c r="F74" s="1">
        <f t="shared" si="12"/>
        <v>3594277</v>
      </c>
      <c r="G74" s="1">
        <f t="shared" si="12"/>
        <v>3594277</v>
      </c>
      <c r="H74" s="1">
        <f t="shared" si="12"/>
        <v>-1962379</v>
      </c>
      <c r="I74" s="1">
        <f t="shared" si="12"/>
        <v>-3022700</v>
      </c>
      <c r="J74" s="1">
        <f t="shared" si="12"/>
        <v>503590</v>
      </c>
      <c r="K74" s="1">
        <f t="shared" si="12"/>
        <v>528771</v>
      </c>
    </row>
    <row r="75" spans="1:11" ht="12.75" hidden="1">
      <c r="A75" s="1" t="s">
        <v>145</v>
      </c>
      <c r="B75" s="1">
        <f>+B84-(((B80+B81+B78)*B70)-B79)</f>
        <v>5885433.408082929</v>
      </c>
      <c r="C75" s="1">
        <f aca="true" t="shared" si="13" ref="C75:K75">+C84-(((C80+C81+C78)*C70)-C79)</f>
        <v>7621412.804956116</v>
      </c>
      <c r="D75" s="1">
        <f t="shared" si="13"/>
        <v>20367074.06317492</v>
      </c>
      <c r="E75" s="1">
        <f t="shared" si="13"/>
        <v>25198667.85960239</v>
      </c>
      <c r="F75" s="1">
        <f t="shared" si="13"/>
        <v>11217688.807661276</v>
      </c>
      <c r="G75" s="1">
        <f t="shared" si="13"/>
        <v>11217688.807661276</v>
      </c>
      <c r="H75" s="1">
        <f t="shared" si="13"/>
        <v>29706351</v>
      </c>
      <c r="I75" s="1">
        <f t="shared" si="13"/>
        <v>-4177297.794309549</v>
      </c>
      <c r="J75" s="1">
        <f t="shared" si="13"/>
        <v>-5244176.229327777</v>
      </c>
      <c r="K75" s="1">
        <f t="shared" si="13"/>
        <v>-1027652336.5791936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12269810</v>
      </c>
      <c r="C77" s="3">
        <v>21712606</v>
      </c>
      <c r="D77" s="3">
        <v>19891581</v>
      </c>
      <c r="E77" s="3">
        <v>18533029</v>
      </c>
      <c r="F77" s="3">
        <v>18858080</v>
      </c>
      <c r="G77" s="3">
        <v>18858080</v>
      </c>
      <c r="H77" s="3">
        <v>0</v>
      </c>
      <c r="I77" s="3">
        <v>19442711</v>
      </c>
      <c r="J77" s="3">
        <v>18645190</v>
      </c>
      <c r="K77" s="3">
        <v>19577426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12664817</v>
      </c>
      <c r="C79" s="3">
        <v>27413984</v>
      </c>
      <c r="D79" s="3">
        <v>25435695</v>
      </c>
      <c r="E79" s="3">
        <v>40058271</v>
      </c>
      <c r="F79" s="3">
        <v>30504462</v>
      </c>
      <c r="G79" s="3">
        <v>30504462</v>
      </c>
      <c r="H79" s="3">
        <v>29706351</v>
      </c>
      <c r="I79" s="3">
        <v>4432302</v>
      </c>
      <c r="J79" s="3">
        <v>4653917</v>
      </c>
      <c r="K79" s="3">
        <v>11648782</v>
      </c>
    </row>
    <row r="80" spans="1:11" ht="12.75" hidden="1">
      <c r="A80" s="2" t="s">
        <v>67</v>
      </c>
      <c r="B80" s="3">
        <v>5210200</v>
      </c>
      <c r="C80" s="3">
        <v>6063243</v>
      </c>
      <c r="D80" s="3">
        <v>7037845</v>
      </c>
      <c r="E80" s="3">
        <v>10443660</v>
      </c>
      <c r="F80" s="3">
        <v>13114749</v>
      </c>
      <c r="G80" s="3">
        <v>13114749</v>
      </c>
      <c r="H80" s="3">
        <v>9653098</v>
      </c>
      <c r="I80" s="3">
        <v>7288269</v>
      </c>
      <c r="J80" s="3">
        <v>7652682</v>
      </c>
      <c r="K80" s="3">
        <v>8035317</v>
      </c>
    </row>
    <row r="81" spans="1:11" ht="12.75" hidden="1">
      <c r="A81" s="2" t="s">
        <v>68</v>
      </c>
      <c r="B81" s="3">
        <v>4591020</v>
      </c>
      <c r="C81" s="3">
        <v>4298260</v>
      </c>
      <c r="D81" s="3">
        <v>5133487</v>
      </c>
      <c r="E81" s="3">
        <v>2650860</v>
      </c>
      <c r="F81" s="3">
        <v>2650860</v>
      </c>
      <c r="G81" s="3">
        <v>2650860</v>
      </c>
      <c r="H81" s="3">
        <v>555855</v>
      </c>
      <c r="I81" s="3">
        <v>2783551</v>
      </c>
      <c r="J81" s="3">
        <v>2922728</v>
      </c>
      <c r="K81" s="3">
        <v>3068864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8486877</v>
      </c>
      <c r="C83" s="3">
        <v>41475479</v>
      </c>
      <c r="D83" s="3">
        <v>8283636</v>
      </c>
      <c r="E83" s="3">
        <v>21031199</v>
      </c>
      <c r="F83" s="3">
        <v>23069931</v>
      </c>
      <c r="G83" s="3">
        <v>23069931</v>
      </c>
      <c r="H83" s="3">
        <v>134780179</v>
      </c>
      <c r="I83" s="3">
        <v>16620031</v>
      </c>
      <c r="J83" s="3">
        <v>17451033</v>
      </c>
      <c r="K83" s="3">
        <v>1832358527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131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4005670</v>
      </c>
      <c r="C5" s="6">
        <v>5904585</v>
      </c>
      <c r="D5" s="23">
        <v>6718708</v>
      </c>
      <c r="E5" s="24">
        <v>8500000</v>
      </c>
      <c r="F5" s="6">
        <v>8500000</v>
      </c>
      <c r="G5" s="25">
        <v>8500000</v>
      </c>
      <c r="H5" s="26">
        <v>0</v>
      </c>
      <c r="I5" s="24">
        <v>7922020</v>
      </c>
      <c r="J5" s="6">
        <v>8389419</v>
      </c>
      <c r="K5" s="25">
        <v>8859227</v>
      </c>
    </row>
    <row r="6" spans="1:11" ht="13.5">
      <c r="A6" s="22" t="s">
        <v>18</v>
      </c>
      <c r="B6" s="6">
        <v>1148332</v>
      </c>
      <c r="C6" s="6">
        <v>1336651</v>
      </c>
      <c r="D6" s="23">
        <v>1330607</v>
      </c>
      <c r="E6" s="24">
        <v>849000</v>
      </c>
      <c r="F6" s="6">
        <v>849000</v>
      </c>
      <c r="G6" s="25">
        <v>849000</v>
      </c>
      <c r="H6" s="26">
        <v>0</v>
      </c>
      <c r="I6" s="24">
        <v>786048</v>
      </c>
      <c r="J6" s="6">
        <v>832425</v>
      </c>
      <c r="K6" s="25">
        <v>879041</v>
      </c>
    </row>
    <row r="7" spans="1:11" ht="13.5">
      <c r="A7" s="22" t="s">
        <v>19</v>
      </c>
      <c r="B7" s="6">
        <v>2666967</v>
      </c>
      <c r="C7" s="6">
        <v>2295509</v>
      </c>
      <c r="D7" s="23">
        <v>2987628</v>
      </c>
      <c r="E7" s="24">
        <v>2000000</v>
      </c>
      <c r="F7" s="6">
        <v>3000000</v>
      </c>
      <c r="G7" s="25">
        <v>3000000</v>
      </c>
      <c r="H7" s="26">
        <v>0</v>
      </c>
      <c r="I7" s="24">
        <v>3887186</v>
      </c>
      <c r="J7" s="6">
        <v>4116530</v>
      </c>
      <c r="K7" s="25">
        <v>4347056</v>
      </c>
    </row>
    <row r="8" spans="1:11" ht="13.5">
      <c r="A8" s="22" t="s">
        <v>20</v>
      </c>
      <c r="B8" s="6">
        <v>79654091</v>
      </c>
      <c r="C8" s="6">
        <v>90709660</v>
      </c>
      <c r="D8" s="23">
        <v>101530138</v>
      </c>
      <c r="E8" s="24">
        <v>123111320</v>
      </c>
      <c r="F8" s="6">
        <v>123116320</v>
      </c>
      <c r="G8" s="25">
        <v>123116320</v>
      </c>
      <c r="H8" s="26">
        <v>0</v>
      </c>
      <c r="I8" s="24">
        <v>178247120</v>
      </c>
      <c r="J8" s="6">
        <v>166349960</v>
      </c>
      <c r="K8" s="25">
        <v>159481600</v>
      </c>
    </row>
    <row r="9" spans="1:11" ht="13.5">
      <c r="A9" s="22" t="s">
        <v>21</v>
      </c>
      <c r="B9" s="6">
        <v>3315337</v>
      </c>
      <c r="C9" s="6">
        <v>3487271</v>
      </c>
      <c r="D9" s="23">
        <v>6874834</v>
      </c>
      <c r="E9" s="24">
        <v>3589141</v>
      </c>
      <c r="F9" s="6">
        <v>6281865</v>
      </c>
      <c r="G9" s="25">
        <v>6281865</v>
      </c>
      <c r="H9" s="26">
        <v>0</v>
      </c>
      <c r="I9" s="24">
        <v>5109105</v>
      </c>
      <c r="J9" s="6">
        <v>5410543</v>
      </c>
      <c r="K9" s="25">
        <v>5713533</v>
      </c>
    </row>
    <row r="10" spans="1:11" ht="25.5">
      <c r="A10" s="27" t="s">
        <v>134</v>
      </c>
      <c r="B10" s="28">
        <f>SUM(B5:B9)</f>
        <v>90790397</v>
      </c>
      <c r="C10" s="29">
        <f aca="true" t="shared" si="0" ref="C10:K10">SUM(C5:C9)</f>
        <v>103733676</v>
      </c>
      <c r="D10" s="30">
        <f t="shared" si="0"/>
        <v>119441915</v>
      </c>
      <c r="E10" s="28">
        <f t="shared" si="0"/>
        <v>138049461</v>
      </c>
      <c r="F10" s="29">
        <f t="shared" si="0"/>
        <v>141747185</v>
      </c>
      <c r="G10" s="31">
        <f t="shared" si="0"/>
        <v>141747185</v>
      </c>
      <c r="H10" s="32">
        <f t="shared" si="0"/>
        <v>0</v>
      </c>
      <c r="I10" s="28">
        <f t="shared" si="0"/>
        <v>195951479</v>
      </c>
      <c r="J10" s="29">
        <f t="shared" si="0"/>
        <v>185098877</v>
      </c>
      <c r="K10" s="31">
        <f t="shared" si="0"/>
        <v>179280457</v>
      </c>
    </row>
    <row r="11" spans="1:11" ht="13.5">
      <c r="A11" s="22" t="s">
        <v>22</v>
      </c>
      <c r="B11" s="6">
        <v>27343283</v>
      </c>
      <c r="C11" s="6">
        <v>33303003</v>
      </c>
      <c r="D11" s="23">
        <v>39719108</v>
      </c>
      <c r="E11" s="24">
        <v>43690416</v>
      </c>
      <c r="F11" s="6">
        <v>45424516</v>
      </c>
      <c r="G11" s="25">
        <v>45424516</v>
      </c>
      <c r="H11" s="26">
        <v>0</v>
      </c>
      <c r="I11" s="24">
        <v>50010501</v>
      </c>
      <c r="J11" s="6">
        <v>52335988</v>
      </c>
      <c r="K11" s="25">
        <v>54900453</v>
      </c>
    </row>
    <row r="12" spans="1:11" ht="13.5">
      <c r="A12" s="22" t="s">
        <v>23</v>
      </c>
      <c r="B12" s="6">
        <v>10577834</v>
      </c>
      <c r="C12" s="6">
        <v>11904855</v>
      </c>
      <c r="D12" s="23">
        <v>13189971</v>
      </c>
      <c r="E12" s="24">
        <v>13184937</v>
      </c>
      <c r="F12" s="6">
        <v>14728650</v>
      </c>
      <c r="G12" s="25">
        <v>14728650</v>
      </c>
      <c r="H12" s="26">
        <v>0</v>
      </c>
      <c r="I12" s="24">
        <v>14967745</v>
      </c>
      <c r="J12" s="6">
        <v>15663745</v>
      </c>
      <c r="K12" s="25">
        <v>16431269</v>
      </c>
    </row>
    <row r="13" spans="1:11" ht="13.5">
      <c r="A13" s="22" t="s">
        <v>135</v>
      </c>
      <c r="B13" s="6">
        <v>30700904</v>
      </c>
      <c r="C13" s="6">
        <v>31948986</v>
      </c>
      <c r="D13" s="23">
        <v>17900215</v>
      </c>
      <c r="E13" s="24">
        <v>14250000</v>
      </c>
      <c r="F13" s="6">
        <v>14250000</v>
      </c>
      <c r="G13" s="25">
        <v>14250000</v>
      </c>
      <c r="H13" s="26">
        <v>0</v>
      </c>
      <c r="I13" s="24">
        <v>36965196</v>
      </c>
      <c r="J13" s="6">
        <v>39146143</v>
      </c>
      <c r="K13" s="25">
        <v>41338326</v>
      </c>
    </row>
    <row r="14" spans="1:11" ht="13.5">
      <c r="A14" s="22" t="s">
        <v>24</v>
      </c>
      <c r="B14" s="6">
        <v>124407</v>
      </c>
      <c r="C14" s="6">
        <v>308919</v>
      </c>
      <c r="D14" s="23">
        <v>228030</v>
      </c>
      <c r="E14" s="24">
        <v>0</v>
      </c>
      <c r="F14" s="6">
        <v>0</v>
      </c>
      <c r="G14" s="25">
        <v>0</v>
      </c>
      <c r="H14" s="26">
        <v>0</v>
      </c>
      <c r="I14" s="24">
        <v>900000</v>
      </c>
      <c r="J14" s="6">
        <v>953100</v>
      </c>
      <c r="K14" s="25">
        <v>1006474</v>
      </c>
    </row>
    <row r="15" spans="1:11" ht="13.5">
      <c r="A15" s="22" t="s">
        <v>25</v>
      </c>
      <c r="B15" s="6">
        <v>4670927</v>
      </c>
      <c r="C15" s="6">
        <v>5036291</v>
      </c>
      <c r="D15" s="23">
        <v>5890861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6241791</v>
      </c>
      <c r="C16" s="6">
        <v>685000</v>
      </c>
      <c r="D16" s="23">
        <v>2928000</v>
      </c>
      <c r="E16" s="24">
        <v>1540000</v>
      </c>
      <c r="F16" s="6">
        <v>3740000</v>
      </c>
      <c r="G16" s="25">
        <v>3740000</v>
      </c>
      <c r="H16" s="26">
        <v>0</v>
      </c>
      <c r="I16" s="24">
        <v>23900000</v>
      </c>
      <c r="J16" s="6">
        <v>11130100</v>
      </c>
      <c r="K16" s="25">
        <v>23361386</v>
      </c>
    </row>
    <row r="17" spans="1:11" ht="13.5">
      <c r="A17" s="22" t="s">
        <v>27</v>
      </c>
      <c r="B17" s="6">
        <v>50692698</v>
      </c>
      <c r="C17" s="6">
        <v>46896068</v>
      </c>
      <c r="D17" s="23">
        <v>41366722</v>
      </c>
      <c r="E17" s="24">
        <v>74431547</v>
      </c>
      <c r="F17" s="6">
        <v>73932577</v>
      </c>
      <c r="G17" s="25">
        <v>73932577</v>
      </c>
      <c r="H17" s="26">
        <v>0</v>
      </c>
      <c r="I17" s="24">
        <v>78617001</v>
      </c>
      <c r="J17" s="6">
        <v>83188738</v>
      </c>
      <c r="K17" s="25">
        <v>87847308</v>
      </c>
    </row>
    <row r="18" spans="1:11" ht="13.5">
      <c r="A18" s="34" t="s">
        <v>28</v>
      </c>
      <c r="B18" s="35">
        <f>SUM(B11:B17)</f>
        <v>130351844</v>
      </c>
      <c r="C18" s="36">
        <f aca="true" t="shared" si="1" ref="C18:K18">SUM(C11:C17)</f>
        <v>130083122</v>
      </c>
      <c r="D18" s="37">
        <f t="shared" si="1"/>
        <v>121222907</v>
      </c>
      <c r="E18" s="35">
        <f t="shared" si="1"/>
        <v>147096900</v>
      </c>
      <c r="F18" s="36">
        <f t="shared" si="1"/>
        <v>152075743</v>
      </c>
      <c r="G18" s="38">
        <f t="shared" si="1"/>
        <v>152075743</v>
      </c>
      <c r="H18" s="39">
        <f t="shared" si="1"/>
        <v>0</v>
      </c>
      <c r="I18" s="35">
        <f t="shared" si="1"/>
        <v>205360443</v>
      </c>
      <c r="J18" s="36">
        <f t="shared" si="1"/>
        <v>202417814</v>
      </c>
      <c r="K18" s="38">
        <f t="shared" si="1"/>
        <v>224885216</v>
      </c>
    </row>
    <row r="19" spans="1:11" ht="13.5">
      <c r="A19" s="34" t="s">
        <v>29</v>
      </c>
      <c r="B19" s="40">
        <f>+B10-B18</f>
        <v>-39561447</v>
      </c>
      <c r="C19" s="41">
        <f aca="true" t="shared" si="2" ref="C19:K19">+C10-C18</f>
        <v>-26349446</v>
      </c>
      <c r="D19" s="42">
        <f t="shared" si="2"/>
        <v>-1780992</v>
      </c>
      <c r="E19" s="40">
        <f t="shared" si="2"/>
        <v>-9047439</v>
      </c>
      <c r="F19" s="41">
        <f t="shared" si="2"/>
        <v>-10328558</v>
      </c>
      <c r="G19" s="43">
        <f t="shared" si="2"/>
        <v>-10328558</v>
      </c>
      <c r="H19" s="44">
        <f t="shared" si="2"/>
        <v>0</v>
      </c>
      <c r="I19" s="40">
        <f t="shared" si="2"/>
        <v>-9408964</v>
      </c>
      <c r="J19" s="41">
        <f t="shared" si="2"/>
        <v>-17318937</v>
      </c>
      <c r="K19" s="43">
        <f t="shared" si="2"/>
        <v>-45604759</v>
      </c>
    </row>
    <row r="20" spans="1:11" ht="13.5">
      <c r="A20" s="22" t="s">
        <v>30</v>
      </c>
      <c r="B20" s="24">
        <v>69456010</v>
      </c>
      <c r="C20" s="6">
        <v>92676577</v>
      </c>
      <c r="D20" s="23">
        <v>86206713</v>
      </c>
      <c r="E20" s="24">
        <v>70396000</v>
      </c>
      <c r="F20" s="6">
        <v>84895680</v>
      </c>
      <c r="G20" s="25">
        <v>84895680</v>
      </c>
      <c r="H20" s="26">
        <v>0</v>
      </c>
      <c r="I20" s="24">
        <v>40298880</v>
      </c>
      <c r="J20" s="6">
        <v>41831040</v>
      </c>
      <c r="K20" s="25">
        <v>44126400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29894563</v>
      </c>
      <c r="C22" s="52">
        <f aca="true" t="shared" si="3" ref="C22:K22">SUM(C19:C21)</f>
        <v>66327131</v>
      </c>
      <c r="D22" s="53">
        <f t="shared" si="3"/>
        <v>84425721</v>
      </c>
      <c r="E22" s="51">
        <f t="shared" si="3"/>
        <v>61348561</v>
      </c>
      <c r="F22" s="52">
        <f t="shared" si="3"/>
        <v>74567122</v>
      </c>
      <c r="G22" s="54">
        <f t="shared" si="3"/>
        <v>74567122</v>
      </c>
      <c r="H22" s="55">
        <f t="shared" si="3"/>
        <v>0</v>
      </c>
      <c r="I22" s="51">
        <f t="shared" si="3"/>
        <v>30889916</v>
      </c>
      <c r="J22" s="52">
        <f t="shared" si="3"/>
        <v>24512103</v>
      </c>
      <c r="K22" s="54">
        <f t="shared" si="3"/>
        <v>-1478359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29894563</v>
      </c>
      <c r="C24" s="41">
        <f aca="true" t="shared" si="4" ref="C24:K24">SUM(C22:C23)</f>
        <v>66327131</v>
      </c>
      <c r="D24" s="42">
        <f t="shared" si="4"/>
        <v>84425721</v>
      </c>
      <c r="E24" s="40">
        <f t="shared" si="4"/>
        <v>61348561</v>
      </c>
      <c r="F24" s="41">
        <f t="shared" si="4"/>
        <v>74567122</v>
      </c>
      <c r="G24" s="43">
        <f t="shared" si="4"/>
        <v>74567122</v>
      </c>
      <c r="H24" s="44">
        <f t="shared" si="4"/>
        <v>0</v>
      </c>
      <c r="I24" s="40">
        <f t="shared" si="4"/>
        <v>30889916</v>
      </c>
      <c r="J24" s="41">
        <f t="shared" si="4"/>
        <v>24512103</v>
      </c>
      <c r="K24" s="43">
        <f t="shared" si="4"/>
        <v>-1478359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58867990</v>
      </c>
      <c r="C27" s="7">
        <v>86055307</v>
      </c>
      <c r="D27" s="64">
        <v>92899473</v>
      </c>
      <c r="E27" s="65">
        <v>82595680</v>
      </c>
      <c r="F27" s="7">
        <v>107405680</v>
      </c>
      <c r="G27" s="66">
        <v>107405680</v>
      </c>
      <c r="H27" s="67">
        <v>0</v>
      </c>
      <c r="I27" s="65">
        <v>58148880</v>
      </c>
      <c r="J27" s="7">
        <v>41831040</v>
      </c>
      <c r="K27" s="66">
        <v>44126400</v>
      </c>
    </row>
    <row r="28" spans="1:11" ht="13.5">
      <c r="A28" s="68" t="s">
        <v>30</v>
      </c>
      <c r="B28" s="6">
        <v>58867990</v>
      </c>
      <c r="C28" s="6">
        <v>82426825</v>
      </c>
      <c r="D28" s="23">
        <v>83773966</v>
      </c>
      <c r="E28" s="24">
        <v>70395680</v>
      </c>
      <c r="F28" s="6">
        <v>85895680</v>
      </c>
      <c r="G28" s="25">
        <v>85895680</v>
      </c>
      <c r="H28" s="26">
        <v>0</v>
      </c>
      <c r="I28" s="24">
        <v>40298880</v>
      </c>
      <c r="J28" s="6">
        <v>41831040</v>
      </c>
      <c r="K28" s="25">
        <v>44126400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10000000</v>
      </c>
      <c r="G30" s="25">
        <v>10000000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3628482</v>
      </c>
      <c r="D31" s="23">
        <v>9125507</v>
      </c>
      <c r="E31" s="24">
        <v>12200000</v>
      </c>
      <c r="F31" s="6">
        <v>11510000</v>
      </c>
      <c r="G31" s="25">
        <v>11510000</v>
      </c>
      <c r="H31" s="26">
        <v>0</v>
      </c>
      <c r="I31" s="24">
        <v>17850000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58867990</v>
      </c>
      <c r="C32" s="7">
        <f aca="true" t="shared" si="5" ref="C32:K32">SUM(C28:C31)</f>
        <v>86055307</v>
      </c>
      <c r="D32" s="64">
        <f t="shared" si="5"/>
        <v>92899473</v>
      </c>
      <c r="E32" s="65">
        <f t="shared" si="5"/>
        <v>82595680</v>
      </c>
      <c r="F32" s="7">
        <f t="shared" si="5"/>
        <v>107405680</v>
      </c>
      <c r="G32" s="66">
        <f t="shared" si="5"/>
        <v>107405680</v>
      </c>
      <c r="H32" s="67">
        <f t="shared" si="5"/>
        <v>0</v>
      </c>
      <c r="I32" s="65">
        <f t="shared" si="5"/>
        <v>58148880</v>
      </c>
      <c r="J32" s="7">
        <f t="shared" si="5"/>
        <v>41831040</v>
      </c>
      <c r="K32" s="66">
        <f t="shared" si="5"/>
        <v>44126400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46216096</v>
      </c>
      <c r="C35" s="6">
        <v>59886089</v>
      </c>
      <c r="D35" s="23">
        <v>67914958</v>
      </c>
      <c r="E35" s="24">
        <v>65014020</v>
      </c>
      <c r="F35" s="6">
        <v>61126788</v>
      </c>
      <c r="G35" s="25">
        <v>61126788</v>
      </c>
      <c r="H35" s="26">
        <v>113647004</v>
      </c>
      <c r="I35" s="24">
        <v>73912895</v>
      </c>
      <c r="J35" s="6">
        <v>78273756</v>
      </c>
      <c r="K35" s="25">
        <v>82657087</v>
      </c>
    </row>
    <row r="36" spans="1:11" ht="13.5">
      <c r="A36" s="22" t="s">
        <v>39</v>
      </c>
      <c r="B36" s="6">
        <v>343565882</v>
      </c>
      <c r="C36" s="6">
        <v>381176626</v>
      </c>
      <c r="D36" s="23">
        <v>462644535</v>
      </c>
      <c r="E36" s="24">
        <v>301001249</v>
      </c>
      <c r="F36" s="6">
        <v>301001249</v>
      </c>
      <c r="G36" s="25">
        <v>301001249</v>
      </c>
      <c r="H36" s="26">
        <v>505684069</v>
      </c>
      <c r="I36" s="24">
        <v>589336501</v>
      </c>
      <c r="J36" s="6">
        <v>624107355</v>
      </c>
      <c r="K36" s="25">
        <v>659057367</v>
      </c>
    </row>
    <row r="37" spans="1:11" ht="13.5">
      <c r="A37" s="22" t="s">
        <v>40</v>
      </c>
      <c r="B37" s="6">
        <v>14347872</v>
      </c>
      <c r="C37" s="6">
        <v>23104928</v>
      </c>
      <c r="D37" s="23">
        <v>21147381</v>
      </c>
      <c r="E37" s="24">
        <v>7590000</v>
      </c>
      <c r="F37" s="6">
        <v>7590000</v>
      </c>
      <c r="G37" s="25">
        <v>7590000</v>
      </c>
      <c r="H37" s="26">
        <v>28558165</v>
      </c>
      <c r="I37" s="24">
        <v>16968772</v>
      </c>
      <c r="J37" s="6">
        <v>7379930</v>
      </c>
      <c r="K37" s="25">
        <v>7793206</v>
      </c>
    </row>
    <row r="38" spans="1:11" ht="13.5">
      <c r="A38" s="22" t="s">
        <v>41</v>
      </c>
      <c r="B38" s="6">
        <v>1698281</v>
      </c>
      <c r="C38" s="6">
        <v>1954969</v>
      </c>
      <c r="D38" s="23">
        <v>2490166</v>
      </c>
      <c r="E38" s="24">
        <v>2043290</v>
      </c>
      <c r="F38" s="6">
        <v>2043290</v>
      </c>
      <c r="G38" s="25">
        <v>2043290</v>
      </c>
      <c r="H38" s="26">
        <v>0</v>
      </c>
      <c r="I38" s="24">
        <v>2500000</v>
      </c>
      <c r="J38" s="6">
        <v>2647500</v>
      </c>
      <c r="K38" s="25">
        <v>2795760</v>
      </c>
    </row>
    <row r="39" spans="1:11" ht="13.5">
      <c r="A39" s="22" t="s">
        <v>42</v>
      </c>
      <c r="B39" s="6">
        <v>373735825</v>
      </c>
      <c r="C39" s="6">
        <v>416002818</v>
      </c>
      <c r="D39" s="23">
        <v>506921946</v>
      </c>
      <c r="E39" s="24">
        <v>356381979</v>
      </c>
      <c r="F39" s="6">
        <v>352494747</v>
      </c>
      <c r="G39" s="25">
        <v>352494747</v>
      </c>
      <c r="H39" s="26">
        <v>590772908</v>
      </c>
      <c r="I39" s="24">
        <v>643780624</v>
      </c>
      <c r="J39" s="6">
        <v>692353681</v>
      </c>
      <c r="K39" s="25">
        <v>731125487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64757331</v>
      </c>
      <c r="C42" s="6">
        <v>90695190</v>
      </c>
      <c r="D42" s="23">
        <v>99705548</v>
      </c>
      <c r="E42" s="24">
        <v>96845307</v>
      </c>
      <c r="F42" s="6">
        <v>99345554</v>
      </c>
      <c r="G42" s="25">
        <v>99345554</v>
      </c>
      <c r="H42" s="26">
        <v>117908526</v>
      </c>
      <c r="I42" s="24">
        <v>75009689</v>
      </c>
      <c r="J42" s="6">
        <v>71824467</v>
      </c>
      <c r="K42" s="25">
        <v>49429679</v>
      </c>
    </row>
    <row r="43" spans="1:11" ht="13.5">
      <c r="A43" s="22" t="s">
        <v>45</v>
      </c>
      <c r="B43" s="6">
        <v>-59353268</v>
      </c>
      <c r="C43" s="6">
        <v>-86035967</v>
      </c>
      <c r="D43" s="23">
        <v>-90427159</v>
      </c>
      <c r="E43" s="24">
        <v>-82595680</v>
      </c>
      <c r="F43" s="6">
        <v>-107405680</v>
      </c>
      <c r="G43" s="25">
        <v>-107405680</v>
      </c>
      <c r="H43" s="26">
        <v>-85590538</v>
      </c>
      <c r="I43" s="24">
        <v>-58748880</v>
      </c>
      <c r="J43" s="6">
        <v>-41831040</v>
      </c>
      <c r="K43" s="25">
        <v>-44126400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10000000</v>
      </c>
      <c r="G44" s="25">
        <v>10000000</v>
      </c>
      <c r="H44" s="26">
        <v>10000000</v>
      </c>
      <c r="I44" s="24">
        <v>-10000000</v>
      </c>
      <c r="J44" s="6">
        <v>-10000000</v>
      </c>
      <c r="K44" s="25">
        <v>0</v>
      </c>
    </row>
    <row r="45" spans="1:11" ht="13.5">
      <c r="A45" s="34" t="s">
        <v>47</v>
      </c>
      <c r="B45" s="7">
        <v>37890735</v>
      </c>
      <c r="C45" s="7">
        <v>42549958</v>
      </c>
      <c r="D45" s="64">
        <v>51828347</v>
      </c>
      <c r="E45" s="65">
        <v>57655296</v>
      </c>
      <c r="F45" s="7">
        <v>53768220</v>
      </c>
      <c r="G45" s="66">
        <v>53768220</v>
      </c>
      <c r="H45" s="67">
        <v>94032520</v>
      </c>
      <c r="I45" s="65">
        <v>60028873</v>
      </c>
      <c r="J45" s="7">
        <v>80022300</v>
      </c>
      <c r="K45" s="66">
        <v>85325579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37890735</v>
      </c>
      <c r="C48" s="6">
        <v>42549958</v>
      </c>
      <c r="D48" s="23">
        <v>51828346</v>
      </c>
      <c r="E48" s="24">
        <v>57655296</v>
      </c>
      <c r="F48" s="6">
        <v>53768064</v>
      </c>
      <c r="G48" s="25">
        <v>53768064</v>
      </c>
      <c r="H48" s="26">
        <v>98749440</v>
      </c>
      <c r="I48" s="24">
        <v>60028880</v>
      </c>
      <c r="J48" s="6">
        <v>63570584</v>
      </c>
      <c r="K48" s="25">
        <v>67130537</v>
      </c>
    </row>
    <row r="49" spans="1:11" ht="13.5">
      <c r="A49" s="22" t="s">
        <v>50</v>
      </c>
      <c r="B49" s="6">
        <f>+B75</f>
        <v>10193709.116436597</v>
      </c>
      <c r="C49" s="6">
        <f aca="true" t="shared" si="6" ref="C49:K49">+C75</f>
        <v>10038284.434994264</v>
      </c>
      <c r="D49" s="23">
        <f t="shared" si="6"/>
        <v>4166861.797362715</v>
      </c>
      <c r="E49" s="24">
        <f t="shared" si="6"/>
        <v>-2841937.5067747366</v>
      </c>
      <c r="F49" s="6">
        <f t="shared" si="6"/>
        <v>698681.4421172468</v>
      </c>
      <c r="G49" s="25">
        <f t="shared" si="6"/>
        <v>698681.4421172468</v>
      </c>
      <c r="H49" s="26">
        <f t="shared" si="6"/>
        <v>24686693</v>
      </c>
      <c r="I49" s="24">
        <f t="shared" si="6"/>
        <v>3638761.092143234</v>
      </c>
      <c r="J49" s="6">
        <f t="shared" si="6"/>
        <v>-5759906.685936205</v>
      </c>
      <c r="K49" s="25">
        <f t="shared" si="6"/>
        <v>-6082462.209734904</v>
      </c>
    </row>
    <row r="50" spans="1:11" ht="13.5">
      <c r="A50" s="34" t="s">
        <v>51</v>
      </c>
      <c r="B50" s="7">
        <f>+B48-B49</f>
        <v>27697025.883563403</v>
      </c>
      <c r="C50" s="7">
        <f aca="true" t="shared" si="7" ref="C50:K50">+C48-C49</f>
        <v>32511673.565005735</v>
      </c>
      <c r="D50" s="64">
        <f t="shared" si="7"/>
        <v>47661484.202637285</v>
      </c>
      <c r="E50" s="65">
        <f t="shared" si="7"/>
        <v>60497233.50677474</v>
      </c>
      <c r="F50" s="7">
        <f t="shared" si="7"/>
        <v>53069382.557882756</v>
      </c>
      <c r="G50" s="66">
        <f t="shared" si="7"/>
        <v>53069382.557882756</v>
      </c>
      <c r="H50" s="67">
        <f t="shared" si="7"/>
        <v>74062747</v>
      </c>
      <c r="I50" s="65">
        <f t="shared" si="7"/>
        <v>56390118.90785676</v>
      </c>
      <c r="J50" s="7">
        <f t="shared" si="7"/>
        <v>69330490.68593621</v>
      </c>
      <c r="K50" s="66">
        <f t="shared" si="7"/>
        <v>73212999.2097349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292664081</v>
      </c>
      <c r="C53" s="6">
        <v>254160183</v>
      </c>
      <c r="D53" s="23">
        <v>324151603</v>
      </c>
      <c r="E53" s="24">
        <v>524695680</v>
      </c>
      <c r="F53" s="6">
        <v>549505680</v>
      </c>
      <c r="G53" s="25">
        <v>549505680</v>
      </c>
      <c r="H53" s="26">
        <v>442100000</v>
      </c>
      <c r="I53" s="24">
        <v>539471807</v>
      </c>
      <c r="J53" s="6">
        <v>571301812</v>
      </c>
      <c r="K53" s="25">
        <v>603293033</v>
      </c>
    </row>
    <row r="54" spans="1:11" ht="13.5">
      <c r="A54" s="22" t="s">
        <v>135</v>
      </c>
      <c r="B54" s="6">
        <v>30700904</v>
      </c>
      <c r="C54" s="6">
        <v>31948986</v>
      </c>
      <c r="D54" s="23">
        <v>17900215</v>
      </c>
      <c r="E54" s="24">
        <v>14250000</v>
      </c>
      <c r="F54" s="6">
        <v>14250000</v>
      </c>
      <c r="G54" s="25">
        <v>14250000</v>
      </c>
      <c r="H54" s="26">
        <v>0</v>
      </c>
      <c r="I54" s="24">
        <v>36965196</v>
      </c>
      <c r="J54" s="6">
        <v>39146143</v>
      </c>
      <c r="K54" s="25">
        <v>41338326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2500000</v>
      </c>
      <c r="J55" s="6">
        <v>0</v>
      </c>
      <c r="K55" s="25">
        <v>0</v>
      </c>
    </row>
    <row r="56" spans="1:11" ht="13.5">
      <c r="A56" s="22" t="s">
        <v>55</v>
      </c>
      <c r="B56" s="6">
        <v>4670927</v>
      </c>
      <c r="C56" s="6">
        <v>5036291</v>
      </c>
      <c r="D56" s="23">
        <v>5890861</v>
      </c>
      <c r="E56" s="24">
        <v>12018000</v>
      </c>
      <c r="F56" s="6">
        <v>10518000</v>
      </c>
      <c r="G56" s="25">
        <v>10518000</v>
      </c>
      <c r="H56" s="26">
        <v>0</v>
      </c>
      <c r="I56" s="24">
        <v>13690000</v>
      </c>
      <c r="J56" s="6">
        <v>14498000</v>
      </c>
      <c r="K56" s="25">
        <v>15310000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35000</v>
      </c>
      <c r="C60" s="6">
        <v>35000</v>
      </c>
      <c r="D60" s="23">
        <v>50000</v>
      </c>
      <c r="E60" s="24">
        <v>2500</v>
      </c>
      <c r="F60" s="6">
        <v>50000</v>
      </c>
      <c r="G60" s="25">
        <v>50000</v>
      </c>
      <c r="H60" s="26">
        <v>50000</v>
      </c>
      <c r="I60" s="24">
        <v>50000</v>
      </c>
      <c r="J60" s="6">
        <v>50000</v>
      </c>
      <c r="K60" s="25">
        <v>50000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1970</v>
      </c>
      <c r="C65" s="92">
        <v>1970</v>
      </c>
      <c r="D65" s="93">
        <v>1970</v>
      </c>
      <c r="E65" s="91">
        <v>0</v>
      </c>
      <c r="F65" s="92">
        <v>1970</v>
      </c>
      <c r="G65" s="93">
        <v>1970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0.979768551004984</v>
      </c>
      <c r="C70" s="5">
        <f aca="true" t="shared" si="8" ref="C70:K70">IF(ISERROR(C71/C72),0,(C71/C72))</f>
        <v>0.9632310441704517</v>
      </c>
      <c r="D70" s="5">
        <f t="shared" si="8"/>
        <v>1.055568394553016</v>
      </c>
      <c r="E70" s="5">
        <f t="shared" si="8"/>
        <v>2.016917268099026</v>
      </c>
      <c r="F70" s="5">
        <f t="shared" si="8"/>
        <v>0.9242524326068967</v>
      </c>
      <c r="G70" s="5">
        <f t="shared" si="8"/>
        <v>0.9242524326068967</v>
      </c>
      <c r="H70" s="5">
        <f t="shared" si="8"/>
        <v>0</v>
      </c>
      <c r="I70" s="5">
        <f t="shared" si="8"/>
        <v>0.8936732571850986</v>
      </c>
      <c r="J70" s="5">
        <f t="shared" si="8"/>
        <v>0.8936736022632534</v>
      </c>
      <c r="K70" s="5">
        <f t="shared" si="8"/>
        <v>0.8936736241943577</v>
      </c>
    </row>
    <row r="71" spans="1:11" ht="12.75" hidden="1">
      <c r="A71" s="1" t="s">
        <v>141</v>
      </c>
      <c r="B71" s="1">
        <f>+B83</f>
        <v>8297992</v>
      </c>
      <c r="C71" s="1">
        <f aca="true" t="shared" si="9" ref="C71:K71">+C83</f>
        <v>10334031</v>
      </c>
      <c r="D71" s="1">
        <f t="shared" si="9"/>
        <v>15753460</v>
      </c>
      <c r="E71" s="1">
        <f t="shared" si="9"/>
        <v>26095160</v>
      </c>
      <c r="F71" s="1">
        <f t="shared" si="9"/>
        <v>14446865</v>
      </c>
      <c r="G71" s="1">
        <f t="shared" si="9"/>
        <v>14446865</v>
      </c>
      <c r="H71" s="1">
        <f t="shared" si="9"/>
        <v>14710434</v>
      </c>
      <c r="I71" s="1">
        <f t="shared" si="9"/>
        <v>12348038</v>
      </c>
      <c r="J71" s="1">
        <f t="shared" si="9"/>
        <v>13076578</v>
      </c>
      <c r="K71" s="1">
        <f t="shared" si="9"/>
        <v>13808867</v>
      </c>
    </row>
    <row r="72" spans="1:11" ht="12.75" hidden="1">
      <c r="A72" s="1" t="s">
        <v>142</v>
      </c>
      <c r="B72" s="1">
        <f>+B77</f>
        <v>8469339</v>
      </c>
      <c r="C72" s="1">
        <f aca="true" t="shared" si="10" ref="C72:K72">+C77</f>
        <v>10728507</v>
      </c>
      <c r="D72" s="1">
        <f t="shared" si="10"/>
        <v>14924149</v>
      </c>
      <c r="E72" s="1">
        <f t="shared" si="10"/>
        <v>12938141</v>
      </c>
      <c r="F72" s="1">
        <f t="shared" si="10"/>
        <v>15630865</v>
      </c>
      <c r="G72" s="1">
        <f t="shared" si="10"/>
        <v>15630865</v>
      </c>
      <c r="H72" s="1">
        <f t="shared" si="10"/>
        <v>0</v>
      </c>
      <c r="I72" s="1">
        <f t="shared" si="10"/>
        <v>13817173</v>
      </c>
      <c r="J72" s="1">
        <f t="shared" si="10"/>
        <v>14632387</v>
      </c>
      <c r="K72" s="1">
        <f t="shared" si="10"/>
        <v>15451801</v>
      </c>
    </row>
    <row r="73" spans="1:11" ht="12.75" hidden="1">
      <c r="A73" s="1" t="s">
        <v>143</v>
      </c>
      <c r="B73" s="1">
        <f>+B74</f>
        <v>8547116.666666668</v>
      </c>
      <c r="C73" s="1">
        <f aca="true" t="shared" si="11" ref="C73:K73">+(C78+C80+C81+C82)-(B78+B80+B81+B82)</f>
        <v>9010770</v>
      </c>
      <c r="D73" s="1">
        <f t="shared" si="11"/>
        <v>-1249519</v>
      </c>
      <c r="E73" s="1">
        <f t="shared" si="11"/>
        <v>-8727888</v>
      </c>
      <c r="F73" s="1">
        <f>+(F78+F80+F81+F82)-(D78+D80+D81+D82)</f>
        <v>-8727888</v>
      </c>
      <c r="G73" s="1">
        <f>+(G78+G80+G81+G82)-(D78+D80+D81+D82)</f>
        <v>-8727888</v>
      </c>
      <c r="H73" s="1">
        <f>+(H78+H80+H81+H82)-(D78+D80+D81+D82)</f>
        <v>-1189048</v>
      </c>
      <c r="I73" s="1">
        <f>+(I78+I80+I81+I82)-(E78+E80+E81+E82)</f>
        <v>6525291</v>
      </c>
      <c r="J73" s="1">
        <f t="shared" si="11"/>
        <v>819157</v>
      </c>
      <c r="K73" s="1">
        <f t="shared" si="11"/>
        <v>823378</v>
      </c>
    </row>
    <row r="74" spans="1:11" ht="12.75" hidden="1">
      <c r="A74" s="1" t="s">
        <v>144</v>
      </c>
      <c r="B74" s="1">
        <f>+TREND(C74:E74)</f>
        <v>8547116.666666668</v>
      </c>
      <c r="C74" s="1">
        <f>+C73</f>
        <v>9010770</v>
      </c>
      <c r="D74" s="1">
        <f aca="true" t="shared" si="12" ref="D74:K74">+D73</f>
        <v>-1249519</v>
      </c>
      <c r="E74" s="1">
        <f t="shared" si="12"/>
        <v>-8727888</v>
      </c>
      <c r="F74" s="1">
        <f t="shared" si="12"/>
        <v>-8727888</v>
      </c>
      <c r="G74" s="1">
        <f t="shared" si="12"/>
        <v>-8727888</v>
      </c>
      <c r="H74" s="1">
        <f t="shared" si="12"/>
        <v>-1189048</v>
      </c>
      <c r="I74" s="1">
        <f t="shared" si="12"/>
        <v>6525291</v>
      </c>
      <c r="J74" s="1">
        <f t="shared" si="12"/>
        <v>819157</v>
      </c>
      <c r="K74" s="1">
        <f t="shared" si="12"/>
        <v>823378</v>
      </c>
    </row>
    <row r="75" spans="1:11" ht="12.75" hidden="1">
      <c r="A75" s="1" t="s">
        <v>145</v>
      </c>
      <c r="B75" s="1">
        <f>+B84-(((B80+B81+B78)*B70)-B79)</f>
        <v>10193709.116436597</v>
      </c>
      <c r="C75" s="1">
        <f aca="true" t="shared" si="13" ref="C75:K75">+C84-(((C80+C81+C78)*C70)-C79)</f>
        <v>10038284.434994264</v>
      </c>
      <c r="D75" s="1">
        <f t="shared" si="13"/>
        <v>4166861.797362715</v>
      </c>
      <c r="E75" s="1">
        <f t="shared" si="13"/>
        <v>-2841937.5067747366</v>
      </c>
      <c r="F75" s="1">
        <f t="shared" si="13"/>
        <v>698681.4421172468</v>
      </c>
      <c r="G75" s="1">
        <f t="shared" si="13"/>
        <v>698681.4421172468</v>
      </c>
      <c r="H75" s="1">
        <f t="shared" si="13"/>
        <v>24686693</v>
      </c>
      <c r="I75" s="1">
        <f t="shared" si="13"/>
        <v>3638761.092143234</v>
      </c>
      <c r="J75" s="1">
        <f t="shared" si="13"/>
        <v>-5759906.685936205</v>
      </c>
      <c r="K75" s="1">
        <f t="shared" si="13"/>
        <v>-6082462.209734904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8469339</v>
      </c>
      <c r="C77" s="3">
        <v>10728507</v>
      </c>
      <c r="D77" s="3">
        <v>14924149</v>
      </c>
      <c r="E77" s="3">
        <v>12938141</v>
      </c>
      <c r="F77" s="3">
        <v>15630865</v>
      </c>
      <c r="G77" s="3">
        <v>15630865</v>
      </c>
      <c r="H77" s="3">
        <v>0</v>
      </c>
      <c r="I77" s="3">
        <v>13817173</v>
      </c>
      <c r="J77" s="3">
        <v>14632387</v>
      </c>
      <c r="K77" s="3">
        <v>15451801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14309196</v>
      </c>
      <c r="C79" s="3">
        <v>23016607</v>
      </c>
      <c r="D79" s="3">
        <v>21147381</v>
      </c>
      <c r="E79" s="3">
        <v>7500000</v>
      </c>
      <c r="F79" s="3">
        <v>7500000</v>
      </c>
      <c r="G79" s="3">
        <v>7500000</v>
      </c>
      <c r="H79" s="3">
        <v>24579276</v>
      </c>
      <c r="I79" s="3">
        <v>6968772</v>
      </c>
      <c r="J79" s="3">
        <v>7379930</v>
      </c>
      <c r="K79" s="3">
        <v>7793206</v>
      </c>
    </row>
    <row r="80" spans="1:11" ht="12.75" hidden="1">
      <c r="A80" s="2" t="s">
        <v>67</v>
      </c>
      <c r="B80" s="3">
        <v>5316178</v>
      </c>
      <c r="C80" s="3">
        <v>4173902</v>
      </c>
      <c r="D80" s="3">
        <v>5379484</v>
      </c>
      <c r="E80" s="3">
        <v>4500000</v>
      </c>
      <c r="F80" s="3">
        <v>4500000</v>
      </c>
      <c r="G80" s="3">
        <v>4500000</v>
      </c>
      <c r="H80" s="3">
        <v>2993513</v>
      </c>
      <c r="I80" s="3">
        <v>2038240</v>
      </c>
      <c r="J80" s="3">
        <v>2158496</v>
      </c>
      <c r="K80" s="3">
        <v>2279372</v>
      </c>
    </row>
    <row r="81" spans="1:11" ht="12.75" hidden="1">
      <c r="A81" s="2" t="s">
        <v>68</v>
      </c>
      <c r="B81" s="3">
        <v>3009183</v>
      </c>
      <c r="C81" s="3">
        <v>13162229</v>
      </c>
      <c r="D81" s="3">
        <v>10707128</v>
      </c>
      <c r="E81" s="3">
        <v>2858724</v>
      </c>
      <c r="F81" s="3">
        <v>2858724</v>
      </c>
      <c r="G81" s="3">
        <v>2858724</v>
      </c>
      <c r="H81" s="3">
        <v>11904051</v>
      </c>
      <c r="I81" s="3">
        <v>11845775</v>
      </c>
      <c r="J81" s="3">
        <v>12544676</v>
      </c>
      <c r="K81" s="3">
        <v>13247178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8297992</v>
      </c>
      <c r="C83" s="3">
        <v>10334031</v>
      </c>
      <c r="D83" s="3">
        <v>15753460</v>
      </c>
      <c r="E83" s="3">
        <v>26095160</v>
      </c>
      <c r="F83" s="3">
        <v>14446865</v>
      </c>
      <c r="G83" s="3">
        <v>14446865</v>
      </c>
      <c r="H83" s="3">
        <v>14710434</v>
      </c>
      <c r="I83" s="3">
        <v>12348038</v>
      </c>
      <c r="J83" s="3">
        <v>13076578</v>
      </c>
      <c r="K83" s="3">
        <v>13808867</v>
      </c>
    </row>
    <row r="84" spans="1:11" ht="12.75" hidden="1">
      <c r="A84" s="2" t="s">
        <v>71</v>
      </c>
      <c r="B84" s="3">
        <v>4041440</v>
      </c>
      <c r="C84" s="3">
        <v>3720377</v>
      </c>
      <c r="D84" s="3">
        <v>0</v>
      </c>
      <c r="E84" s="3">
        <v>4500000</v>
      </c>
      <c r="F84" s="3">
        <v>0</v>
      </c>
      <c r="G84" s="3">
        <v>0</v>
      </c>
      <c r="H84" s="3">
        <v>107417</v>
      </c>
      <c r="I84" s="3">
        <v>9077762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132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36248996</v>
      </c>
      <c r="C6" s="6">
        <v>39865234</v>
      </c>
      <c r="D6" s="23">
        <v>48904504</v>
      </c>
      <c r="E6" s="24">
        <v>45313157</v>
      </c>
      <c r="F6" s="6">
        <v>52603013</v>
      </c>
      <c r="G6" s="25">
        <v>52603013</v>
      </c>
      <c r="H6" s="26">
        <v>0</v>
      </c>
      <c r="I6" s="24">
        <v>55902000</v>
      </c>
      <c r="J6" s="6">
        <v>60222000</v>
      </c>
      <c r="K6" s="25">
        <v>64875000</v>
      </c>
    </row>
    <row r="7" spans="1:11" ht="13.5">
      <c r="A7" s="22" t="s">
        <v>19</v>
      </c>
      <c r="B7" s="6">
        <v>2201519</v>
      </c>
      <c r="C7" s="6">
        <v>2987674</v>
      </c>
      <c r="D7" s="23">
        <v>3343503</v>
      </c>
      <c r="E7" s="24">
        <v>2665500</v>
      </c>
      <c r="F7" s="6">
        <v>3500000</v>
      </c>
      <c r="G7" s="25">
        <v>3500000</v>
      </c>
      <c r="H7" s="26">
        <v>0</v>
      </c>
      <c r="I7" s="24">
        <v>4435000</v>
      </c>
      <c r="J7" s="6">
        <v>4878000</v>
      </c>
      <c r="K7" s="25">
        <v>5367000</v>
      </c>
    </row>
    <row r="8" spans="1:11" ht="13.5">
      <c r="A8" s="22" t="s">
        <v>20</v>
      </c>
      <c r="B8" s="6">
        <v>208256713</v>
      </c>
      <c r="C8" s="6">
        <v>208927016</v>
      </c>
      <c r="D8" s="23">
        <v>218196000</v>
      </c>
      <c r="E8" s="24">
        <v>293536000</v>
      </c>
      <c r="F8" s="6">
        <v>263823547</v>
      </c>
      <c r="G8" s="25">
        <v>263823547</v>
      </c>
      <c r="H8" s="26">
        <v>0</v>
      </c>
      <c r="I8" s="24">
        <v>302323125</v>
      </c>
      <c r="J8" s="6">
        <v>265225935</v>
      </c>
      <c r="K8" s="25">
        <v>283722890</v>
      </c>
    </row>
    <row r="9" spans="1:11" ht="13.5">
      <c r="A9" s="22" t="s">
        <v>21</v>
      </c>
      <c r="B9" s="6">
        <v>7285335</v>
      </c>
      <c r="C9" s="6">
        <v>2209606</v>
      </c>
      <c r="D9" s="23">
        <v>7496882</v>
      </c>
      <c r="E9" s="24">
        <v>10428944</v>
      </c>
      <c r="F9" s="6">
        <v>16228500</v>
      </c>
      <c r="G9" s="25">
        <v>16228500</v>
      </c>
      <c r="H9" s="26">
        <v>0</v>
      </c>
      <c r="I9" s="24">
        <v>7338000</v>
      </c>
      <c r="J9" s="6">
        <v>7774600</v>
      </c>
      <c r="K9" s="25">
        <v>8234096</v>
      </c>
    </row>
    <row r="10" spans="1:11" ht="25.5">
      <c r="A10" s="27" t="s">
        <v>134</v>
      </c>
      <c r="B10" s="28">
        <f>SUM(B5:B9)</f>
        <v>253992563</v>
      </c>
      <c r="C10" s="29">
        <f aca="true" t="shared" si="0" ref="C10:K10">SUM(C5:C9)</f>
        <v>253989530</v>
      </c>
      <c r="D10" s="30">
        <f t="shared" si="0"/>
        <v>277940889</v>
      </c>
      <c r="E10" s="28">
        <f t="shared" si="0"/>
        <v>351943601</v>
      </c>
      <c r="F10" s="29">
        <f t="shared" si="0"/>
        <v>336155060</v>
      </c>
      <c r="G10" s="31">
        <f t="shared" si="0"/>
        <v>336155060</v>
      </c>
      <c r="H10" s="32">
        <f t="shared" si="0"/>
        <v>0</v>
      </c>
      <c r="I10" s="28">
        <f t="shared" si="0"/>
        <v>369998125</v>
      </c>
      <c r="J10" s="29">
        <f t="shared" si="0"/>
        <v>338100535</v>
      </c>
      <c r="K10" s="31">
        <f t="shared" si="0"/>
        <v>362198986</v>
      </c>
    </row>
    <row r="11" spans="1:11" ht="13.5">
      <c r="A11" s="22" t="s">
        <v>22</v>
      </c>
      <c r="B11" s="6">
        <v>71974824</v>
      </c>
      <c r="C11" s="6">
        <v>79227602</v>
      </c>
      <c r="D11" s="23">
        <v>99942600</v>
      </c>
      <c r="E11" s="24">
        <v>114274335</v>
      </c>
      <c r="F11" s="6">
        <v>104700335</v>
      </c>
      <c r="G11" s="25">
        <v>104700335</v>
      </c>
      <c r="H11" s="26">
        <v>0</v>
      </c>
      <c r="I11" s="24">
        <v>122390409</v>
      </c>
      <c r="J11" s="6">
        <v>131488666</v>
      </c>
      <c r="K11" s="25">
        <v>140571000</v>
      </c>
    </row>
    <row r="12" spans="1:11" ht="13.5">
      <c r="A12" s="22" t="s">
        <v>23</v>
      </c>
      <c r="B12" s="6">
        <v>4413410</v>
      </c>
      <c r="C12" s="6">
        <v>4622013</v>
      </c>
      <c r="D12" s="23">
        <v>5249110</v>
      </c>
      <c r="E12" s="24">
        <v>6655053</v>
      </c>
      <c r="F12" s="6">
        <v>6655053</v>
      </c>
      <c r="G12" s="25">
        <v>6655053</v>
      </c>
      <c r="H12" s="26">
        <v>0</v>
      </c>
      <c r="I12" s="24">
        <v>7320558</v>
      </c>
      <c r="J12" s="6">
        <v>7723189</v>
      </c>
      <c r="K12" s="25">
        <v>8132518</v>
      </c>
    </row>
    <row r="13" spans="1:11" ht="13.5">
      <c r="A13" s="22" t="s">
        <v>135</v>
      </c>
      <c r="B13" s="6">
        <v>22279001</v>
      </c>
      <c r="C13" s="6">
        <v>28991761</v>
      </c>
      <c r="D13" s="23">
        <v>37050413</v>
      </c>
      <c r="E13" s="24">
        <v>21396213</v>
      </c>
      <c r="F13" s="6">
        <v>35000000</v>
      </c>
      <c r="G13" s="25">
        <v>35000000</v>
      </c>
      <c r="H13" s="26">
        <v>0</v>
      </c>
      <c r="I13" s="24">
        <v>30299692</v>
      </c>
      <c r="J13" s="6">
        <v>35306030</v>
      </c>
      <c r="K13" s="25">
        <v>40117002</v>
      </c>
    </row>
    <row r="14" spans="1:11" ht="13.5">
      <c r="A14" s="22" t="s">
        <v>24</v>
      </c>
      <c r="B14" s="6">
        <v>3972107</v>
      </c>
      <c r="C14" s="6">
        <v>3791886</v>
      </c>
      <c r="D14" s="23">
        <v>3510373</v>
      </c>
      <c r="E14" s="24">
        <v>2638911</v>
      </c>
      <c r="F14" s="6">
        <v>3200000</v>
      </c>
      <c r="G14" s="25">
        <v>3200000</v>
      </c>
      <c r="H14" s="26">
        <v>0</v>
      </c>
      <c r="I14" s="24">
        <v>2278389</v>
      </c>
      <c r="J14" s="6">
        <v>1930614</v>
      </c>
      <c r="K14" s="25">
        <v>1601405</v>
      </c>
    </row>
    <row r="15" spans="1:11" ht="13.5">
      <c r="A15" s="22" t="s">
        <v>25</v>
      </c>
      <c r="B15" s="6">
        <v>8217546</v>
      </c>
      <c r="C15" s="6">
        <v>9709726</v>
      </c>
      <c r="D15" s="23">
        <v>9487077</v>
      </c>
      <c r="E15" s="24">
        <v>5472300</v>
      </c>
      <c r="F15" s="6">
        <v>8008954</v>
      </c>
      <c r="G15" s="25">
        <v>8008954</v>
      </c>
      <c r="H15" s="26">
        <v>0</v>
      </c>
      <c r="I15" s="24">
        <v>8705737</v>
      </c>
      <c r="J15" s="6">
        <v>9463136</v>
      </c>
      <c r="K15" s="25">
        <v>10286429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21400010</v>
      </c>
      <c r="G16" s="25">
        <v>21400010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247391969</v>
      </c>
      <c r="C17" s="6">
        <v>213874662</v>
      </c>
      <c r="D17" s="23">
        <v>246208910</v>
      </c>
      <c r="E17" s="24">
        <v>190721507</v>
      </c>
      <c r="F17" s="6">
        <v>197316701</v>
      </c>
      <c r="G17" s="25">
        <v>197316701</v>
      </c>
      <c r="H17" s="26">
        <v>0</v>
      </c>
      <c r="I17" s="24">
        <v>226586081</v>
      </c>
      <c r="J17" s="6">
        <v>180095299</v>
      </c>
      <c r="K17" s="25">
        <v>188320189</v>
      </c>
    </row>
    <row r="18" spans="1:11" ht="13.5">
      <c r="A18" s="34" t="s">
        <v>28</v>
      </c>
      <c r="B18" s="35">
        <f>SUM(B11:B17)</f>
        <v>358248857</v>
      </c>
      <c r="C18" s="36">
        <f aca="true" t="shared" si="1" ref="C18:K18">SUM(C11:C17)</f>
        <v>340217650</v>
      </c>
      <c r="D18" s="37">
        <f t="shared" si="1"/>
        <v>401448483</v>
      </c>
      <c r="E18" s="35">
        <f t="shared" si="1"/>
        <v>341158319</v>
      </c>
      <c r="F18" s="36">
        <f t="shared" si="1"/>
        <v>376281053</v>
      </c>
      <c r="G18" s="38">
        <f t="shared" si="1"/>
        <v>376281053</v>
      </c>
      <c r="H18" s="39">
        <f t="shared" si="1"/>
        <v>0</v>
      </c>
      <c r="I18" s="35">
        <f t="shared" si="1"/>
        <v>397580866</v>
      </c>
      <c r="J18" s="36">
        <f t="shared" si="1"/>
        <v>366006934</v>
      </c>
      <c r="K18" s="38">
        <f t="shared" si="1"/>
        <v>389028543</v>
      </c>
    </row>
    <row r="19" spans="1:11" ht="13.5">
      <c r="A19" s="34" t="s">
        <v>29</v>
      </c>
      <c r="B19" s="40">
        <f>+B10-B18</f>
        <v>-104256294</v>
      </c>
      <c r="C19" s="41">
        <f aca="true" t="shared" si="2" ref="C19:K19">+C10-C18</f>
        <v>-86228120</v>
      </c>
      <c r="D19" s="42">
        <f t="shared" si="2"/>
        <v>-123507594</v>
      </c>
      <c r="E19" s="40">
        <f t="shared" si="2"/>
        <v>10785282</v>
      </c>
      <c r="F19" s="41">
        <f t="shared" si="2"/>
        <v>-40125993</v>
      </c>
      <c r="G19" s="43">
        <f t="shared" si="2"/>
        <v>-40125993</v>
      </c>
      <c r="H19" s="44">
        <f t="shared" si="2"/>
        <v>0</v>
      </c>
      <c r="I19" s="40">
        <f t="shared" si="2"/>
        <v>-27582741</v>
      </c>
      <c r="J19" s="41">
        <f t="shared" si="2"/>
        <v>-27906399</v>
      </c>
      <c r="K19" s="43">
        <f t="shared" si="2"/>
        <v>-26829557</v>
      </c>
    </row>
    <row r="20" spans="1:11" ht="13.5">
      <c r="A20" s="22" t="s">
        <v>30</v>
      </c>
      <c r="B20" s="24">
        <v>177773247</v>
      </c>
      <c r="C20" s="6">
        <v>246502333</v>
      </c>
      <c r="D20" s="23">
        <v>260886458</v>
      </c>
      <c r="E20" s="24">
        <v>245526000</v>
      </c>
      <c r="F20" s="6">
        <v>252033457</v>
      </c>
      <c r="G20" s="25">
        <v>252033457</v>
      </c>
      <c r="H20" s="26">
        <v>0</v>
      </c>
      <c r="I20" s="24">
        <v>298289875</v>
      </c>
      <c r="J20" s="6">
        <v>321768065</v>
      </c>
      <c r="K20" s="25">
        <v>424117110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73516953</v>
      </c>
      <c r="C22" s="52">
        <f aca="true" t="shared" si="3" ref="C22:K22">SUM(C19:C21)</f>
        <v>160274213</v>
      </c>
      <c r="D22" s="53">
        <f t="shared" si="3"/>
        <v>137378864</v>
      </c>
      <c r="E22" s="51">
        <f t="shared" si="3"/>
        <v>256311282</v>
      </c>
      <c r="F22" s="52">
        <f t="shared" si="3"/>
        <v>211907464</v>
      </c>
      <c r="G22" s="54">
        <f t="shared" si="3"/>
        <v>211907464</v>
      </c>
      <c r="H22" s="55">
        <f t="shared" si="3"/>
        <v>0</v>
      </c>
      <c r="I22" s="51">
        <f t="shared" si="3"/>
        <v>270707134</v>
      </c>
      <c r="J22" s="52">
        <f t="shared" si="3"/>
        <v>293861666</v>
      </c>
      <c r="K22" s="54">
        <f t="shared" si="3"/>
        <v>397287553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73516953</v>
      </c>
      <c r="C24" s="41">
        <f aca="true" t="shared" si="4" ref="C24:K24">SUM(C22:C23)</f>
        <v>160274213</v>
      </c>
      <c r="D24" s="42">
        <f t="shared" si="4"/>
        <v>137378864</v>
      </c>
      <c r="E24" s="40">
        <f t="shared" si="4"/>
        <v>256311282</v>
      </c>
      <c r="F24" s="41">
        <f t="shared" si="4"/>
        <v>211907464</v>
      </c>
      <c r="G24" s="43">
        <f t="shared" si="4"/>
        <v>211907464</v>
      </c>
      <c r="H24" s="44">
        <f t="shared" si="4"/>
        <v>0</v>
      </c>
      <c r="I24" s="40">
        <f t="shared" si="4"/>
        <v>270707134</v>
      </c>
      <c r="J24" s="41">
        <f t="shared" si="4"/>
        <v>293861666</v>
      </c>
      <c r="K24" s="43">
        <f t="shared" si="4"/>
        <v>397287553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157013708</v>
      </c>
      <c r="C27" s="7">
        <v>163035320</v>
      </c>
      <c r="D27" s="64">
        <v>188113084</v>
      </c>
      <c r="E27" s="65">
        <v>259260000</v>
      </c>
      <c r="F27" s="7">
        <v>264342436</v>
      </c>
      <c r="G27" s="66">
        <v>264342436</v>
      </c>
      <c r="H27" s="67">
        <v>0</v>
      </c>
      <c r="I27" s="65">
        <v>306649875</v>
      </c>
      <c r="J27" s="7">
        <v>329944314</v>
      </c>
      <c r="K27" s="66">
        <v>432726703</v>
      </c>
    </row>
    <row r="28" spans="1:11" ht="13.5">
      <c r="A28" s="68" t="s">
        <v>30</v>
      </c>
      <c r="B28" s="6">
        <v>157013707</v>
      </c>
      <c r="C28" s="6">
        <v>162106451</v>
      </c>
      <c r="D28" s="23">
        <v>184251401</v>
      </c>
      <c r="E28" s="24">
        <v>245776000</v>
      </c>
      <c r="F28" s="6">
        <v>257533457</v>
      </c>
      <c r="G28" s="25">
        <v>257533457</v>
      </c>
      <c r="H28" s="26">
        <v>0</v>
      </c>
      <c r="I28" s="24">
        <v>298289875</v>
      </c>
      <c r="J28" s="6">
        <v>321768065</v>
      </c>
      <c r="K28" s="25">
        <v>424117110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928868</v>
      </c>
      <c r="D31" s="23">
        <v>3861683</v>
      </c>
      <c r="E31" s="24">
        <v>13484000</v>
      </c>
      <c r="F31" s="6">
        <v>6808979</v>
      </c>
      <c r="G31" s="25">
        <v>6808979</v>
      </c>
      <c r="H31" s="26">
        <v>0</v>
      </c>
      <c r="I31" s="24">
        <v>8360000</v>
      </c>
      <c r="J31" s="6">
        <v>8176250</v>
      </c>
      <c r="K31" s="25">
        <v>8609592</v>
      </c>
    </row>
    <row r="32" spans="1:11" ht="13.5">
      <c r="A32" s="34" t="s">
        <v>36</v>
      </c>
      <c r="B32" s="7">
        <f>SUM(B28:B31)</f>
        <v>157013707</v>
      </c>
      <c r="C32" s="7">
        <f aca="true" t="shared" si="5" ref="C32:K32">SUM(C28:C31)</f>
        <v>163035319</v>
      </c>
      <c r="D32" s="64">
        <f t="shared" si="5"/>
        <v>188113084</v>
      </c>
      <c r="E32" s="65">
        <f t="shared" si="5"/>
        <v>259260000</v>
      </c>
      <c r="F32" s="7">
        <f t="shared" si="5"/>
        <v>264342436</v>
      </c>
      <c r="G32" s="66">
        <f t="shared" si="5"/>
        <v>264342436</v>
      </c>
      <c r="H32" s="67">
        <f t="shared" si="5"/>
        <v>0</v>
      </c>
      <c r="I32" s="65">
        <f t="shared" si="5"/>
        <v>306649875</v>
      </c>
      <c r="J32" s="7">
        <f t="shared" si="5"/>
        <v>329944315</v>
      </c>
      <c r="K32" s="66">
        <f t="shared" si="5"/>
        <v>432726702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17564141</v>
      </c>
      <c r="C35" s="6">
        <v>87168694</v>
      </c>
      <c r="D35" s="23">
        <v>90804651</v>
      </c>
      <c r="E35" s="24">
        <v>69478215</v>
      </c>
      <c r="F35" s="6">
        <v>41940000</v>
      </c>
      <c r="G35" s="25">
        <v>41940000</v>
      </c>
      <c r="H35" s="26">
        <v>128622701</v>
      </c>
      <c r="I35" s="24">
        <v>91002047</v>
      </c>
      <c r="J35" s="6">
        <v>108014675</v>
      </c>
      <c r="K35" s="25">
        <v>164505335</v>
      </c>
    </row>
    <row r="36" spans="1:11" ht="13.5">
      <c r="A36" s="22" t="s">
        <v>39</v>
      </c>
      <c r="B36" s="6">
        <v>991575914</v>
      </c>
      <c r="C36" s="6">
        <v>1151159083</v>
      </c>
      <c r="D36" s="23">
        <v>1280149706</v>
      </c>
      <c r="E36" s="24">
        <v>1549446087</v>
      </c>
      <c r="F36" s="6">
        <v>1535342000</v>
      </c>
      <c r="G36" s="25">
        <v>1535342000</v>
      </c>
      <c r="H36" s="26">
        <v>1398079305</v>
      </c>
      <c r="I36" s="24">
        <v>1629256273</v>
      </c>
      <c r="J36" s="6">
        <v>1938300587</v>
      </c>
      <c r="K36" s="25">
        <v>2354240286</v>
      </c>
    </row>
    <row r="37" spans="1:11" ht="13.5">
      <c r="A37" s="22" t="s">
        <v>40</v>
      </c>
      <c r="B37" s="6">
        <v>89642459</v>
      </c>
      <c r="C37" s="6">
        <v>129435738</v>
      </c>
      <c r="D37" s="23">
        <v>120615647</v>
      </c>
      <c r="E37" s="24">
        <v>64952271</v>
      </c>
      <c r="F37" s="6">
        <v>64952000</v>
      </c>
      <c r="G37" s="25">
        <v>64952000</v>
      </c>
      <c r="H37" s="26">
        <v>50671088</v>
      </c>
      <c r="I37" s="24">
        <v>58662287</v>
      </c>
      <c r="J37" s="6">
        <v>52771473</v>
      </c>
      <c r="K37" s="25">
        <v>50393393</v>
      </c>
    </row>
    <row r="38" spans="1:11" ht="13.5">
      <c r="A38" s="22" t="s">
        <v>41</v>
      </c>
      <c r="B38" s="6">
        <v>39548973</v>
      </c>
      <c r="C38" s="6">
        <v>37053469</v>
      </c>
      <c r="D38" s="23">
        <v>41121364</v>
      </c>
      <c r="E38" s="24">
        <v>31936175</v>
      </c>
      <c r="F38" s="6">
        <v>31936000</v>
      </c>
      <c r="G38" s="25">
        <v>31936000</v>
      </c>
      <c r="H38" s="26">
        <v>38646263</v>
      </c>
      <c r="I38" s="24">
        <v>31017741</v>
      </c>
      <c r="J38" s="6">
        <v>29524074</v>
      </c>
      <c r="K38" s="25">
        <v>28832769</v>
      </c>
    </row>
    <row r="39" spans="1:11" ht="13.5">
      <c r="A39" s="22" t="s">
        <v>42</v>
      </c>
      <c r="B39" s="6">
        <v>879948623</v>
      </c>
      <c r="C39" s="6">
        <v>1071838570</v>
      </c>
      <c r="D39" s="23">
        <v>1209217346</v>
      </c>
      <c r="E39" s="24">
        <v>1522035857</v>
      </c>
      <c r="F39" s="6">
        <v>1480394000</v>
      </c>
      <c r="G39" s="25">
        <v>1480394000</v>
      </c>
      <c r="H39" s="26">
        <v>1437384655</v>
      </c>
      <c r="I39" s="24">
        <v>1630578292</v>
      </c>
      <c r="J39" s="6">
        <v>1964019715</v>
      </c>
      <c r="K39" s="25">
        <v>2439519459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119770402</v>
      </c>
      <c r="C42" s="6">
        <v>184741847</v>
      </c>
      <c r="D42" s="23">
        <v>203264304</v>
      </c>
      <c r="E42" s="24">
        <v>277001487</v>
      </c>
      <c r="F42" s="6">
        <v>290047485</v>
      </c>
      <c r="G42" s="25">
        <v>290047485</v>
      </c>
      <c r="H42" s="26">
        <v>193194346</v>
      </c>
      <c r="I42" s="24">
        <v>296494118</v>
      </c>
      <c r="J42" s="6">
        <v>323413318</v>
      </c>
      <c r="K42" s="25">
        <v>430551509</v>
      </c>
    </row>
    <row r="43" spans="1:11" ht="13.5">
      <c r="A43" s="22" t="s">
        <v>45</v>
      </c>
      <c r="B43" s="6">
        <v>-142519067</v>
      </c>
      <c r="C43" s="6">
        <v>-163035320</v>
      </c>
      <c r="D43" s="23">
        <v>-188113085</v>
      </c>
      <c r="E43" s="24">
        <v>-259260824</v>
      </c>
      <c r="F43" s="6">
        <v>-279845824</v>
      </c>
      <c r="G43" s="25">
        <v>-279845824</v>
      </c>
      <c r="H43" s="26">
        <v>-193240281</v>
      </c>
      <c r="I43" s="24">
        <v>-248610468</v>
      </c>
      <c r="J43" s="6">
        <v>-294380476</v>
      </c>
      <c r="K43" s="25">
        <v>-385850600</v>
      </c>
    </row>
    <row r="44" spans="1:11" ht="13.5">
      <c r="A44" s="22" t="s">
        <v>46</v>
      </c>
      <c r="B44" s="6">
        <v>25941994</v>
      </c>
      <c r="C44" s="6">
        <v>-5059972</v>
      </c>
      <c r="D44" s="23">
        <v>-5862729</v>
      </c>
      <c r="E44" s="24">
        <v>-3372175</v>
      </c>
      <c r="F44" s="6">
        <v>-3355931</v>
      </c>
      <c r="G44" s="25">
        <v>-3355931</v>
      </c>
      <c r="H44" s="26">
        <v>-3557241</v>
      </c>
      <c r="I44" s="24">
        <v>-3683676</v>
      </c>
      <c r="J44" s="6">
        <v>-4052043</v>
      </c>
      <c r="K44" s="25">
        <v>-4473841</v>
      </c>
    </row>
    <row r="45" spans="1:11" ht="13.5">
      <c r="A45" s="34" t="s">
        <v>47</v>
      </c>
      <c r="B45" s="7">
        <v>3539441</v>
      </c>
      <c r="C45" s="7">
        <v>20185998</v>
      </c>
      <c r="D45" s="64">
        <v>29474488</v>
      </c>
      <c r="E45" s="65">
        <v>44885975</v>
      </c>
      <c r="F45" s="7">
        <v>36319916</v>
      </c>
      <c r="G45" s="66">
        <v>36319916</v>
      </c>
      <c r="H45" s="67">
        <v>25871010</v>
      </c>
      <c r="I45" s="65">
        <v>80520188</v>
      </c>
      <c r="J45" s="7">
        <v>105500987</v>
      </c>
      <c r="K45" s="66">
        <v>145728055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3539442</v>
      </c>
      <c r="C48" s="6">
        <v>20185998</v>
      </c>
      <c r="D48" s="23">
        <v>29474485</v>
      </c>
      <c r="E48" s="24">
        <v>44885373</v>
      </c>
      <c r="F48" s="6">
        <v>30347000</v>
      </c>
      <c r="G48" s="25">
        <v>30347000</v>
      </c>
      <c r="H48" s="26">
        <v>25871009</v>
      </c>
      <c r="I48" s="24">
        <v>58212000</v>
      </c>
      <c r="J48" s="6">
        <v>83806000</v>
      </c>
      <c r="K48" s="25">
        <v>124678000</v>
      </c>
    </row>
    <row r="49" spans="1:11" ht="13.5">
      <c r="A49" s="22" t="s">
        <v>50</v>
      </c>
      <c r="B49" s="6">
        <f>+B75</f>
        <v>72895599.79428075</v>
      </c>
      <c r="C49" s="6">
        <f aca="true" t="shared" si="6" ref="C49:K49">+C75</f>
        <v>76631189.83377585</v>
      </c>
      <c r="D49" s="23">
        <f t="shared" si="6"/>
        <v>77695612.85465512</v>
      </c>
      <c r="E49" s="24">
        <f t="shared" si="6"/>
        <v>42844059.3283028</v>
      </c>
      <c r="F49" s="6">
        <f t="shared" si="6"/>
        <v>54178289.73730804</v>
      </c>
      <c r="G49" s="25">
        <f t="shared" si="6"/>
        <v>54178289.73730804</v>
      </c>
      <c r="H49" s="26">
        <f t="shared" si="6"/>
        <v>39658013</v>
      </c>
      <c r="I49" s="24">
        <f t="shared" si="6"/>
        <v>46107995.18102277</v>
      </c>
      <c r="J49" s="6">
        <f t="shared" si="6"/>
        <v>44643027.77493157</v>
      </c>
      <c r="K49" s="25">
        <f t="shared" si="6"/>
        <v>34748750.67948024</v>
      </c>
    </row>
    <row r="50" spans="1:11" ht="13.5">
      <c r="A50" s="34" t="s">
        <v>51</v>
      </c>
      <c r="B50" s="7">
        <f>+B48-B49</f>
        <v>-69356157.79428075</v>
      </c>
      <c r="C50" s="7">
        <f aca="true" t="shared" si="7" ref="C50:K50">+C48-C49</f>
        <v>-56445191.83377585</v>
      </c>
      <c r="D50" s="64">
        <f t="shared" si="7"/>
        <v>-48221127.85465512</v>
      </c>
      <c r="E50" s="65">
        <f t="shared" si="7"/>
        <v>2041313.6716971993</v>
      </c>
      <c r="F50" s="7">
        <f t="shared" si="7"/>
        <v>-23831289.73730804</v>
      </c>
      <c r="G50" s="66">
        <f t="shared" si="7"/>
        <v>-23831289.73730804</v>
      </c>
      <c r="H50" s="67">
        <f t="shared" si="7"/>
        <v>-13787004</v>
      </c>
      <c r="I50" s="65">
        <f t="shared" si="7"/>
        <v>12104004.81897723</v>
      </c>
      <c r="J50" s="7">
        <f t="shared" si="7"/>
        <v>39162972.22506843</v>
      </c>
      <c r="K50" s="66">
        <f t="shared" si="7"/>
        <v>89929249.32051976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1216535543</v>
      </c>
      <c r="C53" s="6">
        <v>1261837640</v>
      </c>
      <c r="D53" s="23">
        <v>1478222084</v>
      </c>
      <c r="E53" s="24">
        <v>259260000</v>
      </c>
      <c r="F53" s="6">
        <v>264342436</v>
      </c>
      <c r="G53" s="25">
        <v>264342436</v>
      </c>
      <c r="H53" s="26">
        <v>0</v>
      </c>
      <c r="I53" s="24">
        <v>306649875</v>
      </c>
      <c r="J53" s="6">
        <v>329944314</v>
      </c>
      <c r="K53" s="25">
        <v>432726703</v>
      </c>
    </row>
    <row r="54" spans="1:11" ht="13.5">
      <c r="A54" s="22" t="s">
        <v>135</v>
      </c>
      <c r="B54" s="6">
        <v>22279001</v>
      </c>
      <c r="C54" s="6">
        <v>28991761</v>
      </c>
      <c r="D54" s="23">
        <v>37050413</v>
      </c>
      <c r="E54" s="24">
        <v>21396213</v>
      </c>
      <c r="F54" s="6">
        <v>35000000</v>
      </c>
      <c r="G54" s="25">
        <v>35000000</v>
      </c>
      <c r="H54" s="26">
        <v>0</v>
      </c>
      <c r="I54" s="24">
        <v>30299692</v>
      </c>
      <c r="J54" s="6">
        <v>35306030</v>
      </c>
      <c r="K54" s="25">
        <v>40117002</v>
      </c>
    </row>
    <row r="55" spans="1:11" ht="13.5">
      <c r="A55" s="22" t="s">
        <v>54</v>
      </c>
      <c r="B55" s="6">
        <v>23459966</v>
      </c>
      <c r="C55" s="6">
        <v>4079545</v>
      </c>
      <c r="D55" s="23">
        <v>6525128</v>
      </c>
      <c r="E55" s="24">
        <v>4580000</v>
      </c>
      <c r="F55" s="6">
        <v>1500000</v>
      </c>
      <c r="G55" s="25">
        <v>1500000</v>
      </c>
      <c r="H55" s="26">
        <v>0</v>
      </c>
      <c r="I55" s="24">
        <v>7000000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70254276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6923797</v>
      </c>
      <c r="C59" s="6">
        <v>6997572</v>
      </c>
      <c r="D59" s="23">
        <v>8812105</v>
      </c>
      <c r="E59" s="24">
        <v>5005862</v>
      </c>
      <c r="F59" s="6">
        <v>5005862</v>
      </c>
      <c r="G59" s="25">
        <v>5005862</v>
      </c>
      <c r="H59" s="26">
        <v>5005862</v>
      </c>
      <c r="I59" s="24">
        <v>5406331</v>
      </c>
      <c r="J59" s="6">
        <v>5838837</v>
      </c>
      <c r="K59" s="25">
        <v>6305944</v>
      </c>
    </row>
    <row r="60" spans="1:11" ht="13.5">
      <c r="A60" s="33" t="s">
        <v>58</v>
      </c>
      <c r="B60" s="6">
        <v>69814313</v>
      </c>
      <c r="C60" s="6">
        <v>71210600</v>
      </c>
      <c r="D60" s="23">
        <v>77717820</v>
      </c>
      <c r="E60" s="24">
        <v>82380890</v>
      </c>
      <c r="F60" s="6">
        <v>82380890</v>
      </c>
      <c r="G60" s="25">
        <v>82380890</v>
      </c>
      <c r="H60" s="26">
        <v>82380890</v>
      </c>
      <c r="I60" s="24">
        <v>40330096</v>
      </c>
      <c r="J60" s="6">
        <v>43038895</v>
      </c>
      <c r="K60" s="25">
        <v>45964397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32127</v>
      </c>
      <c r="C62" s="92">
        <v>32769</v>
      </c>
      <c r="D62" s="93">
        <v>31430</v>
      </c>
      <c r="E62" s="91">
        <v>31725</v>
      </c>
      <c r="F62" s="92">
        <v>31725</v>
      </c>
      <c r="G62" s="93">
        <v>31725</v>
      </c>
      <c r="H62" s="94">
        <v>31725</v>
      </c>
      <c r="I62" s="91">
        <v>31819</v>
      </c>
      <c r="J62" s="92">
        <v>31910</v>
      </c>
      <c r="K62" s="93">
        <v>31996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0.9761218335938135</v>
      </c>
      <c r="C70" s="5">
        <f aca="true" t="shared" si="8" ref="C70:K70">IF(ISERROR(C71/C72),0,(C71/C72))</f>
        <v>0.7944323258270263</v>
      </c>
      <c r="D70" s="5">
        <f t="shared" si="8"/>
        <v>0.5513838791124743</v>
      </c>
      <c r="E70" s="5">
        <f t="shared" si="8"/>
        <v>0.724105393874551</v>
      </c>
      <c r="F70" s="5">
        <f t="shared" si="8"/>
        <v>0.5537166530103733</v>
      </c>
      <c r="G70" s="5">
        <f t="shared" si="8"/>
        <v>0.5537166530103733</v>
      </c>
      <c r="H70" s="5">
        <f t="shared" si="8"/>
        <v>0</v>
      </c>
      <c r="I70" s="5">
        <f t="shared" si="8"/>
        <v>0.4863426312460468</v>
      </c>
      <c r="J70" s="5">
        <f t="shared" si="8"/>
        <v>0.4872748343299518</v>
      </c>
      <c r="K70" s="5">
        <f t="shared" si="8"/>
        <v>0.4882199883855765</v>
      </c>
    </row>
    <row r="71" spans="1:11" ht="12.75" hidden="1">
      <c r="A71" s="1" t="s">
        <v>141</v>
      </c>
      <c r="B71" s="1">
        <f>+B83</f>
        <v>42494811</v>
      </c>
      <c r="C71" s="1">
        <f aca="true" t="shared" si="9" ref="C71:K71">+C83</f>
        <v>33425613</v>
      </c>
      <c r="D71" s="1">
        <f t="shared" si="9"/>
        <v>31098815</v>
      </c>
      <c r="E71" s="1">
        <f t="shared" si="9"/>
        <v>40363156</v>
      </c>
      <c r="F71" s="1">
        <f t="shared" si="9"/>
        <v>38113155</v>
      </c>
      <c r="G71" s="1">
        <f t="shared" si="9"/>
        <v>38113155</v>
      </c>
      <c r="H71" s="1">
        <f t="shared" si="9"/>
        <v>39036675</v>
      </c>
      <c r="I71" s="1">
        <f t="shared" si="9"/>
        <v>30756308</v>
      </c>
      <c r="J71" s="1">
        <f t="shared" si="9"/>
        <v>33133032</v>
      </c>
      <c r="K71" s="1">
        <f t="shared" si="9"/>
        <v>35693322</v>
      </c>
    </row>
    <row r="72" spans="1:11" ht="12.75" hidden="1">
      <c r="A72" s="1" t="s">
        <v>142</v>
      </c>
      <c r="B72" s="1">
        <f>+B77</f>
        <v>43534331</v>
      </c>
      <c r="C72" s="1">
        <f aca="true" t="shared" si="10" ref="C72:K72">+C77</f>
        <v>42074840</v>
      </c>
      <c r="D72" s="1">
        <f t="shared" si="10"/>
        <v>56401386</v>
      </c>
      <c r="E72" s="1">
        <f t="shared" si="10"/>
        <v>55742101</v>
      </c>
      <c r="F72" s="1">
        <f t="shared" si="10"/>
        <v>68831513</v>
      </c>
      <c r="G72" s="1">
        <f t="shared" si="10"/>
        <v>68831513</v>
      </c>
      <c r="H72" s="1">
        <f t="shared" si="10"/>
        <v>0</v>
      </c>
      <c r="I72" s="1">
        <f t="shared" si="10"/>
        <v>63240000</v>
      </c>
      <c r="J72" s="1">
        <f t="shared" si="10"/>
        <v>67996600</v>
      </c>
      <c r="K72" s="1">
        <f t="shared" si="10"/>
        <v>73109096</v>
      </c>
    </row>
    <row r="73" spans="1:11" ht="12.75" hidden="1">
      <c r="A73" s="1" t="s">
        <v>143</v>
      </c>
      <c r="B73" s="1">
        <f>+B74</f>
        <v>48252820.49999999</v>
      </c>
      <c r="C73" s="1">
        <f aca="true" t="shared" si="11" ref="C73:K73">+(C78+C80+C81+C82)-(B78+B80+B81+B82)</f>
        <v>52808744</v>
      </c>
      <c r="D73" s="1">
        <f t="shared" si="11"/>
        <v>-5656498</v>
      </c>
      <c r="E73" s="1">
        <f t="shared" si="11"/>
        <v>-36786199</v>
      </c>
      <c r="F73" s="1">
        <f>+(F78+F80+F81+F82)-(D78+D80+D81+D82)</f>
        <v>-49786383</v>
      </c>
      <c r="G73" s="1">
        <f>+(G78+G80+G81+G82)-(D78+D80+D81+D82)</f>
        <v>-49786383</v>
      </c>
      <c r="H73" s="1">
        <f>+(H78+H80+H81+H82)-(D78+D80+D81+D82)</f>
        <v>41590309</v>
      </c>
      <c r="I73" s="1">
        <f>+(I78+I80+I81+I82)-(E78+E80+E81+E82)</f>
        <v>8165439</v>
      </c>
      <c r="J73" s="1">
        <f t="shared" si="11"/>
        <v>-8616314</v>
      </c>
      <c r="K73" s="1">
        <f t="shared" si="11"/>
        <v>15580223</v>
      </c>
    </row>
    <row r="74" spans="1:11" ht="12.75" hidden="1">
      <c r="A74" s="1" t="s">
        <v>144</v>
      </c>
      <c r="B74" s="1">
        <f>+TREND(C74:E74)</f>
        <v>48252820.49999999</v>
      </c>
      <c r="C74" s="1">
        <f>+C73</f>
        <v>52808744</v>
      </c>
      <c r="D74" s="1">
        <f aca="true" t="shared" si="12" ref="D74:K74">+D73</f>
        <v>-5656498</v>
      </c>
      <c r="E74" s="1">
        <f t="shared" si="12"/>
        <v>-36786199</v>
      </c>
      <c r="F74" s="1">
        <f t="shared" si="12"/>
        <v>-49786383</v>
      </c>
      <c r="G74" s="1">
        <f t="shared" si="12"/>
        <v>-49786383</v>
      </c>
      <c r="H74" s="1">
        <f t="shared" si="12"/>
        <v>41590309</v>
      </c>
      <c r="I74" s="1">
        <f t="shared" si="12"/>
        <v>8165439</v>
      </c>
      <c r="J74" s="1">
        <f t="shared" si="12"/>
        <v>-8616314</v>
      </c>
      <c r="K74" s="1">
        <f t="shared" si="12"/>
        <v>15580223</v>
      </c>
    </row>
    <row r="75" spans="1:11" ht="12.75" hidden="1">
      <c r="A75" s="1" t="s">
        <v>145</v>
      </c>
      <c r="B75" s="1">
        <f>+B84-(((B80+B81+B78)*B70)-B79)</f>
        <v>72895599.79428075</v>
      </c>
      <c r="C75" s="1">
        <f aca="true" t="shared" si="13" ref="C75:K75">+C84-(((C80+C81+C78)*C70)-C79)</f>
        <v>76631189.83377585</v>
      </c>
      <c r="D75" s="1">
        <f t="shared" si="13"/>
        <v>77695612.85465512</v>
      </c>
      <c r="E75" s="1">
        <f t="shared" si="13"/>
        <v>42844059.3283028</v>
      </c>
      <c r="F75" s="1">
        <f t="shared" si="13"/>
        <v>54178289.73730804</v>
      </c>
      <c r="G75" s="1">
        <f t="shared" si="13"/>
        <v>54178289.73730804</v>
      </c>
      <c r="H75" s="1">
        <f t="shared" si="13"/>
        <v>39658013</v>
      </c>
      <c r="I75" s="1">
        <f t="shared" si="13"/>
        <v>46107995.18102277</v>
      </c>
      <c r="J75" s="1">
        <f t="shared" si="13"/>
        <v>44643027.77493157</v>
      </c>
      <c r="K75" s="1">
        <f t="shared" si="13"/>
        <v>34748750.67948024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43534331</v>
      </c>
      <c r="C77" s="3">
        <v>42074840</v>
      </c>
      <c r="D77" s="3">
        <v>56401386</v>
      </c>
      <c r="E77" s="3">
        <v>55742101</v>
      </c>
      <c r="F77" s="3">
        <v>68831513</v>
      </c>
      <c r="G77" s="3">
        <v>68831513</v>
      </c>
      <c r="H77" s="3">
        <v>0</v>
      </c>
      <c r="I77" s="3">
        <v>63240000</v>
      </c>
      <c r="J77" s="3">
        <v>67996600</v>
      </c>
      <c r="K77" s="3">
        <v>73109096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77972387</v>
      </c>
      <c r="C79" s="3">
        <v>117863304</v>
      </c>
      <c r="D79" s="3">
        <v>108168965</v>
      </c>
      <c r="E79" s="3">
        <v>53128406</v>
      </c>
      <c r="F79" s="3">
        <v>53128000</v>
      </c>
      <c r="G79" s="3">
        <v>53128000</v>
      </c>
      <c r="H79" s="3">
        <v>39658013</v>
      </c>
      <c r="I79" s="3">
        <v>45485778</v>
      </c>
      <c r="J79" s="3">
        <v>38416296</v>
      </c>
      <c r="K79" s="3">
        <v>34594902</v>
      </c>
    </row>
    <row r="80" spans="1:11" ht="12.75" hidden="1">
      <c r="A80" s="2" t="s">
        <v>67</v>
      </c>
      <c r="B80" s="3">
        <v>0</v>
      </c>
      <c r="C80" s="3">
        <v>5738314</v>
      </c>
      <c r="D80" s="3">
        <v>6923235</v>
      </c>
      <c r="E80" s="3">
        <v>13307299</v>
      </c>
      <c r="F80" s="3">
        <v>307000</v>
      </c>
      <c r="G80" s="3">
        <v>307000</v>
      </c>
      <c r="H80" s="3">
        <v>37293429</v>
      </c>
      <c r="I80" s="3">
        <v>16090717</v>
      </c>
      <c r="J80" s="3">
        <v>19046284</v>
      </c>
      <c r="K80" s="3">
        <v>20833574</v>
      </c>
    </row>
    <row r="81" spans="1:11" ht="12.75" hidden="1">
      <c r="A81" s="2" t="s">
        <v>68</v>
      </c>
      <c r="B81" s="3">
        <v>5200977</v>
      </c>
      <c r="C81" s="3">
        <v>46163041</v>
      </c>
      <c r="D81" s="3">
        <v>48343800</v>
      </c>
      <c r="E81" s="3">
        <v>10967885</v>
      </c>
      <c r="F81" s="3">
        <v>10968000</v>
      </c>
      <c r="G81" s="3">
        <v>10968000</v>
      </c>
      <c r="H81" s="3">
        <v>65358263</v>
      </c>
      <c r="I81" s="3">
        <v>12103673</v>
      </c>
      <c r="J81" s="3">
        <v>34000</v>
      </c>
      <c r="K81" s="3">
        <v>13329141</v>
      </c>
    </row>
    <row r="82" spans="1:11" ht="12.75" hidden="1">
      <c r="A82" s="2" t="s">
        <v>69</v>
      </c>
      <c r="B82" s="3">
        <v>8708160</v>
      </c>
      <c r="C82" s="3">
        <v>14816526</v>
      </c>
      <c r="D82" s="3">
        <v>5794348</v>
      </c>
      <c r="E82" s="3">
        <v>0</v>
      </c>
      <c r="F82" s="3">
        <v>0</v>
      </c>
      <c r="G82" s="3">
        <v>0</v>
      </c>
      <c r="H82" s="3">
        <v>0</v>
      </c>
      <c r="I82" s="3">
        <v>4246233</v>
      </c>
      <c r="J82" s="3">
        <v>4744025</v>
      </c>
      <c r="K82" s="3">
        <v>5241817</v>
      </c>
    </row>
    <row r="83" spans="1:11" ht="12.75" hidden="1">
      <c r="A83" s="2" t="s">
        <v>70</v>
      </c>
      <c r="B83" s="3">
        <v>42494811</v>
      </c>
      <c r="C83" s="3">
        <v>33425613</v>
      </c>
      <c r="D83" s="3">
        <v>31098815</v>
      </c>
      <c r="E83" s="3">
        <v>40363156</v>
      </c>
      <c r="F83" s="3">
        <v>38113155</v>
      </c>
      <c r="G83" s="3">
        <v>38113155</v>
      </c>
      <c r="H83" s="3">
        <v>39036675</v>
      </c>
      <c r="I83" s="3">
        <v>30756308</v>
      </c>
      <c r="J83" s="3">
        <v>33133032</v>
      </c>
      <c r="K83" s="3">
        <v>35693322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7293445</v>
      </c>
      <c r="F84" s="3">
        <v>7293445</v>
      </c>
      <c r="G84" s="3">
        <v>7293445</v>
      </c>
      <c r="H84" s="3">
        <v>0</v>
      </c>
      <c r="I84" s="3">
        <v>14334351</v>
      </c>
      <c r="J84" s="3">
        <v>15524074</v>
      </c>
      <c r="K84" s="3">
        <v>16832769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672420</v>
      </c>
      <c r="C5" s="6">
        <v>768519</v>
      </c>
      <c r="D5" s="23">
        <v>2666827</v>
      </c>
      <c r="E5" s="24">
        <v>3100000</v>
      </c>
      <c r="F5" s="6">
        <v>2157000</v>
      </c>
      <c r="G5" s="25">
        <v>2157000</v>
      </c>
      <c r="H5" s="26">
        <v>0</v>
      </c>
      <c r="I5" s="24">
        <v>2702513</v>
      </c>
      <c r="J5" s="6">
        <v>2864664</v>
      </c>
      <c r="K5" s="25">
        <v>3036543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0</v>
      </c>
      <c r="C7" s="6">
        <v>1019807</v>
      </c>
      <c r="D7" s="23">
        <v>1702319</v>
      </c>
      <c r="E7" s="24">
        <v>1702000</v>
      </c>
      <c r="F7" s="6">
        <v>2190709</v>
      </c>
      <c r="G7" s="25">
        <v>2190709</v>
      </c>
      <c r="H7" s="26">
        <v>0</v>
      </c>
      <c r="I7" s="24">
        <v>1800000</v>
      </c>
      <c r="J7" s="6">
        <v>1400000</v>
      </c>
      <c r="K7" s="25">
        <v>1100000</v>
      </c>
    </row>
    <row r="8" spans="1:11" ht="13.5">
      <c r="A8" s="22" t="s">
        <v>20</v>
      </c>
      <c r="B8" s="6">
        <v>28211608</v>
      </c>
      <c r="C8" s="6">
        <v>31206045</v>
      </c>
      <c r="D8" s="23">
        <v>33110059</v>
      </c>
      <c r="E8" s="24">
        <v>39097000</v>
      </c>
      <c r="F8" s="6">
        <v>39263820</v>
      </c>
      <c r="G8" s="25">
        <v>39263820</v>
      </c>
      <c r="H8" s="26">
        <v>0</v>
      </c>
      <c r="I8" s="24">
        <v>50283000</v>
      </c>
      <c r="J8" s="6">
        <v>47580000</v>
      </c>
      <c r="K8" s="25">
        <v>46779000</v>
      </c>
    </row>
    <row r="9" spans="1:11" ht="13.5">
      <c r="A9" s="22" t="s">
        <v>21</v>
      </c>
      <c r="B9" s="6">
        <v>1775356</v>
      </c>
      <c r="C9" s="6">
        <v>503537</v>
      </c>
      <c r="D9" s="23">
        <v>879849</v>
      </c>
      <c r="E9" s="24">
        <v>370000</v>
      </c>
      <c r="F9" s="6">
        <v>700000</v>
      </c>
      <c r="G9" s="25">
        <v>700000</v>
      </c>
      <c r="H9" s="26">
        <v>0</v>
      </c>
      <c r="I9" s="24">
        <v>671000</v>
      </c>
      <c r="J9" s="6">
        <v>658000</v>
      </c>
      <c r="K9" s="25">
        <v>627500</v>
      </c>
    </row>
    <row r="10" spans="1:11" ht="25.5">
      <c r="A10" s="27" t="s">
        <v>134</v>
      </c>
      <c r="B10" s="28">
        <f>SUM(B5:B9)</f>
        <v>30659384</v>
      </c>
      <c r="C10" s="29">
        <f aca="true" t="shared" si="0" ref="C10:K10">SUM(C5:C9)</f>
        <v>33497908</v>
      </c>
      <c r="D10" s="30">
        <f t="shared" si="0"/>
        <v>38359054</v>
      </c>
      <c r="E10" s="28">
        <f t="shared" si="0"/>
        <v>44269000</v>
      </c>
      <c r="F10" s="29">
        <f t="shared" si="0"/>
        <v>44311529</v>
      </c>
      <c r="G10" s="31">
        <f t="shared" si="0"/>
        <v>44311529</v>
      </c>
      <c r="H10" s="32">
        <f t="shared" si="0"/>
        <v>0</v>
      </c>
      <c r="I10" s="28">
        <f t="shared" si="0"/>
        <v>55456513</v>
      </c>
      <c r="J10" s="29">
        <f t="shared" si="0"/>
        <v>52502664</v>
      </c>
      <c r="K10" s="31">
        <f t="shared" si="0"/>
        <v>51543043</v>
      </c>
    </row>
    <row r="11" spans="1:11" ht="13.5">
      <c r="A11" s="22" t="s">
        <v>22</v>
      </c>
      <c r="B11" s="6">
        <v>8321400</v>
      </c>
      <c r="C11" s="6">
        <v>10200792</v>
      </c>
      <c r="D11" s="23">
        <v>11544430</v>
      </c>
      <c r="E11" s="24">
        <v>13434779</v>
      </c>
      <c r="F11" s="6">
        <v>13640000</v>
      </c>
      <c r="G11" s="25">
        <v>13640000</v>
      </c>
      <c r="H11" s="26">
        <v>0</v>
      </c>
      <c r="I11" s="24">
        <v>14734057</v>
      </c>
      <c r="J11" s="6">
        <v>15588632</v>
      </c>
      <c r="K11" s="25">
        <v>16492771</v>
      </c>
    </row>
    <row r="12" spans="1:11" ht="13.5">
      <c r="A12" s="22" t="s">
        <v>23</v>
      </c>
      <c r="B12" s="6">
        <v>2444647</v>
      </c>
      <c r="C12" s="6">
        <v>2813602</v>
      </c>
      <c r="D12" s="23">
        <v>3010296</v>
      </c>
      <c r="E12" s="24">
        <v>3175695</v>
      </c>
      <c r="F12" s="6">
        <v>3456000</v>
      </c>
      <c r="G12" s="25">
        <v>3456000</v>
      </c>
      <c r="H12" s="26">
        <v>0</v>
      </c>
      <c r="I12" s="24">
        <v>3663445</v>
      </c>
      <c r="J12" s="6">
        <v>3875925</v>
      </c>
      <c r="K12" s="25">
        <v>4100729</v>
      </c>
    </row>
    <row r="13" spans="1:11" ht="13.5">
      <c r="A13" s="22" t="s">
        <v>135</v>
      </c>
      <c r="B13" s="6">
        <v>7744064</v>
      </c>
      <c r="C13" s="6">
        <v>11477788</v>
      </c>
      <c r="D13" s="23">
        <v>9753810</v>
      </c>
      <c r="E13" s="24">
        <v>9900000</v>
      </c>
      <c r="F13" s="6">
        <v>9900000</v>
      </c>
      <c r="G13" s="25">
        <v>9900000</v>
      </c>
      <c r="H13" s="26">
        <v>0</v>
      </c>
      <c r="I13" s="24">
        <v>10395000</v>
      </c>
      <c r="J13" s="6">
        <v>10914750</v>
      </c>
      <c r="K13" s="25">
        <v>11460488</v>
      </c>
    </row>
    <row r="14" spans="1:11" ht="13.5">
      <c r="A14" s="22" t="s">
        <v>24</v>
      </c>
      <c r="B14" s="6">
        <v>31889</v>
      </c>
      <c r="C14" s="6">
        <v>14910</v>
      </c>
      <c r="D14" s="23">
        <v>837</v>
      </c>
      <c r="E14" s="24">
        <v>50000</v>
      </c>
      <c r="F14" s="6">
        <v>55000</v>
      </c>
      <c r="G14" s="25">
        <v>55000</v>
      </c>
      <c r="H14" s="26">
        <v>0</v>
      </c>
      <c r="I14" s="24">
        <v>60060</v>
      </c>
      <c r="J14" s="6">
        <v>66066</v>
      </c>
      <c r="K14" s="25">
        <v>72673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5056664</v>
      </c>
      <c r="C16" s="6">
        <v>58240</v>
      </c>
      <c r="D16" s="23">
        <v>992626</v>
      </c>
      <c r="E16" s="24">
        <v>775000</v>
      </c>
      <c r="F16" s="6">
        <v>800000</v>
      </c>
      <c r="G16" s="25">
        <v>800000</v>
      </c>
      <c r="H16" s="26">
        <v>0</v>
      </c>
      <c r="I16" s="24">
        <v>110000</v>
      </c>
      <c r="J16" s="6">
        <v>121000</v>
      </c>
      <c r="K16" s="25">
        <v>133100</v>
      </c>
    </row>
    <row r="17" spans="1:11" ht="13.5">
      <c r="A17" s="22" t="s">
        <v>27</v>
      </c>
      <c r="B17" s="6">
        <v>5733681</v>
      </c>
      <c r="C17" s="6">
        <v>11802975</v>
      </c>
      <c r="D17" s="23">
        <v>12874124</v>
      </c>
      <c r="E17" s="24">
        <v>17425000</v>
      </c>
      <c r="F17" s="6">
        <v>20085000</v>
      </c>
      <c r="G17" s="25">
        <v>20085000</v>
      </c>
      <c r="H17" s="26">
        <v>0</v>
      </c>
      <c r="I17" s="24">
        <v>26342533</v>
      </c>
      <c r="J17" s="6">
        <v>24410633</v>
      </c>
      <c r="K17" s="25">
        <v>26488208</v>
      </c>
    </row>
    <row r="18" spans="1:11" ht="13.5">
      <c r="A18" s="34" t="s">
        <v>28</v>
      </c>
      <c r="B18" s="35">
        <f>SUM(B11:B17)</f>
        <v>29332345</v>
      </c>
      <c r="C18" s="36">
        <f aca="true" t="shared" si="1" ref="C18:K18">SUM(C11:C17)</f>
        <v>36368307</v>
      </c>
      <c r="D18" s="37">
        <f t="shared" si="1"/>
        <v>38176123</v>
      </c>
      <c r="E18" s="35">
        <f t="shared" si="1"/>
        <v>44760474</v>
      </c>
      <c r="F18" s="36">
        <f t="shared" si="1"/>
        <v>47936000</v>
      </c>
      <c r="G18" s="38">
        <f t="shared" si="1"/>
        <v>47936000</v>
      </c>
      <c r="H18" s="39">
        <f t="shared" si="1"/>
        <v>0</v>
      </c>
      <c r="I18" s="35">
        <f t="shared" si="1"/>
        <v>55305095</v>
      </c>
      <c r="J18" s="36">
        <f t="shared" si="1"/>
        <v>54977006</v>
      </c>
      <c r="K18" s="38">
        <f t="shared" si="1"/>
        <v>58747969</v>
      </c>
    </row>
    <row r="19" spans="1:11" ht="13.5">
      <c r="A19" s="34" t="s">
        <v>29</v>
      </c>
      <c r="B19" s="40">
        <f>+B10-B18</f>
        <v>1327039</v>
      </c>
      <c r="C19" s="41">
        <f aca="true" t="shared" si="2" ref="C19:K19">+C10-C18</f>
        <v>-2870399</v>
      </c>
      <c r="D19" s="42">
        <f t="shared" si="2"/>
        <v>182931</v>
      </c>
      <c r="E19" s="40">
        <f t="shared" si="2"/>
        <v>-491474</v>
      </c>
      <c r="F19" s="41">
        <f t="shared" si="2"/>
        <v>-3624471</v>
      </c>
      <c r="G19" s="43">
        <f t="shared" si="2"/>
        <v>-3624471</v>
      </c>
      <c r="H19" s="44">
        <f t="shared" si="2"/>
        <v>0</v>
      </c>
      <c r="I19" s="40">
        <f t="shared" si="2"/>
        <v>151418</v>
      </c>
      <c r="J19" s="41">
        <f t="shared" si="2"/>
        <v>-2474342</v>
      </c>
      <c r="K19" s="43">
        <f t="shared" si="2"/>
        <v>-7204926</v>
      </c>
    </row>
    <row r="20" spans="1:11" ht="13.5">
      <c r="A20" s="22" t="s">
        <v>30</v>
      </c>
      <c r="B20" s="24">
        <v>14543540</v>
      </c>
      <c r="C20" s="6">
        <v>14547553</v>
      </c>
      <c r="D20" s="23">
        <v>15750213</v>
      </c>
      <c r="E20" s="24">
        <v>13987000</v>
      </c>
      <c r="F20" s="6">
        <v>14987000</v>
      </c>
      <c r="G20" s="25">
        <v>14987000</v>
      </c>
      <c r="H20" s="26">
        <v>0</v>
      </c>
      <c r="I20" s="24">
        <v>14367000</v>
      </c>
      <c r="J20" s="6">
        <v>14771000</v>
      </c>
      <c r="K20" s="25">
        <v>15377000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15870579</v>
      </c>
      <c r="C22" s="52">
        <f aca="true" t="shared" si="3" ref="C22:K22">SUM(C19:C21)</f>
        <v>11677154</v>
      </c>
      <c r="D22" s="53">
        <f t="shared" si="3"/>
        <v>15933144</v>
      </c>
      <c r="E22" s="51">
        <f t="shared" si="3"/>
        <v>13495526</v>
      </c>
      <c r="F22" s="52">
        <f t="shared" si="3"/>
        <v>11362529</v>
      </c>
      <c r="G22" s="54">
        <f t="shared" si="3"/>
        <v>11362529</v>
      </c>
      <c r="H22" s="55">
        <f t="shared" si="3"/>
        <v>0</v>
      </c>
      <c r="I22" s="51">
        <f t="shared" si="3"/>
        <v>14518418</v>
      </c>
      <c r="J22" s="52">
        <f t="shared" si="3"/>
        <v>12296658</v>
      </c>
      <c r="K22" s="54">
        <f t="shared" si="3"/>
        <v>8172074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15870579</v>
      </c>
      <c r="C24" s="41">
        <f aca="true" t="shared" si="4" ref="C24:K24">SUM(C22:C23)</f>
        <v>11677154</v>
      </c>
      <c r="D24" s="42">
        <f t="shared" si="4"/>
        <v>15933144</v>
      </c>
      <c r="E24" s="40">
        <f t="shared" si="4"/>
        <v>13495526</v>
      </c>
      <c r="F24" s="41">
        <f t="shared" si="4"/>
        <v>11362529</v>
      </c>
      <c r="G24" s="43">
        <f t="shared" si="4"/>
        <v>11362529</v>
      </c>
      <c r="H24" s="44">
        <f t="shared" si="4"/>
        <v>0</v>
      </c>
      <c r="I24" s="40">
        <f t="shared" si="4"/>
        <v>14518418</v>
      </c>
      <c r="J24" s="41">
        <f t="shared" si="4"/>
        <v>12296658</v>
      </c>
      <c r="K24" s="43">
        <f t="shared" si="4"/>
        <v>8172074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14481746</v>
      </c>
      <c r="C27" s="7">
        <v>12741733</v>
      </c>
      <c r="D27" s="64">
        <v>15563403</v>
      </c>
      <c r="E27" s="65">
        <v>16538000</v>
      </c>
      <c r="F27" s="7">
        <v>20387000</v>
      </c>
      <c r="G27" s="66">
        <v>20387000</v>
      </c>
      <c r="H27" s="67">
        <v>0</v>
      </c>
      <c r="I27" s="65">
        <v>45150000</v>
      </c>
      <c r="J27" s="7">
        <v>15436000</v>
      </c>
      <c r="K27" s="66">
        <v>15377000</v>
      </c>
    </row>
    <row r="28" spans="1:11" ht="13.5">
      <c r="A28" s="68" t="s">
        <v>30</v>
      </c>
      <c r="B28" s="6">
        <v>14258350</v>
      </c>
      <c r="C28" s="6">
        <v>12196298</v>
      </c>
      <c r="D28" s="23">
        <v>14424020</v>
      </c>
      <c r="E28" s="24">
        <v>13987000</v>
      </c>
      <c r="F28" s="6">
        <v>14987000</v>
      </c>
      <c r="G28" s="25">
        <v>14987000</v>
      </c>
      <c r="H28" s="26">
        <v>0</v>
      </c>
      <c r="I28" s="24">
        <v>14367000</v>
      </c>
      <c r="J28" s="6">
        <v>14771000</v>
      </c>
      <c r="K28" s="25">
        <v>15377000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223396</v>
      </c>
      <c r="C31" s="6">
        <v>545435</v>
      </c>
      <c r="D31" s="23">
        <v>1139383</v>
      </c>
      <c r="E31" s="24">
        <v>2551000</v>
      </c>
      <c r="F31" s="6">
        <v>5400000</v>
      </c>
      <c r="G31" s="25">
        <v>5400000</v>
      </c>
      <c r="H31" s="26">
        <v>0</v>
      </c>
      <c r="I31" s="24">
        <v>30783000</v>
      </c>
      <c r="J31" s="6">
        <v>665000</v>
      </c>
      <c r="K31" s="25">
        <v>0</v>
      </c>
    </row>
    <row r="32" spans="1:11" ht="13.5">
      <c r="A32" s="34" t="s">
        <v>36</v>
      </c>
      <c r="B32" s="7">
        <f>SUM(B28:B31)</f>
        <v>14481746</v>
      </c>
      <c r="C32" s="7">
        <f aca="true" t="shared" si="5" ref="C32:K32">SUM(C28:C31)</f>
        <v>12741733</v>
      </c>
      <c r="D32" s="64">
        <f t="shared" si="5"/>
        <v>15563403</v>
      </c>
      <c r="E32" s="65">
        <f t="shared" si="5"/>
        <v>16538000</v>
      </c>
      <c r="F32" s="7">
        <f t="shared" si="5"/>
        <v>20387000</v>
      </c>
      <c r="G32" s="66">
        <f t="shared" si="5"/>
        <v>20387000</v>
      </c>
      <c r="H32" s="67">
        <f t="shared" si="5"/>
        <v>0</v>
      </c>
      <c r="I32" s="65">
        <f t="shared" si="5"/>
        <v>45150000</v>
      </c>
      <c r="J32" s="7">
        <f t="shared" si="5"/>
        <v>15436000</v>
      </c>
      <c r="K32" s="66">
        <f t="shared" si="5"/>
        <v>15377000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22754454</v>
      </c>
      <c r="C35" s="6">
        <v>28897928</v>
      </c>
      <c r="D35" s="23">
        <v>38526752</v>
      </c>
      <c r="E35" s="24">
        <v>43716000</v>
      </c>
      <c r="F35" s="6">
        <v>43866000</v>
      </c>
      <c r="G35" s="25">
        <v>43866000</v>
      </c>
      <c r="H35" s="26">
        <v>47152876</v>
      </c>
      <c r="I35" s="24">
        <v>43563250</v>
      </c>
      <c r="J35" s="6">
        <v>53422400</v>
      </c>
      <c r="K35" s="25">
        <v>60969800</v>
      </c>
    </row>
    <row r="36" spans="1:11" ht="13.5">
      <c r="A36" s="22" t="s">
        <v>39</v>
      </c>
      <c r="B36" s="6">
        <v>70243890</v>
      </c>
      <c r="C36" s="6">
        <v>71583836</v>
      </c>
      <c r="D36" s="23">
        <v>77518079</v>
      </c>
      <c r="E36" s="24">
        <v>81380000</v>
      </c>
      <c r="F36" s="6">
        <v>84359000</v>
      </c>
      <c r="G36" s="25">
        <v>84359000</v>
      </c>
      <c r="H36" s="26">
        <v>93364020</v>
      </c>
      <c r="I36" s="24">
        <v>126456000</v>
      </c>
      <c r="J36" s="6">
        <v>138930000</v>
      </c>
      <c r="K36" s="25">
        <v>151241000</v>
      </c>
    </row>
    <row r="37" spans="1:11" ht="13.5">
      <c r="A37" s="22" t="s">
        <v>40</v>
      </c>
      <c r="B37" s="6">
        <v>7669827</v>
      </c>
      <c r="C37" s="6">
        <v>5493073</v>
      </c>
      <c r="D37" s="23">
        <v>4687264</v>
      </c>
      <c r="E37" s="24">
        <v>4411000</v>
      </c>
      <c r="F37" s="6">
        <v>4411000</v>
      </c>
      <c r="G37" s="25">
        <v>4411000</v>
      </c>
      <c r="H37" s="26">
        <v>4700166</v>
      </c>
      <c r="I37" s="24">
        <v>2131500</v>
      </c>
      <c r="J37" s="6">
        <v>1159750</v>
      </c>
      <c r="K37" s="25">
        <v>678375</v>
      </c>
    </row>
    <row r="38" spans="1:11" ht="13.5">
      <c r="A38" s="22" t="s">
        <v>41</v>
      </c>
      <c r="B38" s="6">
        <v>847479</v>
      </c>
      <c r="C38" s="6">
        <v>1465000</v>
      </c>
      <c r="D38" s="23">
        <v>1497000</v>
      </c>
      <c r="E38" s="24">
        <v>1134000</v>
      </c>
      <c r="F38" s="6">
        <v>1871000</v>
      </c>
      <c r="G38" s="25">
        <v>1871000</v>
      </c>
      <c r="H38" s="26">
        <v>0</v>
      </c>
      <c r="I38" s="24">
        <v>1984195</v>
      </c>
      <c r="J38" s="6">
        <v>2104239</v>
      </c>
      <c r="K38" s="25">
        <v>2231545</v>
      </c>
    </row>
    <row r="39" spans="1:11" ht="13.5">
      <c r="A39" s="22" t="s">
        <v>42</v>
      </c>
      <c r="B39" s="6">
        <v>84481038</v>
      </c>
      <c r="C39" s="6">
        <v>93523691</v>
      </c>
      <c r="D39" s="23">
        <v>109860567</v>
      </c>
      <c r="E39" s="24">
        <v>119551000</v>
      </c>
      <c r="F39" s="6">
        <v>121943000</v>
      </c>
      <c r="G39" s="25">
        <v>121943000</v>
      </c>
      <c r="H39" s="26">
        <v>135816730</v>
      </c>
      <c r="I39" s="24">
        <v>165903555</v>
      </c>
      <c r="J39" s="6">
        <v>189088411</v>
      </c>
      <c r="K39" s="25">
        <v>209300880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16001231</v>
      </c>
      <c r="C42" s="6">
        <v>21441907</v>
      </c>
      <c r="D42" s="23">
        <v>23615884</v>
      </c>
      <c r="E42" s="24">
        <v>25114000</v>
      </c>
      <c r="F42" s="6">
        <v>23466220</v>
      </c>
      <c r="G42" s="25">
        <v>23466220</v>
      </c>
      <c r="H42" s="26">
        <v>4908291</v>
      </c>
      <c r="I42" s="24">
        <v>25353249</v>
      </c>
      <c r="J42" s="6">
        <v>23251364</v>
      </c>
      <c r="K42" s="25">
        <v>20794890</v>
      </c>
    </row>
    <row r="43" spans="1:11" ht="13.5">
      <c r="A43" s="22" t="s">
        <v>45</v>
      </c>
      <c r="B43" s="6">
        <v>-14481746</v>
      </c>
      <c r="C43" s="6">
        <v>-12741733</v>
      </c>
      <c r="D43" s="23">
        <v>-14835051</v>
      </c>
      <c r="E43" s="24">
        <v>-15711000</v>
      </c>
      <c r="F43" s="6">
        <v>-18861100</v>
      </c>
      <c r="G43" s="25">
        <v>-18861100</v>
      </c>
      <c r="H43" s="26">
        <v>-20104314</v>
      </c>
      <c r="I43" s="24">
        <v>-45150000</v>
      </c>
      <c r="J43" s="6">
        <v>-14697450</v>
      </c>
      <c r="K43" s="25">
        <v>-14608150</v>
      </c>
    </row>
    <row r="44" spans="1:11" ht="13.5">
      <c r="A44" s="22" t="s">
        <v>46</v>
      </c>
      <c r="B44" s="6">
        <v>-103668</v>
      </c>
      <c r="C44" s="6">
        <v>-596867</v>
      </c>
      <c r="D44" s="23">
        <v>-17938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19758972</v>
      </c>
      <c r="C45" s="7">
        <v>27862281</v>
      </c>
      <c r="D45" s="64">
        <v>36625176</v>
      </c>
      <c r="E45" s="65">
        <v>42897000</v>
      </c>
      <c r="F45" s="7">
        <v>41229296</v>
      </c>
      <c r="G45" s="66">
        <v>41229296</v>
      </c>
      <c r="H45" s="67">
        <v>-15196023</v>
      </c>
      <c r="I45" s="65">
        <v>21433249</v>
      </c>
      <c r="J45" s="7">
        <v>29987163</v>
      </c>
      <c r="K45" s="66">
        <v>36173903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19758974</v>
      </c>
      <c r="C48" s="6">
        <v>27862281</v>
      </c>
      <c r="D48" s="23">
        <v>36624176</v>
      </c>
      <c r="E48" s="24">
        <v>42897000</v>
      </c>
      <c r="F48" s="6">
        <v>42897000</v>
      </c>
      <c r="G48" s="25">
        <v>42897000</v>
      </c>
      <c r="H48" s="26">
        <v>43714859</v>
      </c>
      <c r="I48" s="24">
        <v>41254000</v>
      </c>
      <c r="J48" s="6">
        <v>50500000</v>
      </c>
      <c r="K48" s="25">
        <v>57392000</v>
      </c>
    </row>
    <row r="49" spans="1:11" ht="13.5">
      <c r="A49" s="22" t="s">
        <v>50</v>
      </c>
      <c r="B49" s="6">
        <f>+B75</f>
        <v>6156510.7011406375</v>
      </c>
      <c r="C49" s="6">
        <f aca="true" t="shared" si="6" ref="C49:K49">+C75</f>
        <v>2400845.204721333</v>
      </c>
      <c r="D49" s="23">
        <f t="shared" si="6"/>
        <v>2779475.4203925026</v>
      </c>
      <c r="E49" s="24">
        <f t="shared" si="6"/>
        <v>3799695.334293948</v>
      </c>
      <c r="F49" s="6">
        <f t="shared" si="6"/>
        <v>3678092.292614631</v>
      </c>
      <c r="G49" s="25">
        <f t="shared" si="6"/>
        <v>3678092.292614631</v>
      </c>
      <c r="H49" s="26">
        <f t="shared" si="6"/>
        <v>3098673</v>
      </c>
      <c r="I49" s="24">
        <f t="shared" si="6"/>
        <v>461445.3356189823</v>
      </c>
      <c r="J49" s="6">
        <f t="shared" si="6"/>
        <v>-1002808.2797564571</v>
      </c>
      <c r="K49" s="25">
        <f t="shared" si="6"/>
        <v>-2012511.0922210794</v>
      </c>
    </row>
    <row r="50" spans="1:11" ht="13.5">
      <c r="A50" s="34" t="s">
        <v>51</v>
      </c>
      <c r="B50" s="7">
        <f>+B48-B49</f>
        <v>13602463.298859362</v>
      </c>
      <c r="C50" s="7">
        <f aca="true" t="shared" si="7" ref="C50:K50">+C48-C49</f>
        <v>25461435.79527867</v>
      </c>
      <c r="D50" s="64">
        <f t="shared" si="7"/>
        <v>33844700.579607494</v>
      </c>
      <c r="E50" s="65">
        <f t="shared" si="7"/>
        <v>39097304.66570605</v>
      </c>
      <c r="F50" s="7">
        <f t="shared" si="7"/>
        <v>39218907.70738537</v>
      </c>
      <c r="G50" s="66">
        <f t="shared" si="7"/>
        <v>39218907.70738537</v>
      </c>
      <c r="H50" s="67">
        <f t="shared" si="7"/>
        <v>40616186</v>
      </c>
      <c r="I50" s="65">
        <f t="shared" si="7"/>
        <v>40792554.66438102</v>
      </c>
      <c r="J50" s="7">
        <f t="shared" si="7"/>
        <v>51502808.27975646</v>
      </c>
      <c r="K50" s="66">
        <f t="shared" si="7"/>
        <v>59404511.09222108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56256746</v>
      </c>
      <c r="C53" s="6">
        <v>71582733</v>
      </c>
      <c r="D53" s="23">
        <v>65245403</v>
      </c>
      <c r="E53" s="24">
        <v>97680000</v>
      </c>
      <c r="F53" s="6">
        <v>101529000</v>
      </c>
      <c r="G53" s="25">
        <v>101529000</v>
      </c>
      <c r="H53" s="26">
        <v>81142000</v>
      </c>
      <c r="I53" s="24">
        <v>126233748</v>
      </c>
      <c r="J53" s="6">
        <v>138839000</v>
      </c>
      <c r="K53" s="25">
        <v>151241000</v>
      </c>
    </row>
    <row r="54" spans="1:11" ht="13.5">
      <c r="A54" s="22" t="s">
        <v>135</v>
      </c>
      <c r="B54" s="6">
        <v>7744064</v>
      </c>
      <c r="C54" s="6">
        <v>11477788</v>
      </c>
      <c r="D54" s="23">
        <v>9753810</v>
      </c>
      <c r="E54" s="24">
        <v>9900000</v>
      </c>
      <c r="F54" s="6">
        <v>9900000</v>
      </c>
      <c r="G54" s="25">
        <v>9900000</v>
      </c>
      <c r="H54" s="26">
        <v>0</v>
      </c>
      <c r="I54" s="24">
        <v>10395000</v>
      </c>
      <c r="J54" s="6">
        <v>10914750</v>
      </c>
      <c r="K54" s="25">
        <v>11460488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2900000</v>
      </c>
      <c r="J56" s="6">
        <v>2955000</v>
      </c>
      <c r="K56" s="25">
        <v>3126000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665000</v>
      </c>
      <c r="C59" s="6">
        <v>341176</v>
      </c>
      <c r="D59" s="23">
        <v>0</v>
      </c>
      <c r="E59" s="24">
        <v>1272000</v>
      </c>
      <c r="F59" s="6">
        <v>1272000</v>
      </c>
      <c r="G59" s="25">
        <v>1272000</v>
      </c>
      <c r="H59" s="26">
        <v>1272000</v>
      </c>
      <c r="I59" s="24">
        <v>1000000</v>
      </c>
      <c r="J59" s="6">
        <v>1320000</v>
      </c>
      <c r="K59" s="25">
        <v>1452000</v>
      </c>
    </row>
    <row r="60" spans="1:11" ht="13.5">
      <c r="A60" s="33" t="s">
        <v>58</v>
      </c>
      <c r="B60" s="6">
        <v>665000</v>
      </c>
      <c r="C60" s="6">
        <v>1000000</v>
      </c>
      <c r="D60" s="23">
        <v>0</v>
      </c>
      <c r="E60" s="24">
        <v>1272000</v>
      </c>
      <c r="F60" s="6">
        <v>1272000</v>
      </c>
      <c r="G60" s="25">
        <v>1272000</v>
      </c>
      <c r="H60" s="26">
        <v>1272000</v>
      </c>
      <c r="I60" s="24">
        <v>1000000</v>
      </c>
      <c r="J60" s="6">
        <v>1320000</v>
      </c>
      <c r="K60" s="25">
        <v>1452000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1147</v>
      </c>
      <c r="C62" s="92">
        <v>1371</v>
      </c>
      <c r="D62" s="93">
        <v>1371</v>
      </c>
      <c r="E62" s="91">
        <v>1535</v>
      </c>
      <c r="F62" s="92">
        <v>1535</v>
      </c>
      <c r="G62" s="93">
        <v>1535</v>
      </c>
      <c r="H62" s="94">
        <v>1535</v>
      </c>
      <c r="I62" s="91">
        <v>1390</v>
      </c>
      <c r="J62" s="92">
        <v>1263</v>
      </c>
      <c r="K62" s="93">
        <v>879</v>
      </c>
    </row>
    <row r="63" spans="1:11" ht="13.5">
      <c r="A63" s="90" t="s">
        <v>61</v>
      </c>
      <c r="B63" s="91">
        <v>2793</v>
      </c>
      <c r="C63" s="92">
        <v>2495</v>
      </c>
      <c r="D63" s="93">
        <v>2495</v>
      </c>
      <c r="E63" s="91">
        <v>902</v>
      </c>
      <c r="F63" s="92">
        <v>902</v>
      </c>
      <c r="G63" s="93">
        <v>902</v>
      </c>
      <c r="H63" s="94">
        <v>902</v>
      </c>
      <c r="I63" s="91">
        <v>820</v>
      </c>
      <c r="J63" s="92">
        <v>700</v>
      </c>
      <c r="K63" s="93">
        <v>600</v>
      </c>
    </row>
    <row r="64" spans="1:11" ht="13.5">
      <c r="A64" s="90" t="s">
        <v>62</v>
      </c>
      <c r="B64" s="91">
        <v>2305</v>
      </c>
      <c r="C64" s="92">
        <v>828</v>
      </c>
      <c r="D64" s="93">
        <v>828</v>
      </c>
      <c r="E64" s="91">
        <v>715</v>
      </c>
      <c r="F64" s="92">
        <v>715</v>
      </c>
      <c r="G64" s="93">
        <v>715</v>
      </c>
      <c r="H64" s="94">
        <v>715</v>
      </c>
      <c r="I64" s="91">
        <v>715</v>
      </c>
      <c r="J64" s="92">
        <v>715</v>
      </c>
      <c r="K64" s="93">
        <v>715</v>
      </c>
    </row>
    <row r="65" spans="1:11" ht="13.5">
      <c r="A65" s="90" t="s">
        <v>63</v>
      </c>
      <c r="B65" s="91">
        <v>11442</v>
      </c>
      <c r="C65" s="92">
        <v>11555</v>
      </c>
      <c r="D65" s="93">
        <v>11555</v>
      </c>
      <c r="E65" s="91">
        <v>11695</v>
      </c>
      <c r="F65" s="92">
        <v>11695</v>
      </c>
      <c r="G65" s="93">
        <v>11695</v>
      </c>
      <c r="H65" s="94">
        <v>11695</v>
      </c>
      <c r="I65" s="91">
        <v>11765</v>
      </c>
      <c r="J65" s="92">
        <v>11995</v>
      </c>
      <c r="K65" s="93">
        <v>12179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0.47242021274031626</v>
      </c>
      <c r="C70" s="5">
        <f aca="true" t="shared" si="8" ref="C70:K70">IF(ISERROR(C71/C72),0,(C71/C72))</f>
        <v>2.959782430962159</v>
      </c>
      <c r="D70" s="5">
        <f t="shared" si="8"/>
        <v>1.0027397484292335</v>
      </c>
      <c r="E70" s="5">
        <f t="shared" si="8"/>
        <v>0.745821325648415</v>
      </c>
      <c r="F70" s="5">
        <f t="shared" si="8"/>
        <v>0.7558624431221561</v>
      </c>
      <c r="G70" s="5">
        <f t="shared" si="8"/>
        <v>0.7558624431221561</v>
      </c>
      <c r="H70" s="5">
        <f t="shared" si="8"/>
        <v>0</v>
      </c>
      <c r="I70" s="5">
        <f t="shared" si="8"/>
        <v>0.7232021930847754</v>
      </c>
      <c r="J70" s="5">
        <f t="shared" si="8"/>
        <v>0.7399939364072191</v>
      </c>
      <c r="K70" s="5">
        <f t="shared" si="8"/>
        <v>0.7521063480968974</v>
      </c>
    </row>
    <row r="71" spans="1:11" ht="12.75" hidden="1">
      <c r="A71" s="1" t="s">
        <v>141</v>
      </c>
      <c r="B71" s="1">
        <f>+B83</f>
        <v>980014</v>
      </c>
      <c r="C71" s="1">
        <f aca="true" t="shared" si="9" ref="C71:K71">+C83</f>
        <v>3765009</v>
      </c>
      <c r="D71" s="1">
        <f t="shared" si="9"/>
        <v>3556393</v>
      </c>
      <c r="E71" s="1">
        <f t="shared" si="9"/>
        <v>2588000</v>
      </c>
      <c r="F71" s="1">
        <f t="shared" si="9"/>
        <v>2159499</v>
      </c>
      <c r="G71" s="1">
        <f t="shared" si="9"/>
        <v>2159499</v>
      </c>
      <c r="H71" s="1">
        <f t="shared" si="9"/>
        <v>3167127</v>
      </c>
      <c r="I71" s="1">
        <f t="shared" si="9"/>
        <v>2439732</v>
      </c>
      <c r="J71" s="1">
        <f t="shared" si="9"/>
        <v>2606750</v>
      </c>
      <c r="K71" s="1">
        <f t="shared" si="9"/>
        <v>2755750</v>
      </c>
    </row>
    <row r="72" spans="1:11" ht="12.75" hidden="1">
      <c r="A72" s="1" t="s">
        <v>142</v>
      </c>
      <c r="B72" s="1">
        <f>+B77</f>
        <v>2074454</v>
      </c>
      <c r="C72" s="1">
        <f aca="true" t="shared" si="10" ref="C72:K72">+C77</f>
        <v>1272056</v>
      </c>
      <c r="D72" s="1">
        <f t="shared" si="10"/>
        <v>3546676</v>
      </c>
      <c r="E72" s="1">
        <f t="shared" si="10"/>
        <v>3470000</v>
      </c>
      <c r="F72" s="1">
        <f t="shared" si="10"/>
        <v>2857000</v>
      </c>
      <c r="G72" s="1">
        <f t="shared" si="10"/>
        <v>2857000</v>
      </c>
      <c r="H72" s="1">
        <f t="shared" si="10"/>
        <v>0</v>
      </c>
      <c r="I72" s="1">
        <f t="shared" si="10"/>
        <v>3373513</v>
      </c>
      <c r="J72" s="1">
        <f t="shared" si="10"/>
        <v>3522664</v>
      </c>
      <c r="K72" s="1">
        <f t="shared" si="10"/>
        <v>3664043</v>
      </c>
    </row>
    <row r="73" spans="1:11" ht="12.75" hidden="1">
      <c r="A73" s="1" t="s">
        <v>143</v>
      </c>
      <c r="B73" s="1">
        <f>+B74</f>
        <v>-1163621.833333333</v>
      </c>
      <c r="C73" s="1">
        <f aca="true" t="shared" si="11" ref="C73:K73">+(C78+C80+C81+C82)-(B78+B80+B81+B82)</f>
        <v>-1959833</v>
      </c>
      <c r="D73" s="1">
        <f t="shared" si="11"/>
        <v>866929</v>
      </c>
      <c r="E73" s="1">
        <f t="shared" si="11"/>
        <v>-1083576</v>
      </c>
      <c r="F73" s="1">
        <f>+(F78+F80+F81+F82)-(D78+D80+D81+D82)</f>
        <v>-933576</v>
      </c>
      <c r="G73" s="1">
        <f>+(G78+G80+G81+G82)-(D78+D80+D81+D82)</f>
        <v>-933576</v>
      </c>
      <c r="H73" s="1">
        <f>+(H78+H80+H81+H82)-(D78+D80+D81+D82)</f>
        <v>1535441</v>
      </c>
      <c r="I73" s="1">
        <f>+(I78+I80+I81+I82)-(E78+E80+E81+E82)</f>
        <v>1490250</v>
      </c>
      <c r="J73" s="1">
        <f t="shared" si="11"/>
        <v>613150</v>
      </c>
      <c r="K73" s="1">
        <f t="shared" si="11"/>
        <v>655400</v>
      </c>
    </row>
    <row r="74" spans="1:11" ht="12.75" hidden="1">
      <c r="A74" s="1" t="s">
        <v>144</v>
      </c>
      <c r="B74" s="1">
        <f>+TREND(C74:E74)</f>
        <v>-1163621.833333333</v>
      </c>
      <c r="C74" s="1">
        <f>+C73</f>
        <v>-1959833</v>
      </c>
      <c r="D74" s="1">
        <f aca="true" t="shared" si="12" ref="D74:K74">+D73</f>
        <v>866929</v>
      </c>
      <c r="E74" s="1">
        <f t="shared" si="12"/>
        <v>-1083576</v>
      </c>
      <c r="F74" s="1">
        <f t="shared" si="12"/>
        <v>-933576</v>
      </c>
      <c r="G74" s="1">
        <f t="shared" si="12"/>
        <v>-933576</v>
      </c>
      <c r="H74" s="1">
        <f t="shared" si="12"/>
        <v>1535441</v>
      </c>
      <c r="I74" s="1">
        <f t="shared" si="12"/>
        <v>1490250</v>
      </c>
      <c r="J74" s="1">
        <f t="shared" si="12"/>
        <v>613150</v>
      </c>
      <c r="K74" s="1">
        <f t="shared" si="12"/>
        <v>655400</v>
      </c>
    </row>
    <row r="75" spans="1:11" ht="12.75" hidden="1">
      <c r="A75" s="1" t="s">
        <v>145</v>
      </c>
      <c r="B75" s="1">
        <f>+B84-(((B80+B81+B78)*B70)-B79)</f>
        <v>6156510.7011406375</v>
      </c>
      <c r="C75" s="1">
        <f aca="true" t="shared" si="13" ref="C75:K75">+C84-(((C80+C81+C78)*C70)-C79)</f>
        <v>2400845.204721333</v>
      </c>
      <c r="D75" s="1">
        <f t="shared" si="13"/>
        <v>2779475.4203925026</v>
      </c>
      <c r="E75" s="1">
        <f t="shared" si="13"/>
        <v>3799695.334293948</v>
      </c>
      <c r="F75" s="1">
        <f t="shared" si="13"/>
        <v>3678092.292614631</v>
      </c>
      <c r="G75" s="1">
        <f t="shared" si="13"/>
        <v>3678092.292614631</v>
      </c>
      <c r="H75" s="1">
        <f t="shared" si="13"/>
        <v>3098673</v>
      </c>
      <c r="I75" s="1">
        <f t="shared" si="13"/>
        <v>461445.3356189823</v>
      </c>
      <c r="J75" s="1">
        <f t="shared" si="13"/>
        <v>-1002808.2797564571</v>
      </c>
      <c r="K75" s="1">
        <f t="shared" si="13"/>
        <v>-2012511.0922210794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2074454</v>
      </c>
      <c r="C77" s="3">
        <v>1272056</v>
      </c>
      <c r="D77" s="3">
        <v>3546676</v>
      </c>
      <c r="E77" s="3">
        <v>3470000</v>
      </c>
      <c r="F77" s="3">
        <v>2857000</v>
      </c>
      <c r="G77" s="3">
        <v>2857000</v>
      </c>
      <c r="H77" s="3">
        <v>0</v>
      </c>
      <c r="I77" s="3">
        <v>3373513</v>
      </c>
      <c r="J77" s="3">
        <v>3522664</v>
      </c>
      <c r="K77" s="3">
        <v>3664043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7571636</v>
      </c>
      <c r="C79" s="3">
        <v>5466135</v>
      </c>
      <c r="D79" s="3">
        <v>4687264</v>
      </c>
      <c r="E79" s="3">
        <v>4049000</v>
      </c>
      <c r="F79" s="3">
        <v>4049000</v>
      </c>
      <c r="G79" s="3">
        <v>4049000</v>
      </c>
      <c r="H79" s="3">
        <v>3098673</v>
      </c>
      <c r="I79" s="3">
        <v>2131500</v>
      </c>
      <c r="J79" s="3">
        <v>1159750</v>
      </c>
      <c r="K79" s="3">
        <v>678375</v>
      </c>
    </row>
    <row r="80" spans="1:11" ht="12.75" hidden="1">
      <c r="A80" s="2" t="s">
        <v>67</v>
      </c>
      <c r="B80" s="3">
        <v>300113</v>
      </c>
      <c r="C80" s="3">
        <v>344743</v>
      </c>
      <c r="D80" s="3">
        <v>1397902</v>
      </c>
      <c r="E80" s="3">
        <v>620000</v>
      </c>
      <c r="F80" s="3">
        <v>770000</v>
      </c>
      <c r="G80" s="3">
        <v>770000</v>
      </c>
      <c r="H80" s="3">
        <v>3230168</v>
      </c>
      <c r="I80" s="3">
        <v>1880000</v>
      </c>
      <c r="J80" s="3">
        <v>2579000</v>
      </c>
      <c r="K80" s="3">
        <v>3320250</v>
      </c>
    </row>
    <row r="81" spans="1:11" ht="12.75" hidden="1">
      <c r="A81" s="2" t="s">
        <v>68</v>
      </c>
      <c r="B81" s="3">
        <v>2695367</v>
      </c>
      <c r="C81" s="3">
        <v>690904</v>
      </c>
      <c r="D81" s="3">
        <v>504674</v>
      </c>
      <c r="E81" s="3">
        <v>199000</v>
      </c>
      <c r="F81" s="3">
        <v>199000</v>
      </c>
      <c r="G81" s="3">
        <v>199000</v>
      </c>
      <c r="H81" s="3">
        <v>207849</v>
      </c>
      <c r="I81" s="3">
        <v>429250</v>
      </c>
      <c r="J81" s="3">
        <v>343400</v>
      </c>
      <c r="K81" s="3">
        <v>257550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980014</v>
      </c>
      <c r="C83" s="3">
        <v>3765009</v>
      </c>
      <c r="D83" s="3">
        <v>3556393</v>
      </c>
      <c r="E83" s="3">
        <v>2588000</v>
      </c>
      <c r="F83" s="3">
        <v>2159499</v>
      </c>
      <c r="G83" s="3">
        <v>2159499</v>
      </c>
      <c r="H83" s="3">
        <v>3167127</v>
      </c>
      <c r="I83" s="3">
        <v>2439732</v>
      </c>
      <c r="J83" s="3">
        <v>2606750</v>
      </c>
      <c r="K83" s="3">
        <v>2755750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361523</v>
      </c>
      <c r="F84" s="3">
        <v>361523</v>
      </c>
      <c r="G84" s="3">
        <v>361523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241359250</v>
      </c>
      <c r="C5" s="6">
        <v>264332126</v>
      </c>
      <c r="D5" s="23">
        <v>278658812</v>
      </c>
      <c r="E5" s="24">
        <v>309630000</v>
      </c>
      <c r="F5" s="6">
        <v>309630000</v>
      </c>
      <c r="G5" s="25">
        <v>309630000</v>
      </c>
      <c r="H5" s="26">
        <v>0</v>
      </c>
      <c r="I5" s="24">
        <v>329286000</v>
      </c>
      <c r="J5" s="6">
        <v>349042000</v>
      </c>
      <c r="K5" s="25">
        <v>369985000</v>
      </c>
    </row>
    <row r="6" spans="1:11" ht="13.5">
      <c r="A6" s="22" t="s">
        <v>18</v>
      </c>
      <c r="B6" s="6">
        <v>114436923</v>
      </c>
      <c r="C6" s="6">
        <v>121991710</v>
      </c>
      <c r="D6" s="23">
        <v>127014392</v>
      </c>
      <c r="E6" s="24">
        <v>151954000</v>
      </c>
      <c r="F6" s="6">
        <v>151954000</v>
      </c>
      <c r="G6" s="25">
        <v>151954000</v>
      </c>
      <c r="H6" s="26">
        <v>0</v>
      </c>
      <c r="I6" s="24">
        <v>171352262</v>
      </c>
      <c r="J6" s="6">
        <v>183346922</v>
      </c>
      <c r="K6" s="25">
        <v>196181207</v>
      </c>
    </row>
    <row r="7" spans="1:11" ht="13.5">
      <c r="A7" s="22" t="s">
        <v>19</v>
      </c>
      <c r="B7" s="6">
        <v>8265792</v>
      </c>
      <c r="C7" s="6">
        <v>15704437</v>
      </c>
      <c r="D7" s="23">
        <v>5503599</v>
      </c>
      <c r="E7" s="24">
        <v>5856000</v>
      </c>
      <c r="F7" s="6">
        <v>5856000</v>
      </c>
      <c r="G7" s="25">
        <v>5856000</v>
      </c>
      <c r="H7" s="26">
        <v>0</v>
      </c>
      <c r="I7" s="24">
        <v>5525000</v>
      </c>
      <c r="J7" s="6">
        <v>5856000</v>
      </c>
      <c r="K7" s="25">
        <v>6207000</v>
      </c>
    </row>
    <row r="8" spans="1:11" ht="13.5">
      <c r="A8" s="22" t="s">
        <v>20</v>
      </c>
      <c r="B8" s="6">
        <v>120059161</v>
      </c>
      <c r="C8" s="6">
        <v>95666592</v>
      </c>
      <c r="D8" s="23">
        <v>169190674</v>
      </c>
      <c r="E8" s="24">
        <v>141468000</v>
      </c>
      <c r="F8" s="6">
        <v>141468000</v>
      </c>
      <c r="G8" s="25">
        <v>141468000</v>
      </c>
      <c r="H8" s="26">
        <v>0</v>
      </c>
      <c r="I8" s="24">
        <v>149227000</v>
      </c>
      <c r="J8" s="6">
        <v>158264640</v>
      </c>
      <c r="K8" s="25">
        <v>167983166</v>
      </c>
    </row>
    <row r="9" spans="1:11" ht="13.5">
      <c r="A9" s="22" t="s">
        <v>21</v>
      </c>
      <c r="B9" s="6">
        <v>42787721</v>
      </c>
      <c r="C9" s="6">
        <v>33866103</v>
      </c>
      <c r="D9" s="23">
        <v>43720194</v>
      </c>
      <c r="E9" s="24">
        <v>96120961</v>
      </c>
      <c r="F9" s="6">
        <v>96120961</v>
      </c>
      <c r="G9" s="25">
        <v>96120961</v>
      </c>
      <c r="H9" s="26">
        <v>0</v>
      </c>
      <c r="I9" s="24">
        <v>99470084</v>
      </c>
      <c r="J9" s="6">
        <v>106075345</v>
      </c>
      <c r="K9" s="25">
        <v>113137826</v>
      </c>
    </row>
    <row r="10" spans="1:11" ht="25.5">
      <c r="A10" s="27" t="s">
        <v>134</v>
      </c>
      <c r="B10" s="28">
        <f>SUM(B5:B9)</f>
        <v>526908847</v>
      </c>
      <c r="C10" s="29">
        <f aca="true" t="shared" si="0" ref="C10:K10">SUM(C5:C9)</f>
        <v>531560968</v>
      </c>
      <c r="D10" s="30">
        <f t="shared" si="0"/>
        <v>624087671</v>
      </c>
      <c r="E10" s="28">
        <f t="shared" si="0"/>
        <v>705028961</v>
      </c>
      <c r="F10" s="29">
        <f t="shared" si="0"/>
        <v>705028961</v>
      </c>
      <c r="G10" s="31">
        <f t="shared" si="0"/>
        <v>705028961</v>
      </c>
      <c r="H10" s="32">
        <f t="shared" si="0"/>
        <v>0</v>
      </c>
      <c r="I10" s="28">
        <f t="shared" si="0"/>
        <v>754860346</v>
      </c>
      <c r="J10" s="29">
        <f t="shared" si="0"/>
        <v>802584907</v>
      </c>
      <c r="K10" s="31">
        <f t="shared" si="0"/>
        <v>853494199</v>
      </c>
    </row>
    <row r="11" spans="1:11" ht="13.5">
      <c r="A11" s="22" t="s">
        <v>22</v>
      </c>
      <c r="B11" s="6">
        <v>228176268</v>
      </c>
      <c r="C11" s="6">
        <v>249130000</v>
      </c>
      <c r="D11" s="23">
        <v>279835676</v>
      </c>
      <c r="E11" s="24">
        <v>274899852</v>
      </c>
      <c r="F11" s="6">
        <v>274899852</v>
      </c>
      <c r="G11" s="25">
        <v>274899852</v>
      </c>
      <c r="H11" s="26">
        <v>0</v>
      </c>
      <c r="I11" s="24">
        <v>297086717</v>
      </c>
      <c r="J11" s="6">
        <v>317880800</v>
      </c>
      <c r="K11" s="25">
        <v>340134600</v>
      </c>
    </row>
    <row r="12" spans="1:11" ht="13.5">
      <c r="A12" s="22" t="s">
        <v>23</v>
      </c>
      <c r="B12" s="6">
        <v>15700827</v>
      </c>
      <c r="C12" s="6">
        <v>16417122</v>
      </c>
      <c r="D12" s="23">
        <v>17836788</v>
      </c>
      <c r="E12" s="24">
        <v>17581696</v>
      </c>
      <c r="F12" s="6">
        <v>17581696</v>
      </c>
      <c r="G12" s="25">
        <v>17581696</v>
      </c>
      <c r="H12" s="26">
        <v>0</v>
      </c>
      <c r="I12" s="24">
        <v>19189157</v>
      </c>
      <c r="J12" s="6">
        <v>18770875</v>
      </c>
      <c r="K12" s="25">
        <v>19897000</v>
      </c>
    </row>
    <row r="13" spans="1:11" ht="13.5">
      <c r="A13" s="22" t="s">
        <v>135</v>
      </c>
      <c r="B13" s="6">
        <v>48578044</v>
      </c>
      <c r="C13" s="6">
        <v>58908508</v>
      </c>
      <c r="D13" s="23">
        <v>0</v>
      </c>
      <c r="E13" s="24">
        <v>51897000</v>
      </c>
      <c r="F13" s="6">
        <v>51897000</v>
      </c>
      <c r="G13" s="25">
        <v>51897000</v>
      </c>
      <c r="H13" s="26">
        <v>0</v>
      </c>
      <c r="I13" s="24">
        <v>55526378</v>
      </c>
      <c r="J13" s="6">
        <v>59729378</v>
      </c>
      <c r="K13" s="25">
        <v>59729564</v>
      </c>
    </row>
    <row r="14" spans="1:11" ht="13.5">
      <c r="A14" s="22" t="s">
        <v>24</v>
      </c>
      <c r="B14" s="6">
        <v>9133238</v>
      </c>
      <c r="C14" s="6">
        <v>6517105</v>
      </c>
      <c r="D14" s="23">
        <v>5909705</v>
      </c>
      <c r="E14" s="24">
        <v>5000000</v>
      </c>
      <c r="F14" s="6">
        <v>5000000</v>
      </c>
      <c r="G14" s="25">
        <v>5000000</v>
      </c>
      <c r="H14" s="26">
        <v>0</v>
      </c>
      <c r="I14" s="24">
        <v>5398049</v>
      </c>
      <c r="J14" s="6">
        <v>5775913</v>
      </c>
      <c r="K14" s="25">
        <v>6180228</v>
      </c>
    </row>
    <row r="15" spans="1:11" ht="13.5">
      <c r="A15" s="22" t="s">
        <v>25</v>
      </c>
      <c r="B15" s="6">
        <v>57007362</v>
      </c>
      <c r="C15" s="6">
        <v>63982441</v>
      </c>
      <c r="D15" s="23">
        <v>103300547</v>
      </c>
      <c r="E15" s="24">
        <v>124322000</v>
      </c>
      <c r="F15" s="6">
        <v>124322000</v>
      </c>
      <c r="G15" s="25">
        <v>124322000</v>
      </c>
      <c r="H15" s="26">
        <v>0</v>
      </c>
      <c r="I15" s="24">
        <v>133653341</v>
      </c>
      <c r="J15" s="6">
        <v>142989083</v>
      </c>
      <c r="K15" s="25">
        <v>153019725</v>
      </c>
    </row>
    <row r="16" spans="1:11" ht="13.5">
      <c r="A16" s="33" t="s">
        <v>26</v>
      </c>
      <c r="B16" s="6">
        <v>5785216</v>
      </c>
      <c r="C16" s="6">
        <v>8528603</v>
      </c>
      <c r="D16" s="23">
        <v>5777196</v>
      </c>
      <c r="E16" s="24">
        <v>4660000</v>
      </c>
      <c r="F16" s="6">
        <v>4660000</v>
      </c>
      <c r="G16" s="25">
        <v>4660000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190998913</v>
      </c>
      <c r="C17" s="6">
        <v>203065130</v>
      </c>
      <c r="D17" s="23">
        <v>179623955</v>
      </c>
      <c r="E17" s="24">
        <v>226669079</v>
      </c>
      <c r="F17" s="6">
        <v>226669079</v>
      </c>
      <c r="G17" s="25">
        <v>226669079</v>
      </c>
      <c r="H17" s="26">
        <v>0</v>
      </c>
      <c r="I17" s="24">
        <v>244006704</v>
      </c>
      <c r="J17" s="6">
        <v>263226004</v>
      </c>
      <c r="K17" s="25">
        <v>280841830</v>
      </c>
    </row>
    <row r="18" spans="1:11" ht="13.5">
      <c r="A18" s="34" t="s">
        <v>28</v>
      </c>
      <c r="B18" s="35">
        <f>SUM(B11:B17)</f>
        <v>555379868</v>
      </c>
      <c r="C18" s="36">
        <f aca="true" t="shared" si="1" ref="C18:K18">SUM(C11:C17)</f>
        <v>606548909</v>
      </c>
      <c r="D18" s="37">
        <f t="shared" si="1"/>
        <v>592283867</v>
      </c>
      <c r="E18" s="35">
        <f t="shared" si="1"/>
        <v>705029627</v>
      </c>
      <c r="F18" s="36">
        <f t="shared" si="1"/>
        <v>705029627</v>
      </c>
      <c r="G18" s="38">
        <f t="shared" si="1"/>
        <v>705029627</v>
      </c>
      <c r="H18" s="39">
        <f t="shared" si="1"/>
        <v>0</v>
      </c>
      <c r="I18" s="35">
        <f t="shared" si="1"/>
        <v>754860346</v>
      </c>
      <c r="J18" s="36">
        <f t="shared" si="1"/>
        <v>808372053</v>
      </c>
      <c r="K18" s="38">
        <f t="shared" si="1"/>
        <v>859802947</v>
      </c>
    </row>
    <row r="19" spans="1:11" ht="13.5">
      <c r="A19" s="34" t="s">
        <v>29</v>
      </c>
      <c r="B19" s="40">
        <f>+B10-B18</f>
        <v>-28471021</v>
      </c>
      <c r="C19" s="41">
        <f aca="true" t="shared" si="2" ref="C19:K19">+C10-C18</f>
        <v>-74987941</v>
      </c>
      <c r="D19" s="42">
        <f t="shared" si="2"/>
        <v>31803804</v>
      </c>
      <c r="E19" s="40">
        <f t="shared" si="2"/>
        <v>-666</v>
      </c>
      <c r="F19" s="41">
        <f t="shared" si="2"/>
        <v>-666</v>
      </c>
      <c r="G19" s="43">
        <f t="shared" si="2"/>
        <v>-666</v>
      </c>
      <c r="H19" s="44">
        <f t="shared" si="2"/>
        <v>0</v>
      </c>
      <c r="I19" s="40">
        <f t="shared" si="2"/>
        <v>0</v>
      </c>
      <c r="J19" s="41">
        <f t="shared" si="2"/>
        <v>-5787146</v>
      </c>
      <c r="K19" s="43">
        <f t="shared" si="2"/>
        <v>-6308748</v>
      </c>
    </row>
    <row r="20" spans="1:11" ht="13.5">
      <c r="A20" s="22" t="s">
        <v>30</v>
      </c>
      <c r="B20" s="24">
        <v>36075757</v>
      </c>
      <c r="C20" s="6">
        <v>30787000</v>
      </c>
      <c r="D20" s="23">
        <v>0</v>
      </c>
      <c r="E20" s="24">
        <v>48324000</v>
      </c>
      <c r="F20" s="6">
        <v>48324000</v>
      </c>
      <c r="G20" s="25">
        <v>48324000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136</v>
      </c>
      <c r="B21" s="45">
        <v>-10768632</v>
      </c>
      <c r="C21" s="46">
        <v>-5612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-3163896</v>
      </c>
      <c r="C22" s="52">
        <f aca="true" t="shared" si="3" ref="C22:K22">SUM(C19:C21)</f>
        <v>-44206553</v>
      </c>
      <c r="D22" s="53">
        <f t="shared" si="3"/>
        <v>31803804</v>
      </c>
      <c r="E22" s="51">
        <f t="shared" si="3"/>
        <v>48323334</v>
      </c>
      <c r="F22" s="52">
        <f t="shared" si="3"/>
        <v>48323334</v>
      </c>
      <c r="G22" s="54">
        <f t="shared" si="3"/>
        <v>48323334</v>
      </c>
      <c r="H22" s="55">
        <f t="shared" si="3"/>
        <v>0</v>
      </c>
      <c r="I22" s="51">
        <f t="shared" si="3"/>
        <v>0</v>
      </c>
      <c r="J22" s="52">
        <f t="shared" si="3"/>
        <v>-5787146</v>
      </c>
      <c r="K22" s="54">
        <f t="shared" si="3"/>
        <v>-6308748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-3163896</v>
      </c>
      <c r="C24" s="41">
        <f aca="true" t="shared" si="4" ref="C24:K24">SUM(C22:C23)</f>
        <v>-44206553</v>
      </c>
      <c r="D24" s="42">
        <f t="shared" si="4"/>
        <v>31803804</v>
      </c>
      <c r="E24" s="40">
        <f t="shared" si="4"/>
        <v>48323334</v>
      </c>
      <c r="F24" s="41">
        <f t="shared" si="4"/>
        <v>48323334</v>
      </c>
      <c r="G24" s="43">
        <f t="shared" si="4"/>
        <v>48323334</v>
      </c>
      <c r="H24" s="44">
        <f t="shared" si="4"/>
        <v>0</v>
      </c>
      <c r="I24" s="40">
        <f t="shared" si="4"/>
        <v>0</v>
      </c>
      <c r="J24" s="41">
        <f t="shared" si="4"/>
        <v>-5787146</v>
      </c>
      <c r="K24" s="43">
        <f t="shared" si="4"/>
        <v>-6308748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75001142</v>
      </c>
      <c r="C27" s="7">
        <v>53656000</v>
      </c>
      <c r="D27" s="64">
        <v>89550719</v>
      </c>
      <c r="E27" s="65">
        <v>101031000</v>
      </c>
      <c r="F27" s="7">
        <v>146803806</v>
      </c>
      <c r="G27" s="66">
        <v>146803806</v>
      </c>
      <c r="H27" s="67">
        <v>0</v>
      </c>
      <c r="I27" s="65">
        <v>163336260</v>
      </c>
      <c r="J27" s="7">
        <v>0</v>
      </c>
      <c r="K27" s="66">
        <v>0</v>
      </c>
    </row>
    <row r="28" spans="1:11" ht="13.5">
      <c r="A28" s="68" t="s">
        <v>30</v>
      </c>
      <c r="B28" s="6">
        <v>33236354</v>
      </c>
      <c r="C28" s="6">
        <v>33651472</v>
      </c>
      <c r="D28" s="23">
        <v>57933154</v>
      </c>
      <c r="E28" s="24">
        <v>45863155</v>
      </c>
      <c r="F28" s="6">
        <v>94746416</v>
      </c>
      <c r="G28" s="25">
        <v>94746416</v>
      </c>
      <c r="H28" s="26">
        <v>0</v>
      </c>
      <c r="I28" s="24">
        <v>109268230</v>
      </c>
      <c r="J28" s="6">
        <v>0</v>
      </c>
      <c r="K28" s="25">
        <v>0</v>
      </c>
    </row>
    <row r="29" spans="1:11" ht="13.5">
      <c r="A29" s="22" t="s">
        <v>139</v>
      </c>
      <c r="B29" s="6">
        <v>10768632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8919751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22076406</v>
      </c>
      <c r="C31" s="6">
        <v>20004528</v>
      </c>
      <c r="D31" s="23">
        <v>31617566</v>
      </c>
      <c r="E31" s="24">
        <v>55167845</v>
      </c>
      <c r="F31" s="6">
        <v>52057390</v>
      </c>
      <c r="G31" s="25">
        <v>52057390</v>
      </c>
      <c r="H31" s="26">
        <v>0</v>
      </c>
      <c r="I31" s="24">
        <v>54068030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75001143</v>
      </c>
      <c r="C32" s="7">
        <f aca="true" t="shared" si="5" ref="C32:K32">SUM(C28:C31)</f>
        <v>53656000</v>
      </c>
      <c r="D32" s="64">
        <f t="shared" si="5"/>
        <v>89550720</v>
      </c>
      <c r="E32" s="65">
        <f t="shared" si="5"/>
        <v>101031000</v>
      </c>
      <c r="F32" s="7">
        <f t="shared" si="5"/>
        <v>146803806</v>
      </c>
      <c r="G32" s="66">
        <f t="shared" si="5"/>
        <v>146803806</v>
      </c>
      <c r="H32" s="67">
        <f t="shared" si="5"/>
        <v>0</v>
      </c>
      <c r="I32" s="65">
        <f t="shared" si="5"/>
        <v>163336260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281263417</v>
      </c>
      <c r="C35" s="6">
        <v>275272491</v>
      </c>
      <c r="D35" s="23">
        <v>338611237</v>
      </c>
      <c r="E35" s="24">
        <v>290412000</v>
      </c>
      <c r="F35" s="6">
        <v>269465000</v>
      </c>
      <c r="G35" s="25">
        <v>269465000</v>
      </c>
      <c r="H35" s="26">
        <v>264633010</v>
      </c>
      <c r="I35" s="24">
        <v>288301075</v>
      </c>
      <c r="J35" s="6">
        <v>308454218</v>
      </c>
      <c r="K35" s="25">
        <v>330016545</v>
      </c>
    </row>
    <row r="36" spans="1:11" ht="13.5">
      <c r="A36" s="22" t="s">
        <v>39</v>
      </c>
      <c r="B36" s="6">
        <v>888546263</v>
      </c>
      <c r="C36" s="6">
        <v>850094433</v>
      </c>
      <c r="D36" s="23">
        <v>1249276795</v>
      </c>
      <c r="E36" s="24">
        <v>893755000</v>
      </c>
      <c r="F36" s="6">
        <v>821290000</v>
      </c>
      <c r="G36" s="25">
        <v>821290000</v>
      </c>
      <c r="H36" s="26">
        <v>850697451</v>
      </c>
      <c r="I36" s="24">
        <v>878780300</v>
      </c>
      <c r="J36" s="6">
        <v>940294919</v>
      </c>
      <c r="K36" s="25">
        <v>1006115564</v>
      </c>
    </row>
    <row r="37" spans="1:11" ht="13.5">
      <c r="A37" s="22" t="s">
        <v>40</v>
      </c>
      <c r="B37" s="6">
        <v>148597809</v>
      </c>
      <c r="C37" s="6">
        <v>148972674</v>
      </c>
      <c r="D37" s="23">
        <v>181354177</v>
      </c>
      <c r="E37" s="24">
        <v>156786000</v>
      </c>
      <c r="F37" s="6">
        <v>141058000</v>
      </c>
      <c r="G37" s="25">
        <v>141058000</v>
      </c>
      <c r="H37" s="26">
        <v>89703816</v>
      </c>
      <c r="I37" s="24">
        <v>150931835</v>
      </c>
      <c r="J37" s="6">
        <v>161497304</v>
      </c>
      <c r="K37" s="25">
        <v>172802113</v>
      </c>
    </row>
    <row r="38" spans="1:11" ht="13.5">
      <c r="A38" s="22" t="s">
        <v>41</v>
      </c>
      <c r="B38" s="6">
        <v>105858037</v>
      </c>
      <c r="C38" s="6">
        <v>106765012</v>
      </c>
      <c r="D38" s="23">
        <v>113893492</v>
      </c>
      <c r="E38" s="24">
        <v>97491000</v>
      </c>
      <c r="F38" s="6">
        <v>79122000</v>
      </c>
      <c r="G38" s="25">
        <v>79122000</v>
      </c>
      <c r="H38" s="26">
        <v>155904228</v>
      </c>
      <c r="I38" s="24">
        <v>84660540</v>
      </c>
      <c r="J38" s="6">
        <v>90586777</v>
      </c>
      <c r="K38" s="25">
        <v>96927854</v>
      </c>
    </row>
    <row r="39" spans="1:11" ht="13.5">
      <c r="A39" s="22" t="s">
        <v>42</v>
      </c>
      <c r="B39" s="6">
        <v>915353834</v>
      </c>
      <c r="C39" s="6">
        <v>869629238</v>
      </c>
      <c r="D39" s="23">
        <v>1292640363</v>
      </c>
      <c r="E39" s="24">
        <v>929890000</v>
      </c>
      <c r="F39" s="6">
        <v>870575000</v>
      </c>
      <c r="G39" s="25">
        <v>870575000</v>
      </c>
      <c r="H39" s="26">
        <v>869722417</v>
      </c>
      <c r="I39" s="24">
        <v>931489000</v>
      </c>
      <c r="J39" s="6">
        <v>996665056</v>
      </c>
      <c r="K39" s="25">
        <v>1066402142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39233562</v>
      </c>
      <c r="C42" s="6">
        <v>-90121575</v>
      </c>
      <c r="D42" s="23">
        <v>83897508</v>
      </c>
      <c r="E42" s="24">
        <v>96932994</v>
      </c>
      <c r="F42" s="6">
        <v>318089000</v>
      </c>
      <c r="G42" s="25">
        <v>318089000</v>
      </c>
      <c r="H42" s="26">
        <v>177690789</v>
      </c>
      <c r="I42" s="24">
        <v>0</v>
      </c>
      <c r="J42" s="6">
        <v>0</v>
      </c>
      <c r="K42" s="25">
        <v>0</v>
      </c>
    </row>
    <row r="43" spans="1:11" ht="13.5">
      <c r="A43" s="22" t="s">
        <v>45</v>
      </c>
      <c r="B43" s="6">
        <v>1806626</v>
      </c>
      <c r="C43" s="6">
        <v>54032866</v>
      </c>
      <c r="D43" s="23">
        <v>-79154267</v>
      </c>
      <c r="E43" s="24">
        <v>-93779996</v>
      </c>
      <c r="F43" s="6">
        <v>-129845000</v>
      </c>
      <c r="G43" s="25">
        <v>-129845000</v>
      </c>
      <c r="H43" s="26">
        <v>3096429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-6545579</v>
      </c>
      <c r="C44" s="6">
        <v>9006585</v>
      </c>
      <c r="D44" s="23">
        <v>17402593</v>
      </c>
      <c r="E44" s="24">
        <v>-5070658</v>
      </c>
      <c r="F44" s="6">
        <v>-6032002</v>
      </c>
      <c r="G44" s="25">
        <v>-6032002</v>
      </c>
      <c r="H44" s="26">
        <v>307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177206251</v>
      </c>
      <c r="C45" s="7">
        <v>150124128</v>
      </c>
      <c r="D45" s="64">
        <v>22145834</v>
      </c>
      <c r="E45" s="65">
        <v>158380340</v>
      </c>
      <c r="F45" s="7">
        <v>325838998</v>
      </c>
      <c r="G45" s="66">
        <v>325838998</v>
      </c>
      <c r="H45" s="67">
        <v>180787525</v>
      </c>
      <c r="I45" s="65">
        <v>0</v>
      </c>
      <c r="J45" s="7">
        <v>0</v>
      </c>
      <c r="K45" s="66">
        <v>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177206251</v>
      </c>
      <c r="C48" s="6">
        <v>150124126</v>
      </c>
      <c r="D48" s="23">
        <v>150715422</v>
      </c>
      <c r="E48" s="24">
        <v>158380000</v>
      </c>
      <c r="F48" s="6">
        <v>160298000</v>
      </c>
      <c r="G48" s="25">
        <v>160298000</v>
      </c>
      <c r="H48" s="26">
        <v>129654082</v>
      </c>
      <c r="I48" s="24">
        <v>171518860</v>
      </c>
      <c r="J48" s="6">
        <v>183525180</v>
      </c>
      <c r="K48" s="25">
        <v>196371942</v>
      </c>
    </row>
    <row r="49" spans="1:11" ht="13.5">
      <c r="A49" s="22" t="s">
        <v>50</v>
      </c>
      <c r="B49" s="6">
        <f>+B75</f>
        <v>74214606.44953825</v>
      </c>
      <c r="C49" s="6">
        <f aca="true" t="shared" si="6" ref="C49:K49">+C75</f>
        <v>78405380.63795865</v>
      </c>
      <c r="D49" s="23">
        <f t="shared" si="6"/>
        <v>40620147.252014756</v>
      </c>
      <c r="E49" s="24">
        <f t="shared" si="6"/>
        <v>59308110.876797765</v>
      </c>
      <c r="F49" s="6">
        <f t="shared" si="6"/>
        <v>-31686909.36531931</v>
      </c>
      <c r="G49" s="25">
        <f t="shared" si="6"/>
        <v>-31686909.36531931</v>
      </c>
      <c r="H49" s="26">
        <f t="shared" si="6"/>
        <v>64432579</v>
      </c>
      <c r="I49" s="24">
        <f t="shared" si="6"/>
        <v>144179322</v>
      </c>
      <c r="J49" s="6">
        <f t="shared" si="6"/>
        <v>152033072</v>
      </c>
      <c r="K49" s="25">
        <f t="shared" si="6"/>
        <v>160587584</v>
      </c>
    </row>
    <row r="50" spans="1:11" ht="13.5">
      <c r="A50" s="34" t="s">
        <v>51</v>
      </c>
      <c r="B50" s="7">
        <f>+B48-B49</f>
        <v>102991644.55046175</v>
      </c>
      <c r="C50" s="7">
        <f aca="true" t="shared" si="7" ref="C50:K50">+C48-C49</f>
        <v>71718745.36204135</v>
      </c>
      <c r="D50" s="64">
        <f t="shared" si="7"/>
        <v>110095274.74798524</v>
      </c>
      <c r="E50" s="65">
        <f t="shared" si="7"/>
        <v>99071889.12320223</v>
      </c>
      <c r="F50" s="7">
        <f t="shared" si="7"/>
        <v>191984909.3653193</v>
      </c>
      <c r="G50" s="66">
        <f t="shared" si="7"/>
        <v>191984909.3653193</v>
      </c>
      <c r="H50" s="67">
        <f t="shared" si="7"/>
        <v>65221503</v>
      </c>
      <c r="I50" s="65">
        <f t="shared" si="7"/>
        <v>27339538</v>
      </c>
      <c r="J50" s="7">
        <f t="shared" si="7"/>
        <v>31492108</v>
      </c>
      <c r="K50" s="66">
        <f t="shared" si="7"/>
        <v>35784358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564997498</v>
      </c>
      <c r="C53" s="6">
        <v>586345884</v>
      </c>
      <c r="D53" s="23">
        <v>229071719</v>
      </c>
      <c r="E53" s="24">
        <v>477927000</v>
      </c>
      <c r="F53" s="6">
        <v>523699806</v>
      </c>
      <c r="G53" s="25">
        <v>523699806</v>
      </c>
      <c r="H53" s="26">
        <v>376896000</v>
      </c>
      <c r="I53" s="24">
        <v>163336260</v>
      </c>
      <c r="J53" s="6">
        <v>0</v>
      </c>
      <c r="K53" s="25">
        <v>0</v>
      </c>
    </row>
    <row r="54" spans="1:11" ht="13.5">
      <c r="A54" s="22" t="s">
        <v>135</v>
      </c>
      <c r="B54" s="6">
        <v>48578044</v>
      </c>
      <c r="C54" s="6">
        <v>58908508</v>
      </c>
      <c r="D54" s="23">
        <v>0</v>
      </c>
      <c r="E54" s="24">
        <v>51897000</v>
      </c>
      <c r="F54" s="6">
        <v>51897000</v>
      </c>
      <c r="G54" s="25">
        <v>51897000</v>
      </c>
      <c r="H54" s="26">
        <v>0</v>
      </c>
      <c r="I54" s="24">
        <v>55526378</v>
      </c>
      <c r="J54" s="6">
        <v>59729378</v>
      </c>
      <c r="K54" s="25">
        <v>59729564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37264843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10299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9680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44298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0.9414716122460128</v>
      </c>
      <c r="C70" s="5">
        <f aca="true" t="shared" si="8" ref="C70:K70">IF(ISERROR(C71/C72),0,(C71/C72))</f>
        <v>0.9576262771965133</v>
      </c>
      <c r="D70" s="5">
        <f t="shared" si="8"/>
        <v>0.9791240346614972</v>
      </c>
      <c r="E70" s="5">
        <f t="shared" si="8"/>
        <v>0.9275965002811988</v>
      </c>
      <c r="F70" s="5">
        <f t="shared" si="8"/>
        <v>1.0122976190159532</v>
      </c>
      <c r="G70" s="5">
        <f t="shared" si="8"/>
        <v>1.0122976190159532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141</v>
      </c>
      <c r="B71" s="1">
        <f>+B83</f>
        <v>376813200</v>
      </c>
      <c r="C71" s="1">
        <f aca="true" t="shared" si="9" ref="C71:K71">+C83</f>
        <v>402384927</v>
      </c>
      <c r="D71" s="1">
        <f t="shared" si="9"/>
        <v>440011877</v>
      </c>
      <c r="E71" s="1">
        <f t="shared" si="9"/>
        <v>516117995</v>
      </c>
      <c r="F71" s="1">
        <f t="shared" si="9"/>
        <v>563245999</v>
      </c>
      <c r="G71" s="1">
        <f t="shared" si="9"/>
        <v>563245999</v>
      </c>
      <c r="H71" s="1">
        <f t="shared" si="9"/>
        <v>517254289</v>
      </c>
      <c r="I71" s="1">
        <f t="shared" si="9"/>
        <v>0</v>
      </c>
      <c r="J71" s="1">
        <f t="shared" si="9"/>
        <v>0</v>
      </c>
      <c r="K71" s="1">
        <f t="shared" si="9"/>
        <v>0</v>
      </c>
    </row>
    <row r="72" spans="1:11" ht="12.75" hidden="1">
      <c r="A72" s="1" t="s">
        <v>142</v>
      </c>
      <c r="B72" s="1">
        <f>+B77</f>
        <v>400238515</v>
      </c>
      <c r="C72" s="1">
        <f aca="true" t="shared" si="10" ref="C72:K72">+C77</f>
        <v>420189939</v>
      </c>
      <c r="D72" s="1">
        <f t="shared" si="10"/>
        <v>449393398</v>
      </c>
      <c r="E72" s="1">
        <f t="shared" si="10"/>
        <v>556403560</v>
      </c>
      <c r="F72" s="1">
        <f t="shared" si="10"/>
        <v>556403560</v>
      </c>
      <c r="G72" s="1">
        <f t="shared" si="10"/>
        <v>556403560</v>
      </c>
      <c r="H72" s="1">
        <f t="shared" si="10"/>
        <v>0</v>
      </c>
      <c r="I72" s="1">
        <f t="shared" si="10"/>
        <v>600091451</v>
      </c>
      <c r="J72" s="1">
        <f t="shared" si="10"/>
        <v>638446189</v>
      </c>
      <c r="K72" s="1">
        <f t="shared" si="10"/>
        <v>679284689</v>
      </c>
    </row>
    <row r="73" spans="1:11" ht="12.75" hidden="1">
      <c r="A73" s="1" t="s">
        <v>143</v>
      </c>
      <c r="B73" s="1">
        <f>+B74</f>
        <v>50318191.83333331</v>
      </c>
      <c r="C73" s="1">
        <f aca="true" t="shared" si="11" ref="C73:K73">+(C78+C80+C81+C82)-(B78+B80+B81+B82)</f>
        <v>20957469</v>
      </c>
      <c r="D73" s="1">
        <f t="shared" si="11"/>
        <v>71117687</v>
      </c>
      <c r="E73" s="1">
        <f t="shared" si="11"/>
        <v>-54886432</v>
      </c>
      <c r="F73" s="1">
        <f>+(F78+F80+F81+F82)-(D78+D80+D81+D82)</f>
        <v>-74016432</v>
      </c>
      <c r="G73" s="1">
        <f>+(G78+G80+G81+G82)-(D78+D80+D81+D82)</f>
        <v>-74016432</v>
      </c>
      <c r="H73" s="1">
        <f>+(H78+H80+H81+H82)-(D78+D80+D81+D82)</f>
        <v>-50382892</v>
      </c>
      <c r="I73" s="1">
        <f>+(I78+I80+I81+I82)-(E78+E80+E81+E82)</f>
        <v>-10791195</v>
      </c>
      <c r="J73" s="1">
        <f t="shared" si="11"/>
        <v>8921064</v>
      </c>
      <c r="K73" s="1">
        <f t="shared" si="11"/>
        <v>9544004</v>
      </c>
    </row>
    <row r="74" spans="1:11" ht="12.75" hidden="1">
      <c r="A74" s="1" t="s">
        <v>144</v>
      </c>
      <c r="B74" s="1">
        <f>+TREND(C74:E74)</f>
        <v>50318191.83333331</v>
      </c>
      <c r="C74" s="1">
        <f>+C73</f>
        <v>20957469</v>
      </c>
      <c r="D74" s="1">
        <f aca="true" t="shared" si="12" ref="D74:K74">+D73</f>
        <v>71117687</v>
      </c>
      <c r="E74" s="1">
        <f t="shared" si="12"/>
        <v>-54886432</v>
      </c>
      <c r="F74" s="1">
        <f t="shared" si="12"/>
        <v>-74016432</v>
      </c>
      <c r="G74" s="1">
        <f t="shared" si="12"/>
        <v>-74016432</v>
      </c>
      <c r="H74" s="1">
        <f t="shared" si="12"/>
        <v>-50382892</v>
      </c>
      <c r="I74" s="1">
        <f t="shared" si="12"/>
        <v>-10791195</v>
      </c>
      <c r="J74" s="1">
        <f t="shared" si="12"/>
        <v>8921064</v>
      </c>
      <c r="K74" s="1">
        <f t="shared" si="12"/>
        <v>9544004</v>
      </c>
    </row>
    <row r="75" spans="1:11" ht="12.75" hidden="1">
      <c r="A75" s="1" t="s">
        <v>145</v>
      </c>
      <c r="B75" s="1">
        <f>+B84-(((B80+B81+B78)*B70)-B79)</f>
        <v>74214606.44953825</v>
      </c>
      <c r="C75" s="1">
        <f aca="true" t="shared" si="13" ref="C75:K75">+C84-(((C80+C81+C78)*C70)-C79)</f>
        <v>78405380.63795865</v>
      </c>
      <c r="D75" s="1">
        <f t="shared" si="13"/>
        <v>40620147.252014756</v>
      </c>
      <c r="E75" s="1">
        <f t="shared" si="13"/>
        <v>59308110.876797765</v>
      </c>
      <c r="F75" s="1">
        <f t="shared" si="13"/>
        <v>-31686909.36531931</v>
      </c>
      <c r="G75" s="1">
        <f t="shared" si="13"/>
        <v>-31686909.36531931</v>
      </c>
      <c r="H75" s="1">
        <f t="shared" si="13"/>
        <v>64432579</v>
      </c>
      <c r="I75" s="1">
        <f t="shared" si="13"/>
        <v>144179322</v>
      </c>
      <c r="J75" s="1">
        <f t="shared" si="13"/>
        <v>152033072</v>
      </c>
      <c r="K75" s="1">
        <f t="shared" si="13"/>
        <v>160587584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400238515</v>
      </c>
      <c r="C77" s="3">
        <v>420189939</v>
      </c>
      <c r="D77" s="3">
        <v>449393398</v>
      </c>
      <c r="E77" s="3">
        <v>556403560</v>
      </c>
      <c r="F77" s="3">
        <v>556403560</v>
      </c>
      <c r="G77" s="3">
        <v>556403560</v>
      </c>
      <c r="H77" s="3">
        <v>0</v>
      </c>
      <c r="I77" s="3">
        <v>600091451</v>
      </c>
      <c r="J77" s="3">
        <v>638446189</v>
      </c>
      <c r="K77" s="3">
        <v>679284689</v>
      </c>
    </row>
    <row r="78" spans="1:11" ht="12.75" hidden="1">
      <c r="A78" s="2" t="s">
        <v>65</v>
      </c>
      <c r="B78" s="3">
        <v>0</v>
      </c>
      <c r="C78" s="3">
        <v>0</v>
      </c>
      <c r="D78" s="3">
        <v>8762119</v>
      </c>
      <c r="E78" s="3">
        <v>9499000</v>
      </c>
      <c r="F78" s="3">
        <v>12752000</v>
      </c>
      <c r="G78" s="3">
        <v>12752000</v>
      </c>
      <c r="H78" s="3">
        <v>10808926</v>
      </c>
      <c r="I78" s="3">
        <v>13644640</v>
      </c>
      <c r="J78" s="3">
        <v>14599764</v>
      </c>
      <c r="K78" s="3">
        <v>15621748</v>
      </c>
    </row>
    <row r="79" spans="1:11" ht="12.75" hidden="1">
      <c r="A79" s="2" t="s">
        <v>66</v>
      </c>
      <c r="B79" s="3">
        <v>94337486</v>
      </c>
      <c r="C79" s="3">
        <v>98744556</v>
      </c>
      <c r="D79" s="3">
        <v>124646531</v>
      </c>
      <c r="E79" s="3">
        <v>104176000</v>
      </c>
      <c r="F79" s="3">
        <v>87500000</v>
      </c>
      <c r="G79" s="3">
        <v>87500000</v>
      </c>
      <c r="H79" s="3">
        <v>64432579</v>
      </c>
      <c r="I79" s="3">
        <v>93625000</v>
      </c>
      <c r="J79" s="3">
        <v>100178750</v>
      </c>
      <c r="K79" s="3">
        <v>107191262</v>
      </c>
    </row>
    <row r="80" spans="1:11" ht="12.75" hidden="1">
      <c r="A80" s="2" t="s">
        <v>67</v>
      </c>
      <c r="B80" s="3">
        <v>98565160</v>
      </c>
      <c r="C80" s="3">
        <v>115441393</v>
      </c>
      <c r="D80" s="3">
        <v>175802760</v>
      </c>
      <c r="E80" s="3">
        <v>119298000</v>
      </c>
      <c r="F80" s="3">
        <v>99698000</v>
      </c>
      <c r="G80" s="3">
        <v>99698000</v>
      </c>
      <c r="H80" s="3">
        <v>130320467</v>
      </c>
      <c r="I80" s="3">
        <v>106676860</v>
      </c>
      <c r="J80" s="3">
        <v>114144240</v>
      </c>
      <c r="K80" s="3">
        <v>122134337</v>
      </c>
    </row>
    <row r="81" spans="1:11" ht="12.75" hidden="1">
      <c r="A81" s="2" t="s">
        <v>68</v>
      </c>
      <c r="B81" s="3">
        <v>2880116</v>
      </c>
      <c r="C81" s="3">
        <v>6012737</v>
      </c>
      <c r="D81" s="3">
        <v>7683632</v>
      </c>
      <c r="E81" s="3">
        <v>8836000</v>
      </c>
      <c r="F81" s="3">
        <v>5289000</v>
      </c>
      <c r="G81" s="3">
        <v>5289000</v>
      </c>
      <c r="H81" s="3">
        <v>1059532</v>
      </c>
      <c r="I81" s="3">
        <v>5659230</v>
      </c>
      <c r="J81" s="3">
        <v>6055376</v>
      </c>
      <c r="K81" s="3">
        <v>6479252</v>
      </c>
    </row>
    <row r="82" spans="1:11" ht="12.75" hidden="1">
      <c r="A82" s="2" t="s">
        <v>69</v>
      </c>
      <c r="B82" s="3">
        <v>0</v>
      </c>
      <c r="C82" s="3">
        <v>948615</v>
      </c>
      <c r="D82" s="3">
        <v>1271921</v>
      </c>
      <c r="E82" s="3">
        <v>1001000</v>
      </c>
      <c r="F82" s="3">
        <v>1765000</v>
      </c>
      <c r="G82" s="3">
        <v>1765000</v>
      </c>
      <c r="H82" s="3">
        <v>948615</v>
      </c>
      <c r="I82" s="3">
        <v>1862075</v>
      </c>
      <c r="J82" s="3">
        <v>1964489</v>
      </c>
      <c r="K82" s="3">
        <v>2072536</v>
      </c>
    </row>
    <row r="83" spans="1:11" ht="12.75" hidden="1">
      <c r="A83" s="2" t="s">
        <v>70</v>
      </c>
      <c r="B83" s="3">
        <v>376813200</v>
      </c>
      <c r="C83" s="3">
        <v>402384927</v>
      </c>
      <c r="D83" s="3">
        <v>440011877</v>
      </c>
      <c r="E83" s="3">
        <v>516117995</v>
      </c>
      <c r="F83" s="3">
        <v>563245999</v>
      </c>
      <c r="G83" s="3">
        <v>563245999</v>
      </c>
      <c r="H83" s="3">
        <v>517254289</v>
      </c>
      <c r="I83" s="3">
        <v>0</v>
      </c>
      <c r="J83" s="3">
        <v>0</v>
      </c>
      <c r="K83" s="3">
        <v>0</v>
      </c>
    </row>
    <row r="84" spans="1:11" ht="12.75" hidden="1">
      <c r="A84" s="2" t="s">
        <v>71</v>
      </c>
      <c r="B84" s="3">
        <v>75384968</v>
      </c>
      <c r="C84" s="3">
        <v>95968491</v>
      </c>
      <c r="D84" s="3">
        <v>104208754</v>
      </c>
      <c r="E84" s="3">
        <v>82800000</v>
      </c>
      <c r="F84" s="3">
        <v>0</v>
      </c>
      <c r="G84" s="3">
        <v>0</v>
      </c>
      <c r="H84" s="3">
        <v>0</v>
      </c>
      <c r="I84" s="3">
        <v>50554322</v>
      </c>
      <c r="J84" s="3">
        <v>51854322</v>
      </c>
      <c r="K84" s="3">
        <v>53396322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297466286</v>
      </c>
      <c r="C6" s="6">
        <v>276525928</v>
      </c>
      <c r="D6" s="23">
        <v>314783608</v>
      </c>
      <c r="E6" s="24">
        <v>378550964</v>
      </c>
      <c r="F6" s="6">
        <v>393800964</v>
      </c>
      <c r="G6" s="25">
        <v>393800964</v>
      </c>
      <c r="H6" s="26">
        <v>0</v>
      </c>
      <c r="I6" s="24">
        <v>407861122</v>
      </c>
      <c r="J6" s="6">
        <v>428254178</v>
      </c>
      <c r="K6" s="25">
        <v>449666887</v>
      </c>
    </row>
    <row r="7" spans="1:11" ht="13.5">
      <c r="A7" s="22" t="s">
        <v>19</v>
      </c>
      <c r="B7" s="6">
        <v>4957143</v>
      </c>
      <c r="C7" s="6">
        <v>1928978</v>
      </c>
      <c r="D7" s="23">
        <v>10970336</v>
      </c>
      <c r="E7" s="24">
        <v>4857467</v>
      </c>
      <c r="F7" s="6">
        <v>7473847</v>
      </c>
      <c r="G7" s="25">
        <v>7473847</v>
      </c>
      <c r="H7" s="26">
        <v>0</v>
      </c>
      <c r="I7" s="24">
        <v>5505539</v>
      </c>
      <c r="J7" s="6">
        <v>5780816</v>
      </c>
      <c r="K7" s="25">
        <v>6069857</v>
      </c>
    </row>
    <row r="8" spans="1:11" ht="13.5">
      <c r="A8" s="22" t="s">
        <v>20</v>
      </c>
      <c r="B8" s="6">
        <v>289847047</v>
      </c>
      <c r="C8" s="6">
        <v>318044484</v>
      </c>
      <c r="D8" s="23">
        <v>229567379</v>
      </c>
      <c r="E8" s="24">
        <v>340768872</v>
      </c>
      <c r="F8" s="6">
        <v>343147637</v>
      </c>
      <c r="G8" s="25">
        <v>343147637</v>
      </c>
      <c r="H8" s="26">
        <v>0</v>
      </c>
      <c r="I8" s="24">
        <v>381543814</v>
      </c>
      <c r="J8" s="6">
        <v>400621005</v>
      </c>
      <c r="K8" s="25">
        <v>420652054</v>
      </c>
    </row>
    <row r="9" spans="1:11" ht="13.5">
      <c r="A9" s="22" t="s">
        <v>21</v>
      </c>
      <c r="B9" s="6">
        <v>22458551</v>
      </c>
      <c r="C9" s="6">
        <v>32804245</v>
      </c>
      <c r="D9" s="23">
        <v>33957607</v>
      </c>
      <c r="E9" s="24">
        <v>16012093</v>
      </c>
      <c r="F9" s="6">
        <v>12653996</v>
      </c>
      <c r="G9" s="25">
        <v>12653996</v>
      </c>
      <c r="H9" s="26">
        <v>0</v>
      </c>
      <c r="I9" s="24">
        <v>12943129</v>
      </c>
      <c r="J9" s="6">
        <v>13590285</v>
      </c>
      <c r="K9" s="25">
        <v>14269800</v>
      </c>
    </row>
    <row r="10" spans="1:11" ht="25.5">
      <c r="A10" s="27" t="s">
        <v>134</v>
      </c>
      <c r="B10" s="28">
        <f>SUM(B5:B9)</f>
        <v>614729027</v>
      </c>
      <c r="C10" s="29">
        <f aca="true" t="shared" si="0" ref="C10:K10">SUM(C5:C9)</f>
        <v>629303635</v>
      </c>
      <c r="D10" s="30">
        <f t="shared" si="0"/>
        <v>589278930</v>
      </c>
      <c r="E10" s="28">
        <f t="shared" si="0"/>
        <v>740189396</v>
      </c>
      <c r="F10" s="29">
        <f t="shared" si="0"/>
        <v>757076444</v>
      </c>
      <c r="G10" s="31">
        <f t="shared" si="0"/>
        <v>757076444</v>
      </c>
      <c r="H10" s="32">
        <f t="shared" si="0"/>
        <v>0</v>
      </c>
      <c r="I10" s="28">
        <f t="shared" si="0"/>
        <v>807853604</v>
      </c>
      <c r="J10" s="29">
        <f t="shared" si="0"/>
        <v>848246284</v>
      </c>
      <c r="K10" s="31">
        <f t="shared" si="0"/>
        <v>890658598</v>
      </c>
    </row>
    <row r="11" spans="1:11" ht="13.5">
      <c r="A11" s="22" t="s">
        <v>22</v>
      </c>
      <c r="B11" s="6">
        <v>229668877</v>
      </c>
      <c r="C11" s="6">
        <v>247611559</v>
      </c>
      <c r="D11" s="23">
        <v>246106223</v>
      </c>
      <c r="E11" s="24">
        <v>254616286</v>
      </c>
      <c r="F11" s="6">
        <v>266292105</v>
      </c>
      <c r="G11" s="25">
        <v>266292105</v>
      </c>
      <c r="H11" s="26">
        <v>0</v>
      </c>
      <c r="I11" s="24">
        <v>290323934</v>
      </c>
      <c r="J11" s="6">
        <v>304840130</v>
      </c>
      <c r="K11" s="25">
        <v>320082136</v>
      </c>
    </row>
    <row r="12" spans="1:11" ht="13.5">
      <c r="A12" s="22" t="s">
        <v>23</v>
      </c>
      <c r="B12" s="6">
        <v>7154209</v>
      </c>
      <c r="C12" s="6">
        <v>7951435</v>
      </c>
      <c r="D12" s="23">
        <v>7937981</v>
      </c>
      <c r="E12" s="24">
        <v>10467264</v>
      </c>
      <c r="F12" s="6">
        <v>11358885</v>
      </c>
      <c r="G12" s="25">
        <v>11358885</v>
      </c>
      <c r="H12" s="26">
        <v>0</v>
      </c>
      <c r="I12" s="24">
        <v>9916190</v>
      </c>
      <c r="J12" s="6">
        <v>10412000</v>
      </c>
      <c r="K12" s="25">
        <v>10932600</v>
      </c>
    </row>
    <row r="13" spans="1:11" ht="13.5">
      <c r="A13" s="22" t="s">
        <v>135</v>
      </c>
      <c r="B13" s="6">
        <v>56478258</v>
      </c>
      <c r="C13" s="6">
        <v>64303514</v>
      </c>
      <c r="D13" s="23">
        <v>66834436</v>
      </c>
      <c r="E13" s="24">
        <v>64202725</v>
      </c>
      <c r="F13" s="6">
        <v>64215619</v>
      </c>
      <c r="G13" s="25">
        <v>64215619</v>
      </c>
      <c r="H13" s="26">
        <v>0</v>
      </c>
      <c r="I13" s="24">
        <v>70284811</v>
      </c>
      <c r="J13" s="6">
        <v>73799052</v>
      </c>
      <c r="K13" s="25">
        <v>77489004</v>
      </c>
    </row>
    <row r="14" spans="1:11" ht="13.5">
      <c r="A14" s="22" t="s">
        <v>24</v>
      </c>
      <c r="B14" s="6">
        <v>18292580</v>
      </c>
      <c r="C14" s="6">
        <v>16961174</v>
      </c>
      <c r="D14" s="23">
        <v>15817647</v>
      </c>
      <c r="E14" s="24">
        <v>18951859</v>
      </c>
      <c r="F14" s="6">
        <v>18951859</v>
      </c>
      <c r="G14" s="25">
        <v>18951859</v>
      </c>
      <c r="H14" s="26">
        <v>0</v>
      </c>
      <c r="I14" s="24">
        <v>18951934</v>
      </c>
      <c r="J14" s="6">
        <v>19899531</v>
      </c>
      <c r="K14" s="25">
        <v>20894508</v>
      </c>
    </row>
    <row r="15" spans="1:11" ht="13.5">
      <c r="A15" s="22" t="s">
        <v>25</v>
      </c>
      <c r="B15" s="6">
        <v>34327836</v>
      </c>
      <c r="C15" s="6">
        <v>34650454</v>
      </c>
      <c r="D15" s="23">
        <v>52774860</v>
      </c>
      <c r="E15" s="24">
        <v>57684000</v>
      </c>
      <c r="F15" s="6">
        <v>64811062</v>
      </c>
      <c r="G15" s="25">
        <v>64811062</v>
      </c>
      <c r="H15" s="26">
        <v>0</v>
      </c>
      <c r="I15" s="24">
        <v>78321988</v>
      </c>
      <c r="J15" s="6">
        <v>82238088</v>
      </c>
      <c r="K15" s="25">
        <v>86349992</v>
      </c>
    </row>
    <row r="16" spans="1:11" ht="13.5">
      <c r="A16" s="33" t="s">
        <v>26</v>
      </c>
      <c r="B16" s="6">
        <v>157610093</v>
      </c>
      <c r="C16" s="6">
        <v>190421598</v>
      </c>
      <c r="D16" s="23">
        <v>111732738</v>
      </c>
      <c r="E16" s="24">
        <v>107959118</v>
      </c>
      <c r="F16" s="6">
        <v>96492201</v>
      </c>
      <c r="G16" s="25">
        <v>96492201</v>
      </c>
      <c r="H16" s="26">
        <v>0</v>
      </c>
      <c r="I16" s="24">
        <v>95189882</v>
      </c>
      <c r="J16" s="6">
        <v>99949376</v>
      </c>
      <c r="K16" s="25">
        <v>104946846</v>
      </c>
    </row>
    <row r="17" spans="1:11" ht="13.5">
      <c r="A17" s="22" t="s">
        <v>27</v>
      </c>
      <c r="B17" s="6">
        <v>179842376</v>
      </c>
      <c r="C17" s="6">
        <v>115133135</v>
      </c>
      <c r="D17" s="23">
        <v>175312072</v>
      </c>
      <c r="E17" s="24">
        <v>212505417</v>
      </c>
      <c r="F17" s="6">
        <v>227021733</v>
      </c>
      <c r="G17" s="25">
        <v>227021733</v>
      </c>
      <c r="H17" s="26">
        <v>0</v>
      </c>
      <c r="I17" s="24">
        <v>241599602</v>
      </c>
      <c r="J17" s="6">
        <v>253679583</v>
      </c>
      <c r="K17" s="25">
        <v>266363559</v>
      </c>
    </row>
    <row r="18" spans="1:11" ht="13.5">
      <c r="A18" s="34" t="s">
        <v>28</v>
      </c>
      <c r="B18" s="35">
        <f>SUM(B11:B17)</f>
        <v>683374229</v>
      </c>
      <c r="C18" s="36">
        <f aca="true" t="shared" si="1" ref="C18:K18">SUM(C11:C17)</f>
        <v>677032869</v>
      </c>
      <c r="D18" s="37">
        <f t="shared" si="1"/>
        <v>676515957</v>
      </c>
      <c r="E18" s="35">
        <f t="shared" si="1"/>
        <v>726386669</v>
      </c>
      <c r="F18" s="36">
        <f t="shared" si="1"/>
        <v>749143464</v>
      </c>
      <c r="G18" s="38">
        <f t="shared" si="1"/>
        <v>749143464</v>
      </c>
      <c r="H18" s="39">
        <f t="shared" si="1"/>
        <v>0</v>
      </c>
      <c r="I18" s="35">
        <f t="shared" si="1"/>
        <v>804588341</v>
      </c>
      <c r="J18" s="36">
        <f t="shared" si="1"/>
        <v>844817760</v>
      </c>
      <c r="K18" s="38">
        <f t="shared" si="1"/>
        <v>887058645</v>
      </c>
    </row>
    <row r="19" spans="1:11" ht="13.5">
      <c r="A19" s="34" t="s">
        <v>29</v>
      </c>
      <c r="B19" s="40">
        <f>+B10-B18</f>
        <v>-68645202</v>
      </c>
      <c r="C19" s="41">
        <f aca="true" t="shared" si="2" ref="C19:K19">+C10-C18</f>
        <v>-47729234</v>
      </c>
      <c r="D19" s="42">
        <f t="shared" si="2"/>
        <v>-87237027</v>
      </c>
      <c r="E19" s="40">
        <f t="shared" si="2"/>
        <v>13802727</v>
      </c>
      <c r="F19" s="41">
        <f t="shared" si="2"/>
        <v>7932980</v>
      </c>
      <c r="G19" s="43">
        <f t="shared" si="2"/>
        <v>7932980</v>
      </c>
      <c r="H19" s="44">
        <f t="shared" si="2"/>
        <v>0</v>
      </c>
      <c r="I19" s="40">
        <f t="shared" si="2"/>
        <v>3265263</v>
      </c>
      <c r="J19" s="41">
        <f t="shared" si="2"/>
        <v>3428524</v>
      </c>
      <c r="K19" s="43">
        <f t="shared" si="2"/>
        <v>3599953</v>
      </c>
    </row>
    <row r="20" spans="1:11" ht="13.5">
      <c r="A20" s="22" t="s">
        <v>30</v>
      </c>
      <c r="B20" s="24">
        <v>253187333</v>
      </c>
      <c r="C20" s="6">
        <v>276253795</v>
      </c>
      <c r="D20" s="23">
        <v>437602009</v>
      </c>
      <c r="E20" s="24">
        <v>307576128</v>
      </c>
      <c r="F20" s="6">
        <v>409452766</v>
      </c>
      <c r="G20" s="25">
        <v>409452766</v>
      </c>
      <c r="H20" s="26">
        <v>0</v>
      </c>
      <c r="I20" s="24">
        <v>354998420</v>
      </c>
      <c r="J20" s="6">
        <v>372748341</v>
      </c>
      <c r="K20" s="25">
        <v>391385758</v>
      </c>
    </row>
    <row r="21" spans="1:11" ht="13.5">
      <c r="A21" s="22" t="s">
        <v>136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137</v>
      </c>
      <c r="B22" s="51">
        <f>SUM(B19:B21)</f>
        <v>184542131</v>
      </c>
      <c r="C22" s="52">
        <f aca="true" t="shared" si="3" ref="C22:K22">SUM(C19:C21)</f>
        <v>228524561</v>
      </c>
      <c r="D22" s="53">
        <f t="shared" si="3"/>
        <v>350364982</v>
      </c>
      <c r="E22" s="51">
        <f t="shared" si="3"/>
        <v>321378855</v>
      </c>
      <c r="F22" s="52">
        <f t="shared" si="3"/>
        <v>417385746</v>
      </c>
      <c r="G22" s="54">
        <f t="shared" si="3"/>
        <v>417385746</v>
      </c>
      <c r="H22" s="55">
        <f t="shared" si="3"/>
        <v>0</v>
      </c>
      <c r="I22" s="51">
        <f t="shared" si="3"/>
        <v>358263683</v>
      </c>
      <c r="J22" s="52">
        <f t="shared" si="3"/>
        <v>376176865</v>
      </c>
      <c r="K22" s="54">
        <f t="shared" si="3"/>
        <v>394985711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184542131</v>
      </c>
      <c r="C24" s="41">
        <f aca="true" t="shared" si="4" ref="C24:K24">SUM(C22:C23)</f>
        <v>228524561</v>
      </c>
      <c r="D24" s="42">
        <f t="shared" si="4"/>
        <v>350364982</v>
      </c>
      <c r="E24" s="40">
        <f t="shared" si="4"/>
        <v>321378855</v>
      </c>
      <c r="F24" s="41">
        <f t="shared" si="4"/>
        <v>417385746</v>
      </c>
      <c r="G24" s="43">
        <f t="shared" si="4"/>
        <v>417385746</v>
      </c>
      <c r="H24" s="44">
        <f t="shared" si="4"/>
        <v>0</v>
      </c>
      <c r="I24" s="40">
        <f t="shared" si="4"/>
        <v>358263683</v>
      </c>
      <c r="J24" s="41">
        <f t="shared" si="4"/>
        <v>376176865</v>
      </c>
      <c r="K24" s="43">
        <f t="shared" si="4"/>
        <v>394985711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190605392</v>
      </c>
      <c r="C27" s="7">
        <v>202359184</v>
      </c>
      <c r="D27" s="64">
        <v>309019974</v>
      </c>
      <c r="E27" s="65">
        <v>336966128</v>
      </c>
      <c r="F27" s="7">
        <v>421544664</v>
      </c>
      <c r="G27" s="66">
        <v>421544664</v>
      </c>
      <c r="H27" s="67">
        <v>0</v>
      </c>
      <c r="I27" s="65">
        <v>396652920</v>
      </c>
      <c r="J27" s="7">
        <v>416485566</v>
      </c>
      <c r="K27" s="66">
        <v>437309845</v>
      </c>
    </row>
    <row r="28" spans="1:11" ht="13.5">
      <c r="A28" s="68" t="s">
        <v>30</v>
      </c>
      <c r="B28" s="6">
        <v>183151783</v>
      </c>
      <c r="C28" s="6">
        <v>175171138</v>
      </c>
      <c r="D28" s="23">
        <v>294997974</v>
      </c>
      <c r="E28" s="24">
        <v>307576128</v>
      </c>
      <c r="F28" s="6">
        <v>409024664</v>
      </c>
      <c r="G28" s="25">
        <v>409024664</v>
      </c>
      <c r="H28" s="26">
        <v>0</v>
      </c>
      <c r="I28" s="24">
        <v>354998420</v>
      </c>
      <c r="J28" s="6">
        <v>372748341</v>
      </c>
      <c r="K28" s="25">
        <v>391385759</v>
      </c>
    </row>
    <row r="29" spans="1:11" ht="13.5">
      <c r="A29" s="22" t="s">
        <v>139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7294422</v>
      </c>
      <c r="D30" s="23">
        <v>0</v>
      </c>
      <c r="E30" s="24">
        <v>20000000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7453609</v>
      </c>
      <c r="C31" s="6">
        <v>19893624</v>
      </c>
      <c r="D31" s="23">
        <v>14022000</v>
      </c>
      <c r="E31" s="24">
        <v>9390000</v>
      </c>
      <c r="F31" s="6">
        <v>12520000</v>
      </c>
      <c r="G31" s="25">
        <v>12520000</v>
      </c>
      <c r="H31" s="26">
        <v>0</v>
      </c>
      <c r="I31" s="24">
        <v>41654500</v>
      </c>
      <c r="J31" s="6">
        <v>43737225</v>
      </c>
      <c r="K31" s="25">
        <v>45924086</v>
      </c>
    </row>
    <row r="32" spans="1:11" ht="13.5">
      <c r="A32" s="34" t="s">
        <v>36</v>
      </c>
      <c r="B32" s="7">
        <f>SUM(B28:B31)</f>
        <v>190605392</v>
      </c>
      <c r="C32" s="7">
        <f aca="true" t="shared" si="5" ref="C32:K32">SUM(C28:C31)</f>
        <v>202359184</v>
      </c>
      <c r="D32" s="64">
        <f t="shared" si="5"/>
        <v>309019974</v>
      </c>
      <c r="E32" s="65">
        <f t="shared" si="5"/>
        <v>336966128</v>
      </c>
      <c r="F32" s="7">
        <f t="shared" si="5"/>
        <v>421544664</v>
      </c>
      <c r="G32" s="66">
        <f t="shared" si="5"/>
        <v>421544664</v>
      </c>
      <c r="H32" s="67">
        <f t="shared" si="5"/>
        <v>0</v>
      </c>
      <c r="I32" s="65">
        <f t="shared" si="5"/>
        <v>396652920</v>
      </c>
      <c r="J32" s="7">
        <f t="shared" si="5"/>
        <v>416485566</v>
      </c>
      <c r="K32" s="66">
        <f t="shared" si="5"/>
        <v>437309845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144325672</v>
      </c>
      <c r="C35" s="6">
        <v>213814250</v>
      </c>
      <c r="D35" s="23">
        <v>340812296</v>
      </c>
      <c r="E35" s="24">
        <v>209682908</v>
      </c>
      <c r="F35" s="6">
        <v>308865154</v>
      </c>
      <c r="G35" s="25">
        <v>308865154</v>
      </c>
      <c r="H35" s="26">
        <v>447256721</v>
      </c>
      <c r="I35" s="24">
        <v>324931483</v>
      </c>
      <c r="J35" s="6">
        <v>312004519</v>
      </c>
      <c r="K35" s="25">
        <v>345995643</v>
      </c>
    </row>
    <row r="36" spans="1:11" ht="13.5">
      <c r="A36" s="22" t="s">
        <v>39</v>
      </c>
      <c r="B36" s="6">
        <v>1950129164</v>
      </c>
      <c r="C36" s="6">
        <v>2039810744</v>
      </c>
      <c r="D36" s="23">
        <v>2270305848</v>
      </c>
      <c r="E36" s="24">
        <v>2515001038</v>
      </c>
      <c r="F36" s="6">
        <v>2321767038</v>
      </c>
      <c r="G36" s="25">
        <v>2321767038</v>
      </c>
      <c r="H36" s="26">
        <v>2213696994</v>
      </c>
      <c r="I36" s="24">
        <v>2614397741</v>
      </c>
      <c r="J36" s="6">
        <v>2743992628</v>
      </c>
      <c r="K36" s="25">
        <v>2880067259</v>
      </c>
    </row>
    <row r="37" spans="1:11" ht="13.5">
      <c r="A37" s="22" t="s">
        <v>40</v>
      </c>
      <c r="B37" s="6">
        <v>237615435</v>
      </c>
      <c r="C37" s="6">
        <v>221760373</v>
      </c>
      <c r="D37" s="23">
        <v>247509299</v>
      </c>
      <c r="E37" s="24">
        <v>209703211</v>
      </c>
      <c r="F37" s="6">
        <v>209773105</v>
      </c>
      <c r="G37" s="25">
        <v>209773105</v>
      </c>
      <c r="H37" s="26">
        <v>327292434</v>
      </c>
      <c r="I37" s="24">
        <v>127810214</v>
      </c>
      <c r="J37" s="6">
        <v>132419176</v>
      </c>
      <c r="K37" s="25">
        <v>137348265</v>
      </c>
    </row>
    <row r="38" spans="1:11" ht="13.5">
      <c r="A38" s="22" t="s">
        <v>41</v>
      </c>
      <c r="B38" s="6">
        <v>226030863</v>
      </c>
      <c r="C38" s="6">
        <v>218660913</v>
      </c>
      <c r="D38" s="23">
        <v>200040156</v>
      </c>
      <c r="E38" s="24">
        <v>179819307</v>
      </c>
      <c r="F38" s="6">
        <v>180015682</v>
      </c>
      <c r="G38" s="25">
        <v>180015682</v>
      </c>
      <c r="H38" s="26">
        <v>179556163</v>
      </c>
      <c r="I38" s="24">
        <v>162758941</v>
      </c>
      <c r="J38" s="6">
        <v>146514731</v>
      </c>
      <c r="K38" s="25">
        <v>131239185</v>
      </c>
    </row>
    <row r="39" spans="1:11" ht="13.5">
      <c r="A39" s="22" t="s">
        <v>42</v>
      </c>
      <c r="B39" s="6">
        <v>1630808538</v>
      </c>
      <c r="C39" s="6">
        <v>1813203708</v>
      </c>
      <c r="D39" s="23">
        <v>2163568689</v>
      </c>
      <c r="E39" s="24">
        <v>2335161428</v>
      </c>
      <c r="F39" s="6">
        <v>2240843405</v>
      </c>
      <c r="G39" s="25">
        <v>2240843405</v>
      </c>
      <c r="H39" s="26">
        <v>2154105118</v>
      </c>
      <c r="I39" s="24">
        <v>2648760069</v>
      </c>
      <c r="J39" s="6">
        <v>2777063240</v>
      </c>
      <c r="K39" s="25">
        <v>2957475452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219367180</v>
      </c>
      <c r="C42" s="6">
        <v>213866413</v>
      </c>
      <c r="D42" s="23">
        <v>426373616</v>
      </c>
      <c r="E42" s="24">
        <v>370313566</v>
      </c>
      <c r="F42" s="6">
        <v>460945691</v>
      </c>
      <c r="G42" s="25">
        <v>460945691</v>
      </c>
      <c r="H42" s="26">
        <v>443228393</v>
      </c>
      <c r="I42" s="24">
        <v>399634532</v>
      </c>
      <c r="J42" s="6">
        <v>347695694</v>
      </c>
      <c r="K42" s="25">
        <v>410864715</v>
      </c>
    </row>
    <row r="43" spans="1:11" ht="13.5">
      <c r="A43" s="22" t="s">
        <v>45</v>
      </c>
      <c r="B43" s="6">
        <v>-189755022</v>
      </c>
      <c r="C43" s="6">
        <v>-187277367</v>
      </c>
      <c r="D43" s="23">
        <v>-309154800</v>
      </c>
      <c r="E43" s="24">
        <v>-336966128</v>
      </c>
      <c r="F43" s="6">
        <v>-350800198</v>
      </c>
      <c r="G43" s="25">
        <v>-350800198</v>
      </c>
      <c r="H43" s="26">
        <v>-380759487</v>
      </c>
      <c r="I43" s="24">
        <v>-337894503</v>
      </c>
      <c r="J43" s="6">
        <v>-354789224</v>
      </c>
      <c r="K43" s="25">
        <v>-372528685</v>
      </c>
    </row>
    <row r="44" spans="1:11" ht="13.5">
      <c r="A44" s="22" t="s">
        <v>46</v>
      </c>
      <c r="B44" s="6">
        <v>-15614206</v>
      </c>
      <c r="C44" s="6">
        <v>-5975862</v>
      </c>
      <c r="D44" s="23">
        <v>-20136791</v>
      </c>
      <c r="E44" s="24">
        <v>259290</v>
      </c>
      <c r="F44" s="6">
        <v>-18928734</v>
      </c>
      <c r="G44" s="25">
        <v>-18928734</v>
      </c>
      <c r="H44" s="26">
        <v>-21268185</v>
      </c>
      <c r="I44" s="24">
        <v>-17774656</v>
      </c>
      <c r="J44" s="6">
        <v>-16788023</v>
      </c>
      <c r="K44" s="25">
        <v>-15845826</v>
      </c>
    </row>
    <row r="45" spans="1:11" ht="13.5">
      <c r="A45" s="34" t="s">
        <v>47</v>
      </c>
      <c r="B45" s="7">
        <v>57475357</v>
      </c>
      <c r="C45" s="7">
        <v>78081359</v>
      </c>
      <c r="D45" s="64">
        <v>171968175</v>
      </c>
      <c r="E45" s="65">
        <v>105752916</v>
      </c>
      <c r="F45" s="7">
        <v>247266500</v>
      </c>
      <c r="G45" s="66">
        <v>247266500</v>
      </c>
      <c r="H45" s="67">
        <v>197250462</v>
      </c>
      <c r="I45" s="65">
        <v>234570634</v>
      </c>
      <c r="J45" s="7">
        <v>210689081</v>
      </c>
      <c r="K45" s="66">
        <v>233179285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57468176</v>
      </c>
      <c r="C48" s="6">
        <v>74886150</v>
      </c>
      <c r="D48" s="23">
        <v>168624701</v>
      </c>
      <c r="E48" s="24">
        <v>105753381</v>
      </c>
      <c r="F48" s="6">
        <v>198476456</v>
      </c>
      <c r="G48" s="25">
        <v>198476456</v>
      </c>
      <c r="H48" s="26">
        <v>197266186</v>
      </c>
      <c r="I48" s="24">
        <v>234570155</v>
      </c>
      <c r="J48" s="6">
        <v>210689213</v>
      </c>
      <c r="K48" s="25">
        <v>233179023</v>
      </c>
    </row>
    <row r="49" spans="1:11" ht="13.5">
      <c r="A49" s="22" t="s">
        <v>50</v>
      </c>
      <c r="B49" s="6">
        <f>+B75</f>
        <v>120193585.57449421</v>
      </c>
      <c r="C49" s="6">
        <f aca="true" t="shared" si="6" ref="C49:K49">+C75</f>
        <v>58643725.569764405</v>
      </c>
      <c r="D49" s="23">
        <f t="shared" si="6"/>
        <v>53243973.4973602</v>
      </c>
      <c r="E49" s="24">
        <f t="shared" si="6"/>
        <v>97110236.9882627</v>
      </c>
      <c r="F49" s="6">
        <f t="shared" si="6"/>
        <v>91533430.52296443</v>
      </c>
      <c r="G49" s="25">
        <f t="shared" si="6"/>
        <v>91533430.52296443</v>
      </c>
      <c r="H49" s="26">
        <f t="shared" si="6"/>
        <v>232553480</v>
      </c>
      <c r="I49" s="24">
        <f t="shared" si="6"/>
        <v>19233760.626633286</v>
      </c>
      <c r="J49" s="6">
        <f t="shared" si="6"/>
        <v>21211535.70112656</v>
      </c>
      <c r="K49" s="25">
        <f t="shared" si="6"/>
        <v>17176726.017377436</v>
      </c>
    </row>
    <row r="50" spans="1:11" ht="13.5">
      <c r="A50" s="34" t="s">
        <v>51</v>
      </c>
      <c r="B50" s="7">
        <f>+B48-B49</f>
        <v>-62725409.57449421</v>
      </c>
      <c r="C50" s="7">
        <f aca="true" t="shared" si="7" ref="C50:K50">+C48-C49</f>
        <v>16242424.430235595</v>
      </c>
      <c r="D50" s="64">
        <f t="shared" si="7"/>
        <v>115380727.5026398</v>
      </c>
      <c r="E50" s="65">
        <f t="shared" si="7"/>
        <v>8643144.011737302</v>
      </c>
      <c r="F50" s="7">
        <f t="shared" si="7"/>
        <v>106943025.47703557</v>
      </c>
      <c r="G50" s="66">
        <f t="shared" si="7"/>
        <v>106943025.47703557</v>
      </c>
      <c r="H50" s="67">
        <f t="shared" si="7"/>
        <v>-35287294</v>
      </c>
      <c r="I50" s="65">
        <f t="shared" si="7"/>
        <v>215336394.3733667</v>
      </c>
      <c r="J50" s="7">
        <f t="shared" si="7"/>
        <v>189477677.29887342</v>
      </c>
      <c r="K50" s="66">
        <f t="shared" si="7"/>
        <v>216002296.98262256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1950119697</v>
      </c>
      <c r="C53" s="6">
        <v>2014740331</v>
      </c>
      <c r="D53" s="23">
        <v>2270298445</v>
      </c>
      <c r="E53" s="24">
        <v>2514871000</v>
      </c>
      <c r="F53" s="6">
        <v>2599449536</v>
      </c>
      <c r="G53" s="25">
        <v>2599449536</v>
      </c>
      <c r="H53" s="26">
        <v>2177904872</v>
      </c>
      <c r="I53" s="24">
        <v>2614261663</v>
      </c>
      <c r="J53" s="6">
        <v>2743849746</v>
      </c>
      <c r="K53" s="25">
        <v>2879917234</v>
      </c>
    </row>
    <row r="54" spans="1:11" ht="13.5">
      <c r="A54" s="22" t="s">
        <v>135</v>
      </c>
      <c r="B54" s="6">
        <v>56478258</v>
      </c>
      <c r="C54" s="6">
        <v>64303514</v>
      </c>
      <c r="D54" s="23">
        <v>66834436</v>
      </c>
      <c r="E54" s="24">
        <v>64202725</v>
      </c>
      <c r="F54" s="6">
        <v>64215619</v>
      </c>
      <c r="G54" s="25">
        <v>64215619</v>
      </c>
      <c r="H54" s="26">
        <v>0</v>
      </c>
      <c r="I54" s="24">
        <v>70284811</v>
      </c>
      <c r="J54" s="6">
        <v>73799052</v>
      </c>
      <c r="K54" s="25">
        <v>77489004</v>
      </c>
    </row>
    <row r="55" spans="1:11" ht="13.5">
      <c r="A55" s="22" t="s">
        <v>54</v>
      </c>
      <c r="B55" s="6">
        <v>39950990</v>
      </c>
      <c r="C55" s="6">
        <v>38650626</v>
      </c>
      <c r="D55" s="23">
        <v>61319687</v>
      </c>
      <c r="E55" s="24">
        <v>54559742</v>
      </c>
      <c r="F55" s="6">
        <v>88845432</v>
      </c>
      <c r="G55" s="25">
        <v>88845432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17598368</v>
      </c>
      <c r="C56" s="6">
        <v>11200295</v>
      </c>
      <c r="D56" s="23">
        <v>17163559</v>
      </c>
      <c r="E56" s="24">
        <v>48704000</v>
      </c>
      <c r="F56" s="6">
        <v>0</v>
      </c>
      <c r="G56" s="25">
        <v>0</v>
      </c>
      <c r="H56" s="26">
        <v>0</v>
      </c>
      <c r="I56" s="24">
        <v>58599574</v>
      </c>
      <c r="J56" s="6">
        <v>61529554</v>
      </c>
      <c r="K56" s="25">
        <v>64606030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4140</v>
      </c>
      <c r="C59" s="6">
        <v>4142</v>
      </c>
      <c r="D59" s="23">
        <v>0</v>
      </c>
      <c r="E59" s="24">
        <v>52632061</v>
      </c>
      <c r="F59" s="6">
        <v>52632062</v>
      </c>
      <c r="G59" s="25">
        <v>52632062</v>
      </c>
      <c r="H59" s="26">
        <v>52632063</v>
      </c>
      <c r="I59" s="24">
        <v>55263666</v>
      </c>
      <c r="J59" s="6">
        <v>58026850</v>
      </c>
      <c r="K59" s="25">
        <v>60928192</v>
      </c>
    </row>
    <row r="60" spans="1:11" ht="13.5">
      <c r="A60" s="33" t="s">
        <v>58</v>
      </c>
      <c r="B60" s="6">
        <v>1077</v>
      </c>
      <c r="C60" s="6">
        <v>1078</v>
      </c>
      <c r="D60" s="23">
        <v>0</v>
      </c>
      <c r="E60" s="24">
        <v>69624212</v>
      </c>
      <c r="F60" s="6">
        <v>69624212</v>
      </c>
      <c r="G60" s="25">
        <v>69624212</v>
      </c>
      <c r="H60" s="26">
        <v>69624212</v>
      </c>
      <c r="I60" s="24">
        <v>73105422</v>
      </c>
      <c r="J60" s="6">
        <v>76760693</v>
      </c>
      <c r="K60" s="25">
        <v>80598728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78000</v>
      </c>
      <c r="C62" s="92">
        <v>78000</v>
      </c>
      <c r="D62" s="93">
        <v>0</v>
      </c>
      <c r="E62" s="91">
        <v>86606</v>
      </c>
      <c r="F62" s="92">
        <v>86607</v>
      </c>
      <c r="G62" s="93">
        <v>86607</v>
      </c>
      <c r="H62" s="94">
        <v>86608</v>
      </c>
      <c r="I62" s="91">
        <v>90939</v>
      </c>
      <c r="J62" s="92">
        <v>95485</v>
      </c>
      <c r="K62" s="93">
        <v>100260</v>
      </c>
    </row>
    <row r="63" spans="1:11" ht="13.5">
      <c r="A63" s="90" t="s">
        <v>61</v>
      </c>
      <c r="B63" s="91">
        <v>11000</v>
      </c>
      <c r="C63" s="92">
        <v>12000</v>
      </c>
      <c r="D63" s="93">
        <v>0</v>
      </c>
      <c r="E63" s="91">
        <v>31840</v>
      </c>
      <c r="F63" s="92">
        <v>31841</v>
      </c>
      <c r="G63" s="93">
        <v>31841</v>
      </c>
      <c r="H63" s="94">
        <v>31842</v>
      </c>
      <c r="I63" s="91">
        <v>33434</v>
      </c>
      <c r="J63" s="92">
        <v>35106</v>
      </c>
      <c r="K63" s="93">
        <v>36861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140</v>
      </c>
      <c r="B70" s="5">
        <f>IF(ISERROR(B71/B72),0,(B71/B72))</f>
        <v>1.0504018259991639</v>
      </c>
      <c r="C70" s="5">
        <f aca="true" t="shared" si="8" ref="C70:K70">IF(ISERROR(C71/C72),0,(C71/C72))</f>
        <v>0.8259852652654095</v>
      </c>
      <c r="D70" s="5">
        <f t="shared" si="8"/>
        <v>0.8111615686147104</v>
      </c>
      <c r="E70" s="5">
        <f t="shared" si="8"/>
        <v>0.7583284615518375</v>
      </c>
      <c r="F70" s="5">
        <f t="shared" si="8"/>
        <v>0.7649843047800425</v>
      </c>
      <c r="G70" s="5">
        <f t="shared" si="8"/>
        <v>0.7649843047800425</v>
      </c>
      <c r="H70" s="5">
        <f t="shared" si="8"/>
        <v>0</v>
      </c>
      <c r="I70" s="5">
        <f t="shared" si="8"/>
        <v>0.8625641664442216</v>
      </c>
      <c r="J70" s="5">
        <f t="shared" si="8"/>
        <v>0.7910483875408437</v>
      </c>
      <c r="K70" s="5">
        <f t="shared" si="8"/>
        <v>0.7910483871692604</v>
      </c>
    </row>
    <row r="71" spans="1:11" ht="12.75" hidden="1">
      <c r="A71" s="1" t="s">
        <v>141</v>
      </c>
      <c r="B71" s="1">
        <f>+B83</f>
        <v>335984236</v>
      </c>
      <c r="C71" s="1">
        <f aca="true" t="shared" si="9" ref="C71:K71">+C83</f>
        <v>255502165</v>
      </c>
      <c r="D71" s="1">
        <f t="shared" si="9"/>
        <v>282885471</v>
      </c>
      <c r="E71" s="1">
        <f t="shared" si="9"/>
        <v>299208396</v>
      </c>
      <c r="F71" s="1">
        <f t="shared" si="9"/>
        <v>310931665</v>
      </c>
      <c r="G71" s="1">
        <f t="shared" si="9"/>
        <v>310931665</v>
      </c>
      <c r="H71" s="1">
        <f t="shared" si="9"/>
        <v>514373921</v>
      </c>
      <c r="I71" s="1">
        <f t="shared" si="9"/>
        <v>362970668</v>
      </c>
      <c r="J71" s="1">
        <f t="shared" si="9"/>
        <v>349520350</v>
      </c>
      <c r="K71" s="1">
        <f t="shared" si="9"/>
        <v>366996368</v>
      </c>
    </row>
    <row r="72" spans="1:11" ht="12.75" hidden="1">
      <c r="A72" s="1" t="s">
        <v>142</v>
      </c>
      <c r="B72" s="1">
        <f>+B77</f>
        <v>319862578</v>
      </c>
      <c r="C72" s="1">
        <f aca="true" t="shared" si="10" ref="C72:K72">+C77</f>
        <v>309330173</v>
      </c>
      <c r="D72" s="1">
        <f t="shared" si="10"/>
        <v>348741215</v>
      </c>
      <c r="E72" s="1">
        <f t="shared" si="10"/>
        <v>394563057</v>
      </c>
      <c r="F72" s="1">
        <f t="shared" si="10"/>
        <v>406454960</v>
      </c>
      <c r="G72" s="1">
        <f t="shared" si="10"/>
        <v>406454960</v>
      </c>
      <c r="H72" s="1">
        <f t="shared" si="10"/>
        <v>0</v>
      </c>
      <c r="I72" s="1">
        <f t="shared" si="10"/>
        <v>420804251</v>
      </c>
      <c r="J72" s="1">
        <f t="shared" si="10"/>
        <v>441844463</v>
      </c>
      <c r="K72" s="1">
        <f t="shared" si="10"/>
        <v>463936687</v>
      </c>
    </row>
    <row r="73" spans="1:11" ht="12.75" hidden="1">
      <c r="A73" s="1" t="s">
        <v>143</v>
      </c>
      <c r="B73" s="1">
        <f>+B74</f>
        <v>64000421.5</v>
      </c>
      <c r="C73" s="1">
        <f aca="true" t="shared" si="11" ref="C73:K73">+(C78+C80+C81+C82)-(B78+B80+B81+B82)</f>
        <v>50964455</v>
      </c>
      <c r="D73" s="1">
        <f t="shared" si="11"/>
        <v>31917715</v>
      </c>
      <c r="E73" s="1">
        <f t="shared" si="11"/>
        <v>-65344824</v>
      </c>
      <c r="F73" s="1">
        <f>+(F78+F80+F81+F82)-(D78+D80+D81+D82)</f>
        <v>-58885653</v>
      </c>
      <c r="G73" s="1">
        <f>+(G78+G80+G81+G82)-(D78+D80+D81+D82)</f>
        <v>-58885653</v>
      </c>
      <c r="H73" s="1">
        <f>+(H78+H80+H81+H82)-(D78+D80+D81+D82)</f>
        <v>28092370</v>
      </c>
      <c r="I73" s="1">
        <f>+(I78+I80+I81+I82)-(E78+E80+E81+E82)</f>
        <v>-13992879</v>
      </c>
      <c r="J73" s="1">
        <f t="shared" si="11"/>
        <v>10507782</v>
      </c>
      <c r="K73" s="1">
        <f t="shared" si="11"/>
        <v>11033458</v>
      </c>
    </row>
    <row r="74" spans="1:11" ht="12.75" hidden="1">
      <c r="A74" s="1" t="s">
        <v>144</v>
      </c>
      <c r="B74" s="1">
        <f>+TREND(C74:E74)</f>
        <v>64000421.5</v>
      </c>
      <c r="C74" s="1">
        <f>+C73</f>
        <v>50964455</v>
      </c>
      <c r="D74" s="1">
        <f aca="true" t="shared" si="12" ref="D74:K74">+D73</f>
        <v>31917715</v>
      </c>
      <c r="E74" s="1">
        <f t="shared" si="12"/>
        <v>-65344824</v>
      </c>
      <c r="F74" s="1">
        <f t="shared" si="12"/>
        <v>-58885653</v>
      </c>
      <c r="G74" s="1">
        <f t="shared" si="12"/>
        <v>-58885653</v>
      </c>
      <c r="H74" s="1">
        <f t="shared" si="12"/>
        <v>28092370</v>
      </c>
      <c r="I74" s="1">
        <f t="shared" si="12"/>
        <v>-13992879</v>
      </c>
      <c r="J74" s="1">
        <f t="shared" si="12"/>
        <v>10507782</v>
      </c>
      <c r="K74" s="1">
        <f t="shared" si="12"/>
        <v>11033458</v>
      </c>
    </row>
    <row r="75" spans="1:11" ht="12.75" hidden="1">
      <c r="A75" s="1" t="s">
        <v>145</v>
      </c>
      <c r="B75" s="1">
        <f>+B84-(((B80+B81+B78)*B70)-B79)</f>
        <v>120193585.57449421</v>
      </c>
      <c r="C75" s="1">
        <f aca="true" t="shared" si="13" ref="C75:K75">+C84-(((C80+C81+C78)*C70)-C79)</f>
        <v>58643725.569764405</v>
      </c>
      <c r="D75" s="1">
        <f t="shared" si="13"/>
        <v>53243973.4973602</v>
      </c>
      <c r="E75" s="1">
        <f t="shared" si="13"/>
        <v>97110236.9882627</v>
      </c>
      <c r="F75" s="1">
        <f t="shared" si="13"/>
        <v>91533430.52296443</v>
      </c>
      <c r="G75" s="1">
        <f t="shared" si="13"/>
        <v>91533430.52296443</v>
      </c>
      <c r="H75" s="1">
        <f t="shared" si="13"/>
        <v>232553480</v>
      </c>
      <c r="I75" s="1">
        <f t="shared" si="13"/>
        <v>19233760.626633286</v>
      </c>
      <c r="J75" s="1">
        <f t="shared" si="13"/>
        <v>21211535.70112656</v>
      </c>
      <c r="K75" s="1">
        <f t="shared" si="13"/>
        <v>17176726.017377436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319862578</v>
      </c>
      <c r="C77" s="3">
        <v>309330173</v>
      </c>
      <c r="D77" s="3">
        <v>348741215</v>
      </c>
      <c r="E77" s="3">
        <v>394563057</v>
      </c>
      <c r="F77" s="3">
        <v>406454960</v>
      </c>
      <c r="G77" s="3">
        <v>406454960</v>
      </c>
      <c r="H77" s="3">
        <v>0</v>
      </c>
      <c r="I77" s="3">
        <v>420804251</v>
      </c>
      <c r="J77" s="3">
        <v>441844463</v>
      </c>
      <c r="K77" s="3">
        <v>463936687</v>
      </c>
    </row>
    <row r="78" spans="1:11" ht="12.75" hidden="1">
      <c r="A78" s="2" t="s">
        <v>65</v>
      </c>
      <c r="B78" s="3">
        <v>9562</v>
      </c>
      <c r="C78" s="3">
        <v>70292</v>
      </c>
      <c r="D78" s="3">
        <v>7404</v>
      </c>
      <c r="E78" s="3">
        <v>129598</v>
      </c>
      <c r="F78" s="3">
        <v>129598</v>
      </c>
      <c r="G78" s="3">
        <v>129598</v>
      </c>
      <c r="H78" s="3">
        <v>345040</v>
      </c>
      <c r="I78" s="3">
        <v>136078</v>
      </c>
      <c r="J78" s="3">
        <v>142882</v>
      </c>
      <c r="K78" s="3">
        <v>150026</v>
      </c>
    </row>
    <row r="79" spans="1:11" ht="12.75" hidden="1">
      <c r="A79" s="2" t="s">
        <v>66</v>
      </c>
      <c r="B79" s="3">
        <v>202005720</v>
      </c>
      <c r="C79" s="3">
        <v>165005175</v>
      </c>
      <c r="D79" s="3">
        <v>183638250</v>
      </c>
      <c r="E79" s="3">
        <v>169437179</v>
      </c>
      <c r="F79" s="3">
        <v>169436350</v>
      </c>
      <c r="G79" s="3">
        <v>169436350</v>
      </c>
      <c r="H79" s="3">
        <v>232553480</v>
      </c>
      <c r="I79" s="3">
        <v>87318742</v>
      </c>
      <c r="J79" s="3">
        <v>91684679</v>
      </c>
      <c r="K79" s="3">
        <v>96268913</v>
      </c>
    </row>
    <row r="80" spans="1:11" ht="12.75" hidden="1">
      <c r="A80" s="2" t="s">
        <v>67</v>
      </c>
      <c r="B80" s="3">
        <v>42652997</v>
      </c>
      <c r="C80" s="3">
        <v>101536547</v>
      </c>
      <c r="D80" s="3">
        <v>132411278</v>
      </c>
      <c r="E80" s="3">
        <v>66130366</v>
      </c>
      <c r="F80" s="3">
        <v>96589537</v>
      </c>
      <c r="G80" s="3">
        <v>96589537</v>
      </c>
      <c r="H80" s="3">
        <v>182008530</v>
      </c>
      <c r="I80" s="3">
        <v>75878189</v>
      </c>
      <c r="J80" s="3">
        <v>86113406</v>
      </c>
      <c r="K80" s="3">
        <v>96860385</v>
      </c>
    </row>
    <row r="81" spans="1:11" ht="12.75" hidden="1">
      <c r="A81" s="2" t="s">
        <v>68</v>
      </c>
      <c r="B81" s="3">
        <v>35223953</v>
      </c>
      <c r="C81" s="3">
        <v>27162346</v>
      </c>
      <c r="D81" s="3">
        <v>28331385</v>
      </c>
      <c r="E81" s="3">
        <v>29116836</v>
      </c>
      <c r="F81" s="3">
        <v>5116836</v>
      </c>
      <c r="G81" s="3">
        <v>5116836</v>
      </c>
      <c r="H81" s="3">
        <v>6488867</v>
      </c>
      <c r="I81" s="3">
        <v>5372678</v>
      </c>
      <c r="J81" s="3">
        <v>5641312</v>
      </c>
      <c r="K81" s="3">
        <v>5923377</v>
      </c>
    </row>
    <row r="82" spans="1:11" ht="12.75" hidden="1">
      <c r="A82" s="2" t="s">
        <v>69</v>
      </c>
      <c r="B82" s="3">
        <v>13427</v>
      </c>
      <c r="C82" s="3">
        <v>95209</v>
      </c>
      <c r="D82" s="3">
        <v>32042</v>
      </c>
      <c r="E82" s="3">
        <v>60485</v>
      </c>
      <c r="F82" s="3">
        <v>60485</v>
      </c>
      <c r="G82" s="3">
        <v>60485</v>
      </c>
      <c r="H82" s="3">
        <v>32042</v>
      </c>
      <c r="I82" s="3">
        <v>57461</v>
      </c>
      <c r="J82" s="3">
        <v>54588</v>
      </c>
      <c r="K82" s="3">
        <v>51858</v>
      </c>
    </row>
    <row r="83" spans="1:11" ht="12.75" hidden="1">
      <c r="A83" s="2" t="s">
        <v>70</v>
      </c>
      <c r="B83" s="3">
        <v>335984236</v>
      </c>
      <c r="C83" s="3">
        <v>255502165</v>
      </c>
      <c r="D83" s="3">
        <v>282885471</v>
      </c>
      <c r="E83" s="3">
        <v>299208396</v>
      </c>
      <c r="F83" s="3">
        <v>310931665</v>
      </c>
      <c r="G83" s="3">
        <v>310931665</v>
      </c>
      <c r="H83" s="3">
        <v>514373921</v>
      </c>
      <c r="I83" s="3">
        <v>362970668</v>
      </c>
      <c r="J83" s="3">
        <v>349520350</v>
      </c>
      <c r="K83" s="3">
        <v>366996368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2116481</v>
      </c>
      <c r="J84" s="3">
        <v>2222305</v>
      </c>
      <c r="K84" s="3">
        <v>2333420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2015-12-01T14:51:53Z</dcterms:created>
  <dcterms:modified xsi:type="dcterms:W3CDTF">2015-12-01T14:52:22Z</dcterms:modified>
  <cp:category/>
  <cp:version/>
  <cp:contentType/>
  <cp:contentStatus/>
</cp:coreProperties>
</file>