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'CPT'!$A$1:$K$69</definedName>
    <definedName name="_xlnm.Print_Area" localSheetId="7">'DC1'!$A$1:$K$69</definedName>
    <definedName name="_xlnm.Print_Area" localSheetId="13">'DC2'!$A$1:$K$69</definedName>
    <definedName name="_xlnm.Print_Area" localSheetId="18">'DC3'!$A$1:$K$69</definedName>
    <definedName name="_xlnm.Print_Area" localSheetId="26">'DC4'!$A$1:$K$69</definedName>
    <definedName name="_xlnm.Print_Area" localSheetId="30">'DC5'!$A$1:$K$69</definedName>
    <definedName name="_xlnm.Print_Area" localSheetId="0">'Summary'!$A$1:$K$69</definedName>
    <definedName name="_xlnm.Print_Area" localSheetId="2">'WC011'!$A$1:$K$69</definedName>
    <definedName name="_xlnm.Print_Area" localSheetId="3">'WC012'!$A$1:$K$69</definedName>
    <definedName name="_xlnm.Print_Area" localSheetId="4">'WC013'!$A$1:$K$69</definedName>
    <definedName name="_xlnm.Print_Area" localSheetId="5">'WC014'!$A$1:$K$69</definedName>
    <definedName name="_xlnm.Print_Area" localSheetId="6">'WC015'!$A$1:$K$69</definedName>
    <definedName name="_xlnm.Print_Area" localSheetId="8">'WC022'!$A$1:$K$69</definedName>
    <definedName name="_xlnm.Print_Area" localSheetId="9">'WC023'!$A$1:$K$69</definedName>
    <definedName name="_xlnm.Print_Area" localSheetId="10">'WC024'!$A$1:$K$69</definedName>
    <definedName name="_xlnm.Print_Area" localSheetId="11">'WC025'!$A$1:$K$69</definedName>
    <definedName name="_xlnm.Print_Area" localSheetId="12">'WC026'!$A$1:$K$69</definedName>
    <definedName name="_xlnm.Print_Area" localSheetId="14">'WC031'!$A$1:$K$69</definedName>
    <definedName name="_xlnm.Print_Area" localSheetId="15">'WC032'!$A$1:$K$69</definedName>
    <definedName name="_xlnm.Print_Area" localSheetId="16">'WC033'!$A$1:$K$69</definedName>
    <definedName name="_xlnm.Print_Area" localSheetId="17">'WC034'!$A$1:$K$69</definedName>
    <definedName name="_xlnm.Print_Area" localSheetId="19">'WC041'!$A$1:$K$69</definedName>
    <definedName name="_xlnm.Print_Area" localSheetId="20">'WC042'!$A$1:$K$69</definedName>
    <definedName name="_xlnm.Print_Area" localSheetId="21">'WC043'!$A$1:$K$69</definedName>
    <definedName name="_xlnm.Print_Area" localSheetId="22">'WC044'!$A$1:$K$69</definedName>
    <definedName name="_xlnm.Print_Area" localSheetId="23">'WC045'!$A$1:$K$69</definedName>
    <definedName name="_xlnm.Print_Area" localSheetId="24">'WC047'!$A$1:$K$69</definedName>
    <definedName name="_xlnm.Print_Area" localSheetId="25">'WC048'!$A$1:$K$69</definedName>
    <definedName name="_xlnm.Print_Area" localSheetId="27">'WC051'!$A$1:$K$69</definedName>
    <definedName name="_xlnm.Print_Area" localSheetId="28">'WC052'!$A$1:$K$69</definedName>
    <definedName name="_xlnm.Print_Area" localSheetId="29">'WC053'!$A$1:$K$69</definedName>
  </definedNames>
  <calcPr fullCalcOnLoad="1"/>
</workbook>
</file>

<file path=xl/sharedStrings.xml><?xml version="1.0" encoding="utf-8"?>
<sst xmlns="http://schemas.openxmlformats.org/spreadsheetml/2006/main" count="2759" uniqueCount="115">
  <si>
    <t>Western Cape: Cape Town(CPT) - Table A1 Budget Summary for 4th Quarter ended 30 June 2015 (Figures Finalised as at 2015/10/13)</t>
  </si>
  <si>
    <t>Description</t>
  </si>
  <si>
    <t>2011/12</t>
  </si>
  <si>
    <t>2012/13</t>
  </si>
  <si>
    <t>2013/14</t>
  </si>
  <si>
    <t>Current year 2014/15</t>
  </si>
  <si>
    <t>2015/16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</si>
  <si>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</si>
  <si>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</si>
  <si>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</si>
  <si>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</si>
  <si>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</si>
  <si>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</si>
  <si>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2015/16</t>
  </si>
  <si>
    <t>Budget Year 2016/17</t>
  </si>
  <si>
    <t>Budget Year 2017/18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</si>
  <si>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</si>
  <si>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</si>
  <si>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</si>
  <si>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</si>
  <si>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</si>
  <si>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</si>
  <si>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</si>
  <si>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</si>
  <si>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</si>
  <si>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</si>
  <si>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</si>
  <si>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</si>
  <si>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</si>
  <si>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</si>
  <si>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</si>
  <si>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</si>
  <si>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</si>
  <si>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</si>
  <si>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</si>
  <si>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</si>
  <si>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</si>
  <si>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</si>
  <si>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</si>
  <si>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</si>
  <si>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</si>
  <si>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</si>
  <si>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</si>
  <si>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</si>
  <si>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</si>
  <si>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</si>
  <si>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</si>
  <si>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</si>
  <si>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</si>
  <si>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</si>
  <si>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</si>
  <si>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</si>
  <si>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</si>
  <si>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</si>
  <si>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</si>
  <si>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</si>
  <si>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</si>
  <si>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</si>
  <si>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</si>
  <si>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</si>
  <si>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</si>
  <si>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</si>
  <si>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</si>
  <si>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</si>
  <si>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</si>
  <si>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</si>
  <si>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</si>
  <si>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</si>
  <si>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</si>
  <si>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</si>
  <si>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</si>
  <si>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</si>
  <si>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</si>
  <si>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Western Cape: Matzikama(WC011) - Table A1 Budget Summary for 4th Quarter ended 30 June 2015 (Figures Finalised as at 2015/10/13)</t>
  </si>
  <si>
    <t>Western Cape: Cederberg(WC012) - Table A1 Budget Summary for 4th Quarter ended 30 June 2015 (Figures Finalised as at 2015/10/13)</t>
  </si>
  <si>
    <t>Western Cape: Bergrivier(WC013) - Table A1 Budget Summary for 4th Quarter ended 30 June 2015 (Figures Finalised as at 2015/10/13)</t>
  </si>
  <si>
    <t>Western Cape: Saldanha Bay(WC014) - Table A1 Budget Summary for 4th Quarter ended 30 June 2015 (Figures Finalised as at 2015/10/13)</t>
  </si>
  <si>
    <t>Western Cape: Swartland(WC015) - Table A1 Budget Summary for 4th Quarter ended 30 June 2015 (Figures Finalised as at 2015/10/13)</t>
  </si>
  <si>
    <t>Western Cape: West Coast(DC1) - Table A1 Budget Summary for 4th Quarter ended 30 June 2015 (Figures Finalised as at 2015/10/13)</t>
  </si>
  <si>
    <t>Western Cape: Witzenberg(WC022) - Table A1 Budget Summary for 4th Quarter ended 30 June 2015 (Figures Finalised as at 2015/10/13)</t>
  </si>
  <si>
    <t>Western Cape: Drakenstein(WC023) - Table A1 Budget Summary for 4th Quarter ended 30 June 2015 (Figures Finalised as at 2015/10/13)</t>
  </si>
  <si>
    <t>Western Cape: Stellenbosch(WC024) - Table A1 Budget Summary for 4th Quarter ended 30 June 2015 (Figures Finalised as at 2015/10/13)</t>
  </si>
  <si>
    <t>Western Cape: Breede Valley(WC025) - Table A1 Budget Summary for 4th Quarter ended 30 June 2015 (Figures Finalised as at 2015/10/13)</t>
  </si>
  <si>
    <t>Western Cape: Langeberg(WC026) - Table A1 Budget Summary for 4th Quarter ended 30 June 2015 (Figures Finalised as at 2015/10/13)</t>
  </si>
  <si>
    <t>Western Cape: Cape Winelands DM(DC2) - Table A1 Budget Summary for 4th Quarter ended 30 June 2015 (Figures Finalised as at 2015/10/13)</t>
  </si>
  <si>
    <t>Western Cape: Theewaterskloof(WC031) - Table A1 Budget Summary for 4th Quarter ended 30 June 2015 (Figures Finalised as at 2015/10/13)</t>
  </si>
  <si>
    <t>Western Cape: Overstrand(WC032) - Table A1 Budget Summary for 4th Quarter ended 30 June 2015 (Figures Finalised as at 2015/10/13)</t>
  </si>
  <si>
    <t>Western Cape: Cape Agulhas(WC033) - Table A1 Budget Summary for 4th Quarter ended 30 June 2015 (Figures Finalised as at 2015/10/13)</t>
  </si>
  <si>
    <t>Western Cape: Swellendam(WC034) - Table A1 Budget Summary for 4th Quarter ended 30 June 2015 (Figures Finalised as at 2015/10/13)</t>
  </si>
  <si>
    <t>Western Cape: Overberg(DC3) - Table A1 Budget Summary for 4th Quarter ended 30 June 2015 (Figures Finalised as at 2015/10/13)</t>
  </si>
  <si>
    <t>Western Cape: Kannaland(WC041) - Table A1 Budget Summary for 4th Quarter ended 30 June 2015 (Figures Finalised as at 2015/10/13)</t>
  </si>
  <si>
    <t>Western Cape: Hessequa(WC042) - Table A1 Budget Summary for 4th Quarter ended 30 June 2015 (Figures Finalised as at 2015/10/13)</t>
  </si>
  <si>
    <t>Western Cape: Mossel Bay(WC043) - Table A1 Budget Summary for 4th Quarter ended 30 June 2015 (Figures Finalised as at 2015/10/13)</t>
  </si>
  <si>
    <t>Western Cape: George(WC044) - Table A1 Budget Summary for 4th Quarter ended 30 June 2015 (Figures Finalised as at 2015/10/13)</t>
  </si>
  <si>
    <t>Western Cape: Oudtshoorn(WC045) - Table A1 Budget Summary for 4th Quarter ended 30 June 2015 (Figures Finalised as at 2015/10/13)</t>
  </si>
  <si>
    <t>Western Cape: Bitou(WC047) - Table A1 Budget Summary for 4th Quarter ended 30 June 2015 (Figures Finalised as at 2015/10/13)</t>
  </si>
  <si>
    <t>Western Cape: Knysna(WC048) - Table A1 Budget Summary for 4th Quarter ended 30 June 2015 (Figures Finalised as at 2015/10/13)</t>
  </si>
  <si>
    <t>Western Cape: Eden(DC4) - Table A1 Budget Summary for 4th Quarter ended 30 June 2015 (Figures Finalised as at 2015/10/13)</t>
  </si>
  <si>
    <t>Western Cape: Laingsburg(WC051) - Table A1 Budget Summary for 4th Quarter ended 30 June 2015 (Figures Finalised as at 2015/10/13)</t>
  </si>
  <si>
    <t>Western Cape: Prince Albert(WC052) - Table A1 Budget Summary for 4th Quarter ended 30 June 2015 (Figures Finalised as at 2015/10/13)</t>
  </si>
  <si>
    <t>Western Cape: Beaufort West(WC053) - Table A1 Budget Summary for 4th Quarter ended 30 June 2015 (Figures Finalised as at 2015/10/13)</t>
  </si>
  <si>
    <t>Western Cape: Central Karoo(DC5) - Table A1 Budget Summary for 4th Quarter ended 30 June 2015 (Figures Finalised as at 2015/10/13)</t>
  </si>
  <si>
    <t>Summary - Table A1 Budget Summary for 4th Quarter ended 30 June 2015 (Figures Finalised as at 2015/10/13)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</si>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</sst>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,,_);_(* \(#,##0,,\);_(* &quot;–&quot;?_);_(@_)"/>
    <numFmt numFmtId="170" formatCode="_(* #,##0,_);_(* \(#,##0,\);_(* &quot;–&quot;?_);_(@_)"/>
    <numFmt numFmtId="171" formatCode="_ * #,##0_ ;_ * \-#,##0_ ;_ * &quot;-&quot;??_ ;_ @_ "/>
    <numFmt numFmtId="172" formatCode="0.0%;[Red]\(0.0%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8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72" fontId="5" fillId="0" borderId="0" xfId="59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 applyProtection="1">
      <alignment/>
      <protection/>
    </xf>
    <xf numFmtId="173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3" fontId="5" fillId="0" borderId="16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 applyProtection="1">
      <alignment/>
      <protection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18" xfId="0" applyNumberFormat="1" applyFont="1" applyFill="1" applyBorder="1" applyAlignment="1" applyProtection="1">
      <alignment/>
      <protection/>
    </xf>
    <xf numFmtId="173" fontId="5" fillId="0" borderId="19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22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1" fontId="5" fillId="0" borderId="21" xfId="42" applyNumberFormat="1" applyFont="1" applyFill="1" applyBorder="1" applyAlignment="1" applyProtection="1">
      <alignment/>
      <protection/>
    </xf>
    <xf numFmtId="171" fontId="5" fillId="0" borderId="10" xfId="42" applyNumberFormat="1" applyFont="1" applyFill="1" applyBorder="1" applyAlignment="1" applyProtection="1">
      <alignment/>
      <protection/>
    </xf>
    <xf numFmtId="171" fontId="5" fillId="0" borderId="22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69" fontId="5" fillId="0" borderId="16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169" fontId="5" fillId="0" borderId="18" xfId="0" applyNumberFormat="1" applyFont="1" applyFill="1" applyBorder="1" applyAlignment="1" applyProtection="1">
      <alignment/>
      <protection/>
    </xf>
    <xf numFmtId="169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6146280546</v>
      </c>
      <c r="C5" s="6">
        <v>6794711213</v>
      </c>
      <c r="D5" s="23">
        <v>7302824268</v>
      </c>
      <c r="E5" s="24">
        <v>7917813473</v>
      </c>
      <c r="F5" s="6">
        <v>7928432391</v>
      </c>
      <c r="G5" s="25">
        <v>7928432391</v>
      </c>
      <c r="H5" s="26">
        <v>0</v>
      </c>
      <c r="I5" s="24">
        <v>8655397701</v>
      </c>
      <c r="J5" s="6">
        <v>9307909436</v>
      </c>
      <c r="K5" s="25">
        <v>9985715718</v>
      </c>
    </row>
    <row r="6" spans="1:11" ht="13.5">
      <c r="A6" s="22" t="s">
        <v>18</v>
      </c>
      <c r="B6" s="6">
        <v>17435096588</v>
      </c>
      <c r="C6" s="6">
        <v>19125246906</v>
      </c>
      <c r="D6" s="23">
        <v>20327272768</v>
      </c>
      <c r="E6" s="24">
        <v>22300884520</v>
      </c>
      <c r="F6" s="6">
        <v>22287184578</v>
      </c>
      <c r="G6" s="25">
        <v>22287184578</v>
      </c>
      <c r="H6" s="26">
        <v>0</v>
      </c>
      <c r="I6" s="24">
        <v>24859876830</v>
      </c>
      <c r="J6" s="6">
        <v>27510225629</v>
      </c>
      <c r="K6" s="25">
        <v>30430655318</v>
      </c>
    </row>
    <row r="7" spans="1:11" ht="13.5">
      <c r="A7" s="22" t="s">
        <v>19</v>
      </c>
      <c r="B7" s="6">
        <v>507334974</v>
      </c>
      <c r="C7" s="6">
        <v>542795745</v>
      </c>
      <c r="D7" s="23">
        <v>666363527</v>
      </c>
      <c r="E7" s="24">
        <v>450982313</v>
      </c>
      <c r="F7" s="6">
        <v>472420244</v>
      </c>
      <c r="G7" s="25">
        <v>472420244</v>
      </c>
      <c r="H7" s="26">
        <v>0</v>
      </c>
      <c r="I7" s="24">
        <v>472138331</v>
      </c>
      <c r="J7" s="6">
        <v>479852279</v>
      </c>
      <c r="K7" s="25">
        <v>494203019</v>
      </c>
    </row>
    <row r="8" spans="1:11" ht="13.5">
      <c r="A8" s="22" t="s">
        <v>20</v>
      </c>
      <c r="B8" s="6">
        <v>3447897923</v>
      </c>
      <c r="C8" s="6">
        <v>4097306027</v>
      </c>
      <c r="D8" s="23">
        <v>4837194203</v>
      </c>
      <c r="E8" s="24">
        <v>5993876133</v>
      </c>
      <c r="F8" s="6">
        <v>6163268753</v>
      </c>
      <c r="G8" s="25">
        <v>6163268753</v>
      </c>
      <c r="H8" s="26">
        <v>0</v>
      </c>
      <c r="I8" s="24">
        <v>6362426673</v>
      </c>
      <c r="J8" s="6">
        <v>6564299246</v>
      </c>
      <c r="K8" s="25">
        <v>7079658535</v>
      </c>
    </row>
    <row r="9" spans="1:11" ht="13.5">
      <c r="A9" s="22" t="s">
        <v>21</v>
      </c>
      <c r="B9" s="6">
        <v>3953370862</v>
      </c>
      <c r="C9" s="6">
        <v>4553524803</v>
      </c>
      <c r="D9" s="23">
        <v>5569609607</v>
      </c>
      <c r="E9" s="24">
        <v>4537477889</v>
      </c>
      <c r="F9" s="6">
        <v>5652690964</v>
      </c>
      <c r="G9" s="25">
        <v>5652690964</v>
      </c>
      <c r="H9" s="26">
        <v>0</v>
      </c>
      <c r="I9" s="24">
        <v>6063368826</v>
      </c>
      <c r="J9" s="6">
        <v>6316223318</v>
      </c>
      <c r="K9" s="25">
        <v>6634053847</v>
      </c>
    </row>
    <row r="10" spans="1:11" ht="25.5">
      <c r="A10" s="27" t="s">
        <v>103</v>
      </c>
      <c r="B10" s="28">
        <f>SUM(B5:B9)</f>
        <v>31489980893</v>
      </c>
      <c r="C10" s="29">
        <f aca="true" t="shared" si="0" ref="C10:K10">SUM(C5:C9)</f>
        <v>35113584694</v>
      </c>
      <c r="D10" s="30">
        <f t="shared" si="0"/>
        <v>38703264373</v>
      </c>
      <c r="E10" s="28">
        <f t="shared" si="0"/>
        <v>41201034328</v>
      </c>
      <c r="F10" s="29">
        <f t="shared" si="0"/>
        <v>42503996930</v>
      </c>
      <c r="G10" s="31">
        <f t="shared" si="0"/>
        <v>42503996930</v>
      </c>
      <c r="H10" s="32">
        <f t="shared" si="0"/>
        <v>0</v>
      </c>
      <c r="I10" s="28">
        <f t="shared" si="0"/>
        <v>46413208361</v>
      </c>
      <c r="J10" s="29">
        <f t="shared" si="0"/>
        <v>50178509908</v>
      </c>
      <c r="K10" s="31">
        <f t="shared" si="0"/>
        <v>54624286437</v>
      </c>
    </row>
    <row r="11" spans="1:11" ht="13.5">
      <c r="A11" s="22" t="s">
        <v>22</v>
      </c>
      <c r="B11" s="6">
        <v>10128966962</v>
      </c>
      <c r="C11" s="6">
        <v>10883867098</v>
      </c>
      <c r="D11" s="23">
        <v>12263314110</v>
      </c>
      <c r="E11" s="24">
        <v>12909211800</v>
      </c>
      <c r="F11" s="6">
        <v>12736668941</v>
      </c>
      <c r="G11" s="25">
        <v>12736668941</v>
      </c>
      <c r="H11" s="26">
        <v>0</v>
      </c>
      <c r="I11" s="24">
        <v>14144882285</v>
      </c>
      <c r="J11" s="6">
        <v>15394757390</v>
      </c>
      <c r="K11" s="25">
        <v>16618472126</v>
      </c>
    </row>
    <row r="12" spans="1:11" ht="13.5">
      <c r="A12" s="22" t="s">
        <v>23</v>
      </c>
      <c r="B12" s="6">
        <v>275831064</v>
      </c>
      <c r="C12" s="6">
        <v>299604480</v>
      </c>
      <c r="D12" s="23">
        <v>320988621</v>
      </c>
      <c r="E12" s="24">
        <v>354855747</v>
      </c>
      <c r="F12" s="6">
        <v>358316397</v>
      </c>
      <c r="G12" s="25">
        <v>358316397</v>
      </c>
      <c r="H12" s="26">
        <v>0</v>
      </c>
      <c r="I12" s="24">
        <v>376734977</v>
      </c>
      <c r="J12" s="6">
        <v>400753774</v>
      </c>
      <c r="K12" s="25">
        <v>425955228</v>
      </c>
    </row>
    <row r="13" spans="1:11" ht="13.5">
      <c r="A13" s="22" t="s">
        <v>104</v>
      </c>
      <c r="B13" s="6">
        <v>2588790119</v>
      </c>
      <c r="C13" s="6">
        <v>2744489405</v>
      </c>
      <c r="D13" s="23">
        <v>2905151179</v>
      </c>
      <c r="E13" s="24">
        <v>3294958743</v>
      </c>
      <c r="F13" s="6">
        <v>3164989616</v>
      </c>
      <c r="G13" s="25">
        <v>3164989616</v>
      </c>
      <c r="H13" s="26">
        <v>0</v>
      </c>
      <c r="I13" s="24">
        <v>3300495997</v>
      </c>
      <c r="J13" s="6">
        <v>3484791346</v>
      </c>
      <c r="K13" s="25">
        <v>3681827176</v>
      </c>
    </row>
    <row r="14" spans="1:11" ht="13.5">
      <c r="A14" s="22" t="s">
        <v>24</v>
      </c>
      <c r="B14" s="6">
        <v>986792086</v>
      </c>
      <c r="C14" s="6">
        <v>1057212167</v>
      </c>
      <c r="D14" s="23">
        <v>1161443844</v>
      </c>
      <c r="E14" s="24">
        <v>1277676598</v>
      </c>
      <c r="F14" s="6">
        <v>1278639920</v>
      </c>
      <c r="G14" s="25">
        <v>1278639920</v>
      </c>
      <c r="H14" s="26">
        <v>0</v>
      </c>
      <c r="I14" s="24">
        <v>1360611007</v>
      </c>
      <c r="J14" s="6">
        <v>1507092842</v>
      </c>
      <c r="K14" s="25">
        <v>1656622445</v>
      </c>
    </row>
    <row r="15" spans="1:11" ht="13.5">
      <c r="A15" s="22" t="s">
        <v>25</v>
      </c>
      <c r="B15" s="6">
        <v>8752919935</v>
      </c>
      <c r="C15" s="6">
        <v>9714100046</v>
      </c>
      <c r="D15" s="23">
        <v>10121528506</v>
      </c>
      <c r="E15" s="24">
        <v>11047019947</v>
      </c>
      <c r="F15" s="6">
        <v>11020837201</v>
      </c>
      <c r="G15" s="25">
        <v>11020837201</v>
      </c>
      <c r="H15" s="26">
        <v>0</v>
      </c>
      <c r="I15" s="24">
        <v>12384254311</v>
      </c>
      <c r="J15" s="6">
        <v>13901401509</v>
      </c>
      <c r="K15" s="25">
        <v>15601310954</v>
      </c>
    </row>
    <row r="16" spans="1:11" ht="13.5">
      <c r="A16" s="33" t="s">
        <v>26</v>
      </c>
      <c r="B16" s="6">
        <v>177467989</v>
      </c>
      <c r="C16" s="6">
        <v>195974816</v>
      </c>
      <c r="D16" s="23">
        <v>181892269</v>
      </c>
      <c r="E16" s="24">
        <v>208311471</v>
      </c>
      <c r="F16" s="6">
        <v>255182461</v>
      </c>
      <c r="G16" s="25">
        <v>255182461</v>
      </c>
      <c r="H16" s="26">
        <v>0</v>
      </c>
      <c r="I16" s="24">
        <v>260096994</v>
      </c>
      <c r="J16" s="6">
        <v>259336324</v>
      </c>
      <c r="K16" s="25">
        <v>297179157</v>
      </c>
    </row>
    <row r="17" spans="1:11" ht="13.5">
      <c r="A17" s="22" t="s">
        <v>27</v>
      </c>
      <c r="B17" s="6">
        <v>9735821592</v>
      </c>
      <c r="C17" s="6">
        <v>10342027858</v>
      </c>
      <c r="D17" s="23">
        <v>12141591370</v>
      </c>
      <c r="E17" s="24">
        <v>12662288832</v>
      </c>
      <c r="F17" s="6">
        <v>14386750937</v>
      </c>
      <c r="G17" s="25">
        <v>14386750937</v>
      </c>
      <c r="H17" s="26">
        <v>0</v>
      </c>
      <c r="I17" s="24">
        <v>15243639740</v>
      </c>
      <c r="J17" s="6">
        <v>15879329495</v>
      </c>
      <c r="K17" s="25">
        <v>16904680379</v>
      </c>
    </row>
    <row r="18" spans="1:11" ht="13.5">
      <c r="A18" s="34" t="s">
        <v>28</v>
      </c>
      <c r="B18" s="35">
        <f>SUM(B11:B17)</f>
        <v>32646589747</v>
      </c>
      <c r="C18" s="36">
        <f aca="true" t="shared" si="1" ref="C18:K18">SUM(C11:C17)</f>
        <v>35237275870</v>
      </c>
      <c r="D18" s="37">
        <f t="shared" si="1"/>
        <v>39095909899</v>
      </c>
      <c r="E18" s="35">
        <f t="shared" si="1"/>
        <v>41754323138</v>
      </c>
      <c r="F18" s="36">
        <f t="shared" si="1"/>
        <v>43201385473</v>
      </c>
      <c r="G18" s="38">
        <f t="shared" si="1"/>
        <v>43201385473</v>
      </c>
      <c r="H18" s="39">
        <f t="shared" si="1"/>
        <v>0</v>
      </c>
      <c r="I18" s="35">
        <f t="shared" si="1"/>
        <v>47070715311</v>
      </c>
      <c r="J18" s="36">
        <f t="shared" si="1"/>
        <v>50827462680</v>
      </c>
      <c r="K18" s="38">
        <f t="shared" si="1"/>
        <v>55186047465</v>
      </c>
    </row>
    <row r="19" spans="1:11" ht="13.5">
      <c r="A19" s="34" t="s">
        <v>29</v>
      </c>
      <c r="B19" s="40">
        <f>+B10-B18</f>
        <v>-1156608854</v>
      </c>
      <c r="C19" s="41">
        <f aca="true" t="shared" si="2" ref="C19:K19">+C10-C18</f>
        <v>-123691176</v>
      </c>
      <c r="D19" s="42">
        <f t="shared" si="2"/>
        <v>-392645526</v>
      </c>
      <c r="E19" s="40">
        <f t="shared" si="2"/>
        <v>-553288810</v>
      </c>
      <c r="F19" s="41">
        <f t="shared" si="2"/>
        <v>-697388543</v>
      </c>
      <c r="G19" s="43">
        <f t="shared" si="2"/>
        <v>-697388543</v>
      </c>
      <c r="H19" s="44">
        <f t="shared" si="2"/>
        <v>0</v>
      </c>
      <c r="I19" s="40">
        <f t="shared" si="2"/>
        <v>-657506950</v>
      </c>
      <c r="J19" s="41">
        <f t="shared" si="2"/>
        <v>-648952772</v>
      </c>
      <c r="K19" s="43">
        <f t="shared" si="2"/>
        <v>-561761028</v>
      </c>
    </row>
    <row r="20" spans="1:11" ht="13.5">
      <c r="A20" s="22" t="s">
        <v>30</v>
      </c>
      <c r="B20" s="24">
        <v>2941696231</v>
      </c>
      <c r="C20" s="6">
        <v>4374194825</v>
      </c>
      <c r="D20" s="23">
        <v>3184741103</v>
      </c>
      <c r="E20" s="24">
        <v>3741246862</v>
      </c>
      <c r="F20" s="6">
        <v>4233066619</v>
      </c>
      <c r="G20" s="25">
        <v>4233066619</v>
      </c>
      <c r="H20" s="26">
        <v>0</v>
      </c>
      <c r="I20" s="24">
        <v>3267936585</v>
      </c>
      <c r="J20" s="6">
        <v>3363403463</v>
      </c>
      <c r="K20" s="25">
        <v>3501678451</v>
      </c>
    </row>
    <row r="21" spans="1:11" ht="13.5">
      <c r="A21" s="22" t="s">
        <v>105</v>
      </c>
      <c r="B21" s="45">
        <v>49546616</v>
      </c>
      <c r="C21" s="46">
        <v>7006488</v>
      </c>
      <c r="D21" s="47">
        <v>-24065947</v>
      </c>
      <c r="E21" s="45">
        <v>0</v>
      </c>
      <c r="F21" s="46">
        <v>0</v>
      </c>
      <c r="G21" s="48">
        <v>0</v>
      </c>
      <c r="H21" s="49">
        <v>0</v>
      </c>
      <c r="I21" s="45">
        <v>-5281939</v>
      </c>
      <c r="J21" s="46">
        <v>1236400</v>
      </c>
      <c r="K21" s="48">
        <v>1285514</v>
      </c>
    </row>
    <row r="22" spans="1:11" ht="25.5">
      <c r="A22" s="50" t="s">
        <v>106</v>
      </c>
      <c r="B22" s="51">
        <f>SUM(B19:B21)</f>
        <v>1834633993</v>
      </c>
      <c r="C22" s="52">
        <f aca="true" t="shared" si="3" ref="C22:K22">SUM(C19:C21)</f>
        <v>4257510137</v>
      </c>
      <c r="D22" s="53">
        <f t="shared" si="3"/>
        <v>2768029630</v>
      </c>
      <c r="E22" s="51">
        <f t="shared" si="3"/>
        <v>3187958052</v>
      </c>
      <c r="F22" s="52">
        <f t="shared" si="3"/>
        <v>3535678076</v>
      </c>
      <c r="G22" s="54">
        <f t="shared" si="3"/>
        <v>3535678076</v>
      </c>
      <c r="H22" s="55">
        <f t="shared" si="3"/>
        <v>0</v>
      </c>
      <c r="I22" s="51">
        <f t="shared" si="3"/>
        <v>2605147696</v>
      </c>
      <c r="J22" s="52">
        <f t="shared" si="3"/>
        <v>2715687091</v>
      </c>
      <c r="K22" s="54">
        <f t="shared" si="3"/>
        <v>2941202937</v>
      </c>
    </row>
    <row r="23" spans="1:11" ht="13.5">
      <c r="A23" s="56" t="s">
        <v>31</v>
      </c>
      <c r="B23" s="6">
        <v>0</v>
      </c>
      <c r="C23" s="6">
        <v>0</v>
      </c>
      <c r="D23" s="23">
        <v>1</v>
      </c>
      <c r="E23" s="24">
        <v>0</v>
      </c>
      <c r="F23" s="6">
        <v>-1</v>
      </c>
      <c r="G23" s="25">
        <v>-1</v>
      </c>
      <c r="H23" s="26">
        <v>0</v>
      </c>
      <c r="I23" s="24">
        <v>0</v>
      </c>
      <c r="J23" s="6">
        <v>0</v>
      </c>
      <c r="K23" s="25">
        <v>1</v>
      </c>
    </row>
    <row r="24" spans="1:11" ht="13.5">
      <c r="A24" s="57" t="s">
        <v>32</v>
      </c>
      <c r="B24" s="40">
        <f>SUM(B22:B23)</f>
        <v>1834633993</v>
      </c>
      <c r="C24" s="41">
        <f aca="true" t="shared" si="4" ref="C24:K24">SUM(C22:C23)</f>
        <v>4257510137</v>
      </c>
      <c r="D24" s="42">
        <f t="shared" si="4"/>
        <v>2768029631</v>
      </c>
      <c r="E24" s="40">
        <f t="shared" si="4"/>
        <v>3187958052</v>
      </c>
      <c r="F24" s="41">
        <f t="shared" si="4"/>
        <v>3535678075</v>
      </c>
      <c r="G24" s="43">
        <f t="shared" si="4"/>
        <v>3535678075</v>
      </c>
      <c r="H24" s="44">
        <f t="shared" si="4"/>
        <v>0</v>
      </c>
      <c r="I24" s="40">
        <f t="shared" si="4"/>
        <v>2605147696</v>
      </c>
      <c r="J24" s="41">
        <f t="shared" si="4"/>
        <v>2715687091</v>
      </c>
      <c r="K24" s="43">
        <f t="shared" si="4"/>
        <v>2941202938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6096894556</v>
      </c>
      <c r="C27" s="7">
        <v>7789161878</v>
      </c>
      <c r="D27" s="64">
        <v>6477211868</v>
      </c>
      <c r="E27" s="65">
        <v>8373446719</v>
      </c>
      <c r="F27" s="7">
        <v>8571461998</v>
      </c>
      <c r="G27" s="66">
        <v>8571461998</v>
      </c>
      <c r="H27" s="67">
        <v>0</v>
      </c>
      <c r="I27" s="65">
        <v>8442519561</v>
      </c>
      <c r="J27" s="7">
        <v>8166394003</v>
      </c>
      <c r="K27" s="66">
        <v>7735815008</v>
      </c>
    </row>
    <row r="28" spans="1:11" ht="13.5">
      <c r="A28" s="68" t="s">
        <v>30</v>
      </c>
      <c r="B28" s="6">
        <v>2787963795</v>
      </c>
      <c r="C28" s="6">
        <v>4404912495</v>
      </c>
      <c r="D28" s="23">
        <v>3154789965</v>
      </c>
      <c r="E28" s="24">
        <v>3793761481</v>
      </c>
      <c r="F28" s="6">
        <v>4288745867</v>
      </c>
      <c r="G28" s="25">
        <v>4288745867</v>
      </c>
      <c r="H28" s="26">
        <v>0</v>
      </c>
      <c r="I28" s="24">
        <v>3393056474</v>
      </c>
      <c r="J28" s="6">
        <v>3471866756</v>
      </c>
      <c r="K28" s="25">
        <v>3630610497</v>
      </c>
    </row>
    <row r="29" spans="1:11" ht="13.5">
      <c r="A29" s="22" t="s">
        <v>108</v>
      </c>
      <c r="B29" s="6">
        <v>96004607</v>
      </c>
      <c r="C29" s="6">
        <v>59638826</v>
      </c>
      <c r="D29" s="23">
        <v>101655420</v>
      </c>
      <c r="E29" s="24">
        <v>86023292</v>
      </c>
      <c r="F29" s="6">
        <v>79696044</v>
      </c>
      <c r="G29" s="25">
        <v>79696044</v>
      </c>
      <c r="H29" s="26">
        <v>0</v>
      </c>
      <c r="I29" s="24">
        <v>75429765</v>
      </c>
      <c r="J29" s="6">
        <v>103436000</v>
      </c>
      <c r="K29" s="25">
        <v>105236000</v>
      </c>
    </row>
    <row r="30" spans="1:11" ht="13.5">
      <c r="A30" s="22" t="s">
        <v>34</v>
      </c>
      <c r="B30" s="6">
        <v>1807836332</v>
      </c>
      <c r="C30" s="6">
        <v>2152568238</v>
      </c>
      <c r="D30" s="23">
        <v>2150499466</v>
      </c>
      <c r="E30" s="24">
        <v>2859055282</v>
      </c>
      <c r="F30" s="6">
        <v>2788842387</v>
      </c>
      <c r="G30" s="25">
        <v>2788842387</v>
      </c>
      <c r="H30" s="26">
        <v>0</v>
      </c>
      <c r="I30" s="24">
        <v>3305670816</v>
      </c>
      <c r="J30" s="6">
        <v>3260192457</v>
      </c>
      <c r="K30" s="25">
        <v>3040592624</v>
      </c>
    </row>
    <row r="31" spans="1:11" ht="13.5">
      <c r="A31" s="22" t="s">
        <v>35</v>
      </c>
      <c r="B31" s="6">
        <v>1405089832</v>
      </c>
      <c r="C31" s="6">
        <v>1172042322</v>
      </c>
      <c r="D31" s="23">
        <v>1070267013</v>
      </c>
      <c r="E31" s="24">
        <v>1634606664</v>
      </c>
      <c r="F31" s="6">
        <v>1414177700</v>
      </c>
      <c r="G31" s="25">
        <v>1414177700</v>
      </c>
      <c r="H31" s="26">
        <v>0</v>
      </c>
      <c r="I31" s="24">
        <v>1668362506</v>
      </c>
      <c r="J31" s="6">
        <v>1330898789</v>
      </c>
      <c r="K31" s="25">
        <v>959375886</v>
      </c>
    </row>
    <row r="32" spans="1:11" ht="13.5">
      <c r="A32" s="34" t="s">
        <v>36</v>
      </c>
      <c r="B32" s="7">
        <f>SUM(B28:B31)</f>
        <v>6096894566</v>
      </c>
      <c r="C32" s="7">
        <f aca="true" t="shared" si="5" ref="C32:K32">SUM(C28:C31)</f>
        <v>7789161881</v>
      </c>
      <c r="D32" s="64">
        <f t="shared" si="5"/>
        <v>6477211864</v>
      </c>
      <c r="E32" s="65">
        <f t="shared" si="5"/>
        <v>8373446719</v>
      </c>
      <c r="F32" s="7">
        <f t="shared" si="5"/>
        <v>8571461998</v>
      </c>
      <c r="G32" s="66">
        <f t="shared" si="5"/>
        <v>8571461998</v>
      </c>
      <c r="H32" s="67">
        <f t="shared" si="5"/>
        <v>0</v>
      </c>
      <c r="I32" s="65">
        <f t="shared" si="5"/>
        <v>8442519561</v>
      </c>
      <c r="J32" s="7">
        <f t="shared" si="5"/>
        <v>8166394002</v>
      </c>
      <c r="K32" s="66">
        <f t="shared" si="5"/>
        <v>7735815007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15189123605</v>
      </c>
      <c r="C35" s="6">
        <v>17847738765</v>
      </c>
      <c r="D35" s="23">
        <v>15419081189</v>
      </c>
      <c r="E35" s="24">
        <v>15258239242</v>
      </c>
      <c r="F35" s="6">
        <v>15589239057</v>
      </c>
      <c r="G35" s="25">
        <v>15589239057</v>
      </c>
      <c r="H35" s="26">
        <v>18960558528</v>
      </c>
      <c r="I35" s="24">
        <v>14408653330</v>
      </c>
      <c r="J35" s="6">
        <v>14198522765</v>
      </c>
      <c r="K35" s="25">
        <v>15859971305</v>
      </c>
    </row>
    <row r="36" spans="1:11" ht="13.5">
      <c r="A36" s="22" t="s">
        <v>39</v>
      </c>
      <c r="B36" s="6">
        <v>54131864308</v>
      </c>
      <c r="C36" s="6">
        <v>59470260797</v>
      </c>
      <c r="D36" s="23">
        <v>66414024590</v>
      </c>
      <c r="E36" s="24">
        <v>69368470677</v>
      </c>
      <c r="F36" s="6">
        <v>69374057249</v>
      </c>
      <c r="G36" s="25">
        <v>69374057249</v>
      </c>
      <c r="H36" s="26">
        <v>63874205056</v>
      </c>
      <c r="I36" s="24">
        <v>76540163293</v>
      </c>
      <c r="J36" s="6">
        <v>80862790268</v>
      </c>
      <c r="K36" s="25">
        <v>84587894653</v>
      </c>
    </row>
    <row r="37" spans="1:11" ht="13.5">
      <c r="A37" s="22" t="s">
        <v>40</v>
      </c>
      <c r="B37" s="6">
        <v>9505026445</v>
      </c>
      <c r="C37" s="6">
        <v>10523466820</v>
      </c>
      <c r="D37" s="23">
        <v>10932937066</v>
      </c>
      <c r="E37" s="24">
        <v>9701946946</v>
      </c>
      <c r="F37" s="6">
        <v>9263881124</v>
      </c>
      <c r="G37" s="25">
        <v>9263881124</v>
      </c>
      <c r="H37" s="26">
        <v>9798052278</v>
      </c>
      <c r="I37" s="24">
        <v>11218186541</v>
      </c>
      <c r="J37" s="6">
        <v>11095985402</v>
      </c>
      <c r="K37" s="25">
        <v>11370104392</v>
      </c>
    </row>
    <row r="38" spans="1:11" ht="13.5">
      <c r="A38" s="22" t="s">
        <v>41</v>
      </c>
      <c r="B38" s="6">
        <v>14069494539</v>
      </c>
      <c r="C38" s="6">
        <v>16684737141</v>
      </c>
      <c r="D38" s="23">
        <v>17610670510</v>
      </c>
      <c r="E38" s="24">
        <v>18438575643</v>
      </c>
      <c r="F38" s="6">
        <v>19481914828</v>
      </c>
      <c r="G38" s="25">
        <v>19481914828</v>
      </c>
      <c r="H38" s="26">
        <v>17616750252</v>
      </c>
      <c r="I38" s="24">
        <v>20494556625</v>
      </c>
      <c r="J38" s="6">
        <v>22184115120</v>
      </c>
      <c r="K38" s="25">
        <v>24541093275</v>
      </c>
    </row>
    <row r="39" spans="1:11" ht="13.5">
      <c r="A39" s="22" t="s">
        <v>42</v>
      </c>
      <c r="B39" s="6">
        <v>45746466930</v>
      </c>
      <c r="C39" s="6">
        <v>50109795601</v>
      </c>
      <c r="D39" s="23">
        <v>53289498204</v>
      </c>
      <c r="E39" s="24">
        <v>56486187326</v>
      </c>
      <c r="F39" s="6">
        <v>56217500357</v>
      </c>
      <c r="G39" s="25">
        <v>56217500357</v>
      </c>
      <c r="H39" s="26">
        <v>55419961051</v>
      </c>
      <c r="I39" s="24">
        <v>59236073458</v>
      </c>
      <c r="J39" s="6">
        <v>61781212513</v>
      </c>
      <c r="K39" s="25">
        <v>64536668296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6495992767</v>
      </c>
      <c r="C42" s="6">
        <v>7395717107</v>
      </c>
      <c r="D42" s="23">
        <v>6814611467</v>
      </c>
      <c r="E42" s="24">
        <v>7375748208</v>
      </c>
      <c r="F42" s="6">
        <v>7196780078</v>
      </c>
      <c r="G42" s="25">
        <v>7196780078</v>
      </c>
      <c r="H42" s="26">
        <v>5771837952</v>
      </c>
      <c r="I42" s="24">
        <v>6228347324</v>
      </c>
      <c r="J42" s="6">
        <v>6419555335</v>
      </c>
      <c r="K42" s="25">
        <v>7401177783</v>
      </c>
    </row>
    <row r="43" spans="1:11" ht="13.5">
      <c r="A43" s="22" t="s">
        <v>45</v>
      </c>
      <c r="B43" s="6">
        <v>-5751045255</v>
      </c>
      <c r="C43" s="6">
        <v>-7704024879</v>
      </c>
      <c r="D43" s="23">
        <v>-8682570815</v>
      </c>
      <c r="E43" s="24">
        <v>-8465511566</v>
      </c>
      <c r="F43" s="6">
        <v>-9317146085</v>
      </c>
      <c r="G43" s="25">
        <v>-9317146085</v>
      </c>
      <c r="H43" s="26">
        <v>-4662704770</v>
      </c>
      <c r="I43" s="24">
        <v>-8512823377</v>
      </c>
      <c r="J43" s="6">
        <v>-7792011208</v>
      </c>
      <c r="K43" s="25">
        <v>-7884833651</v>
      </c>
    </row>
    <row r="44" spans="1:11" ht="13.5">
      <c r="A44" s="22" t="s">
        <v>46</v>
      </c>
      <c r="B44" s="6">
        <v>233566127</v>
      </c>
      <c r="C44" s="6">
        <v>2458148423</v>
      </c>
      <c r="D44" s="23">
        <v>-350248036</v>
      </c>
      <c r="E44" s="24">
        <v>1383828212</v>
      </c>
      <c r="F44" s="6">
        <v>1359875088</v>
      </c>
      <c r="G44" s="25">
        <v>1359875088</v>
      </c>
      <c r="H44" s="26">
        <v>-186144369</v>
      </c>
      <c r="I44" s="24">
        <v>2007468704</v>
      </c>
      <c r="J44" s="6">
        <v>947808827</v>
      </c>
      <c r="K44" s="25">
        <v>1603313491</v>
      </c>
    </row>
    <row r="45" spans="1:11" ht="13.5">
      <c r="A45" s="34" t="s">
        <v>47</v>
      </c>
      <c r="B45" s="7">
        <v>8882629178</v>
      </c>
      <c r="C45" s="7">
        <v>11032520102</v>
      </c>
      <c r="D45" s="64">
        <v>5436877708</v>
      </c>
      <c r="E45" s="65">
        <v>9871078272</v>
      </c>
      <c r="F45" s="7">
        <v>8584125157</v>
      </c>
      <c r="G45" s="66">
        <v>8584125157</v>
      </c>
      <c r="H45" s="67">
        <v>10295422428</v>
      </c>
      <c r="I45" s="65">
        <v>5125358718</v>
      </c>
      <c r="J45" s="7">
        <v>4700711672</v>
      </c>
      <c r="K45" s="66">
        <v>5820369295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9148624114</v>
      </c>
      <c r="C48" s="6">
        <v>11345940736</v>
      </c>
      <c r="D48" s="23">
        <v>11440578242</v>
      </c>
      <c r="E48" s="24">
        <v>9879422306</v>
      </c>
      <c r="F48" s="6">
        <v>10107787589</v>
      </c>
      <c r="G48" s="25">
        <v>10107787589</v>
      </c>
      <c r="H48" s="26">
        <v>12116082124</v>
      </c>
      <c r="I48" s="24">
        <v>10626876927</v>
      </c>
      <c r="J48" s="6">
        <v>10120609085</v>
      </c>
      <c r="K48" s="25">
        <v>11490941117</v>
      </c>
    </row>
    <row r="49" spans="1:11" ht="13.5">
      <c r="A49" s="22" t="s">
        <v>50</v>
      </c>
      <c r="B49" s="6">
        <f>+B75</f>
        <v>3745309972.10948</v>
      </c>
      <c r="C49" s="6">
        <f aca="true" t="shared" si="6" ref="C49:K49">+C75</f>
        <v>5370998951.527019</v>
      </c>
      <c r="D49" s="23">
        <f t="shared" si="6"/>
        <v>6955380989.797838</v>
      </c>
      <c r="E49" s="24">
        <f t="shared" si="6"/>
        <v>5873906706.910785</v>
      </c>
      <c r="F49" s="6">
        <f t="shared" si="6"/>
        <v>5038556787.987657</v>
      </c>
      <c r="G49" s="25">
        <f t="shared" si="6"/>
        <v>5038556787.987657</v>
      </c>
      <c r="H49" s="26">
        <f t="shared" si="6"/>
        <v>8575692617</v>
      </c>
      <c r="I49" s="24">
        <f t="shared" si="6"/>
        <v>6910139124.875018</v>
      </c>
      <c r="J49" s="6">
        <f t="shared" si="6"/>
        <v>6435773136.872009</v>
      </c>
      <c r="K49" s="25">
        <f t="shared" si="6"/>
        <v>6884186912.11261</v>
      </c>
    </row>
    <row r="50" spans="1:11" ht="13.5">
      <c r="A50" s="34" t="s">
        <v>51</v>
      </c>
      <c r="B50" s="7">
        <f>+B48-B49</f>
        <v>5403314141.89052</v>
      </c>
      <c r="C50" s="7">
        <f aca="true" t="shared" si="7" ref="C50:K50">+C48-C49</f>
        <v>5974941784.472981</v>
      </c>
      <c r="D50" s="64">
        <f t="shared" si="7"/>
        <v>4485197252.202162</v>
      </c>
      <c r="E50" s="65">
        <f t="shared" si="7"/>
        <v>4005515599.0892153</v>
      </c>
      <c r="F50" s="7">
        <f t="shared" si="7"/>
        <v>5069230801.012343</v>
      </c>
      <c r="G50" s="66">
        <f t="shared" si="7"/>
        <v>5069230801.012343</v>
      </c>
      <c r="H50" s="67">
        <f t="shared" si="7"/>
        <v>3540389507</v>
      </c>
      <c r="I50" s="65">
        <f t="shared" si="7"/>
        <v>3716737802.124982</v>
      </c>
      <c r="J50" s="7">
        <f t="shared" si="7"/>
        <v>3684835948.1279907</v>
      </c>
      <c r="K50" s="66">
        <f t="shared" si="7"/>
        <v>4606754204.88739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31248395658</v>
      </c>
      <c r="C53" s="6">
        <v>70552719658</v>
      </c>
      <c r="D53" s="23">
        <v>36306940760</v>
      </c>
      <c r="E53" s="24">
        <v>64553940791</v>
      </c>
      <c r="F53" s="6">
        <v>64751956070</v>
      </c>
      <c r="G53" s="25">
        <v>64751956070</v>
      </c>
      <c r="H53" s="26">
        <v>56180494072</v>
      </c>
      <c r="I53" s="24">
        <v>71569527854</v>
      </c>
      <c r="J53" s="6">
        <v>76081879519</v>
      </c>
      <c r="K53" s="25">
        <v>79573321195</v>
      </c>
    </row>
    <row r="54" spans="1:11" ht="13.5">
      <c r="A54" s="22" t="s">
        <v>104</v>
      </c>
      <c r="B54" s="6">
        <v>2588790119</v>
      </c>
      <c r="C54" s="6">
        <v>2744489405</v>
      </c>
      <c r="D54" s="23">
        <v>2905151179</v>
      </c>
      <c r="E54" s="24">
        <v>3294958743</v>
      </c>
      <c r="F54" s="6">
        <v>3164989616</v>
      </c>
      <c r="G54" s="25">
        <v>3164989616</v>
      </c>
      <c r="H54" s="26">
        <v>0</v>
      </c>
      <c r="I54" s="24">
        <v>3300495997</v>
      </c>
      <c r="J54" s="6">
        <v>3484791346</v>
      </c>
      <c r="K54" s="25">
        <v>3681827176</v>
      </c>
    </row>
    <row r="55" spans="1:11" ht="13.5">
      <c r="A55" s="22" t="s">
        <v>54</v>
      </c>
      <c r="B55" s="6">
        <v>2438228675</v>
      </c>
      <c r="C55" s="6">
        <v>3103499176</v>
      </c>
      <c r="D55" s="23">
        <v>2533106414</v>
      </c>
      <c r="E55" s="24">
        <v>3185117478</v>
      </c>
      <c r="F55" s="6">
        <v>3180294495</v>
      </c>
      <c r="G55" s="25">
        <v>3180294495</v>
      </c>
      <c r="H55" s="26">
        <v>0</v>
      </c>
      <c r="I55" s="24">
        <v>3779209640</v>
      </c>
      <c r="J55" s="6">
        <v>3448478534</v>
      </c>
      <c r="K55" s="25">
        <v>3233352259</v>
      </c>
    </row>
    <row r="56" spans="1:11" ht="13.5">
      <c r="A56" s="22" t="s">
        <v>55</v>
      </c>
      <c r="B56" s="6">
        <v>2326129792</v>
      </c>
      <c r="C56" s="6">
        <v>3248076579</v>
      </c>
      <c r="D56" s="23">
        <v>3495421123</v>
      </c>
      <c r="E56" s="24">
        <v>3844328035</v>
      </c>
      <c r="F56" s="6">
        <v>3611801101</v>
      </c>
      <c r="G56" s="25">
        <v>3611801101</v>
      </c>
      <c r="H56" s="26">
        <v>0</v>
      </c>
      <c r="I56" s="24">
        <v>4297058907</v>
      </c>
      <c r="J56" s="6">
        <v>4635668338</v>
      </c>
      <c r="K56" s="25">
        <v>5046787764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1642597346</v>
      </c>
      <c r="C59" s="6">
        <v>1853955012</v>
      </c>
      <c r="D59" s="23">
        <v>2052988944</v>
      </c>
      <c r="E59" s="24">
        <v>2339266093</v>
      </c>
      <c r="F59" s="6">
        <v>2328685005</v>
      </c>
      <c r="G59" s="25">
        <v>2328685005</v>
      </c>
      <c r="H59" s="26">
        <v>2257515146</v>
      </c>
      <c r="I59" s="24">
        <v>2487068894</v>
      </c>
      <c r="J59" s="6">
        <v>2703417932</v>
      </c>
      <c r="K59" s="25">
        <v>2945584951</v>
      </c>
    </row>
    <row r="60" spans="1:11" ht="13.5">
      <c r="A60" s="33" t="s">
        <v>58</v>
      </c>
      <c r="B60" s="6">
        <v>2543386745</v>
      </c>
      <c r="C60" s="6">
        <v>2800008487</v>
      </c>
      <c r="D60" s="23">
        <v>3082297740</v>
      </c>
      <c r="E60" s="24">
        <v>3207050203</v>
      </c>
      <c r="F60" s="6">
        <v>3308086583</v>
      </c>
      <c r="G60" s="25">
        <v>3308086583</v>
      </c>
      <c r="H60" s="26">
        <v>3270682768</v>
      </c>
      <c r="I60" s="24">
        <v>3659456178</v>
      </c>
      <c r="J60" s="6">
        <v>3954576657</v>
      </c>
      <c r="K60" s="25">
        <v>4284166986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11862</v>
      </c>
      <c r="C62" s="92">
        <v>26188</v>
      </c>
      <c r="D62" s="93">
        <v>22327</v>
      </c>
      <c r="E62" s="91">
        <v>15068</v>
      </c>
      <c r="F62" s="92">
        <v>14026</v>
      </c>
      <c r="G62" s="93">
        <v>14026</v>
      </c>
      <c r="H62" s="94">
        <v>14176</v>
      </c>
      <c r="I62" s="91">
        <v>12775</v>
      </c>
      <c r="J62" s="92">
        <v>12681</v>
      </c>
      <c r="K62" s="93">
        <v>12675</v>
      </c>
    </row>
    <row r="63" spans="1:11" ht="13.5">
      <c r="A63" s="90" t="s">
        <v>61</v>
      </c>
      <c r="B63" s="91">
        <v>39658</v>
      </c>
      <c r="C63" s="92">
        <v>83656</v>
      </c>
      <c r="D63" s="93">
        <v>55525</v>
      </c>
      <c r="E63" s="91">
        <v>15301</v>
      </c>
      <c r="F63" s="92">
        <v>12953</v>
      </c>
      <c r="G63" s="93">
        <v>12953</v>
      </c>
      <c r="H63" s="94">
        <v>12953</v>
      </c>
      <c r="I63" s="91">
        <v>13376</v>
      </c>
      <c r="J63" s="92">
        <v>13118</v>
      </c>
      <c r="K63" s="93">
        <v>13068</v>
      </c>
    </row>
    <row r="64" spans="1:11" ht="13.5">
      <c r="A64" s="90" t="s">
        <v>62</v>
      </c>
      <c r="B64" s="91">
        <v>98827</v>
      </c>
      <c r="C64" s="92">
        <v>102728</v>
      </c>
      <c r="D64" s="93">
        <v>114897</v>
      </c>
      <c r="E64" s="91">
        <v>83944</v>
      </c>
      <c r="F64" s="92">
        <v>124374</v>
      </c>
      <c r="G64" s="93">
        <v>124374</v>
      </c>
      <c r="H64" s="94">
        <v>113424</v>
      </c>
      <c r="I64" s="91">
        <v>131816</v>
      </c>
      <c r="J64" s="92">
        <v>142250</v>
      </c>
      <c r="K64" s="93">
        <v>154732</v>
      </c>
    </row>
    <row r="65" spans="1:11" ht="13.5">
      <c r="A65" s="90" t="s">
        <v>63</v>
      </c>
      <c r="B65" s="91">
        <v>17849</v>
      </c>
      <c r="C65" s="92">
        <v>19445</v>
      </c>
      <c r="D65" s="93">
        <v>18536</v>
      </c>
      <c r="E65" s="91">
        <v>18343</v>
      </c>
      <c r="F65" s="92">
        <v>21100</v>
      </c>
      <c r="G65" s="93">
        <v>21100</v>
      </c>
      <c r="H65" s="94">
        <v>17101</v>
      </c>
      <c r="I65" s="91">
        <v>17263</v>
      </c>
      <c r="J65" s="92">
        <v>17187</v>
      </c>
      <c r="K65" s="93">
        <v>17103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0.9564577385513668</v>
      </c>
      <c r="C70" s="5">
        <f aca="true" t="shared" si="8" ref="C70:K70">IF(ISERROR(C71/C72),0,(C71/C72))</f>
        <v>0.8993770336193684</v>
      </c>
      <c r="D70" s="5">
        <f t="shared" si="8"/>
        <v>0.9436671071386665</v>
      </c>
      <c r="E70" s="5">
        <f t="shared" si="8"/>
        <v>0.9507524004081209</v>
      </c>
      <c r="F70" s="5">
        <f t="shared" si="8"/>
        <v>0.9138289732365381</v>
      </c>
      <c r="G70" s="5">
        <f t="shared" si="8"/>
        <v>0.9138289732365381</v>
      </c>
      <c r="H70" s="5">
        <f t="shared" si="8"/>
        <v>0</v>
      </c>
      <c r="I70" s="5">
        <f t="shared" si="8"/>
        <v>0.9185055495847847</v>
      </c>
      <c r="J70" s="5">
        <f t="shared" si="8"/>
        <v>0.919209447862511</v>
      </c>
      <c r="K70" s="5">
        <f t="shared" si="8"/>
        <v>0.9211194813695317</v>
      </c>
    </row>
    <row r="71" spans="1:11" ht="12.75" hidden="1">
      <c r="A71" s="1" t="s">
        <v>110</v>
      </c>
      <c r="B71" s="1">
        <f>+B83</f>
        <v>26285042778</v>
      </c>
      <c r="C71" s="1">
        <f aca="true" t="shared" si="9" ref="C71:K71">+C83</f>
        <v>27319821705</v>
      </c>
      <c r="D71" s="1">
        <f t="shared" si="9"/>
        <v>31244068255</v>
      </c>
      <c r="E71" s="1">
        <f t="shared" si="9"/>
        <v>32906669280</v>
      </c>
      <c r="F71" s="1">
        <f t="shared" si="9"/>
        <v>32644335154</v>
      </c>
      <c r="G71" s="1">
        <f t="shared" si="9"/>
        <v>32644335154</v>
      </c>
      <c r="H71" s="1">
        <f t="shared" si="9"/>
        <v>37605131149</v>
      </c>
      <c r="I71" s="1">
        <f t="shared" si="9"/>
        <v>36249032451</v>
      </c>
      <c r="J71" s="1">
        <f t="shared" si="9"/>
        <v>39537010938</v>
      </c>
      <c r="K71" s="1">
        <f t="shared" si="9"/>
        <v>43239490914</v>
      </c>
    </row>
    <row r="72" spans="1:11" ht="12.75" hidden="1">
      <c r="A72" s="1" t="s">
        <v>111</v>
      </c>
      <c r="B72" s="1">
        <f>+B77</f>
        <v>27481656239</v>
      </c>
      <c r="C72" s="1">
        <f aca="true" t="shared" si="10" ref="C72:K72">+C77</f>
        <v>30376383523</v>
      </c>
      <c r="D72" s="1">
        <f t="shared" si="10"/>
        <v>33109205586</v>
      </c>
      <c r="E72" s="1">
        <f t="shared" si="10"/>
        <v>34611187167</v>
      </c>
      <c r="F72" s="1">
        <f t="shared" si="10"/>
        <v>35722587169</v>
      </c>
      <c r="G72" s="1">
        <f t="shared" si="10"/>
        <v>35722587169</v>
      </c>
      <c r="H72" s="1">
        <f t="shared" si="10"/>
        <v>0</v>
      </c>
      <c r="I72" s="1">
        <f t="shared" si="10"/>
        <v>39465229652</v>
      </c>
      <c r="J72" s="1">
        <f t="shared" si="10"/>
        <v>43011971896</v>
      </c>
      <c r="K72" s="1">
        <f t="shared" si="10"/>
        <v>46942325929</v>
      </c>
    </row>
    <row r="73" spans="1:11" ht="12.75" hidden="1">
      <c r="A73" s="1" t="s">
        <v>112</v>
      </c>
      <c r="B73" s="1">
        <f>+B74</f>
        <v>639180911.6666667</v>
      </c>
      <c r="C73" s="1">
        <f aca="true" t="shared" si="11" ref="C73:K73">+(C78+C80+C81+C82)-(B78+B80+B81+B82)</f>
        <v>499045793</v>
      </c>
      <c r="D73" s="1">
        <f t="shared" si="11"/>
        <v>551610812</v>
      </c>
      <c r="E73" s="1">
        <f t="shared" si="11"/>
        <v>-236634881</v>
      </c>
      <c r="F73" s="1">
        <f>+(F78+F80+F81+F82)-(D78+D80+D81+D82)</f>
        <v>75267263</v>
      </c>
      <c r="G73" s="1">
        <f>+(G78+G80+G81+G82)-(D78+D80+D81+D82)</f>
        <v>75267263</v>
      </c>
      <c r="H73" s="1">
        <f>+(H78+H80+H81+H82)-(D78+D80+D81+D82)</f>
        <v>-420176208</v>
      </c>
      <c r="I73" s="1">
        <f>+(I78+I80+I81+I82)-(E78+E80+E81+E82)</f>
        <v>709548659</v>
      </c>
      <c r="J73" s="1">
        <f t="shared" si="11"/>
        <v>369155100</v>
      </c>
      <c r="K73" s="1">
        <f t="shared" si="11"/>
        <v>431917195</v>
      </c>
    </row>
    <row r="74" spans="1:11" ht="12.75" hidden="1">
      <c r="A74" s="1" t="s">
        <v>113</v>
      </c>
      <c r="B74" s="1">
        <f>+TREND(C74:E74)</f>
        <v>639180911.6666667</v>
      </c>
      <c r="C74" s="1">
        <f>+C73</f>
        <v>499045793</v>
      </c>
      <c r="D74" s="1">
        <f aca="true" t="shared" si="12" ref="D74:K74">+D73</f>
        <v>551610812</v>
      </c>
      <c r="E74" s="1">
        <f t="shared" si="12"/>
        <v>-236634881</v>
      </c>
      <c r="F74" s="1">
        <f t="shared" si="12"/>
        <v>75267263</v>
      </c>
      <c r="G74" s="1">
        <f t="shared" si="12"/>
        <v>75267263</v>
      </c>
      <c r="H74" s="1">
        <f t="shared" si="12"/>
        <v>-420176208</v>
      </c>
      <c r="I74" s="1">
        <f t="shared" si="12"/>
        <v>709548659</v>
      </c>
      <c r="J74" s="1">
        <f t="shared" si="12"/>
        <v>369155100</v>
      </c>
      <c r="K74" s="1">
        <f t="shared" si="12"/>
        <v>431917195</v>
      </c>
    </row>
    <row r="75" spans="1:11" ht="12.75" hidden="1">
      <c r="A75" s="1" t="s">
        <v>114</v>
      </c>
      <c r="B75" s="1">
        <f>+B84-(((B80+B81+B78)*B70)-B79)</f>
        <v>3745309972.10948</v>
      </c>
      <c r="C75" s="1">
        <f aca="true" t="shared" si="13" ref="C75:K75">+C84-(((C80+C81+C78)*C70)-C79)</f>
        <v>5370998951.527019</v>
      </c>
      <c r="D75" s="1">
        <f t="shared" si="13"/>
        <v>6955380989.797838</v>
      </c>
      <c r="E75" s="1">
        <f t="shared" si="13"/>
        <v>5873906706.910785</v>
      </c>
      <c r="F75" s="1">
        <f t="shared" si="13"/>
        <v>5038556787.987657</v>
      </c>
      <c r="G75" s="1">
        <f t="shared" si="13"/>
        <v>5038556787.987657</v>
      </c>
      <c r="H75" s="1">
        <f t="shared" si="13"/>
        <v>8575692617</v>
      </c>
      <c r="I75" s="1">
        <f t="shared" si="13"/>
        <v>6910139124.875018</v>
      </c>
      <c r="J75" s="1">
        <f t="shared" si="13"/>
        <v>6435773136.872009</v>
      </c>
      <c r="K75" s="1">
        <f t="shared" si="13"/>
        <v>6884186912.11261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27481656239</v>
      </c>
      <c r="C77" s="3">
        <v>30376383523</v>
      </c>
      <c r="D77" s="3">
        <v>33109205586</v>
      </c>
      <c r="E77" s="3">
        <v>34611187167</v>
      </c>
      <c r="F77" s="3">
        <v>35722587169</v>
      </c>
      <c r="G77" s="3">
        <v>35722587169</v>
      </c>
      <c r="H77" s="3">
        <v>0</v>
      </c>
      <c r="I77" s="3">
        <v>39465229652</v>
      </c>
      <c r="J77" s="3">
        <v>43011971896</v>
      </c>
      <c r="K77" s="3">
        <v>46942325929</v>
      </c>
    </row>
    <row r="78" spans="1:11" ht="12.75" hidden="1">
      <c r="A78" s="2" t="s">
        <v>65</v>
      </c>
      <c r="B78" s="3">
        <v>168559899</v>
      </c>
      <c r="C78" s="3">
        <v>175354579</v>
      </c>
      <c r="D78" s="3">
        <v>182922948</v>
      </c>
      <c r="E78" s="3">
        <v>152474811</v>
      </c>
      <c r="F78" s="3">
        <v>176271591</v>
      </c>
      <c r="G78" s="3">
        <v>176271591</v>
      </c>
      <c r="H78" s="3">
        <v>111815980</v>
      </c>
      <c r="I78" s="3">
        <v>165624118</v>
      </c>
      <c r="J78" s="3">
        <v>160835616</v>
      </c>
      <c r="K78" s="3">
        <v>156817058</v>
      </c>
    </row>
    <row r="79" spans="1:11" ht="12.75" hidden="1">
      <c r="A79" s="2" t="s">
        <v>66</v>
      </c>
      <c r="B79" s="3">
        <v>7191074277</v>
      </c>
      <c r="C79" s="3">
        <v>7091599864</v>
      </c>
      <c r="D79" s="3">
        <v>8051218919</v>
      </c>
      <c r="E79" s="3">
        <v>6617424165</v>
      </c>
      <c r="F79" s="3">
        <v>6402305132</v>
      </c>
      <c r="G79" s="3">
        <v>6402305132</v>
      </c>
      <c r="H79" s="3">
        <v>7387887041</v>
      </c>
      <c r="I79" s="3">
        <v>8382961067</v>
      </c>
      <c r="J79" s="3">
        <v>8208140504</v>
      </c>
      <c r="K79" s="3">
        <v>8320086690</v>
      </c>
    </row>
    <row r="80" spans="1:11" ht="12.75" hidden="1">
      <c r="A80" s="2" t="s">
        <v>67</v>
      </c>
      <c r="B80" s="3">
        <v>4911109534</v>
      </c>
      <c r="C80" s="3">
        <v>5216572957</v>
      </c>
      <c r="D80" s="3">
        <v>5457688883</v>
      </c>
      <c r="E80" s="3">
        <v>5662581487</v>
      </c>
      <c r="F80" s="3">
        <v>5657898764</v>
      </c>
      <c r="G80" s="3">
        <v>5657898764</v>
      </c>
      <c r="H80" s="3">
        <v>4139985338</v>
      </c>
      <c r="I80" s="3">
        <v>6079959004</v>
      </c>
      <c r="J80" s="3">
        <v>6382849548</v>
      </c>
      <c r="K80" s="3">
        <v>6715424673</v>
      </c>
    </row>
    <row r="81" spans="1:11" ht="12.75" hidden="1">
      <c r="A81" s="2" t="s">
        <v>68</v>
      </c>
      <c r="B81" s="3">
        <v>626452524</v>
      </c>
      <c r="C81" s="3">
        <v>810406245</v>
      </c>
      <c r="D81" s="3">
        <v>1116154766</v>
      </c>
      <c r="E81" s="3">
        <v>709639577</v>
      </c>
      <c r="F81" s="3">
        <v>1001271163</v>
      </c>
      <c r="G81" s="3">
        <v>1001271163</v>
      </c>
      <c r="H81" s="3">
        <v>2092866392</v>
      </c>
      <c r="I81" s="3">
        <v>987714420</v>
      </c>
      <c r="J81" s="3">
        <v>1057794039</v>
      </c>
      <c r="K81" s="3">
        <v>1160072421</v>
      </c>
    </row>
    <row r="82" spans="1:11" ht="12.75" hidden="1">
      <c r="A82" s="2" t="s">
        <v>69</v>
      </c>
      <c r="B82" s="3">
        <v>31175361</v>
      </c>
      <c r="C82" s="3">
        <v>34009330</v>
      </c>
      <c r="D82" s="3">
        <v>31187326</v>
      </c>
      <c r="E82" s="3">
        <v>26623167</v>
      </c>
      <c r="F82" s="3">
        <v>27779668</v>
      </c>
      <c r="G82" s="3">
        <v>27779668</v>
      </c>
      <c r="H82" s="3">
        <v>23110005</v>
      </c>
      <c r="I82" s="3">
        <v>27570159</v>
      </c>
      <c r="J82" s="3">
        <v>28543598</v>
      </c>
      <c r="K82" s="3">
        <v>29625844</v>
      </c>
    </row>
    <row r="83" spans="1:11" ht="12.75" hidden="1">
      <c r="A83" s="2" t="s">
        <v>70</v>
      </c>
      <c r="B83" s="3">
        <v>26285042778</v>
      </c>
      <c r="C83" s="3">
        <v>27319821705</v>
      </c>
      <c r="D83" s="3">
        <v>31244068255</v>
      </c>
      <c r="E83" s="3">
        <v>32906669280</v>
      </c>
      <c r="F83" s="3">
        <v>32644335154</v>
      </c>
      <c r="G83" s="3">
        <v>32644335154</v>
      </c>
      <c r="H83" s="3">
        <v>37605131149</v>
      </c>
      <c r="I83" s="3">
        <v>36249032451</v>
      </c>
      <c r="J83" s="3">
        <v>39537010938</v>
      </c>
      <c r="K83" s="3">
        <v>43239490914</v>
      </c>
    </row>
    <row r="84" spans="1:11" ht="12.75" hidden="1">
      <c r="A84" s="2" t="s">
        <v>71</v>
      </c>
      <c r="B84" s="3">
        <v>2011900198</v>
      </c>
      <c r="C84" s="3">
        <v>3857635645</v>
      </c>
      <c r="D84" s="3">
        <v>5280300459</v>
      </c>
      <c r="E84" s="3">
        <v>5459852807</v>
      </c>
      <c r="F84" s="3">
        <v>4882676160</v>
      </c>
      <c r="G84" s="3">
        <v>4882676160</v>
      </c>
      <c r="H84" s="3">
        <v>1187805576</v>
      </c>
      <c r="I84" s="3">
        <v>5171001992</v>
      </c>
      <c r="J84" s="3">
        <v>5214984134</v>
      </c>
      <c r="K84" s="3">
        <v>5962821268</v>
      </c>
    </row>
    <row r="85" spans="1:11" ht="12.75" hidden="1">
      <c r="A85" s="2" t="s">
        <v>72</v>
      </c>
      <c r="B85" s="3">
        <v>0</v>
      </c>
      <c r="C85" s="3">
        <v>0</v>
      </c>
      <c r="D85" s="3">
        <v>253276114</v>
      </c>
      <c r="E85" s="3">
        <v>214397509</v>
      </c>
      <c r="F85" s="3">
        <v>264272002</v>
      </c>
      <c r="G85" s="3">
        <v>264272002</v>
      </c>
      <c r="H85" s="3">
        <v>104351683</v>
      </c>
      <c r="I85" s="3">
        <v>283743456</v>
      </c>
      <c r="J85" s="3">
        <v>316881877</v>
      </c>
      <c r="K85" s="3">
        <v>353113979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166938878</v>
      </c>
      <c r="C5" s="6">
        <v>179769345</v>
      </c>
      <c r="D5" s="23">
        <v>187144537</v>
      </c>
      <c r="E5" s="24">
        <v>202014562</v>
      </c>
      <c r="F5" s="6">
        <v>200645713</v>
      </c>
      <c r="G5" s="25">
        <v>200645713</v>
      </c>
      <c r="H5" s="26">
        <v>0</v>
      </c>
      <c r="I5" s="24">
        <v>211881872</v>
      </c>
      <c r="J5" s="6">
        <v>223747258</v>
      </c>
      <c r="K5" s="25">
        <v>236277104</v>
      </c>
    </row>
    <row r="6" spans="1:11" ht="13.5">
      <c r="A6" s="22" t="s">
        <v>18</v>
      </c>
      <c r="B6" s="6">
        <v>755176675</v>
      </c>
      <c r="C6" s="6">
        <v>890479753</v>
      </c>
      <c r="D6" s="23">
        <v>948550809</v>
      </c>
      <c r="E6" s="24">
        <v>1064601078</v>
      </c>
      <c r="F6" s="6">
        <v>1100439591</v>
      </c>
      <c r="G6" s="25">
        <v>1100439591</v>
      </c>
      <c r="H6" s="26">
        <v>0</v>
      </c>
      <c r="I6" s="24">
        <v>1274811671</v>
      </c>
      <c r="J6" s="6">
        <v>1428623512</v>
      </c>
      <c r="K6" s="25">
        <v>1599643089</v>
      </c>
    </row>
    <row r="7" spans="1:11" ht="13.5">
      <c r="A7" s="22" t="s">
        <v>19</v>
      </c>
      <c r="B7" s="6">
        <v>5322775</v>
      </c>
      <c r="C7" s="6">
        <v>6105540</v>
      </c>
      <c r="D7" s="23">
        <v>9840452</v>
      </c>
      <c r="E7" s="24">
        <v>9000000</v>
      </c>
      <c r="F7" s="6">
        <v>10805401</v>
      </c>
      <c r="G7" s="25">
        <v>10805401</v>
      </c>
      <c r="H7" s="26">
        <v>0</v>
      </c>
      <c r="I7" s="24">
        <v>10984880</v>
      </c>
      <c r="J7" s="6">
        <v>10984880</v>
      </c>
      <c r="K7" s="25">
        <v>10984880</v>
      </c>
    </row>
    <row r="8" spans="1:11" ht="13.5">
      <c r="A8" s="22" t="s">
        <v>20</v>
      </c>
      <c r="B8" s="6">
        <v>117887500</v>
      </c>
      <c r="C8" s="6">
        <v>155438308</v>
      </c>
      <c r="D8" s="23">
        <v>133308016</v>
      </c>
      <c r="E8" s="24">
        <v>161876170</v>
      </c>
      <c r="F8" s="6">
        <v>124124057</v>
      </c>
      <c r="G8" s="25">
        <v>124124057</v>
      </c>
      <c r="H8" s="26">
        <v>0</v>
      </c>
      <c r="I8" s="24">
        <v>182871423</v>
      </c>
      <c r="J8" s="6">
        <v>216866648</v>
      </c>
      <c r="K8" s="25">
        <v>263791520</v>
      </c>
    </row>
    <row r="9" spans="1:11" ht="13.5">
      <c r="A9" s="22" t="s">
        <v>21</v>
      </c>
      <c r="B9" s="6">
        <v>59071533</v>
      </c>
      <c r="C9" s="6">
        <v>85767806</v>
      </c>
      <c r="D9" s="23">
        <v>120401711</v>
      </c>
      <c r="E9" s="24">
        <v>74306557</v>
      </c>
      <c r="F9" s="6">
        <v>131188329</v>
      </c>
      <c r="G9" s="25">
        <v>131188329</v>
      </c>
      <c r="H9" s="26">
        <v>0</v>
      </c>
      <c r="I9" s="24">
        <v>147476349</v>
      </c>
      <c r="J9" s="6">
        <v>161312233</v>
      </c>
      <c r="K9" s="25">
        <v>176415952</v>
      </c>
    </row>
    <row r="10" spans="1:11" ht="25.5">
      <c r="A10" s="27" t="s">
        <v>103</v>
      </c>
      <c r="B10" s="28">
        <f>SUM(B5:B9)</f>
        <v>1104397361</v>
      </c>
      <c r="C10" s="29">
        <f aca="true" t="shared" si="0" ref="C10:K10">SUM(C5:C9)</f>
        <v>1317560752</v>
      </c>
      <c r="D10" s="30">
        <f t="shared" si="0"/>
        <v>1399245525</v>
      </c>
      <c r="E10" s="28">
        <f t="shared" si="0"/>
        <v>1511798367</v>
      </c>
      <c r="F10" s="29">
        <f t="shared" si="0"/>
        <v>1567203091</v>
      </c>
      <c r="G10" s="31">
        <f t="shared" si="0"/>
        <v>1567203091</v>
      </c>
      <c r="H10" s="32">
        <f t="shared" si="0"/>
        <v>0</v>
      </c>
      <c r="I10" s="28">
        <f t="shared" si="0"/>
        <v>1828026195</v>
      </c>
      <c r="J10" s="29">
        <f t="shared" si="0"/>
        <v>2041534531</v>
      </c>
      <c r="K10" s="31">
        <f t="shared" si="0"/>
        <v>2287112545</v>
      </c>
    </row>
    <row r="11" spans="1:11" ht="13.5">
      <c r="A11" s="22" t="s">
        <v>22</v>
      </c>
      <c r="B11" s="6">
        <v>309511011</v>
      </c>
      <c r="C11" s="6">
        <v>341729836</v>
      </c>
      <c r="D11" s="23">
        <v>368388765</v>
      </c>
      <c r="E11" s="24">
        <v>434516143</v>
      </c>
      <c r="F11" s="6">
        <v>419000698</v>
      </c>
      <c r="G11" s="25">
        <v>419000698</v>
      </c>
      <c r="H11" s="26">
        <v>0</v>
      </c>
      <c r="I11" s="24">
        <v>441003939</v>
      </c>
      <c r="J11" s="6">
        <v>497868138</v>
      </c>
      <c r="K11" s="25">
        <v>545659312</v>
      </c>
    </row>
    <row r="12" spans="1:11" ht="13.5">
      <c r="A12" s="22" t="s">
        <v>23</v>
      </c>
      <c r="B12" s="6">
        <v>16653674</v>
      </c>
      <c r="C12" s="6">
        <v>17641423</v>
      </c>
      <c r="D12" s="23">
        <v>18745472</v>
      </c>
      <c r="E12" s="24">
        <v>20452557</v>
      </c>
      <c r="F12" s="6">
        <v>20452558</v>
      </c>
      <c r="G12" s="25">
        <v>20452558</v>
      </c>
      <c r="H12" s="26">
        <v>0</v>
      </c>
      <c r="I12" s="24">
        <v>21346235</v>
      </c>
      <c r="J12" s="6">
        <v>23960989</v>
      </c>
      <c r="K12" s="25">
        <v>25638259</v>
      </c>
    </row>
    <row r="13" spans="1:11" ht="13.5">
      <c r="A13" s="22" t="s">
        <v>104</v>
      </c>
      <c r="B13" s="6">
        <v>156972141</v>
      </c>
      <c r="C13" s="6">
        <v>151771358</v>
      </c>
      <c r="D13" s="23">
        <v>190531435</v>
      </c>
      <c r="E13" s="24">
        <v>162567656</v>
      </c>
      <c r="F13" s="6">
        <v>174109125</v>
      </c>
      <c r="G13" s="25">
        <v>174109125</v>
      </c>
      <c r="H13" s="26">
        <v>0</v>
      </c>
      <c r="I13" s="24">
        <v>178720762</v>
      </c>
      <c r="J13" s="6">
        <v>182696976</v>
      </c>
      <c r="K13" s="25">
        <v>187214404</v>
      </c>
    </row>
    <row r="14" spans="1:11" ht="13.5">
      <c r="A14" s="22" t="s">
        <v>24</v>
      </c>
      <c r="B14" s="6">
        <v>36853855</v>
      </c>
      <c r="C14" s="6">
        <v>49275659</v>
      </c>
      <c r="D14" s="23">
        <v>58975520</v>
      </c>
      <c r="E14" s="24">
        <v>56833009</v>
      </c>
      <c r="F14" s="6">
        <v>65820412</v>
      </c>
      <c r="G14" s="25">
        <v>65820412</v>
      </c>
      <c r="H14" s="26">
        <v>0</v>
      </c>
      <c r="I14" s="24">
        <v>69128338</v>
      </c>
      <c r="J14" s="6">
        <v>77721563</v>
      </c>
      <c r="K14" s="25">
        <v>85913420</v>
      </c>
    </row>
    <row r="15" spans="1:11" ht="13.5">
      <c r="A15" s="22" t="s">
        <v>25</v>
      </c>
      <c r="B15" s="6">
        <v>429651636</v>
      </c>
      <c r="C15" s="6">
        <v>466494342</v>
      </c>
      <c r="D15" s="23">
        <v>496541409</v>
      </c>
      <c r="E15" s="24">
        <v>537714494</v>
      </c>
      <c r="F15" s="6">
        <v>537714495</v>
      </c>
      <c r="G15" s="25">
        <v>537714495</v>
      </c>
      <c r="H15" s="26">
        <v>0</v>
      </c>
      <c r="I15" s="24">
        <v>615903666</v>
      </c>
      <c r="J15" s="6">
        <v>702248356</v>
      </c>
      <c r="K15" s="25">
        <v>800752532</v>
      </c>
    </row>
    <row r="16" spans="1:11" ht="13.5">
      <c r="A16" s="33" t="s">
        <v>26</v>
      </c>
      <c r="B16" s="6">
        <v>664727</v>
      </c>
      <c r="C16" s="6">
        <v>427636</v>
      </c>
      <c r="D16" s="23">
        <v>836705</v>
      </c>
      <c r="E16" s="24">
        <v>595000</v>
      </c>
      <c r="F16" s="6">
        <v>595000</v>
      </c>
      <c r="G16" s="25">
        <v>595000</v>
      </c>
      <c r="H16" s="26">
        <v>0</v>
      </c>
      <c r="I16" s="24">
        <v>694500</v>
      </c>
      <c r="J16" s="6">
        <v>769950</v>
      </c>
      <c r="K16" s="25">
        <v>841945</v>
      </c>
    </row>
    <row r="17" spans="1:11" ht="13.5">
      <c r="A17" s="22" t="s">
        <v>27</v>
      </c>
      <c r="B17" s="6">
        <v>248535038</v>
      </c>
      <c r="C17" s="6">
        <v>321182566</v>
      </c>
      <c r="D17" s="23">
        <v>388911323</v>
      </c>
      <c r="E17" s="24">
        <v>346835027</v>
      </c>
      <c r="F17" s="6">
        <v>526491002</v>
      </c>
      <c r="G17" s="25">
        <v>526491002</v>
      </c>
      <c r="H17" s="26">
        <v>0</v>
      </c>
      <c r="I17" s="24">
        <v>581067842</v>
      </c>
      <c r="J17" s="6">
        <v>641409902</v>
      </c>
      <c r="K17" s="25">
        <v>715605834</v>
      </c>
    </row>
    <row r="18" spans="1:11" ht="13.5">
      <c r="A18" s="34" t="s">
        <v>28</v>
      </c>
      <c r="B18" s="35">
        <f>SUM(B11:B17)</f>
        <v>1198842082</v>
      </c>
      <c r="C18" s="36">
        <f aca="true" t="shared" si="1" ref="C18:K18">SUM(C11:C17)</f>
        <v>1348522820</v>
      </c>
      <c r="D18" s="37">
        <f t="shared" si="1"/>
        <v>1522930629</v>
      </c>
      <c r="E18" s="35">
        <f t="shared" si="1"/>
        <v>1559513886</v>
      </c>
      <c r="F18" s="36">
        <f t="shared" si="1"/>
        <v>1744183290</v>
      </c>
      <c r="G18" s="38">
        <f t="shared" si="1"/>
        <v>1744183290</v>
      </c>
      <c r="H18" s="39">
        <f t="shared" si="1"/>
        <v>0</v>
      </c>
      <c r="I18" s="35">
        <f t="shared" si="1"/>
        <v>1907865282</v>
      </c>
      <c r="J18" s="36">
        <f t="shared" si="1"/>
        <v>2126675874</v>
      </c>
      <c r="K18" s="38">
        <f t="shared" si="1"/>
        <v>2361625706</v>
      </c>
    </row>
    <row r="19" spans="1:11" ht="13.5">
      <c r="A19" s="34" t="s">
        <v>29</v>
      </c>
      <c r="B19" s="40">
        <f>+B10-B18</f>
        <v>-94444721</v>
      </c>
      <c r="C19" s="41">
        <f aca="true" t="shared" si="2" ref="C19:K19">+C10-C18</f>
        <v>-30962068</v>
      </c>
      <c r="D19" s="42">
        <f t="shared" si="2"/>
        <v>-123685104</v>
      </c>
      <c r="E19" s="40">
        <f t="shared" si="2"/>
        <v>-47715519</v>
      </c>
      <c r="F19" s="41">
        <f t="shared" si="2"/>
        <v>-176980199</v>
      </c>
      <c r="G19" s="43">
        <f t="shared" si="2"/>
        <v>-176980199</v>
      </c>
      <c r="H19" s="44">
        <f t="shared" si="2"/>
        <v>0</v>
      </c>
      <c r="I19" s="40">
        <f t="shared" si="2"/>
        <v>-79839087</v>
      </c>
      <c r="J19" s="41">
        <f t="shared" si="2"/>
        <v>-85141343</v>
      </c>
      <c r="K19" s="43">
        <f t="shared" si="2"/>
        <v>-74513161</v>
      </c>
    </row>
    <row r="20" spans="1:11" ht="13.5">
      <c r="A20" s="22" t="s">
        <v>30</v>
      </c>
      <c r="B20" s="24">
        <v>58926528</v>
      </c>
      <c r="C20" s="6">
        <v>44076572</v>
      </c>
      <c r="D20" s="23">
        <v>92737057</v>
      </c>
      <c r="E20" s="24">
        <v>54671140</v>
      </c>
      <c r="F20" s="6">
        <v>76457355</v>
      </c>
      <c r="G20" s="25">
        <v>76457355</v>
      </c>
      <c r="H20" s="26">
        <v>0</v>
      </c>
      <c r="I20" s="24">
        <v>51306577</v>
      </c>
      <c r="J20" s="6">
        <v>35982852</v>
      </c>
      <c r="K20" s="25">
        <v>37162852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-35518193</v>
      </c>
      <c r="C22" s="52">
        <f aca="true" t="shared" si="3" ref="C22:K22">SUM(C19:C21)</f>
        <v>13114504</v>
      </c>
      <c r="D22" s="53">
        <f t="shared" si="3"/>
        <v>-30948047</v>
      </c>
      <c r="E22" s="51">
        <f t="shared" si="3"/>
        <v>6955621</v>
      </c>
      <c r="F22" s="52">
        <f t="shared" si="3"/>
        <v>-100522844</v>
      </c>
      <c r="G22" s="54">
        <f t="shared" si="3"/>
        <v>-100522844</v>
      </c>
      <c r="H22" s="55">
        <f t="shared" si="3"/>
        <v>0</v>
      </c>
      <c r="I22" s="51">
        <f t="shared" si="3"/>
        <v>-28532510</v>
      </c>
      <c r="J22" s="52">
        <f t="shared" si="3"/>
        <v>-49158491</v>
      </c>
      <c r="K22" s="54">
        <f t="shared" si="3"/>
        <v>-37350309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-35518193</v>
      </c>
      <c r="C24" s="41">
        <f aca="true" t="shared" si="4" ref="C24:K24">SUM(C22:C23)</f>
        <v>13114504</v>
      </c>
      <c r="D24" s="42">
        <f t="shared" si="4"/>
        <v>-30948047</v>
      </c>
      <c r="E24" s="40">
        <f t="shared" si="4"/>
        <v>6955621</v>
      </c>
      <c r="F24" s="41">
        <f t="shared" si="4"/>
        <v>-100522844</v>
      </c>
      <c r="G24" s="43">
        <f t="shared" si="4"/>
        <v>-100522844</v>
      </c>
      <c r="H24" s="44">
        <f t="shared" si="4"/>
        <v>0</v>
      </c>
      <c r="I24" s="40">
        <f t="shared" si="4"/>
        <v>-28532510</v>
      </c>
      <c r="J24" s="41">
        <f t="shared" si="4"/>
        <v>-49158491</v>
      </c>
      <c r="K24" s="43">
        <f t="shared" si="4"/>
        <v>-37350309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272144190</v>
      </c>
      <c r="C27" s="7">
        <v>235214048</v>
      </c>
      <c r="D27" s="64">
        <v>207951178</v>
      </c>
      <c r="E27" s="65">
        <v>284821140</v>
      </c>
      <c r="F27" s="7">
        <v>348689181</v>
      </c>
      <c r="G27" s="66">
        <v>348689181</v>
      </c>
      <c r="H27" s="67">
        <v>0</v>
      </c>
      <c r="I27" s="65">
        <v>375837493</v>
      </c>
      <c r="J27" s="7">
        <v>595000696</v>
      </c>
      <c r="K27" s="66">
        <v>564861464</v>
      </c>
    </row>
    <row r="28" spans="1:11" ht="13.5">
      <c r="A28" s="68" t="s">
        <v>30</v>
      </c>
      <c r="B28" s="6">
        <v>66430668</v>
      </c>
      <c r="C28" s="6">
        <v>56630807</v>
      </c>
      <c r="D28" s="23">
        <v>85930232</v>
      </c>
      <c r="E28" s="24">
        <v>54821140</v>
      </c>
      <c r="F28" s="6">
        <v>67830077</v>
      </c>
      <c r="G28" s="25">
        <v>67830077</v>
      </c>
      <c r="H28" s="26">
        <v>0</v>
      </c>
      <c r="I28" s="24">
        <v>51306577</v>
      </c>
      <c r="J28" s="6">
        <v>53078958</v>
      </c>
      <c r="K28" s="25">
        <v>54258958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155612904</v>
      </c>
      <c r="C30" s="6">
        <v>166910160</v>
      </c>
      <c r="D30" s="23">
        <v>112179648</v>
      </c>
      <c r="E30" s="24">
        <v>205000000</v>
      </c>
      <c r="F30" s="6">
        <v>253072286</v>
      </c>
      <c r="G30" s="25">
        <v>253072286</v>
      </c>
      <c r="H30" s="26">
        <v>0</v>
      </c>
      <c r="I30" s="24">
        <v>294530916</v>
      </c>
      <c r="J30" s="6">
        <v>506921738</v>
      </c>
      <c r="K30" s="25">
        <v>470602506</v>
      </c>
    </row>
    <row r="31" spans="1:11" ht="13.5">
      <c r="A31" s="22" t="s">
        <v>35</v>
      </c>
      <c r="B31" s="6">
        <v>50100618</v>
      </c>
      <c r="C31" s="6">
        <v>11673081</v>
      </c>
      <c r="D31" s="23">
        <v>9841298</v>
      </c>
      <c r="E31" s="24">
        <v>25000000</v>
      </c>
      <c r="F31" s="6">
        <v>27786818</v>
      </c>
      <c r="G31" s="25">
        <v>27786818</v>
      </c>
      <c r="H31" s="26">
        <v>0</v>
      </c>
      <c r="I31" s="24">
        <v>30000000</v>
      </c>
      <c r="J31" s="6">
        <v>35000000</v>
      </c>
      <c r="K31" s="25">
        <v>40000000</v>
      </c>
    </row>
    <row r="32" spans="1:11" ht="13.5">
      <c r="A32" s="34" t="s">
        <v>36</v>
      </c>
      <c r="B32" s="7">
        <f>SUM(B28:B31)</f>
        <v>272144190</v>
      </c>
      <c r="C32" s="7">
        <f aca="true" t="shared" si="5" ref="C32:K32">SUM(C28:C31)</f>
        <v>235214048</v>
      </c>
      <c r="D32" s="64">
        <f t="shared" si="5"/>
        <v>207951178</v>
      </c>
      <c r="E32" s="65">
        <f t="shared" si="5"/>
        <v>284821140</v>
      </c>
      <c r="F32" s="7">
        <f t="shared" si="5"/>
        <v>348689181</v>
      </c>
      <c r="G32" s="66">
        <f t="shared" si="5"/>
        <v>348689181</v>
      </c>
      <c r="H32" s="67">
        <f t="shared" si="5"/>
        <v>0</v>
      </c>
      <c r="I32" s="65">
        <f t="shared" si="5"/>
        <v>375837493</v>
      </c>
      <c r="J32" s="7">
        <f t="shared" si="5"/>
        <v>595000696</v>
      </c>
      <c r="K32" s="66">
        <f t="shared" si="5"/>
        <v>564861464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321735614</v>
      </c>
      <c r="C35" s="6">
        <v>418290482</v>
      </c>
      <c r="D35" s="23">
        <v>438021551</v>
      </c>
      <c r="E35" s="24">
        <v>394107498</v>
      </c>
      <c r="F35" s="6">
        <v>386731936</v>
      </c>
      <c r="G35" s="25">
        <v>386731936</v>
      </c>
      <c r="H35" s="26">
        <v>637993607</v>
      </c>
      <c r="I35" s="24">
        <v>541329359</v>
      </c>
      <c r="J35" s="6">
        <v>523742404</v>
      </c>
      <c r="K35" s="25">
        <v>504358191</v>
      </c>
    </row>
    <row r="36" spans="1:11" ht="13.5">
      <c r="A36" s="22" t="s">
        <v>39</v>
      </c>
      <c r="B36" s="6">
        <v>4111618593</v>
      </c>
      <c r="C36" s="6">
        <v>4140074324</v>
      </c>
      <c r="D36" s="23">
        <v>4563094322</v>
      </c>
      <c r="E36" s="24">
        <v>4556859002</v>
      </c>
      <c r="F36" s="6">
        <v>4620727042</v>
      </c>
      <c r="G36" s="25">
        <v>4620727042</v>
      </c>
      <c r="H36" s="26">
        <v>4772242341</v>
      </c>
      <c r="I36" s="24">
        <v>4815306469</v>
      </c>
      <c r="J36" s="6">
        <v>5225032730</v>
      </c>
      <c r="K36" s="25">
        <v>5600039895</v>
      </c>
    </row>
    <row r="37" spans="1:11" ht="13.5">
      <c r="A37" s="22" t="s">
        <v>40</v>
      </c>
      <c r="B37" s="6">
        <v>271893755</v>
      </c>
      <c r="C37" s="6">
        <v>365987419</v>
      </c>
      <c r="D37" s="23">
        <v>401285272</v>
      </c>
      <c r="E37" s="24">
        <v>353582453</v>
      </c>
      <c r="F37" s="6">
        <v>353582453</v>
      </c>
      <c r="G37" s="25">
        <v>353582453</v>
      </c>
      <c r="H37" s="26">
        <v>451582143</v>
      </c>
      <c r="I37" s="24">
        <v>392538231</v>
      </c>
      <c r="J37" s="6">
        <v>512261878</v>
      </c>
      <c r="K37" s="25">
        <v>578581562</v>
      </c>
    </row>
    <row r="38" spans="1:11" ht="13.5">
      <c r="A38" s="22" t="s">
        <v>41</v>
      </c>
      <c r="B38" s="6">
        <v>621698724</v>
      </c>
      <c r="C38" s="6">
        <v>708090693</v>
      </c>
      <c r="D38" s="23">
        <v>729251904</v>
      </c>
      <c r="E38" s="24">
        <v>975838759</v>
      </c>
      <c r="F38" s="6">
        <v>975838759</v>
      </c>
      <c r="G38" s="25">
        <v>975838759</v>
      </c>
      <c r="H38" s="26">
        <v>889441372</v>
      </c>
      <c r="I38" s="24">
        <v>1066783933</v>
      </c>
      <c r="J38" s="6">
        <v>1371922126</v>
      </c>
      <c r="K38" s="25">
        <v>1630139897</v>
      </c>
    </row>
    <row r="39" spans="1:11" ht="13.5">
      <c r="A39" s="22" t="s">
        <v>42</v>
      </c>
      <c r="B39" s="6">
        <v>3539761728</v>
      </c>
      <c r="C39" s="6">
        <v>3484286694</v>
      </c>
      <c r="D39" s="23">
        <v>3870578697</v>
      </c>
      <c r="E39" s="24">
        <v>3621545286</v>
      </c>
      <c r="F39" s="6">
        <v>3678037764</v>
      </c>
      <c r="G39" s="25">
        <v>3678037764</v>
      </c>
      <c r="H39" s="26">
        <v>4069212433</v>
      </c>
      <c r="I39" s="24">
        <v>3897313664</v>
      </c>
      <c r="J39" s="6">
        <v>3864591129</v>
      </c>
      <c r="K39" s="25">
        <v>3895676626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42658778</v>
      </c>
      <c r="C42" s="6">
        <v>125615123</v>
      </c>
      <c r="D42" s="23">
        <v>228625591</v>
      </c>
      <c r="E42" s="24">
        <v>245586942</v>
      </c>
      <c r="F42" s="6">
        <v>197345156</v>
      </c>
      <c r="G42" s="25">
        <v>197345156</v>
      </c>
      <c r="H42" s="26">
        <v>199768996</v>
      </c>
      <c r="I42" s="24">
        <v>246562461</v>
      </c>
      <c r="J42" s="6">
        <v>239078669</v>
      </c>
      <c r="K42" s="25">
        <v>266155803</v>
      </c>
    </row>
    <row r="43" spans="1:11" ht="13.5">
      <c r="A43" s="22" t="s">
        <v>45</v>
      </c>
      <c r="B43" s="6">
        <v>-265788998</v>
      </c>
      <c r="C43" s="6">
        <v>-235256089</v>
      </c>
      <c r="D43" s="23">
        <v>-206020024</v>
      </c>
      <c r="E43" s="24">
        <v>-276276865</v>
      </c>
      <c r="F43" s="6">
        <v>-338228867</v>
      </c>
      <c r="G43" s="25">
        <v>-338228867</v>
      </c>
      <c r="H43" s="26">
        <v>-208284827</v>
      </c>
      <c r="I43" s="24">
        <v>-364023367</v>
      </c>
      <c r="J43" s="6">
        <v>-576611675</v>
      </c>
      <c r="K43" s="25">
        <v>-547376620</v>
      </c>
    </row>
    <row r="44" spans="1:11" ht="13.5">
      <c r="A44" s="22" t="s">
        <v>46</v>
      </c>
      <c r="B44" s="6">
        <v>168852525</v>
      </c>
      <c r="C44" s="6">
        <v>133529746</v>
      </c>
      <c r="D44" s="23">
        <v>24201506</v>
      </c>
      <c r="E44" s="24">
        <v>96722441</v>
      </c>
      <c r="F44" s="6">
        <v>96722445</v>
      </c>
      <c r="G44" s="25">
        <v>96722445</v>
      </c>
      <c r="H44" s="26">
        <v>124135024</v>
      </c>
      <c r="I44" s="24">
        <v>162048690</v>
      </c>
      <c r="J44" s="6">
        <v>309556042</v>
      </c>
      <c r="K44" s="25">
        <v>250648391</v>
      </c>
    </row>
    <row r="45" spans="1:11" ht="13.5">
      <c r="A45" s="34" t="s">
        <v>47</v>
      </c>
      <c r="B45" s="7">
        <v>111957157</v>
      </c>
      <c r="C45" s="7">
        <v>135845573</v>
      </c>
      <c r="D45" s="64">
        <v>182653406</v>
      </c>
      <c r="E45" s="65">
        <v>131539806</v>
      </c>
      <c r="F45" s="7">
        <v>134624916</v>
      </c>
      <c r="G45" s="66">
        <v>134624916</v>
      </c>
      <c r="H45" s="67">
        <v>294405375</v>
      </c>
      <c r="I45" s="65">
        <v>168752028</v>
      </c>
      <c r="J45" s="7">
        <v>140775064</v>
      </c>
      <c r="K45" s="66">
        <v>110202638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112117978</v>
      </c>
      <c r="C48" s="6">
        <v>135999338</v>
      </c>
      <c r="D48" s="23">
        <v>182807828</v>
      </c>
      <c r="E48" s="24">
        <v>131692813</v>
      </c>
      <c r="F48" s="6">
        <v>124317251</v>
      </c>
      <c r="G48" s="25">
        <v>124317251</v>
      </c>
      <c r="H48" s="26">
        <v>294405381</v>
      </c>
      <c r="I48" s="24">
        <v>168898182</v>
      </c>
      <c r="J48" s="6">
        <v>140924645</v>
      </c>
      <c r="K48" s="25">
        <v>110350505</v>
      </c>
    </row>
    <row r="49" spans="1:11" ht="13.5">
      <c r="A49" s="22" t="s">
        <v>50</v>
      </c>
      <c r="B49" s="6">
        <f>+B75</f>
        <v>122248802.31924817</v>
      </c>
      <c r="C49" s="6">
        <f aca="true" t="shared" si="6" ref="C49:K49">+C75</f>
        <v>103645861.87944525</v>
      </c>
      <c r="D49" s="23">
        <f t="shared" si="6"/>
        <v>97429558.01047698</v>
      </c>
      <c r="E49" s="24">
        <f t="shared" si="6"/>
        <v>71433741.76369023</v>
      </c>
      <c r="F49" s="6">
        <f t="shared" si="6"/>
        <v>68285625.3764545</v>
      </c>
      <c r="G49" s="25">
        <f t="shared" si="6"/>
        <v>68285625.3764545</v>
      </c>
      <c r="H49" s="26">
        <f t="shared" si="6"/>
        <v>349798153</v>
      </c>
      <c r="I49" s="24">
        <f t="shared" si="6"/>
        <v>-48425865.15746939</v>
      </c>
      <c r="J49" s="6">
        <f t="shared" si="6"/>
        <v>47863960.968042016</v>
      </c>
      <c r="K49" s="25">
        <f t="shared" si="6"/>
        <v>101721715.68548316</v>
      </c>
    </row>
    <row r="50" spans="1:11" ht="13.5">
      <c r="A50" s="34" t="s">
        <v>51</v>
      </c>
      <c r="B50" s="7">
        <f>+B48-B49</f>
        <v>-10130824.31924817</v>
      </c>
      <c r="C50" s="7">
        <f aca="true" t="shared" si="7" ref="C50:K50">+C48-C49</f>
        <v>32353476.120554745</v>
      </c>
      <c r="D50" s="64">
        <f t="shared" si="7"/>
        <v>85378269.98952302</v>
      </c>
      <c r="E50" s="65">
        <f t="shared" si="7"/>
        <v>60259071.23630977</v>
      </c>
      <c r="F50" s="7">
        <f t="shared" si="7"/>
        <v>56031625.6235455</v>
      </c>
      <c r="G50" s="66">
        <f t="shared" si="7"/>
        <v>56031625.6235455</v>
      </c>
      <c r="H50" s="67">
        <f t="shared" si="7"/>
        <v>-55392772</v>
      </c>
      <c r="I50" s="65">
        <f t="shared" si="7"/>
        <v>217324047.1574694</v>
      </c>
      <c r="J50" s="7">
        <f t="shared" si="7"/>
        <v>93060684.03195798</v>
      </c>
      <c r="K50" s="66">
        <f t="shared" si="7"/>
        <v>8628789.314516842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4108191917</v>
      </c>
      <c r="C53" s="6">
        <v>4136499351</v>
      </c>
      <c r="D53" s="23">
        <v>4561920634</v>
      </c>
      <c r="E53" s="24">
        <v>4563661686</v>
      </c>
      <c r="F53" s="6">
        <v>4627529727</v>
      </c>
      <c r="G53" s="25">
        <v>4627529727</v>
      </c>
      <c r="H53" s="26">
        <v>4278840546</v>
      </c>
      <c r="I53" s="24">
        <v>4813860369</v>
      </c>
      <c r="J53" s="6">
        <v>5223872205</v>
      </c>
      <c r="K53" s="25">
        <v>5599170082</v>
      </c>
    </row>
    <row r="54" spans="1:11" ht="13.5">
      <c r="A54" s="22" t="s">
        <v>104</v>
      </c>
      <c r="B54" s="6">
        <v>156972141</v>
      </c>
      <c r="C54" s="6">
        <v>151771358</v>
      </c>
      <c r="D54" s="23">
        <v>190531435</v>
      </c>
      <c r="E54" s="24">
        <v>162567656</v>
      </c>
      <c r="F54" s="6">
        <v>174109125</v>
      </c>
      <c r="G54" s="25">
        <v>174109125</v>
      </c>
      <c r="H54" s="26">
        <v>0</v>
      </c>
      <c r="I54" s="24">
        <v>178720762</v>
      </c>
      <c r="J54" s="6">
        <v>182696976</v>
      </c>
      <c r="K54" s="25">
        <v>187214404</v>
      </c>
    </row>
    <row r="55" spans="1:11" ht="13.5">
      <c r="A55" s="22" t="s">
        <v>54</v>
      </c>
      <c r="B55" s="6">
        <v>19320163</v>
      </c>
      <c r="C55" s="6">
        <v>36520027</v>
      </c>
      <c r="D55" s="23">
        <v>39139586</v>
      </c>
      <c r="E55" s="24">
        <v>81598674</v>
      </c>
      <c r="F55" s="6">
        <v>118901582</v>
      </c>
      <c r="G55" s="25">
        <v>118901582</v>
      </c>
      <c r="H55" s="26">
        <v>0</v>
      </c>
      <c r="I55" s="24">
        <v>143094238</v>
      </c>
      <c r="J55" s="6">
        <v>222927200</v>
      </c>
      <c r="K55" s="25">
        <v>230982635</v>
      </c>
    </row>
    <row r="56" spans="1:11" ht="13.5">
      <c r="A56" s="22" t="s">
        <v>55</v>
      </c>
      <c r="B56" s="6">
        <v>47465081</v>
      </c>
      <c r="C56" s="6">
        <v>47754760</v>
      </c>
      <c r="D56" s="23">
        <v>53630125</v>
      </c>
      <c r="E56" s="24">
        <v>61012150</v>
      </c>
      <c r="F56" s="6">
        <v>65231085</v>
      </c>
      <c r="G56" s="25">
        <v>65231085</v>
      </c>
      <c r="H56" s="26">
        <v>0</v>
      </c>
      <c r="I56" s="24">
        <v>67091116</v>
      </c>
      <c r="J56" s="6">
        <v>70445673</v>
      </c>
      <c r="K56" s="25">
        <v>73967959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56155681</v>
      </c>
      <c r="C59" s="6">
        <v>52684300</v>
      </c>
      <c r="D59" s="23">
        <v>62241647</v>
      </c>
      <c r="E59" s="24">
        <v>57587</v>
      </c>
      <c r="F59" s="6">
        <v>78446483</v>
      </c>
      <c r="G59" s="25">
        <v>78446483</v>
      </c>
      <c r="H59" s="26">
        <v>78446483</v>
      </c>
      <c r="I59" s="24">
        <v>85553072</v>
      </c>
      <c r="J59" s="6">
        <v>93191433</v>
      </c>
      <c r="K59" s="25">
        <v>101336993</v>
      </c>
    </row>
    <row r="60" spans="1:11" ht="13.5">
      <c r="A60" s="33" t="s">
        <v>58</v>
      </c>
      <c r="B60" s="6">
        <v>100343343</v>
      </c>
      <c r="C60" s="6">
        <v>101348012</v>
      </c>
      <c r="D60" s="23">
        <v>155368022</v>
      </c>
      <c r="E60" s="24">
        <v>81362164</v>
      </c>
      <c r="F60" s="6">
        <v>178791034</v>
      </c>
      <c r="G60" s="25">
        <v>178791034</v>
      </c>
      <c r="H60" s="26">
        <v>178791034</v>
      </c>
      <c r="I60" s="24">
        <v>191781394</v>
      </c>
      <c r="J60" s="6">
        <v>205652853</v>
      </c>
      <c r="K60" s="25">
        <v>220401887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297</v>
      </c>
      <c r="C62" s="92">
        <v>297</v>
      </c>
      <c r="D62" s="93">
        <v>297</v>
      </c>
      <c r="E62" s="91">
        <v>3543</v>
      </c>
      <c r="F62" s="92">
        <v>297</v>
      </c>
      <c r="G62" s="93">
        <v>297</v>
      </c>
      <c r="H62" s="94">
        <v>297</v>
      </c>
      <c r="I62" s="91">
        <v>297</v>
      </c>
      <c r="J62" s="92">
        <v>297</v>
      </c>
      <c r="K62" s="93">
        <v>297</v>
      </c>
    </row>
    <row r="63" spans="1:11" ht="13.5">
      <c r="A63" s="90" t="s">
        <v>61</v>
      </c>
      <c r="B63" s="91">
        <v>1183</v>
      </c>
      <c r="C63" s="92">
        <v>1183</v>
      </c>
      <c r="D63" s="93">
        <v>1183</v>
      </c>
      <c r="E63" s="91">
        <v>3431</v>
      </c>
      <c r="F63" s="92">
        <v>1050</v>
      </c>
      <c r="G63" s="93">
        <v>1050</v>
      </c>
      <c r="H63" s="94">
        <v>1050</v>
      </c>
      <c r="I63" s="91">
        <v>1050</v>
      </c>
      <c r="J63" s="92">
        <v>1050</v>
      </c>
      <c r="K63" s="93">
        <v>1050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0.9907443013280661</v>
      </c>
      <c r="C70" s="5">
        <f aca="true" t="shared" si="8" ref="C70:K70">IF(ISERROR(C71/C72),0,(C71/C72))</f>
        <v>0.9333400664541662</v>
      </c>
      <c r="D70" s="5">
        <f t="shared" si="8"/>
        <v>0.9936843459529008</v>
      </c>
      <c r="E70" s="5">
        <f t="shared" si="8"/>
        <v>0.9515232119041251</v>
      </c>
      <c r="F70" s="5">
        <f t="shared" si="8"/>
        <v>0.9477862461562057</v>
      </c>
      <c r="G70" s="5">
        <f t="shared" si="8"/>
        <v>0.9477862461562057</v>
      </c>
      <c r="H70" s="5">
        <f t="shared" si="8"/>
        <v>0</v>
      </c>
      <c r="I70" s="5">
        <f t="shared" si="8"/>
        <v>0.9641929872520135</v>
      </c>
      <c r="J70" s="5">
        <f t="shared" si="8"/>
        <v>0.9641152899119171</v>
      </c>
      <c r="K70" s="5">
        <f t="shared" si="8"/>
        <v>0.9640465957209438</v>
      </c>
    </row>
    <row r="71" spans="1:11" ht="12.75" hidden="1">
      <c r="A71" s="1" t="s">
        <v>110</v>
      </c>
      <c r="B71" s="1">
        <f>+B83</f>
        <v>970773381</v>
      </c>
      <c r="C71" s="1">
        <f aca="true" t="shared" si="9" ref="C71:K71">+C83</f>
        <v>1076138095</v>
      </c>
      <c r="D71" s="1">
        <f t="shared" si="9"/>
        <v>1247256549</v>
      </c>
      <c r="E71" s="1">
        <f t="shared" si="9"/>
        <v>1275680715</v>
      </c>
      <c r="F71" s="1">
        <f t="shared" si="9"/>
        <v>1357237973</v>
      </c>
      <c r="G71" s="1">
        <f t="shared" si="9"/>
        <v>1357237973</v>
      </c>
      <c r="H71" s="1">
        <f t="shared" si="9"/>
        <v>1326580057</v>
      </c>
      <c r="I71" s="1">
        <f t="shared" si="9"/>
        <v>1575399523</v>
      </c>
      <c r="J71" s="1">
        <f t="shared" si="9"/>
        <v>1748343908</v>
      </c>
      <c r="K71" s="1">
        <f t="shared" si="9"/>
        <v>1939730222</v>
      </c>
    </row>
    <row r="72" spans="1:11" ht="12.75" hidden="1">
      <c r="A72" s="1" t="s">
        <v>111</v>
      </c>
      <c r="B72" s="1">
        <f>+B77</f>
        <v>979842508</v>
      </c>
      <c r="C72" s="1">
        <f aca="true" t="shared" si="10" ref="C72:K72">+C77</f>
        <v>1152996784</v>
      </c>
      <c r="D72" s="1">
        <f t="shared" si="10"/>
        <v>1255183856</v>
      </c>
      <c r="E72" s="1">
        <f t="shared" si="10"/>
        <v>1340672197</v>
      </c>
      <c r="F72" s="1">
        <f t="shared" si="10"/>
        <v>1432008513</v>
      </c>
      <c r="G72" s="1">
        <f t="shared" si="10"/>
        <v>1432008513</v>
      </c>
      <c r="H72" s="1">
        <f t="shared" si="10"/>
        <v>0</v>
      </c>
      <c r="I72" s="1">
        <f t="shared" si="10"/>
        <v>1633904772</v>
      </c>
      <c r="J72" s="1">
        <f t="shared" si="10"/>
        <v>1813417883</v>
      </c>
      <c r="K72" s="1">
        <f t="shared" si="10"/>
        <v>2012071025</v>
      </c>
    </row>
    <row r="73" spans="1:11" ht="12.75" hidden="1">
      <c r="A73" s="1" t="s">
        <v>112</v>
      </c>
      <c r="B73" s="1">
        <f>+B74</f>
        <v>64475777.33333333</v>
      </c>
      <c r="C73" s="1">
        <f aca="true" t="shared" si="11" ref="C73:K73">+(C78+C80+C81+C82)-(B78+B80+B81+B82)</f>
        <v>79549916</v>
      </c>
      <c r="D73" s="1">
        <f t="shared" si="11"/>
        <v>-10314944</v>
      </c>
      <c r="E73" s="1">
        <f t="shared" si="11"/>
        <v>-9734972</v>
      </c>
      <c r="F73" s="1">
        <f>+(F78+F80+F81+F82)-(D78+D80+D81+D82)</f>
        <v>-9734972</v>
      </c>
      <c r="G73" s="1">
        <f>+(G78+G80+G81+G82)-(D78+D80+D81+D82)</f>
        <v>-9734972</v>
      </c>
      <c r="H73" s="1">
        <f>+(H78+H80+H81+H82)-(D78+D80+D81+D82)</f>
        <v>85780043</v>
      </c>
      <c r="I73" s="1">
        <f>+(I78+I80+I81+I82)-(E78+E80+E81+E82)</f>
        <v>131857424</v>
      </c>
      <c r="J73" s="1">
        <f t="shared" si="11"/>
        <v>10101008</v>
      </c>
      <c r="K73" s="1">
        <f t="shared" si="11"/>
        <v>10899214</v>
      </c>
    </row>
    <row r="74" spans="1:11" ht="12.75" hidden="1">
      <c r="A74" s="1" t="s">
        <v>113</v>
      </c>
      <c r="B74" s="1">
        <f>+TREND(C74:E74)</f>
        <v>64475777.33333333</v>
      </c>
      <c r="C74" s="1">
        <f>+C73</f>
        <v>79549916</v>
      </c>
      <c r="D74" s="1">
        <f aca="true" t="shared" si="12" ref="D74:K74">+D73</f>
        <v>-10314944</v>
      </c>
      <c r="E74" s="1">
        <f t="shared" si="12"/>
        <v>-9734972</v>
      </c>
      <c r="F74" s="1">
        <f t="shared" si="12"/>
        <v>-9734972</v>
      </c>
      <c r="G74" s="1">
        <f t="shared" si="12"/>
        <v>-9734972</v>
      </c>
      <c r="H74" s="1">
        <f t="shared" si="12"/>
        <v>85780043</v>
      </c>
      <c r="I74" s="1">
        <f t="shared" si="12"/>
        <v>131857424</v>
      </c>
      <c r="J74" s="1">
        <f t="shared" si="12"/>
        <v>10101008</v>
      </c>
      <c r="K74" s="1">
        <f t="shared" si="12"/>
        <v>10899214</v>
      </c>
    </row>
    <row r="75" spans="1:11" ht="12.75" hidden="1">
      <c r="A75" s="1" t="s">
        <v>114</v>
      </c>
      <c r="B75" s="1">
        <f>+B84-(((B80+B81+B78)*B70)-B79)</f>
        <v>122248802.31924817</v>
      </c>
      <c r="C75" s="1">
        <f aca="true" t="shared" si="13" ref="C75:K75">+C84-(((C80+C81+C78)*C70)-C79)</f>
        <v>103645861.87944525</v>
      </c>
      <c r="D75" s="1">
        <f t="shared" si="13"/>
        <v>97429558.01047698</v>
      </c>
      <c r="E75" s="1">
        <f t="shared" si="13"/>
        <v>71433741.76369023</v>
      </c>
      <c r="F75" s="1">
        <f t="shared" si="13"/>
        <v>68285625.3764545</v>
      </c>
      <c r="G75" s="1">
        <f t="shared" si="13"/>
        <v>68285625.3764545</v>
      </c>
      <c r="H75" s="1">
        <f t="shared" si="13"/>
        <v>349798153</v>
      </c>
      <c r="I75" s="1">
        <f t="shared" si="13"/>
        <v>-48425865.15746939</v>
      </c>
      <c r="J75" s="1">
        <f t="shared" si="13"/>
        <v>47863960.968042016</v>
      </c>
      <c r="K75" s="1">
        <f t="shared" si="13"/>
        <v>101721715.68548316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979842508</v>
      </c>
      <c r="C77" s="3">
        <v>1152996784</v>
      </c>
      <c r="D77" s="3">
        <v>1255183856</v>
      </c>
      <c r="E77" s="3">
        <v>1340672197</v>
      </c>
      <c r="F77" s="3">
        <v>1432008513</v>
      </c>
      <c r="G77" s="3">
        <v>1432008513</v>
      </c>
      <c r="H77" s="3">
        <v>0</v>
      </c>
      <c r="I77" s="3">
        <v>1633904772</v>
      </c>
      <c r="J77" s="3">
        <v>1813417883</v>
      </c>
      <c r="K77" s="3">
        <v>2012071025</v>
      </c>
    </row>
    <row r="78" spans="1:11" ht="12.75" hidden="1">
      <c r="A78" s="2" t="s">
        <v>65</v>
      </c>
      <c r="B78" s="3">
        <v>1282835</v>
      </c>
      <c r="C78" s="3">
        <v>1438946</v>
      </c>
      <c r="D78" s="3">
        <v>1034386</v>
      </c>
      <c r="E78" s="3">
        <v>1588946</v>
      </c>
      <c r="F78" s="3">
        <v>1588946</v>
      </c>
      <c r="G78" s="3">
        <v>1588946</v>
      </c>
      <c r="H78" s="3">
        <v>3416898</v>
      </c>
      <c r="I78" s="3">
        <v>1299946</v>
      </c>
      <c r="J78" s="3">
        <v>1010946</v>
      </c>
      <c r="K78" s="3">
        <v>721946</v>
      </c>
    </row>
    <row r="79" spans="1:11" ht="12.75" hidden="1">
      <c r="A79" s="2" t="s">
        <v>66</v>
      </c>
      <c r="B79" s="3">
        <v>183036557</v>
      </c>
      <c r="C79" s="3">
        <v>210349862</v>
      </c>
      <c r="D79" s="3">
        <v>220396821</v>
      </c>
      <c r="E79" s="3">
        <v>180898083</v>
      </c>
      <c r="F79" s="3">
        <v>180898083</v>
      </c>
      <c r="G79" s="3">
        <v>180898083</v>
      </c>
      <c r="H79" s="3">
        <v>280674688</v>
      </c>
      <c r="I79" s="3">
        <v>203022096</v>
      </c>
      <c r="J79" s="3">
        <v>296952782</v>
      </c>
      <c r="K79" s="3">
        <v>350625459</v>
      </c>
    </row>
    <row r="80" spans="1:11" ht="12.75" hidden="1">
      <c r="A80" s="2" t="s">
        <v>67</v>
      </c>
      <c r="B80" s="3">
        <v>101913998</v>
      </c>
      <c r="C80" s="3">
        <v>173231246</v>
      </c>
      <c r="D80" s="3">
        <v>169757562</v>
      </c>
      <c r="E80" s="3">
        <v>157034367</v>
      </c>
      <c r="F80" s="3">
        <v>157034367</v>
      </c>
      <c r="G80" s="3">
        <v>157034367</v>
      </c>
      <c r="H80" s="3">
        <v>154158064</v>
      </c>
      <c r="I80" s="3">
        <v>290396743</v>
      </c>
      <c r="J80" s="3">
        <v>300170233</v>
      </c>
      <c r="K80" s="3">
        <v>311666706</v>
      </c>
    </row>
    <row r="81" spans="1:11" ht="12.75" hidden="1">
      <c r="A81" s="2" t="s">
        <v>68</v>
      </c>
      <c r="B81" s="3">
        <v>54019534</v>
      </c>
      <c r="C81" s="3">
        <v>62107660</v>
      </c>
      <c r="D81" s="3">
        <v>55658551</v>
      </c>
      <c r="E81" s="3">
        <v>58124623</v>
      </c>
      <c r="F81" s="3">
        <v>58124623</v>
      </c>
      <c r="G81" s="3">
        <v>58124623</v>
      </c>
      <c r="H81" s="3">
        <v>154655580</v>
      </c>
      <c r="I81" s="3">
        <v>56891587</v>
      </c>
      <c r="J81" s="3">
        <v>57508105</v>
      </c>
      <c r="K81" s="3">
        <v>57199846</v>
      </c>
    </row>
    <row r="82" spans="1:11" ht="12.75" hidden="1">
      <c r="A82" s="2" t="s">
        <v>69</v>
      </c>
      <c r="B82" s="3">
        <v>303485</v>
      </c>
      <c r="C82" s="3">
        <v>291916</v>
      </c>
      <c r="D82" s="3">
        <v>304325</v>
      </c>
      <c r="E82" s="3">
        <v>271916</v>
      </c>
      <c r="F82" s="3">
        <v>271916</v>
      </c>
      <c r="G82" s="3">
        <v>271916</v>
      </c>
      <c r="H82" s="3">
        <v>304325</v>
      </c>
      <c r="I82" s="3">
        <v>289000</v>
      </c>
      <c r="J82" s="3">
        <v>289000</v>
      </c>
      <c r="K82" s="3">
        <v>289000</v>
      </c>
    </row>
    <row r="83" spans="1:11" ht="12.75" hidden="1">
      <c r="A83" s="2" t="s">
        <v>70</v>
      </c>
      <c r="B83" s="3">
        <v>970773381</v>
      </c>
      <c r="C83" s="3">
        <v>1076138095</v>
      </c>
      <c r="D83" s="3">
        <v>1247256549</v>
      </c>
      <c r="E83" s="3">
        <v>1275680715</v>
      </c>
      <c r="F83" s="3">
        <v>1357237973</v>
      </c>
      <c r="G83" s="3">
        <v>1357237973</v>
      </c>
      <c r="H83" s="3">
        <v>1326580057</v>
      </c>
      <c r="I83" s="3">
        <v>1575399523</v>
      </c>
      <c r="J83" s="3">
        <v>1748343908</v>
      </c>
      <c r="K83" s="3">
        <v>1939730222</v>
      </c>
    </row>
    <row r="84" spans="1:11" ht="12.75" hidden="1">
      <c r="A84" s="2" t="s">
        <v>71</v>
      </c>
      <c r="B84" s="3">
        <v>94973465</v>
      </c>
      <c r="C84" s="3">
        <v>114290256</v>
      </c>
      <c r="D84" s="3">
        <v>102053053</v>
      </c>
      <c r="E84" s="3">
        <v>96776351</v>
      </c>
      <c r="F84" s="3">
        <v>92818255</v>
      </c>
      <c r="G84" s="3">
        <v>92818255</v>
      </c>
      <c r="H84" s="3">
        <v>69123465</v>
      </c>
      <c r="I84" s="3">
        <v>84658410</v>
      </c>
      <c r="J84" s="3">
        <v>96729002</v>
      </c>
      <c r="K84" s="3">
        <v>107396790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182934806</v>
      </c>
      <c r="C5" s="6">
        <v>189387143</v>
      </c>
      <c r="D5" s="23">
        <v>195971925</v>
      </c>
      <c r="E5" s="24">
        <v>254479573</v>
      </c>
      <c r="F5" s="6">
        <v>254479573</v>
      </c>
      <c r="G5" s="25">
        <v>254479573</v>
      </c>
      <c r="H5" s="26">
        <v>0</v>
      </c>
      <c r="I5" s="24">
        <v>270257306</v>
      </c>
      <c r="J5" s="6">
        <v>285932230</v>
      </c>
      <c r="K5" s="25">
        <v>301658502</v>
      </c>
    </row>
    <row r="6" spans="1:11" ht="13.5">
      <c r="A6" s="22" t="s">
        <v>18</v>
      </c>
      <c r="B6" s="6">
        <v>488023581</v>
      </c>
      <c r="C6" s="6">
        <v>542589395</v>
      </c>
      <c r="D6" s="23">
        <v>595010349</v>
      </c>
      <c r="E6" s="24">
        <v>612467917</v>
      </c>
      <c r="F6" s="6">
        <v>607467917</v>
      </c>
      <c r="G6" s="25">
        <v>607467917</v>
      </c>
      <c r="H6" s="26">
        <v>0</v>
      </c>
      <c r="I6" s="24">
        <v>667968060</v>
      </c>
      <c r="J6" s="6">
        <v>741235290</v>
      </c>
      <c r="K6" s="25">
        <v>823228000</v>
      </c>
    </row>
    <row r="7" spans="1:11" ht="13.5">
      <c r="A7" s="22" t="s">
        <v>19</v>
      </c>
      <c r="B7" s="6">
        <v>23492306</v>
      </c>
      <c r="C7" s="6">
        <v>24835054</v>
      </c>
      <c r="D7" s="23">
        <v>30921497</v>
      </c>
      <c r="E7" s="24">
        <v>24856018</v>
      </c>
      <c r="F7" s="6">
        <v>31056018</v>
      </c>
      <c r="G7" s="25">
        <v>31056018</v>
      </c>
      <c r="H7" s="26">
        <v>0</v>
      </c>
      <c r="I7" s="24">
        <v>29123995</v>
      </c>
      <c r="J7" s="6">
        <v>20684239</v>
      </c>
      <c r="K7" s="25">
        <v>16015327</v>
      </c>
    </row>
    <row r="8" spans="1:11" ht="13.5">
      <c r="A8" s="22" t="s">
        <v>20</v>
      </c>
      <c r="B8" s="6">
        <v>44899973</v>
      </c>
      <c r="C8" s="6">
        <v>106666842</v>
      </c>
      <c r="D8" s="23">
        <v>92702848</v>
      </c>
      <c r="E8" s="24">
        <v>92112230</v>
      </c>
      <c r="F8" s="6">
        <v>97086875</v>
      </c>
      <c r="G8" s="25">
        <v>97086875</v>
      </c>
      <c r="H8" s="26">
        <v>0</v>
      </c>
      <c r="I8" s="24">
        <v>122945485</v>
      </c>
      <c r="J8" s="6">
        <v>120142000</v>
      </c>
      <c r="K8" s="25">
        <v>155672000</v>
      </c>
    </row>
    <row r="9" spans="1:11" ht="13.5">
      <c r="A9" s="22" t="s">
        <v>21</v>
      </c>
      <c r="B9" s="6">
        <v>57968153</v>
      </c>
      <c r="C9" s="6">
        <v>134781063</v>
      </c>
      <c r="D9" s="23">
        <v>189813525</v>
      </c>
      <c r="E9" s="24">
        <v>73082103</v>
      </c>
      <c r="F9" s="6">
        <v>121515938</v>
      </c>
      <c r="G9" s="25">
        <v>121515938</v>
      </c>
      <c r="H9" s="26">
        <v>0</v>
      </c>
      <c r="I9" s="24">
        <v>129014411</v>
      </c>
      <c r="J9" s="6">
        <v>132734662</v>
      </c>
      <c r="K9" s="25">
        <v>136680008</v>
      </c>
    </row>
    <row r="10" spans="1:11" ht="25.5">
      <c r="A10" s="27" t="s">
        <v>103</v>
      </c>
      <c r="B10" s="28">
        <f>SUM(B5:B9)</f>
        <v>797318819</v>
      </c>
      <c r="C10" s="29">
        <f aca="true" t="shared" si="0" ref="C10:K10">SUM(C5:C9)</f>
        <v>998259497</v>
      </c>
      <c r="D10" s="30">
        <f t="shared" si="0"/>
        <v>1104420144</v>
      </c>
      <c r="E10" s="28">
        <f t="shared" si="0"/>
        <v>1056997841</v>
      </c>
      <c r="F10" s="29">
        <f t="shared" si="0"/>
        <v>1111606321</v>
      </c>
      <c r="G10" s="31">
        <f t="shared" si="0"/>
        <v>1111606321</v>
      </c>
      <c r="H10" s="32">
        <f t="shared" si="0"/>
        <v>0</v>
      </c>
      <c r="I10" s="28">
        <f t="shared" si="0"/>
        <v>1219309257</v>
      </c>
      <c r="J10" s="29">
        <f t="shared" si="0"/>
        <v>1300728421</v>
      </c>
      <c r="K10" s="31">
        <f t="shared" si="0"/>
        <v>1433253837</v>
      </c>
    </row>
    <row r="11" spans="1:11" ht="13.5">
      <c r="A11" s="22" t="s">
        <v>22</v>
      </c>
      <c r="B11" s="6">
        <v>229579983</v>
      </c>
      <c r="C11" s="6">
        <v>243496748</v>
      </c>
      <c r="D11" s="23">
        <v>268445674</v>
      </c>
      <c r="E11" s="24">
        <v>324832045</v>
      </c>
      <c r="F11" s="6">
        <v>324832045</v>
      </c>
      <c r="G11" s="25">
        <v>324832045</v>
      </c>
      <c r="H11" s="26">
        <v>0</v>
      </c>
      <c r="I11" s="24">
        <v>350841519</v>
      </c>
      <c r="J11" s="6">
        <v>380455568</v>
      </c>
      <c r="K11" s="25">
        <v>412580558</v>
      </c>
    </row>
    <row r="12" spans="1:11" ht="13.5">
      <c r="A12" s="22" t="s">
        <v>23</v>
      </c>
      <c r="B12" s="6">
        <v>11625267</v>
      </c>
      <c r="C12" s="6">
        <v>12257777</v>
      </c>
      <c r="D12" s="23">
        <v>13188316</v>
      </c>
      <c r="E12" s="24">
        <v>14870787</v>
      </c>
      <c r="F12" s="6">
        <v>15038644</v>
      </c>
      <c r="G12" s="25">
        <v>15038644</v>
      </c>
      <c r="H12" s="26">
        <v>0</v>
      </c>
      <c r="I12" s="24">
        <v>16063032</v>
      </c>
      <c r="J12" s="6">
        <v>17026814</v>
      </c>
      <c r="K12" s="25">
        <v>18048424</v>
      </c>
    </row>
    <row r="13" spans="1:11" ht="13.5">
      <c r="A13" s="22" t="s">
        <v>104</v>
      </c>
      <c r="B13" s="6">
        <v>129668065</v>
      </c>
      <c r="C13" s="6">
        <v>135782771</v>
      </c>
      <c r="D13" s="23">
        <v>128493537</v>
      </c>
      <c r="E13" s="24">
        <v>146163320</v>
      </c>
      <c r="F13" s="6">
        <v>146163320</v>
      </c>
      <c r="G13" s="25">
        <v>146163320</v>
      </c>
      <c r="H13" s="26">
        <v>0</v>
      </c>
      <c r="I13" s="24">
        <v>149052990</v>
      </c>
      <c r="J13" s="6">
        <v>152034470</v>
      </c>
      <c r="K13" s="25">
        <v>155075600</v>
      </c>
    </row>
    <row r="14" spans="1:11" ht="13.5">
      <c r="A14" s="22" t="s">
        <v>24</v>
      </c>
      <c r="B14" s="6">
        <v>6344345</v>
      </c>
      <c r="C14" s="6">
        <v>8451161</v>
      </c>
      <c r="D14" s="23">
        <v>11342543</v>
      </c>
      <c r="E14" s="24">
        <v>23270726</v>
      </c>
      <c r="F14" s="6">
        <v>17670726</v>
      </c>
      <c r="G14" s="25">
        <v>17670726</v>
      </c>
      <c r="H14" s="26">
        <v>0</v>
      </c>
      <c r="I14" s="24">
        <v>23713525</v>
      </c>
      <c r="J14" s="6">
        <v>34781845</v>
      </c>
      <c r="K14" s="25">
        <v>43625032</v>
      </c>
    </row>
    <row r="15" spans="1:11" ht="13.5">
      <c r="A15" s="22" t="s">
        <v>25</v>
      </c>
      <c r="B15" s="6">
        <v>217302190</v>
      </c>
      <c r="C15" s="6">
        <v>255338150</v>
      </c>
      <c r="D15" s="23">
        <v>269097416</v>
      </c>
      <c r="E15" s="24">
        <v>294007940</v>
      </c>
      <c r="F15" s="6">
        <v>294007940</v>
      </c>
      <c r="G15" s="25">
        <v>294007940</v>
      </c>
      <c r="H15" s="26">
        <v>0</v>
      </c>
      <c r="I15" s="24">
        <v>327369277</v>
      </c>
      <c r="J15" s="6">
        <v>372555433</v>
      </c>
      <c r="K15" s="25">
        <v>424090224</v>
      </c>
    </row>
    <row r="16" spans="1:11" ht="13.5">
      <c r="A16" s="33" t="s">
        <v>26</v>
      </c>
      <c r="B16" s="6">
        <v>5066632</v>
      </c>
      <c r="C16" s="6">
        <v>4522212</v>
      </c>
      <c r="D16" s="23">
        <v>5734650</v>
      </c>
      <c r="E16" s="24">
        <v>6778550</v>
      </c>
      <c r="F16" s="6">
        <v>6778550</v>
      </c>
      <c r="G16" s="25">
        <v>6778550</v>
      </c>
      <c r="H16" s="26">
        <v>0</v>
      </c>
      <c r="I16" s="24">
        <v>8175230</v>
      </c>
      <c r="J16" s="6">
        <v>8486450</v>
      </c>
      <c r="K16" s="25">
        <v>8876627</v>
      </c>
    </row>
    <row r="17" spans="1:11" ht="13.5">
      <c r="A17" s="22" t="s">
        <v>27</v>
      </c>
      <c r="B17" s="6">
        <v>205187798</v>
      </c>
      <c r="C17" s="6">
        <v>322491598</v>
      </c>
      <c r="D17" s="23">
        <v>312805952</v>
      </c>
      <c r="E17" s="24">
        <v>311288360</v>
      </c>
      <c r="F17" s="6">
        <v>355347621</v>
      </c>
      <c r="G17" s="25">
        <v>355347621</v>
      </c>
      <c r="H17" s="26">
        <v>0</v>
      </c>
      <c r="I17" s="24">
        <v>399011665</v>
      </c>
      <c r="J17" s="6">
        <v>413584308</v>
      </c>
      <c r="K17" s="25">
        <v>463755213</v>
      </c>
    </row>
    <row r="18" spans="1:11" ht="13.5">
      <c r="A18" s="34" t="s">
        <v>28</v>
      </c>
      <c r="B18" s="35">
        <f>SUM(B11:B17)</f>
        <v>804774280</v>
      </c>
      <c r="C18" s="36">
        <f aca="true" t="shared" si="1" ref="C18:K18">SUM(C11:C17)</f>
        <v>982340417</v>
      </c>
      <c r="D18" s="37">
        <f t="shared" si="1"/>
        <v>1009108088</v>
      </c>
      <c r="E18" s="35">
        <f t="shared" si="1"/>
        <v>1121211728</v>
      </c>
      <c r="F18" s="36">
        <f t="shared" si="1"/>
        <v>1159838846</v>
      </c>
      <c r="G18" s="38">
        <f t="shared" si="1"/>
        <v>1159838846</v>
      </c>
      <c r="H18" s="39">
        <f t="shared" si="1"/>
        <v>0</v>
      </c>
      <c r="I18" s="35">
        <f t="shared" si="1"/>
        <v>1274227238</v>
      </c>
      <c r="J18" s="36">
        <f t="shared" si="1"/>
        <v>1378924888</v>
      </c>
      <c r="K18" s="38">
        <f t="shared" si="1"/>
        <v>1526051678</v>
      </c>
    </row>
    <row r="19" spans="1:11" ht="13.5">
      <c r="A19" s="34" t="s">
        <v>29</v>
      </c>
      <c r="B19" s="40">
        <f>+B10-B18</f>
        <v>-7455461</v>
      </c>
      <c r="C19" s="41">
        <f aca="true" t="shared" si="2" ref="C19:K19">+C10-C18</f>
        <v>15919080</v>
      </c>
      <c r="D19" s="42">
        <f t="shared" si="2"/>
        <v>95312056</v>
      </c>
      <c r="E19" s="40">
        <f t="shared" si="2"/>
        <v>-64213887</v>
      </c>
      <c r="F19" s="41">
        <f t="shared" si="2"/>
        <v>-48232525</v>
      </c>
      <c r="G19" s="43">
        <f t="shared" si="2"/>
        <v>-48232525</v>
      </c>
      <c r="H19" s="44">
        <f t="shared" si="2"/>
        <v>0</v>
      </c>
      <c r="I19" s="40">
        <f t="shared" si="2"/>
        <v>-54917981</v>
      </c>
      <c r="J19" s="41">
        <f t="shared" si="2"/>
        <v>-78196467</v>
      </c>
      <c r="K19" s="43">
        <f t="shared" si="2"/>
        <v>-92797841</v>
      </c>
    </row>
    <row r="20" spans="1:11" ht="13.5">
      <c r="A20" s="22" t="s">
        <v>30</v>
      </c>
      <c r="B20" s="24">
        <v>67320790</v>
      </c>
      <c r="C20" s="6">
        <v>67952092</v>
      </c>
      <c r="D20" s="23">
        <v>60928779</v>
      </c>
      <c r="E20" s="24">
        <v>73993987</v>
      </c>
      <c r="F20" s="6">
        <v>68042881</v>
      </c>
      <c r="G20" s="25">
        <v>68042881</v>
      </c>
      <c r="H20" s="26">
        <v>0</v>
      </c>
      <c r="I20" s="24">
        <v>112255515</v>
      </c>
      <c r="J20" s="6">
        <v>125703000</v>
      </c>
      <c r="K20" s="25">
        <v>93908000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59865329</v>
      </c>
      <c r="C22" s="52">
        <f aca="true" t="shared" si="3" ref="C22:K22">SUM(C19:C21)</f>
        <v>83871172</v>
      </c>
      <c r="D22" s="53">
        <f t="shared" si="3"/>
        <v>156240835</v>
      </c>
      <c r="E22" s="51">
        <f t="shared" si="3"/>
        <v>9780100</v>
      </c>
      <c r="F22" s="52">
        <f t="shared" si="3"/>
        <v>19810356</v>
      </c>
      <c r="G22" s="54">
        <f t="shared" si="3"/>
        <v>19810356</v>
      </c>
      <c r="H22" s="55">
        <f t="shared" si="3"/>
        <v>0</v>
      </c>
      <c r="I22" s="51">
        <f t="shared" si="3"/>
        <v>57337534</v>
      </c>
      <c r="J22" s="52">
        <f t="shared" si="3"/>
        <v>47506533</v>
      </c>
      <c r="K22" s="54">
        <f t="shared" si="3"/>
        <v>1110159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59865329</v>
      </c>
      <c r="C24" s="41">
        <f aca="true" t="shared" si="4" ref="C24:K24">SUM(C22:C23)</f>
        <v>83871172</v>
      </c>
      <c r="D24" s="42">
        <f t="shared" si="4"/>
        <v>156240835</v>
      </c>
      <c r="E24" s="40">
        <f t="shared" si="4"/>
        <v>9780100</v>
      </c>
      <c r="F24" s="41">
        <f t="shared" si="4"/>
        <v>19810356</v>
      </c>
      <c r="G24" s="43">
        <f t="shared" si="4"/>
        <v>19810356</v>
      </c>
      <c r="H24" s="44">
        <f t="shared" si="4"/>
        <v>0</v>
      </c>
      <c r="I24" s="40">
        <f t="shared" si="4"/>
        <v>57337534</v>
      </c>
      <c r="J24" s="41">
        <f t="shared" si="4"/>
        <v>47506533</v>
      </c>
      <c r="K24" s="43">
        <f t="shared" si="4"/>
        <v>1110159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183835159</v>
      </c>
      <c r="C27" s="7">
        <v>175739318</v>
      </c>
      <c r="D27" s="64">
        <v>174740849</v>
      </c>
      <c r="E27" s="65">
        <v>294188484</v>
      </c>
      <c r="F27" s="7">
        <v>251030778</v>
      </c>
      <c r="G27" s="66">
        <v>251030778</v>
      </c>
      <c r="H27" s="67">
        <v>0</v>
      </c>
      <c r="I27" s="65">
        <v>452759209</v>
      </c>
      <c r="J27" s="7">
        <v>419648599</v>
      </c>
      <c r="K27" s="66">
        <v>210789290</v>
      </c>
    </row>
    <row r="28" spans="1:11" ht="13.5">
      <c r="A28" s="68" t="s">
        <v>30</v>
      </c>
      <c r="B28" s="6">
        <v>51530470</v>
      </c>
      <c r="C28" s="6">
        <v>63945491</v>
      </c>
      <c r="D28" s="23">
        <v>50314917</v>
      </c>
      <c r="E28" s="24">
        <v>73993987</v>
      </c>
      <c r="F28" s="6">
        <v>68042881</v>
      </c>
      <c r="G28" s="25">
        <v>68042881</v>
      </c>
      <c r="H28" s="26">
        <v>0</v>
      </c>
      <c r="I28" s="24">
        <v>112255515</v>
      </c>
      <c r="J28" s="6">
        <v>125703000</v>
      </c>
      <c r="K28" s="25">
        <v>93908000</v>
      </c>
    </row>
    <row r="29" spans="1:11" ht="13.5">
      <c r="A29" s="22" t="s">
        <v>108</v>
      </c>
      <c r="B29" s="6">
        <v>15789138</v>
      </c>
      <c r="C29" s="6">
        <v>12901131</v>
      </c>
      <c r="D29" s="23">
        <v>32503</v>
      </c>
      <c r="E29" s="24">
        <v>0</v>
      </c>
      <c r="F29" s="6">
        <v>97000</v>
      </c>
      <c r="G29" s="25">
        <v>97000</v>
      </c>
      <c r="H29" s="26">
        <v>0</v>
      </c>
      <c r="I29" s="24">
        <v>12000000</v>
      </c>
      <c r="J29" s="6">
        <v>0</v>
      </c>
      <c r="K29" s="25">
        <v>0</v>
      </c>
    </row>
    <row r="30" spans="1:11" ht="13.5">
      <c r="A30" s="22" t="s">
        <v>34</v>
      </c>
      <c r="B30" s="6">
        <v>36950275</v>
      </c>
      <c r="C30" s="6">
        <v>25477675</v>
      </c>
      <c r="D30" s="23">
        <v>11533054</v>
      </c>
      <c r="E30" s="24">
        <v>100000000</v>
      </c>
      <c r="F30" s="6">
        <v>62000000</v>
      </c>
      <c r="G30" s="25">
        <v>62000000</v>
      </c>
      <c r="H30" s="26">
        <v>0</v>
      </c>
      <c r="I30" s="24">
        <v>88000000</v>
      </c>
      <c r="J30" s="6">
        <v>143001439</v>
      </c>
      <c r="K30" s="25">
        <v>42000000</v>
      </c>
    </row>
    <row r="31" spans="1:11" ht="13.5">
      <c r="A31" s="22" t="s">
        <v>35</v>
      </c>
      <c r="B31" s="6">
        <v>79565276</v>
      </c>
      <c r="C31" s="6">
        <v>73415021</v>
      </c>
      <c r="D31" s="23">
        <v>112860377</v>
      </c>
      <c r="E31" s="24">
        <v>120194497</v>
      </c>
      <c r="F31" s="6">
        <v>120890897</v>
      </c>
      <c r="G31" s="25">
        <v>120890897</v>
      </c>
      <c r="H31" s="26">
        <v>0</v>
      </c>
      <c r="I31" s="24">
        <v>240503694</v>
      </c>
      <c r="J31" s="6">
        <v>150944160</v>
      </c>
      <c r="K31" s="25">
        <v>74881290</v>
      </c>
    </row>
    <row r="32" spans="1:11" ht="13.5">
      <c r="A32" s="34" t="s">
        <v>36</v>
      </c>
      <c r="B32" s="7">
        <f>SUM(B28:B31)</f>
        <v>183835159</v>
      </c>
      <c r="C32" s="7">
        <f aca="true" t="shared" si="5" ref="C32:K32">SUM(C28:C31)</f>
        <v>175739318</v>
      </c>
      <c r="D32" s="64">
        <f t="shared" si="5"/>
        <v>174740851</v>
      </c>
      <c r="E32" s="65">
        <f t="shared" si="5"/>
        <v>294188484</v>
      </c>
      <c r="F32" s="7">
        <f t="shared" si="5"/>
        <v>251030778</v>
      </c>
      <c r="G32" s="66">
        <f t="shared" si="5"/>
        <v>251030778</v>
      </c>
      <c r="H32" s="67">
        <f t="shared" si="5"/>
        <v>0</v>
      </c>
      <c r="I32" s="65">
        <f t="shared" si="5"/>
        <v>452759209</v>
      </c>
      <c r="J32" s="7">
        <f t="shared" si="5"/>
        <v>419648599</v>
      </c>
      <c r="K32" s="66">
        <f t="shared" si="5"/>
        <v>210789290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492500512</v>
      </c>
      <c r="C35" s="6">
        <v>604274495</v>
      </c>
      <c r="D35" s="23">
        <v>706085602</v>
      </c>
      <c r="E35" s="24">
        <v>679389748</v>
      </c>
      <c r="F35" s="6">
        <v>818935723</v>
      </c>
      <c r="G35" s="25">
        <v>818935723</v>
      </c>
      <c r="H35" s="26">
        <v>788349958</v>
      </c>
      <c r="I35" s="24">
        <v>644464061</v>
      </c>
      <c r="J35" s="6">
        <v>633655195</v>
      </c>
      <c r="K35" s="25">
        <v>693815934</v>
      </c>
    </row>
    <row r="36" spans="1:11" ht="13.5">
      <c r="A36" s="22" t="s">
        <v>39</v>
      </c>
      <c r="B36" s="6">
        <v>4553810502</v>
      </c>
      <c r="C36" s="6">
        <v>4663920204</v>
      </c>
      <c r="D36" s="23">
        <v>4706155124</v>
      </c>
      <c r="E36" s="24">
        <v>4696316032</v>
      </c>
      <c r="F36" s="6">
        <v>4653158326</v>
      </c>
      <c r="G36" s="25">
        <v>4653158326</v>
      </c>
      <c r="H36" s="26">
        <v>4881360197</v>
      </c>
      <c r="I36" s="24">
        <v>4946147194</v>
      </c>
      <c r="J36" s="6">
        <v>5214346180</v>
      </c>
      <c r="K36" s="25">
        <v>5268709870</v>
      </c>
    </row>
    <row r="37" spans="1:11" ht="13.5">
      <c r="A37" s="22" t="s">
        <v>40</v>
      </c>
      <c r="B37" s="6">
        <v>173947232</v>
      </c>
      <c r="C37" s="6">
        <v>212390031</v>
      </c>
      <c r="D37" s="23">
        <v>239239213</v>
      </c>
      <c r="E37" s="24">
        <v>195998016</v>
      </c>
      <c r="F37" s="6">
        <v>200931556</v>
      </c>
      <c r="G37" s="25">
        <v>200931556</v>
      </c>
      <c r="H37" s="26">
        <v>180028416</v>
      </c>
      <c r="I37" s="24">
        <v>165426145</v>
      </c>
      <c r="J37" s="6">
        <v>162072269</v>
      </c>
      <c r="K37" s="25">
        <v>164216677</v>
      </c>
    </row>
    <row r="38" spans="1:11" ht="13.5">
      <c r="A38" s="22" t="s">
        <v>41</v>
      </c>
      <c r="B38" s="6">
        <v>283854616</v>
      </c>
      <c r="C38" s="6">
        <v>337917786</v>
      </c>
      <c r="D38" s="23">
        <v>303183664</v>
      </c>
      <c r="E38" s="24">
        <v>461424270</v>
      </c>
      <c r="F38" s="6">
        <v>542093952</v>
      </c>
      <c r="G38" s="25">
        <v>542093952</v>
      </c>
      <c r="H38" s="26">
        <v>391396691</v>
      </c>
      <c r="I38" s="24">
        <v>460003239</v>
      </c>
      <c r="J38" s="6">
        <v>591774582</v>
      </c>
      <c r="K38" s="25">
        <v>625674362</v>
      </c>
    </row>
    <row r="39" spans="1:11" ht="13.5">
      <c r="A39" s="22" t="s">
        <v>42</v>
      </c>
      <c r="B39" s="6">
        <v>4588509166</v>
      </c>
      <c r="C39" s="6">
        <v>4717886882</v>
      </c>
      <c r="D39" s="23">
        <v>4869817849</v>
      </c>
      <c r="E39" s="24">
        <v>4718283494</v>
      </c>
      <c r="F39" s="6">
        <v>4729068541</v>
      </c>
      <c r="G39" s="25">
        <v>4729068541</v>
      </c>
      <c r="H39" s="26">
        <v>5098285048</v>
      </c>
      <c r="I39" s="24">
        <v>4965181871</v>
      </c>
      <c r="J39" s="6">
        <v>5094154526</v>
      </c>
      <c r="K39" s="25">
        <v>5172634766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194066585</v>
      </c>
      <c r="C42" s="6">
        <v>235994663</v>
      </c>
      <c r="D42" s="23">
        <v>224036780</v>
      </c>
      <c r="E42" s="24">
        <v>162766367</v>
      </c>
      <c r="F42" s="6">
        <v>150736219</v>
      </c>
      <c r="G42" s="25">
        <v>150736219</v>
      </c>
      <c r="H42" s="26">
        <v>194346650</v>
      </c>
      <c r="I42" s="24">
        <v>218779822</v>
      </c>
      <c r="J42" s="6">
        <v>252417456</v>
      </c>
      <c r="K42" s="25">
        <v>212164766</v>
      </c>
    </row>
    <row r="43" spans="1:11" ht="13.5">
      <c r="A43" s="22" t="s">
        <v>45</v>
      </c>
      <c r="B43" s="6">
        <v>-183710944</v>
      </c>
      <c r="C43" s="6">
        <v>-190820915</v>
      </c>
      <c r="D43" s="23">
        <v>-171066319</v>
      </c>
      <c r="E43" s="24">
        <v>-294188484</v>
      </c>
      <c r="F43" s="6">
        <v>-251030778</v>
      </c>
      <c r="G43" s="25">
        <v>-251030778</v>
      </c>
      <c r="H43" s="26">
        <v>-140152519</v>
      </c>
      <c r="I43" s="24">
        <v>-452759210</v>
      </c>
      <c r="J43" s="6">
        <v>-419648599</v>
      </c>
      <c r="K43" s="25">
        <v>-210789290</v>
      </c>
    </row>
    <row r="44" spans="1:11" ht="13.5">
      <c r="A44" s="22" t="s">
        <v>46</v>
      </c>
      <c r="B44" s="6">
        <v>41316832</v>
      </c>
      <c r="C44" s="6">
        <v>17016817</v>
      </c>
      <c r="D44" s="23">
        <v>13066034</v>
      </c>
      <c r="E44" s="24">
        <v>93025455</v>
      </c>
      <c r="F44" s="6">
        <v>89429990</v>
      </c>
      <c r="G44" s="25">
        <v>89429990</v>
      </c>
      <c r="H44" s="26">
        <v>44513965</v>
      </c>
      <c r="I44" s="24">
        <v>81025455</v>
      </c>
      <c r="J44" s="6">
        <v>129543923</v>
      </c>
      <c r="K44" s="25">
        <v>27119941</v>
      </c>
    </row>
    <row r="45" spans="1:11" ht="13.5">
      <c r="A45" s="34" t="s">
        <v>47</v>
      </c>
      <c r="B45" s="7">
        <v>376701006</v>
      </c>
      <c r="C45" s="7">
        <v>438891571</v>
      </c>
      <c r="D45" s="64">
        <v>504928066</v>
      </c>
      <c r="E45" s="65">
        <v>453753018</v>
      </c>
      <c r="F45" s="7">
        <v>492310051</v>
      </c>
      <c r="G45" s="66">
        <v>492310051</v>
      </c>
      <c r="H45" s="67">
        <v>603636162</v>
      </c>
      <c r="I45" s="65">
        <v>405232241</v>
      </c>
      <c r="J45" s="7">
        <v>367545021</v>
      </c>
      <c r="K45" s="66">
        <v>396040438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376701006</v>
      </c>
      <c r="C48" s="6">
        <v>438891571</v>
      </c>
      <c r="D48" s="23">
        <v>504928066</v>
      </c>
      <c r="E48" s="24">
        <v>453753016</v>
      </c>
      <c r="F48" s="6">
        <v>492310049</v>
      </c>
      <c r="G48" s="25">
        <v>492310049</v>
      </c>
      <c r="H48" s="26">
        <v>603636154</v>
      </c>
      <c r="I48" s="24">
        <v>405232239</v>
      </c>
      <c r="J48" s="6">
        <v>367545018</v>
      </c>
      <c r="K48" s="25">
        <v>396040436</v>
      </c>
    </row>
    <row r="49" spans="1:11" ht="13.5">
      <c r="A49" s="22" t="s">
        <v>50</v>
      </c>
      <c r="B49" s="6">
        <f>+B75</f>
        <v>342982955.8417668</v>
      </c>
      <c r="C49" s="6">
        <f aca="true" t="shared" si="6" ref="C49:K49">+C75</f>
        <v>358183162.241569</v>
      </c>
      <c r="D49" s="23">
        <f t="shared" si="6"/>
        <v>356165728.71042967</v>
      </c>
      <c r="E49" s="24">
        <f t="shared" si="6"/>
        <v>291527127.3676308</v>
      </c>
      <c r="F49" s="6">
        <f t="shared" si="6"/>
        <v>214957261.04294252</v>
      </c>
      <c r="G49" s="25">
        <f t="shared" si="6"/>
        <v>214957261.04294252</v>
      </c>
      <c r="H49" s="26">
        <f t="shared" si="6"/>
        <v>513508193</v>
      </c>
      <c r="I49" s="24">
        <f t="shared" si="6"/>
        <v>252001567.01311857</v>
      </c>
      <c r="J49" s="6">
        <f t="shared" si="6"/>
        <v>221883613.41385752</v>
      </c>
      <c r="K49" s="25">
        <f t="shared" si="6"/>
        <v>204093891.35544318</v>
      </c>
    </row>
    <row r="50" spans="1:11" ht="13.5">
      <c r="A50" s="34" t="s">
        <v>51</v>
      </c>
      <c r="B50" s="7">
        <f>+B48-B49</f>
        <v>33718050.158233225</v>
      </c>
      <c r="C50" s="7">
        <f aca="true" t="shared" si="7" ref="C50:K50">+C48-C49</f>
        <v>80708408.75843102</v>
      </c>
      <c r="D50" s="64">
        <f t="shared" si="7"/>
        <v>148762337.28957033</v>
      </c>
      <c r="E50" s="65">
        <f t="shared" si="7"/>
        <v>162225888.63236922</v>
      </c>
      <c r="F50" s="7">
        <f t="shared" si="7"/>
        <v>277352787.9570575</v>
      </c>
      <c r="G50" s="66">
        <f t="shared" si="7"/>
        <v>277352787.9570575</v>
      </c>
      <c r="H50" s="67">
        <f t="shared" si="7"/>
        <v>90127961</v>
      </c>
      <c r="I50" s="65">
        <f t="shared" si="7"/>
        <v>153230671.98688143</v>
      </c>
      <c r="J50" s="7">
        <f t="shared" si="7"/>
        <v>145661404.58614248</v>
      </c>
      <c r="K50" s="66">
        <f t="shared" si="7"/>
        <v>191946544.64455682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4551435508</v>
      </c>
      <c r="C53" s="6">
        <v>4661402820</v>
      </c>
      <c r="D53" s="23">
        <v>4703740344</v>
      </c>
      <c r="E53" s="24">
        <v>2901674743</v>
      </c>
      <c r="F53" s="6">
        <v>2858517037</v>
      </c>
      <c r="G53" s="25">
        <v>2858517037</v>
      </c>
      <c r="H53" s="26">
        <v>2607486259</v>
      </c>
      <c r="I53" s="24">
        <v>4944344794</v>
      </c>
      <c r="J53" s="6">
        <v>5212543780</v>
      </c>
      <c r="K53" s="25">
        <v>5266907470</v>
      </c>
    </row>
    <row r="54" spans="1:11" ht="13.5">
      <c r="A54" s="22" t="s">
        <v>104</v>
      </c>
      <c r="B54" s="6">
        <v>129668065</v>
      </c>
      <c r="C54" s="6">
        <v>135782771</v>
      </c>
      <c r="D54" s="23">
        <v>128493537</v>
      </c>
      <c r="E54" s="24">
        <v>146163320</v>
      </c>
      <c r="F54" s="6">
        <v>146163320</v>
      </c>
      <c r="G54" s="25">
        <v>146163320</v>
      </c>
      <c r="H54" s="26">
        <v>0</v>
      </c>
      <c r="I54" s="24">
        <v>149052990</v>
      </c>
      <c r="J54" s="6">
        <v>152034470</v>
      </c>
      <c r="K54" s="25">
        <v>155075600</v>
      </c>
    </row>
    <row r="55" spans="1:11" ht="13.5">
      <c r="A55" s="22" t="s">
        <v>54</v>
      </c>
      <c r="B55" s="6">
        <v>0</v>
      </c>
      <c r="C55" s="6">
        <v>9594600</v>
      </c>
      <c r="D55" s="23">
        <v>98384865</v>
      </c>
      <c r="E55" s="24">
        <v>124872100</v>
      </c>
      <c r="F55" s="6">
        <v>69895998</v>
      </c>
      <c r="G55" s="25">
        <v>69895998</v>
      </c>
      <c r="H55" s="26">
        <v>0</v>
      </c>
      <c r="I55" s="24">
        <v>331337426</v>
      </c>
      <c r="J55" s="6">
        <v>308066599</v>
      </c>
      <c r="K55" s="25">
        <v>147888921</v>
      </c>
    </row>
    <row r="56" spans="1:11" ht="13.5">
      <c r="A56" s="22" t="s">
        <v>55</v>
      </c>
      <c r="B56" s="6">
        <v>56753489</v>
      </c>
      <c r="C56" s="6">
        <v>56887284</v>
      </c>
      <c r="D56" s="23">
        <v>66238477</v>
      </c>
      <c r="E56" s="24">
        <v>73490758</v>
      </c>
      <c r="F56" s="6">
        <v>73490758</v>
      </c>
      <c r="G56" s="25">
        <v>73490758</v>
      </c>
      <c r="H56" s="26">
        <v>0</v>
      </c>
      <c r="I56" s="24">
        <v>81404152</v>
      </c>
      <c r="J56" s="6">
        <v>90441958</v>
      </c>
      <c r="K56" s="25">
        <v>95692304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34271</v>
      </c>
      <c r="C59" s="6">
        <v>36978</v>
      </c>
      <c r="D59" s="23">
        <v>50157</v>
      </c>
      <c r="E59" s="24">
        <v>50157</v>
      </c>
      <c r="F59" s="6">
        <v>50157</v>
      </c>
      <c r="G59" s="25">
        <v>50157</v>
      </c>
      <c r="H59" s="26">
        <v>50157</v>
      </c>
      <c r="I59" s="24">
        <v>54764</v>
      </c>
      <c r="J59" s="6">
        <v>59798</v>
      </c>
      <c r="K59" s="25">
        <v>65299</v>
      </c>
    </row>
    <row r="60" spans="1:11" ht="13.5">
      <c r="A60" s="33" t="s">
        <v>58</v>
      </c>
      <c r="B60" s="6">
        <v>67268</v>
      </c>
      <c r="C60" s="6">
        <v>64415</v>
      </c>
      <c r="D60" s="23">
        <v>118202</v>
      </c>
      <c r="E60" s="24">
        <v>106485</v>
      </c>
      <c r="F60" s="6">
        <v>106485</v>
      </c>
      <c r="G60" s="25">
        <v>106485</v>
      </c>
      <c r="H60" s="26">
        <v>106485</v>
      </c>
      <c r="I60" s="24">
        <v>123455</v>
      </c>
      <c r="J60" s="6">
        <v>117247</v>
      </c>
      <c r="K60" s="25">
        <v>149117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2235</v>
      </c>
      <c r="C62" s="92">
        <v>2235</v>
      </c>
      <c r="D62" s="93">
        <v>2303</v>
      </c>
      <c r="E62" s="91">
        <v>1824</v>
      </c>
      <c r="F62" s="92">
        <v>1824</v>
      </c>
      <c r="G62" s="93">
        <v>1824</v>
      </c>
      <c r="H62" s="94">
        <v>1824</v>
      </c>
      <c r="I62" s="91">
        <v>1697</v>
      </c>
      <c r="J62" s="92">
        <v>1597</v>
      </c>
      <c r="K62" s="93">
        <v>1565</v>
      </c>
    </row>
    <row r="63" spans="1:11" ht="13.5">
      <c r="A63" s="90" t="s">
        <v>61</v>
      </c>
      <c r="B63" s="91">
        <v>2269</v>
      </c>
      <c r="C63" s="92">
        <v>2339</v>
      </c>
      <c r="D63" s="93">
        <v>2411</v>
      </c>
      <c r="E63" s="91">
        <v>1899</v>
      </c>
      <c r="F63" s="92">
        <v>1899</v>
      </c>
      <c r="G63" s="93">
        <v>1899</v>
      </c>
      <c r="H63" s="94">
        <v>1899</v>
      </c>
      <c r="I63" s="91">
        <v>1938</v>
      </c>
      <c r="J63" s="92">
        <v>1788</v>
      </c>
      <c r="K63" s="93">
        <v>1752</v>
      </c>
    </row>
    <row r="64" spans="1:11" ht="13.5">
      <c r="A64" s="90" t="s">
        <v>62</v>
      </c>
      <c r="B64" s="91">
        <v>2976</v>
      </c>
      <c r="C64" s="92">
        <v>3068</v>
      </c>
      <c r="D64" s="93">
        <v>3163</v>
      </c>
      <c r="E64" s="91">
        <v>2711</v>
      </c>
      <c r="F64" s="92">
        <v>2711</v>
      </c>
      <c r="G64" s="93">
        <v>2711</v>
      </c>
      <c r="H64" s="94">
        <v>2711</v>
      </c>
      <c r="I64" s="91">
        <v>2612</v>
      </c>
      <c r="J64" s="92">
        <v>2559</v>
      </c>
      <c r="K64" s="93">
        <v>2508</v>
      </c>
    </row>
    <row r="65" spans="1:11" ht="13.5">
      <c r="A65" s="90" t="s">
        <v>63</v>
      </c>
      <c r="B65" s="91">
        <v>5488</v>
      </c>
      <c r="C65" s="92">
        <v>5658</v>
      </c>
      <c r="D65" s="93">
        <v>5832</v>
      </c>
      <c r="E65" s="91">
        <v>5562</v>
      </c>
      <c r="F65" s="92">
        <v>5562</v>
      </c>
      <c r="G65" s="93">
        <v>5562</v>
      </c>
      <c r="H65" s="94">
        <v>5562</v>
      </c>
      <c r="I65" s="91">
        <v>5548</v>
      </c>
      <c r="J65" s="92">
        <v>5398</v>
      </c>
      <c r="K65" s="93">
        <v>5291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1.0027855948282525</v>
      </c>
      <c r="C70" s="5">
        <f aca="true" t="shared" si="8" ref="C70:K70">IF(ISERROR(C71/C72),0,(C71/C72))</f>
        <v>0.8651747099013903</v>
      </c>
      <c r="D70" s="5">
        <f t="shared" si="8"/>
        <v>0.8239224947157658</v>
      </c>
      <c r="E70" s="5">
        <f t="shared" si="8"/>
        <v>0.9568191243102705</v>
      </c>
      <c r="F70" s="5">
        <f t="shared" si="8"/>
        <v>0.9096813023534212</v>
      </c>
      <c r="G70" s="5">
        <f t="shared" si="8"/>
        <v>0.9096813023534212</v>
      </c>
      <c r="H70" s="5">
        <f t="shared" si="8"/>
        <v>0</v>
      </c>
      <c r="I70" s="5">
        <f t="shared" si="8"/>
        <v>0.9243987970287205</v>
      </c>
      <c r="J70" s="5">
        <f t="shared" si="8"/>
        <v>0.9588147278784928</v>
      </c>
      <c r="K70" s="5">
        <f t="shared" si="8"/>
        <v>0.9587802493266883</v>
      </c>
    </row>
    <row r="71" spans="1:11" ht="12.75" hidden="1">
      <c r="A71" s="1" t="s">
        <v>110</v>
      </c>
      <c r="B71" s="1">
        <f>+B83</f>
        <v>730957034</v>
      </c>
      <c r="C71" s="1">
        <f aca="true" t="shared" si="9" ref="C71:K71">+C83</f>
        <v>749896756</v>
      </c>
      <c r="D71" s="1">
        <f t="shared" si="9"/>
        <v>806962327</v>
      </c>
      <c r="E71" s="1">
        <f t="shared" si="9"/>
        <v>899438292</v>
      </c>
      <c r="F71" s="1">
        <f t="shared" si="9"/>
        <v>894638292</v>
      </c>
      <c r="G71" s="1">
        <f t="shared" si="9"/>
        <v>894638292</v>
      </c>
      <c r="H71" s="1">
        <f t="shared" si="9"/>
        <v>1186724853</v>
      </c>
      <c r="I71" s="1">
        <f t="shared" si="9"/>
        <v>986555166</v>
      </c>
      <c r="J71" s="1">
        <f t="shared" si="9"/>
        <v>1112131295</v>
      </c>
      <c r="K71" s="1">
        <f t="shared" si="9"/>
        <v>1209565053</v>
      </c>
    </row>
    <row r="72" spans="1:11" ht="12.75" hidden="1">
      <c r="A72" s="1" t="s">
        <v>111</v>
      </c>
      <c r="B72" s="1">
        <f>+B77</f>
        <v>728926540</v>
      </c>
      <c r="C72" s="1">
        <f aca="true" t="shared" si="10" ref="C72:K72">+C77</f>
        <v>866757601</v>
      </c>
      <c r="D72" s="1">
        <f t="shared" si="10"/>
        <v>979415336</v>
      </c>
      <c r="E72" s="1">
        <f t="shared" si="10"/>
        <v>940029593</v>
      </c>
      <c r="F72" s="1">
        <f t="shared" si="10"/>
        <v>983463428</v>
      </c>
      <c r="G72" s="1">
        <f t="shared" si="10"/>
        <v>983463428</v>
      </c>
      <c r="H72" s="1">
        <f t="shared" si="10"/>
        <v>0</v>
      </c>
      <c r="I72" s="1">
        <f t="shared" si="10"/>
        <v>1067239777</v>
      </c>
      <c r="J72" s="1">
        <f t="shared" si="10"/>
        <v>1159902182</v>
      </c>
      <c r="K72" s="1">
        <f t="shared" si="10"/>
        <v>1261566510</v>
      </c>
    </row>
    <row r="73" spans="1:11" ht="12.75" hidden="1">
      <c r="A73" s="1" t="s">
        <v>112</v>
      </c>
      <c r="B73" s="1">
        <f>+B74</f>
        <v>47040897.16666667</v>
      </c>
      <c r="C73" s="1">
        <f aca="true" t="shared" si="11" ref="C73:K73">+(C78+C80+C81+C82)-(B78+B80+B81+B82)</f>
        <v>48995473</v>
      </c>
      <c r="D73" s="1">
        <f t="shared" si="11"/>
        <v>32200902</v>
      </c>
      <c r="E73" s="1">
        <f t="shared" si="11"/>
        <v>27133786</v>
      </c>
      <c r="F73" s="1">
        <f>+(F78+F80+F81+F82)-(D78+D80+D81+D82)</f>
        <v>128122728</v>
      </c>
      <c r="G73" s="1">
        <f>+(G78+G80+G81+G82)-(D78+D80+D81+D82)</f>
        <v>128122728</v>
      </c>
      <c r="H73" s="1">
        <f>+(H78+H80+H81+H82)-(D78+D80+D81+D82)</f>
        <v>-18267221</v>
      </c>
      <c r="I73" s="1">
        <f>+(I78+I80+I81+I82)-(E78+E80+E81+E82)</f>
        <v>13207990</v>
      </c>
      <c r="J73" s="1">
        <f t="shared" si="11"/>
        <v>26468055</v>
      </c>
      <c r="K73" s="1">
        <f t="shared" si="11"/>
        <v>31230421</v>
      </c>
    </row>
    <row r="74" spans="1:11" ht="12.75" hidden="1">
      <c r="A74" s="1" t="s">
        <v>113</v>
      </c>
      <c r="B74" s="1">
        <f>+TREND(C74:E74)</f>
        <v>47040897.16666667</v>
      </c>
      <c r="C74" s="1">
        <f>+C73</f>
        <v>48995473</v>
      </c>
      <c r="D74" s="1">
        <f aca="true" t="shared" si="12" ref="D74:K74">+D73</f>
        <v>32200902</v>
      </c>
      <c r="E74" s="1">
        <f t="shared" si="12"/>
        <v>27133786</v>
      </c>
      <c r="F74" s="1">
        <f t="shared" si="12"/>
        <v>128122728</v>
      </c>
      <c r="G74" s="1">
        <f t="shared" si="12"/>
        <v>128122728</v>
      </c>
      <c r="H74" s="1">
        <f t="shared" si="12"/>
        <v>-18267221</v>
      </c>
      <c r="I74" s="1">
        <f t="shared" si="12"/>
        <v>13207990</v>
      </c>
      <c r="J74" s="1">
        <f t="shared" si="12"/>
        <v>26468055</v>
      </c>
      <c r="K74" s="1">
        <f t="shared" si="12"/>
        <v>31230421</v>
      </c>
    </row>
    <row r="75" spans="1:11" ht="12.75" hidden="1">
      <c r="A75" s="1" t="s">
        <v>114</v>
      </c>
      <c r="B75" s="1">
        <f>+B84-(((B80+B81+B78)*B70)-B79)</f>
        <v>342982955.8417668</v>
      </c>
      <c r="C75" s="1">
        <f aca="true" t="shared" si="13" ref="C75:K75">+C84-(((C80+C81+C78)*C70)-C79)</f>
        <v>358183162.241569</v>
      </c>
      <c r="D75" s="1">
        <f t="shared" si="13"/>
        <v>356165728.71042967</v>
      </c>
      <c r="E75" s="1">
        <f t="shared" si="13"/>
        <v>291527127.3676308</v>
      </c>
      <c r="F75" s="1">
        <f t="shared" si="13"/>
        <v>214957261.04294252</v>
      </c>
      <c r="G75" s="1">
        <f t="shared" si="13"/>
        <v>214957261.04294252</v>
      </c>
      <c r="H75" s="1">
        <f t="shared" si="13"/>
        <v>513508193</v>
      </c>
      <c r="I75" s="1">
        <f t="shared" si="13"/>
        <v>252001567.01311857</v>
      </c>
      <c r="J75" s="1">
        <f t="shared" si="13"/>
        <v>221883613.41385752</v>
      </c>
      <c r="K75" s="1">
        <f t="shared" si="13"/>
        <v>204093891.35544318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728926540</v>
      </c>
      <c r="C77" s="3">
        <v>866757601</v>
      </c>
      <c r="D77" s="3">
        <v>979415336</v>
      </c>
      <c r="E77" s="3">
        <v>940029593</v>
      </c>
      <c r="F77" s="3">
        <v>983463428</v>
      </c>
      <c r="G77" s="3">
        <v>983463428</v>
      </c>
      <c r="H77" s="3">
        <v>0</v>
      </c>
      <c r="I77" s="3">
        <v>1067239777</v>
      </c>
      <c r="J77" s="3">
        <v>1159902182</v>
      </c>
      <c r="K77" s="3">
        <v>1261566510</v>
      </c>
    </row>
    <row r="78" spans="1:11" ht="12.75" hidden="1">
      <c r="A78" s="2" t="s">
        <v>65</v>
      </c>
      <c r="B78" s="3">
        <v>2222047</v>
      </c>
      <c r="C78" s="3">
        <v>2003461</v>
      </c>
      <c r="D78" s="3">
        <v>1690780</v>
      </c>
      <c r="E78" s="3">
        <v>1802399</v>
      </c>
      <c r="F78" s="3">
        <v>1802399</v>
      </c>
      <c r="G78" s="3">
        <v>1802399</v>
      </c>
      <c r="H78" s="3">
        <v>1726394</v>
      </c>
      <c r="I78" s="3">
        <v>1802399</v>
      </c>
      <c r="J78" s="3">
        <v>1802399</v>
      </c>
      <c r="K78" s="3">
        <v>1802399</v>
      </c>
    </row>
    <row r="79" spans="1:11" ht="12.75" hidden="1">
      <c r="A79" s="2" t="s">
        <v>66</v>
      </c>
      <c r="B79" s="3">
        <v>148765538</v>
      </c>
      <c r="C79" s="3">
        <v>179713898</v>
      </c>
      <c r="D79" s="3">
        <v>192543515</v>
      </c>
      <c r="E79" s="3">
        <v>148359411</v>
      </c>
      <c r="F79" s="3">
        <v>153292951</v>
      </c>
      <c r="G79" s="3">
        <v>153292951</v>
      </c>
      <c r="H79" s="3">
        <v>167540218</v>
      </c>
      <c r="I79" s="3">
        <v>115789365</v>
      </c>
      <c r="J79" s="3">
        <v>112456789</v>
      </c>
      <c r="K79" s="3">
        <v>112456789</v>
      </c>
    </row>
    <row r="80" spans="1:11" ht="12.75" hidden="1">
      <c r="A80" s="2" t="s">
        <v>67</v>
      </c>
      <c r="B80" s="3">
        <v>59214916</v>
      </c>
      <c r="C80" s="3">
        <v>71048147</v>
      </c>
      <c r="D80" s="3">
        <v>95834489</v>
      </c>
      <c r="E80" s="3">
        <v>131843595</v>
      </c>
      <c r="F80" s="3">
        <v>132043595</v>
      </c>
      <c r="G80" s="3">
        <v>132043595</v>
      </c>
      <c r="H80" s="3">
        <v>116978669</v>
      </c>
      <c r="I80" s="3">
        <v>118188385</v>
      </c>
      <c r="J80" s="3">
        <v>130678040</v>
      </c>
      <c r="K80" s="3">
        <v>146455261</v>
      </c>
    </row>
    <row r="81" spans="1:11" ht="12.75" hidden="1">
      <c r="A81" s="2" t="s">
        <v>68</v>
      </c>
      <c r="B81" s="3">
        <v>51051815</v>
      </c>
      <c r="C81" s="3">
        <v>88453368</v>
      </c>
      <c r="D81" s="3">
        <v>96059963</v>
      </c>
      <c r="E81" s="3">
        <v>87152200</v>
      </c>
      <c r="F81" s="3">
        <v>187941142</v>
      </c>
      <c r="G81" s="3">
        <v>187941142</v>
      </c>
      <c r="H81" s="3">
        <v>56882361</v>
      </c>
      <c r="I81" s="3">
        <v>114015400</v>
      </c>
      <c r="J81" s="3">
        <v>127993800</v>
      </c>
      <c r="K81" s="3">
        <v>143447000</v>
      </c>
    </row>
    <row r="82" spans="1:11" ht="12.75" hidden="1">
      <c r="A82" s="2" t="s">
        <v>69</v>
      </c>
      <c r="B82" s="3">
        <v>169492</v>
      </c>
      <c r="C82" s="3">
        <v>148767</v>
      </c>
      <c r="D82" s="3">
        <v>269413</v>
      </c>
      <c r="E82" s="3">
        <v>190237</v>
      </c>
      <c r="F82" s="3">
        <v>190237</v>
      </c>
      <c r="G82" s="3">
        <v>190237</v>
      </c>
      <c r="H82" s="3">
        <v>0</v>
      </c>
      <c r="I82" s="3">
        <v>190237</v>
      </c>
      <c r="J82" s="3">
        <v>190237</v>
      </c>
      <c r="K82" s="3">
        <v>190237</v>
      </c>
    </row>
    <row r="83" spans="1:11" ht="12.75" hidden="1">
      <c r="A83" s="2" t="s">
        <v>70</v>
      </c>
      <c r="B83" s="3">
        <v>730957034</v>
      </c>
      <c r="C83" s="3">
        <v>749896756</v>
      </c>
      <c r="D83" s="3">
        <v>806962327</v>
      </c>
      <c r="E83" s="3">
        <v>899438292</v>
      </c>
      <c r="F83" s="3">
        <v>894638292</v>
      </c>
      <c r="G83" s="3">
        <v>894638292</v>
      </c>
      <c r="H83" s="3">
        <v>1186724853</v>
      </c>
      <c r="I83" s="3">
        <v>986555166</v>
      </c>
      <c r="J83" s="3">
        <v>1112131295</v>
      </c>
      <c r="K83" s="3">
        <v>1209565053</v>
      </c>
    </row>
    <row r="84" spans="1:11" ht="12.75" hidden="1">
      <c r="A84" s="2" t="s">
        <v>71</v>
      </c>
      <c r="B84" s="3">
        <v>307019544</v>
      </c>
      <c r="C84" s="3">
        <v>318199285</v>
      </c>
      <c r="D84" s="3">
        <v>323121441</v>
      </c>
      <c r="E84" s="3">
        <v>354431651</v>
      </c>
      <c r="F84" s="3">
        <v>354388051</v>
      </c>
      <c r="G84" s="3">
        <v>354388051</v>
      </c>
      <c r="H84" s="3">
        <v>345967975</v>
      </c>
      <c r="I84" s="3">
        <v>352527237</v>
      </c>
      <c r="J84" s="3">
        <v>359173361</v>
      </c>
      <c r="K84" s="3">
        <v>371317769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66833152</v>
      </c>
      <c r="C5" s="6">
        <v>84677864</v>
      </c>
      <c r="D5" s="23">
        <v>88603925</v>
      </c>
      <c r="E5" s="24">
        <v>93731123</v>
      </c>
      <c r="F5" s="6">
        <v>93731123</v>
      </c>
      <c r="G5" s="25">
        <v>93731123</v>
      </c>
      <c r="H5" s="26">
        <v>0</v>
      </c>
      <c r="I5" s="24">
        <v>99344797</v>
      </c>
      <c r="J5" s="6">
        <v>105205760</v>
      </c>
      <c r="K5" s="25">
        <v>111096950</v>
      </c>
    </row>
    <row r="6" spans="1:11" ht="13.5">
      <c r="A6" s="22" t="s">
        <v>18</v>
      </c>
      <c r="B6" s="6">
        <v>345283980</v>
      </c>
      <c r="C6" s="6">
        <v>386017936</v>
      </c>
      <c r="D6" s="23">
        <v>403769113</v>
      </c>
      <c r="E6" s="24">
        <v>428684590</v>
      </c>
      <c r="F6" s="6">
        <v>428681590</v>
      </c>
      <c r="G6" s="25">
        <v>428681590</v>
      </c>
      <c r="H6" s="26">
        <v>0</v>
      </c>
      <c r="I6" s="24">
        <v>474292725</v>
      </c>
      <c r="J6" s="6">
        <v>502275290</v>
      </c>
      <c r="K6" s="25">
        <v>530405070</v>
      </c>
    </row>
    <row r="7" spans="1:11" ht="13.5">
      <c r="A7" s="22" t="s">
        <v>19</v>
      </c>
      <c r="B7" s="6">
        <v>7640539</v>
      </c>
      <c r="C7" s="6">
        <v>5696891</v>
      </c>
      <c r="D7" s="23">
        <v>9427895</v>
      </c>
      <c r="E7" s="24">
        <v>7200000</v>
      </c>
      <c r="F7" s="6">
        <v>7200000</v>
      </c>
      <c r="G7" s="25">
        <v>7200000</v>
      </c>
      <c r="H7" s="26">
        <v>0</v>
      </c>
      <c r="I7" s="24">
        <v>9000000</v>
      </c>
      <c r="J7" s="6">
        <v>9531000</v>
      </c>
      <c r="K7" s="25">
        <v>10064740</v>
      </c>
    </row>
    <row r="8" spans="1:11" ht="13.5">
      <c r="A8" s="22" t="s">
        <v>20</v>
      </c>
      <c r="B8" s="6">
        <v>93695427</v>
      </c>
      <c r="C8" s="6">
        <v>104193506</v>
      </c>
      <c r="D8" s="23">
        <v>117722200</v>
      </c>
      <c r="E8" s="24">
        <v>127075569</v>
      </c>
      <c r="F8" s="6">
        <v>148677475</v>
      </c>
      <c r="G8" s="25">
        <v>148677475</v>
      </c>
      <c r="H8" s="26">
        <v>0</v>
      </c>
      <c r="I8" s="24">
        <v>116837492</v>
      </c>
      <c r="J8" s="6">
        <v>151072616</v>
      </c>
      <c r="K8" s="25">
        <v>209305000</v>
      </c>
    </row>
    <row r="9" spans="1:11" ht="13.5">
      <c r="A9" s="22" t="s">
        <v>21</v>
      </c>
      <c r="B9" s="6">
        <v>36172750</v>
      </c>
      <c r="C9" s="6">
        <v>52473634</v>
      </c>
      <c r="D9" s="23">
        <v>103860059</v>
      </c>
      <c r="E9" s="24">
        <v>48692050</v>
      </c>
      <c r="F9" s="6">
        <v>86790159</v>
      </c>
      <c r="G9" s="25">
        <v>86790159</v>
      </c>
      <c r="H9" s="26">
        <v>0</v>
      </c>
      <c r="I9" s="24">
        <v>90373835</v>
      </c>
      <c r="J9" s="6">
        <v>95644290</v>
      </c>
      <c r="K9" s="25">
        <v>101001320</v>
      </c>
    </row>
    <row r="10" spans="1:11" ht="25.5">
      <c r="A10" s="27" t="s">
        <v>103</v>
      </c>
      <c r="B10" s="28">
        <f>SUM(B5:B9)</f>
        <v>549625848</v>
      </c>
      <c r="C10" s="29">
        <f aca="true" t="shared" si="0" ref="C10:K10">SUM(C5:C9)</f>
        <v>633059831</v>
      </c>
      <c r="D10" s="30">
        <f t="shared" si="0"/>
        <v>723383192</v>
      </c>
      <c r="E10" s="28">
        <f t="shared" si="0"/>
        <v>705383332</v>
      </c>
      <c r="F10" s="29">
        <f t="shared" si="0"/>
        <v>765080347</v>
      </c>
      <c r="G10" s="31">
        <f t="shared" si="0"/>
        <v>765080347</v>
      </c>
      <c r="H10" s="32">
        <f t="shared" si="0"/>
        <v>0</v>
      </c>
      <c r="I10" s="28">
        <f t="shared" si="0"/>
        <v>789848849</v>
      </c>
      <c r="J10" s="29">
        <f t="shared" si="0"/>
        <v>863728956</v>
      </c>
      <c r="K10" s="31">
        <f t="shared" si="0"/>
        <v>961873080</v>
      </c>
    </row>
    <row r="11" spans="1:11" ht="13.5">
      <c r="A11" s="22" t="s">
        <v>22</v>
      </c>
      <c r="B11" s="6">
        <v>174298239</v>
      </c>
      <c r="C11" s="6">
        <v>188608845</v>
      </c>
      <c r="D11" s="23">
        <v>198841513</v>
      </c>
      <c r="E11" s="24">
        <v>234580613</v>
      </c>
      <c r="F11" s="6">
        <v>221272560</v>
      </c>
      <c r="G11" s="25">
        <v>221272560</v>
      </c>
      <c r="H11" s="26">
        <v>0</v>
      </c>
      <c r="I11" s="24">
        <v>245518648</v>
      </c>
      <c r="J11" s="6">
        <v>259566172</v>
      </c>
      <c r="K11" s="25">
        <v>274106050</v>
      </c>
    </row>
    <row r="12" spans="1:11" ht="13.5">
      <c r="A12" s="22" t="s">
        <v>23</v>
      </c>
      <c r="B12" s="6">
        <v>11956596</v>
      </c>
      <c r="C12" s="6">
        <v>12823082</v>
      </c>
      <c r="D12" s="23">
        <v>13693297</v>
      </c>
      <c r="E12" s="24">
        <v>14521570</v>
      </c>
      <c r="F12" s="6">
        <v>14536760</v>
      </c>
      <c r="G12" s="25">
        <v>14536760</v>
      </c>
      <c r="H12" s="26">
        <v>0</v>
      </c>
      <c r="I12" s="24">
        <v>15407530</v>
      </c>
      <c r="J12" s="6">
        <v>16355150</v>
      </c>
      <c r="K12" s="25">
        <v>17311970</v>
      </c>
    </row>
    <row r="13" spans="1:11" ht="13.5">
      <c r="A13" s="22" t="s">
        <v>104</v>
      </c>
      <c r="B13" s="6">
        <v>64418821</v>
      </c>
      <c r="C13" s="6">
        <v>68962738</v>
      </c>
      <c r="D13" s="23">
        <v>68660089</v>
      </c>
      <c r="E13" s="24">
        <v>69304386</v>
      </c>
      <c r="F13" s="6">
        <v>69304444</v>
      </c>
      <c r="G13" s="25">
        <v>69304444</v>
      </c>
      <c r="H13" s="26">
        <v>0</v>
      </c>
      <c r="I13" s="24">
        <v>73080295</v>
      </c>
      <c r="J13" s="6">
        <v>72026825</v>
      </c>
      <c r="K13" s="25">
        <v>69692849</v>
      </c>
    </row>
    <row r="14" spans="1:11" ht="13.5">
      <c r="A14" s="22" t="s">
        <v>24</v>
      </c>
      <c r="B14" s="6">
        <v>27575544</v>
      </c>
      <c r="C14" s="6">
        <v>25261053</v>
      </c>
      <c r="D14" s="23">
        <v>28637978</v>
      </c>
      <c r="E14" s="24">
        <v>25867272</v>
      </c>
      <c r="F14" s="6">
        <v>25867287</v>
      </c>
      <c r="G14" s="25">
        <v>25867287</v>
      </c>
      <c r="H14" s="26">
        <v>0</v>
      </c>
      <c r="I14" s="24">
        <v>28683535</v>
      </c>
      <c r="J14" s="6">
        <v>27943653</v>
      </c>
      <c r="K14" s="25">
        <v>26256219</v>
      </c>
    </row>
    <row r="15" spans="1:11" ht="13.5">
      <c r="A15" s="22" t="s">
        <v>25</v>
      </c>
      <c r="B15" s="6">
        <v>214320288</v>
      </c>
      <c r="C15" s="6">
        <v>242313921</v>
      </c>
      <c r="D15" s="23">
        <v>254291644</v>
      </c>
      <c r="E15" s="24">
        <v>287300580</v>
      </c>
      <c r="F15" s="6">
        <v>287481814</v>
      </c>
      <c r="G15" s="25">
        <v>287481814</v>
      </c>
      <c r="H15" s="26">
        <v>0</v>
      </c>
      <c r="I15" s="24">
        <v>313784205</v>
      </c>
      <c r="J15" s="6">
        <v>332069164</v>
      </c>
      <c r="K15" s="25">
        <v>346153729</v>
      </c>
    </row>
    <row r="16" spans="1:11" ht="13.5">
      <c r="A16" s="33" t="s">
        <v>26</v>
      </c>
      <c r="B16" s="6">
        <v>148800</v>
      </c>
      <c r="C16" s="6">
        <v>27600</v>
      </c>
      <c r="D16" s="23">
        <v>131600</v>
      </c>
      <c r="E16" s="24">
        <v>200000</v>
      </c>
      <c r="F16" s="6">
        <v>200000</v>
      </c>
      <c r="G16" s="25">
        <v>200000</v>
      </c>
      <c r="H16" s="26">
        <v>0</v>
      </c>
      <c r="I16" s="24">
        <v>260000</v>
      </c>
      <c r="J16" s="6">
        <v>275340</v>
      </c>
      <c r="K16" s="25">
        <v>290770</v>
      </c>
    </row>
    <row r="17" spans="1:11" ht="13.5">
      <c r="A17" s="22" t="s">
        <v>27</v>
      </c>
      <c r="B17" s="6">
        <v>110975482</v>
      </c>
      <c r="C17" s="6">
        <v>116637897</v>
      </c>
      <c r="D17" s="23">
        <v>182559453</v>
      </c>
      <c r="E17" s="24">
        <v>122029234</v>
      </c>
      <c r="F17" s="6">
        <v>172870925</v>
      </c>
      <c r="G17" s="25">
        <v>172870925</v>
      </c>
      <c r="H17" s="26">
        <v>0</v>
      </c>
      <c r="I17" s="24">
        <v>150035053</v>
      </c>
      <c r="J17" s="6">
        <v>185087660</v>
      </c>
      <c r="K17" s="25">
        <v>246484300</v>
      </c>
    </row>
    <row r="18" spans="1:11" ht="13.5">
      <c r="A18" s="34" t="s">
        <v>28</v>
      </c>
      <c r="B18" s="35">
        <f>SUM(B11:B17)</f>
        <v>603693770</v>
      </c>
      <c r="C18" s="36">
        <f aca="true" t="shared" si="1" ref="C18:K18">SUM(C11:C17)</f>
        <v>654635136</v>
      </c>
      <c r="D18" s="37">
        <f t="shared" si="1"/>
        <v>746815574</v>
      </c>
      <c r="E18" s="35">
        <f t="shared" si="1"/>
        <v>753803655</v>
      </c>
      <c r="F18" s="36">
        <f t="shared" si="1"/>
        <v>791533790</v>
      </c>
      <c r="G18" s="38">
        <f t="shared" si="1"/>
        <v>791533790</v>
      </c>
      <c r="H18" s="39">
        <f t="shared" si="1"/>
        <v>0</v>
      </c>
      <c r="I18" s="35">
        <f t="shared" si="1"/>
        <v>826769266</v>
      </c>
      <c r="J18" s="36">
        <f t="shared" si="1"/>
        <v>893323964</v>
      </c>
      <c r="K18" s="38">
        <f t="shared" si="1"/>
        <v>980295887</v>
      </c>
    </row>
    <row r="19" spans="1:11" ht="13.5">
      <c r="A19" s="34" t="s">
        <v>29</v>
      </c>
      <c r="B19" s="40">
        <f>+B10-B18</f>
        <v>-54067922</v>
      </c>
      <c r="C19" s="41">
        <f aca="true" t="shared" si="2" ref="C19:K19">+C10-C18</f>
        <v>-21575305</v>
      </c>
      <c r="D19" s="42">
        <f t="shared" si="2"/>
        <v>-23432382</v>
      </c>
      <c r="E19" s="40">
        <f t="shared" si="2"/>
        <v>-48420323</v>
      </c>
      <c r="F19" s="41">
        <f t="shared" si="2"/>
        <v>-26453443</v>
      </c>
      <c r="G19" s="43">
        <f t="shared" si="2"/>
        <v>-26453443</v>
      </c>
      <c r="H19" s="44">
        <f t="shared" si="2"/>
        <v>0</v>
      </c>
      <c r="I19" s="40">
        <f t="shared" si="2"/>
        <v>-36920417</v>
      </c>
      <c r="J19" s="41">
        <f t="shared" si="2"/>
        <v>-29595008</v>
      </c>
      <c r="K19" s="43">
        <f t="shared" si="2"/>
        <v>-18422807</v>
      </c>
    </row>
    <row r="20" spans="1:11" ht="13.5">
      <c r="A20" s="22" t="s">
        <v>30</v>
      </c>
      <c r="B20" s="24">
        <v>45733547</v>
      </c>
      <c r="C20" s="6">
        <v>66490582</v>
      </c>
      <c r="D20" s="23">
        <v>89985518</v>
      </c>
      <c r="E20" s="24">
        <v>50376744</v>
      </c>
      <c r="F20" s="6">
        <v>60263450</v>
      </c>
      <c r="G20" s="25">
        <v>60263450</v>
      </c>
      <c r="H20" s="26">
        <v>0</v>
      </c>
      <c r="I20" s="24">
        <v>65354815</v>
      </c>
      <c r="J20" s="6">
        <v>58608000</v>
      </c>
      <c r="K20" s="25">
        <v>41444000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-8334375</v>
      </c>
      <c r="C22" s="52">
        <f aca="true" t="shared" si="3" ref="C22:K22">SUM(C19:C21)</f>
        <v>44915277</v>
      </c>
      <c r="D22" s="53">
        <f t="shared" si="3"/>
        <v>66553136</v>
      </c>
      <c r="E22" s="51">
        <f t="shared" si="3"/>
        <v>1956421</v>
      </c>
      <c r="F22" s="52">
        <f t="shared" si="3"/>
        <v>33810007</v>
      </c>
      <c r="G22" s="54">
        <f t="shared" si="3"/>
        <v>33810007</v>
      </c>
      <c r="H22" s="55">
        <f t="shared" si="3"/>
        <v>0</v>
      </c>
      <c r="I22" s="51">
        <f t="shared" si="3"/>
        <v>28434398</v>
      </c>
      <c r="J22" s="52">
        <f t="shared" si="3"/>
        <v>29012992</v>
      </c>
      <c r="K22" s="54">
        <f t="shared" si="3"/>
        <v>23021193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-8334375</v>
      </c>
      <c r="C24" s="41">
        <f aca="true" t="shared" si="4" ref="C24:K24">SUM(C22:C23)</f>
        <v>44915277</v>
      </c>
      <c r="D24" s="42">
        <f t="shared" si="4"/>
        <v>66553136</v>
      </c>
      <c r="E24" s="40">
        <f t="shared" si="4"/>
        <v>1956421</v>
      </c>
      <c r="F24" s="41">
        <f t="shared" si="4"/>
        <v>33810007</v>
      </c>
      <c r="G24" s="43">
        <f t="shared" si="4"/>
        <v>33810007</v>
      </c>
      <c r="H24" s="44">
        <f t="shared" si="4"/>
        <v>0</v>
      </c>
      <c r="I24" s="40">
        <f t="shared" si="4"/>
        <v>28434398</v>
      </c>
      <c r="J24" s="41">
        <f t="shared" si="4"/>
        <v>29012992</v>
      </c>
      <c r="K24" s="43">
        <f t="shared" si="4"/>
        <v>23021193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73977533</v>
      </c>
      <c r="C27" s="7">
        <v>107618451</v>
      </c>
      <c r="D27" s="64">
        <v>127824965</v>
      </c>
      <c r="E27" s="65">
        <v>82006090</v>
      </c>
      <c r="F27" s="7">
        <v>97646145</v>
      </c>
      <c r="G27" s="66">
        <v>97646145</v>
      </c>
      <c r="H27" s="67">
        <v>0</v>
      </c>
      <c r="I27" s="65">
        <v>151930285</v>
      </c>
      <c r="J27" s="7">
        <v>86094020</v>
      </c>
      <c r="K27" s="66">
        <v>64057100</v>
      </c>
    </row>
    <row r="28" spans="1:11" ht="13.5">
      <c r="A28" s="68" t="s">
        <v>30</v>
      </c>
      <c r="B28" s="6">
        <v>39896432</v>
      </c>
      <c r="C28" s="6">
        <v>66490582</v>
      </c>
      <c r="D28" s="23">
        <v>76126805</v>
      </c>
      <c r="E28" s="24">
        <v>50376744</v>
      </c>
      <c r="F28" s="6">
        <v>60263450</v>
      </c>
      <c r="G28" s="25">
        <v>60263450</v>
      </c>
      <c r="H28" s="26">
        <v>0</v>
      </c>
      <c r="I28" s="24">
        <v>65354815</v>
      </c>
      <c r="J28" s="6">
        <v>58608000</v>
      </c>
      <c r="K28" s="25">
        <v>41444000</v>
      </c>
    </row>
    <row r="29" spans="1:11" ht="13.5">
      <c r="A29" s="22" t="s">
        <v>108</v>
      </c>
      <c r="B29" s="6">
        <v>5837116</v>
      </c>
      <c r="C29" s="6">
        <v>0</v>
      </c>
      <c r="D29" s="23">
        <v>13858713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20400678</v>
      </c>
      <c r="C30" s="6">
        <v>24974854</v>
      </c>
      <c r="D30" s="23">
        <v>24422035</v>
      </c>
      <c r="E30" s="24">
        <v>15428946</v>
      </c>
      <c r="F30" s="6">
        <v>18998813</v>
      </c>
      <c r="G30" s="25">
        <v>18998813</v>
      </c>
      <c r="H30" s="26">
        <v>0</v>
      </c>
      <c r="I30" s="24">
        <v>60000000</v>
      </c>
      <c r="J30" s="6">
        <v>0</v>
      </c>
      <c r="K30" s="25">
        <v>0</v>
      </c>
    </row>
    <row r="31" spans="1:11" ht="13.5">
      <c r="A31" s="22" t="s">
        <v>35</v>
      </c>
      <c r="B31" s="6">
        <v>7843306</v>
      </c>
      <c r="C31" s="6">
        <v>16153015</v>
      </c>
      <c r="D31" s="23">
        <v>13417413</v>
      </c>
      <c r="E31" s="24">
        <v>16200400</v>
      </c>
      <c r="F31" s="6">
        <v>18383882</v>
      </c>
      <c r="G31" s="25">
        <v>18383882</v>
      </c>
      <c r="H31" s="26">
        <v>0</v>
      </c>
      <c r="I31" s="24">
        <v>26575470</v>
      </c>
      <c r="J31" s="6">
        <v>27486020</v>
      </c>
      <c r="K31" s="25">
        <v>22613100</v>
      </c>
    </row>
    <row r="32" spans="1:11" ht="13.5">
      <c r="A32" s="34" t="s">
        <v>36</v>
      </c>
      <c r="B32" s="7">
        <f>SUM(B28:B31)</f>
        <v>73977532</v>
      </c>
      <c r="C32" s="7">
        <f aca="true" t="shared" si="5" ref="C32:K32">SUM(C28:C31)</f>
        <v>107618451</v>
      </c>
      <c r="D32" s="64">
        <f t="shared" si="5"/>
        <v>127824966</v>
      </c>
      <c r="E32" s="65">
        <f t="shared" si="5"/>
        <v>82006090</v>
      </c>
      <c r="F32" s="7">
        <f t="shared" si="5"/>
        <v>97646145</v>
      </c>
      <c r="G32" s="66">
        <f t="shared" si="5"/>
        <v>97646145</v>
      </c>
      <c r="H32" s="67">
        <f t="shared" si="5"/>
        <v>0</v>
      </c>
      <c r="I32" s="65">
        <f t="shared" si="5"/>
        <v>151930285</v>
      </c>
      <c r="J32" s="7">
        <f t="shared" si="5"/>
        <v>86094020</v>
      </c>
      <c r="K32" s="66">
        <f t="shared" si="5"/>
        <v>64057100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192143498</v>
      </c>
      <c r="C35" s="6">
        <v>267281746</v>
      </c>
      <c r="D35" s="23">
        <v>287222689</v>
      </c>
      <c r="E35" s="24">
        <v>200460181</v>
      </c>
      <c r="F35" s="6">
        <v>252789843</v>
      </c>
      <c r="G35" s="25">
        <v>252789843</v>
      </c>
      <c r="H35" s="26">
        <v>246416838</v>
      </c>
      <c r="I35" s="24">
        <v>213361297</v>
      </c>
      <c r="J35" s="6">
        <v>216041528</v>
      </c>
      <c r="K35" s="25">
        <v>210505169</v>
      </c>
    </row>
    <row r="36" spans="1:11" ht="13.5">
      <c r="A36" s="22" t="s">
        <v>39</v>
      </c>
      <c r="B36" s="6">
        <v>1817673857</v>
      </c>
      <c r="C36" s="6">
        <v>1860354511</v>
      </c>
      <c r="D36" s="23">
        <v>1930499151</v>
      </c>
      <c r="E36" s="24">
        <v>1939214912</v>
      </c>
      <c r="F36" s="6">
        <v>1949460212</v>
      </c>
      <c r="G36" s="25">
        <v>1949460212</v>
      </c>
      <c r="H36" s="26">
        <v>1940207648</v>
      </c>
      <c r="I36" s="24">
        <v>2041064762</v>
      </c>
      <c r="J36" s="6">
        <v>2055527997</v>
      </c>
      <c r="K36" s="25">
        <v>2047788220</v>
      </c>
    </row>
    <row r="37" spans="1:11" ht="13.5">
      <c r="A37" s="22" t="s">
        <v>40</v>
      </c>
      <c r="B37" s="6">
        <v>125106758</v>
      </c>
      <c r="C37" s="6">
        <v>154324440</v>
      </c>
      <c r="D37" s="23">
        <v>184857457</v>
      </c>
      <c r="E37" s="24">
        <v>129720100</v>
      </c>
      <c r="F37" s="6">
        <v>128916100</v>
      </c>
      <c r="G37" s="25">
        <v>128916100</v>
      </c>
      <c r="H37" s="26">
        <v>132082126</v>
      </c>
      <c r="I37" s="24">
        <v>112724244</v>
      </c>
      <c r="J37" s="6">
        <v>108268609</v>
      </c>
      <c r="K37" s="25">
        <v>101839639</v>
      </c>
    </row>
    <row r="38" spans="1:11" ht="13.5">
      <c r="A38" s="22" t="s">
        <v>41</v>
      </c>
      <c r="B38" s="6">
        <v>369161876</v>
      </c>
      <c r="C38" s="6">
        <v>415243867</v>
      </c>
      <c r="D38" s="23">
        <v>407772106</v>
      </c>
      <c r="E38" s="24">
        <v>382499595</v>
      </c>
      <c r="F38" s="6">
        <v>392934888</v>
      </c>
      <c r="G38" s="25">
        <v>392934888</v>
      </c>
      <c r="H38" s="26">
        <v>407946569</v>
      </c>
      <c r="I38" s="24">
        <v>475856427</v>
      </c>
      <c r="J38" s="6">
        <v>490035091</v>
      </c>
      <c r="K38" s="25">
        <v>513463982</v>
      </c>
    </row>
    <row r="39" spans="1:11" ht="13.5">
      <c r="A39" s="22" t="s">
        <v>42</v>
      </c>
      <c r="B39" s="6">
        <v>1515548722</v>
      </c>
      <c r="C39" s="6">
        <v>1558067950</v>
      </c>
      <c r="D39" s="23">
        <v>1625092277</v>
      </c>
      <c r="E39" s="24">
        <v>1627455398</v>
      </c>
      <c r="F39" s="6">
        <v>1680399067</v>
      </c>
      <c r="G39" s="25">
        <v>1680399067</v>
      </c>
      <c r="H39" s="26">
        <v>1646595791</v>
      </c>
      <c r="I39" s="24">
        <v>1665845388</v>
      </c>
      <c r="J39" s="6">
        <v>1673265825</v>
      </c>
      <c r="K39" s="25">
        <v>1642989768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68238450</v>
      </c>
      <c r="C42" s="6">
        <v>122487847</v>
      </c>
      <c r="D42" s="23">
        <v>161627109</v>
      </c>
      <c r="E42" s="24">
        <v>66142903</v>
      </c>
      <c r="F42" s="6">
        <v>81309424</v>
      </c>
      <c r="G42" s="25">
        <v>81309424</v>
      </c>
      <c r="H42" s="26">
        <v>83087111</v>
      </c>
      <c r="I42" s="24">
        <v>105613721</v>
      </c>
      <c r="J42" s="6">
        <v>103674034</v>
      </c>
      <c r="K42" s="25">
        <v>95688051</v>
      </c>
    </row>
    <row r="43" spans="1:11" ht="13.5">
      <c r="A43" s="22" t="s">
        <v>45</v>
      </c>
      <c r="B43" s="6">
        <v>-16327838</v>
      </c>
      <c r="C43" s="6">
        <v>-91657120</v>
      </c>
      <c r="D43" s="23">
        <v>-173152280</v>
      </c>
      <c r="E43" s="24">
        <v>-81606090</v>
      </c>
      <c r="F43" s="6">
        <v>-97346145</v>
      </c>
      <c r="G43" s="25">
        <v>-97346145</v>
      </c>
      <c r="H43" s="26">
        <v>-73448777</v>
      </c>
      <c r="I43" s="24">
        <v>-151730285</v>
      </c>
      <c r="J43" s="6">
        <v>-85894020</v>
      </c>
      <c r="K43" s="25">
        <v>-63857100</v>
      </c>
    </row>
    <row r="44" spans="1:11" ht="13.5">
      <c r="A44" s="22" t="s">
        <v>46</v>
      </c>
      <c r="B44" s="6">
        <v>-23531285</v>
      </c>
      <c r="C44" s="6">
        <v>25498164</v>
      </c>
      <c r="D44" s="23">
        <v>-28289920</v>
      </c>
      <c r="E44" s="24">
        <v>-26218195</v>
      </c>
      <c r="F44" s="6">
        <v>-26218195</v>
      </c>
      <c r="G44" s="25">
        <v>-26218195</v>
      </c>
      <c r="H44" s="26">
        <v>-26095644</v>
      </c>
      <c r="I44" s="24">
        <v>35210396</v>
      </c>
      <c r="J44" s="6">
        <v>-21669055</v>
      </c>
      <c r="K44" s="25">
        <v>-15869646</v>
      </c>
    </row>
    <row r="45" spans="1:11" ht="13.5">
      <c r="A45" s="34" t="s">
        <v>47</v>
      </c>
      <c r="B45" s="7">
        <v>65659974</v>
      </c>
      <c r="C45" s="7">
        <v>121988865</v>
      </c>
      <c r="D45" s="64">
        <v>82173774</v>
      </c>
      <c r="E45" s="65">
        <v>70264731</v>
      </c>
      <c r="F45" s="7">
        <v>124918858</v>
      </c>
      <c r="G45" s="66">
        <v>124918858</v>
      </c>
      <c r="H45" s="67">
        <v>128529615</v>
      </c>
      <c r="I45" s="65">
        <v>84124332</v>
      </c>
      <c r="J45" s="7">
        <v>80235291</v>
      </c>
      <c r="K45" s="66">
        <v>96196596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100659974</v>
      </c>
      <c r="C48" s="6">
        <v>151988865</v>
      </c>
      <c r="D48" s="23">
        <v>167173774</v>
      </c>
      <c r="E48" s="24">
        <v>80589181</v>
      </c>
      <c r="F48" s="6">
        <v>124918843</v>
      </c>
      <c r="G48" s="25">
        <v>124918843</v>
      </c>
      <c r="H48" s="26">
        <v>128534217</v>
      </c>
      <c r="I48" s="24">
        <v>84124000</v>
      </c>
      <c r="J48" s="6">
        <v>80235000</v>
      </c>
      <c r="K48" s="25">
        <v>96197000</v>
      </c>
    </row>
    <row r="49" spans="1:11" ht="13.5">
      <c r="A49" s="22" t="s">
        <v>50</v>
      </c>
      <c r="B49" s="6">
        <f>+B75</f>
        <v>28883848.090519845</v>
      </c>
      <c r="C49" s="6">
        <f aca="true" t="shared" si="6" ref="C49:K49">+C75</f>
        <v>29050222.976106346</v>
      </c>
      <c r="D49" s="23">
        <f t="shared" si="6"/>
        <v>99316447.33890271</v>
      </c>
      <c r="E49" s="24">
        <f t="shared" si="6"/>
        <v>10590705.24729</v>
      </c>
      <c r="F49" s="6">
        <f t="shared" si="6"/>
        <v>5845560.011235312</v>
      </c>
      <c r="G49" s="25">
        <f t="shared" si="6"/>
        <v>5845560.011235312</v>
      </c>
      <c r="H49" s="26">
        <f t="shared" si="6"/>
        <v>118205653</v>
      </c>
      <c r="I49" s="24">
        <f t="shared" si="6"/>
        <v>5397935.406492069</v>
      </c>
      <c r="J49" s="6">
        <f t="shared" si="6"/>
        <v>2155378.8699040413</v>
      </c>
      <c r="K49" s="25">
        <f t="shared" si="6"/>
        <v>-1481031.7947416604</v>
      </c>
    </row>
    <row r="50" spans="1:11" ht="13.5">
      <c r="A50" s="34" t="s">
        <v>51</v>
      </c>
      <c r="B50" s="7">
        <f>+B48-B49</f>
        <v>71776125.90948015</v>
      </c>
      <c r="C50" s="7">
        <f aca="true" t="shared" si="7" ref="C50:K50">+C48-C49</f>
        <v>122938642.02389365</v>
      </c>
      <c r="D50" s="64">
        <f t="shared" si="7"/>
        <v>67857326.66109729</v>
      </c>
      <c r="E50" s="65">
        <f t="shared" si="7"/>
        <v>69998475.75271</v>
      </c>
      <c r="F50" s="7">
        <f t="shared" si="7"/>
        <v>119073282.98876469</v>
      </c>
      <c r="G50" s="66">
        <f t="shared" si="7"/>
        <v>119073282.98876469</v>
      </c>
      <c r="H50" s="67">
        <f t="shared" si="7"/>
        <v>10328564</v>
      </c>
      <c r="I50" s="65">
        <f t="shared" si="7"/>
        <v>78726064.59350793</v>
      </c>
      <c r="J50" s="7">
        <f t="shared" si="7"/>
        <v>78079621.13009596</v>
      </c>
      <c r="K50" s="66">
        <f t="shared" si="7"/>
        <v>97678031.79474166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1471691039</v>
      </c>
      <c r="C53" s="6">
        <v>1903057213</v>
      </c>
      <c r="D53" s="23">
        <v>1911525074</v>
      </c>
      <c r="E53" s="24">
        <v>1917232374</v>
      </c>
      <c r="F53" s="6">
        <v>1932872429</v>
      </c>
      <c r="G53" s="25">
        <v>1932872429</v>
      </c>
      <c r="H53" s="26">
        <v>1835226284</v>
      </c>
      <c r="I53" s="24">
        <v>2023721847</v>
      </c>
      <c r="J53" s="6">
        <v>2028808332</v>
      </c>
      <c r="K53" s="25">
        <v>2010487300</v>
      </c>
    </row>
    <row r="54" spans="1:11" ht="13.5">
      <c r="A54" s="22" t="s">
        <v>104</v>
      </c>
      <c r="B54" s="6">
        <v>64418821</v>
      </c>
      <c r="C54" s="6">
        <v>68962738</v>
      </c>
      <c r="D54" s="23">
        <v>68660089</v>
      </c>
      <c r="E54" s="24">
        <v>69304386</v>
      </c>
      <c r="F54" s="6">
        <v>69304444</v>
      </c>
      <c r="G54" s="25">
        <v>69304444</v>
      </c>
      <c r="H54" s="26">
        <v>0</v>
      </c>
      <c r="I54" s="24">
        <v>73080295</v>
      </c>
      <c r="J54" s="6">
        <v>72026825</v>
      </c>
      <c r="K54" s="25">
        <v>69692849</v>
      </c>
    </row>
    <row r="55" spans="1:11" ht="13.5">
      <c r="A55" s="22" t="s">
        <v>54</v>
      </c>
      <c r="B55" s="6">
        <v>0</v>
      </c>
      <c r="C55" s="6">
        <v>1210169</v>
      </c>
      <c r="D55" s="23">
        <v>1350955</v>
      </c>
      <c r="E55" s="24">
        <v>17361181</v>
      </c>
      <c r="F55" s="6">
        <v>35462379</v>
      </c>
      <c r="G55" s="25">
        <v>35462379</v>
      </c>
      <c r="H55" s="26">
        <v>0</v>
      </c>
      <c r="I55" s="24">
        <v>66797051</v>
      </c>
      <c r="J55" s="6">
        <v>18618834</v>
      </c>
      <c r="K55" s="25">
        <v>6601769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17943610</v>
      </c>
      <c r="C59" s="6">
        <v>21716964</v>
      </c>
      <c r="D59" s="23">
        <v>24515804</v>
      </c>
      <c r="E59" s="24">
        <v>28064592</v>
      </c>
      <c r="F59" s="6">
        <v>28064592</v>
      </c>
      <c r="G59" s="25">
        <v>28064592</v>
      </c>
      <c r="H59" s="26">
        <v>28064592</v>
      </c>
      <c r="I59" s="24">
        <v>29754548</v>
      </c>
      <c r="J59" s="6">
        <v>31472451</v>
      </c>
      <c r="K59" s="25">
        <v>33205149</v>
      </c>
    </row>
    <row r="60" spans="1:11" ht="13.5">
      <c r="A60" s="33" t="s">
        <v>58</v>
      </c>
      <c r="B60" s="6">
        <v>50396998</v>
      </c>
      <c r="C60" s="6">
        <v>35951080</v>
      </c>
      <c r="D60" s="23">
        <v>39426028</v>
      </c>
      <c r="E60" s="24">
        <v>46309270</v>
      </c>
      <c r="F60" s="6">
        <v>46309270</v>
      </c>
      <c r="G60" s="25">
        <v>46309270</v>
      </c>
      <c r="H60" s="26">
        <v>46309270</v>
      </c>
      <c r="I60" s="24">
        <v>47281115</v>
      </c>
      <c r="J60" s="6">
        <v>50028930</v>
      </c>
      <c r="K60" s="25">
        <v>52797520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924</v>
      </c>
      <c r="D62" s="93">
        <v>924</v>
      </c>
      <c r="E62" s="91">
        <v>924</v>
      </c>
      <c r="F62" s="92">
        <v>924</v>
      </c>
      <c r="G62" s="93">
        <v>924</v>
      </c>
      <c r="H62" s="94">
        <v>924</v>
      </c>
      <c r="I62" s="91">
        <v>924</v>
      </c>
      <c r="J62" s="92">
        <v>924</v>
      </c>
      <c r="K62" s="93">
        <v>924</v>
      </c>
    </row>
    <row r="63" spans="1:11" ht="13.5">
      <c r="A63" s="90" t="s">
        <v>61</v>
      </c>
      <c r="B63" s="91">
        <v>1233</v>
      </c>
      <c r="C63" s="92">
        <v>1233</v>
      </c>
      <c r="D63" s="93">
        <v>1233</v>
      </c>
      <c r="E63" s="91">
        <v>558</v>
      </c>
      <c r="F63" s="92">
        <v>558</v>
      </c>
      <c r="G63" s="93">
        <v>558</v>
      </c>
      <c r="H63" s="94">
        <v>558</v>
      </c>
      <c r="I63" s="91">
        <v>558</v>
      </c>
      <c r="J63" s="92">
        <v>558</v>
      </c>
      <c r="K63" s="93">
        <v>558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1233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1.1447164671898618</v>
      </c>
      <c r="C70" s="5">
        <f aca="true" t="shared" si="8" ref="C70:K70">IF(ISERROR(C71/C72),0,(C71/C72))</f>
        <v>1.1061337259117285</v>
      </c>
      <c r="D70" s="5">
        <f t="shared" si="8"/>
        <v>0.8697032636477797</v>
      </c>
      <c r="E70" s="5">
        <f t="shared" si="8"/>
        <v>0.9848512604667015</v>
      </c>
      <c r="F70" s="5">
        <f t="shared" si="8"/>
        <v>0.9228313679071742</v>
      </c>
      <c r="G70" s="5">
        <f t="shared" si="8"/>
        <v>0.9228313679071742</v>
      </c>
      <c r="H70" s="5">
        <f t="shared" si="8"/>
        <v>0</v>
      </c>
      <c r="I70" s="5">
        <f t="shared" si="8"/>
        <v>0.9274684219323259</v>
      </c>
      <c r="J70" s="5">
        <f t="shared" si="8"/>
        <v>0.9274618649286049</v>
      </c>
      <c r="K70" s="5">
        <f t="shared" si="8"/>
        <v>0.9274620449242144</v>
      </c>
    </row>
    <row r="71" spans="1:11" ht="12.75" hidden="1">
      <c r="A71" s="1" t="s">
        <v>110</v>
      </c>
      <c r="B71" s="1">
        <f>+B83</f>
        <v>513164810</v>
      </c>
      <c r="C71" s="1">
        <f aca="true" t="shared" si="9" ref="C71:K71">+C83</f>
        <v>576654793</v>
      </c>
      <c r="D71" s="1">
        <f t="shared" si="9"/>
        <v>517441936</v>
      </c>
      <c r="E71" s="1">
        <f t="shared" si="9"/>
        <v>561974022</v>
      </c>
      <c r="F71" s="1">
        <f t="shared" si="9"/>
        <v>561739707</v>
      </c>
      <c r="G71" s="1">
        <f t="shared" si="9"/>
        <v>561739707</v>
      </c>
      <c r="H71" s="1">
        <f t="shared" si="9"/>
        <v>651975247</v>
      </c>
      <c r="I71" s="1">
        <f t="shared" si="9"/>
        <v>614922097</v>
      </c>
      <c r="J71" s="1">
        <f t="shared" si="9"/>
        <v>651139757</v>
      </c>
      <c r="K71" s="1">
        <f t="shared" si="9"/>
        <v>687606476</v>
      </c>
    </row>
    <row r="72" spans="1:11" ht="12.75" hidden="1">
      <c r="A72" s="1" t="s">
        <v>111</v>
      </c>
      <c r="B72" s="1">
        <f>+B77</f>
        <v>448289882</v>
      </c>
      <c r="C72" s="1">
        <f aca="true" t="shared" si="10" ref="C72:K72">+C77</f>
        <v>521324664</v>
      </c>
      <c r="D72" s="1">
        <f t="shared" si="10"/>
        <v>594963774</v>
      </c>
      <c r="E72" s="1">
        <f t="shared" si="10"/>
        <v>570618168</v>
      </c>
      <c r="F72" s="1">
        <f t="shared" si="10"/>
        <v>608713278</v>
      </c>
      <c r="G72" s="1">
        <f t="shared" si="10"/>
        <v>608713278</v>
      </c>
      <c r="H72" s="1">
        <f t="shared" si="10"/>
        <v>0</v>
      </c>
      <c r="I72" s="1">
        <f t="shared" si="10"/>
        <v>663011357</v>
      </c>
      <c r="J72" s="1">
        <f t="shared" si="10"/>
        <v>702066340</v>
      </c>
      <c r="K72" s="1">
        <f t="shared" si="10"/>
        <v>741385030</v>
      </c>
    </row>
    <row r="73" spans="1:11" ht="12.75" hidden="1">
      <c r="A73" s="1" t="s">
        <v>112</v>
      </c>
      <c r="B73" s="1">
        <f>+B74</f>
        <v>19314462.666666668</v>
      </c>
      <c r="C73" s="1">
        <f aca="true" t="shared" si="11" ref="C73:K73">+(C78+C80+C81+C82)-(B78+B80+B81+B82)</f>
        <v>21565740</v>
      </c>
      <c r="D73" s="1">
        <f t="shared" si="11"/>
        <v>2271443</v>
      </c>
      <c r="E73" s="1">
        <f t="shared" si="11"/>
        <v>-3515190</v>
      </c>
      <c r="F73" s="1">
        <f>+(F78+F80+F81+F82)-(D78+D80+D81+D82)</f>
        <v>4484810</v>
      </c>
      <c r="G73" s="1">
        <f>+(G78+G80+G81+G82)-(D78+D80+D81+D82)</f>
        <v>4484810</v>
      </c>
      <c r="H73" s="1">
        <f>+(H78+H80+H81+H82)-(D78+D80+D81+D82)</f>
        <v>-5720429</v>
      </c>
      <c r="I73" s="1">
        <f>+(I78+I80+I81+I82)-(E78+E80+E81+E82)</f>
        <v>15426075</v>
      </c>
      <c r="J73" s="1">
        <f t="shared" si="11"/>
        <v>6675278</v>
      </c>
      <c r="K73" s="1">
        <f t="shared" si="11"/>
        <v>7143142</v>
      </c>
    </row>
    <row r="74" spans="1:11" ht="12.75" hidden="1">
      <c r="A74" s="1" t="s">
        <v>113</v>
      </c>
      <c r="B74" s="1">
        <f>+TREND(C74:E74)</f>
        <v>19314462.666666668</v>
      </c>
      <c r="C74" s="1">
        <f>+C73</f>
        <v>21565740</v>
      </c>
      <c r="D74" s="1">
        <f aca="true" t="shared" si="12" ref="D74:K74">+D73</f>
        <v>2271443</v>
      </c>
      <c r="E74" s="1">
        <f t="shared" si="12"/>
        <v>-3515190</v>
      </c>
      <c r="F74" s="1">
        <f t="shared" si="12"/>
        <v>4484810</v>
      </c>
      <c r="G74" s="1">
        <f t="shared" si="12"/>
        <v>4484810</v>
      </c>
      <c r="H74" s="1">
        <f t="shared" si="12"/>
        <v>-5720429</v>
      </c>
      <c r="I74" s="1">
        <f t="shared" si="12"/>
        <v>15426075</v>
      </c>
      <c r="J74" s="1">
        <f t="shared" si="12"/>
        <v>6675278</v>
      </c>
      <c r="K74" s="1">
        <f t="shared" si="12"/>
        <v>7143142</v>
      </c>
    </row>
    <row r="75" spans="1:11" ht="12.75" hidden="1">
      <c r="A75" s="1" t="s">
        <v>114</v>
      </c>
      <c r="B75" s="1">
        <f>+B84-(((B80+B81+B78)*B70)-B79)</f>
        <v>28883848.090519845</v>
      </c>
      <c r="C75" s="1">
        <f aca="true" t="shared" si="13" ref="C75:K75">+C84-(((C80+C81+C78)*C70)-C79)</f>
        <v>29050222.976106346</v>
      </c>
      <c r="D75" s="1">
        <f t="shared" si="13"/>
        <v>99316447.33890271</v>
      </c>
      <c r="E75" s="1">
        <f t="shared" si="13"/>
        <v>10590705.24729</v>
      </c>
      <c r="F75" s="1">
        <f t="shared" si="13"/>
        <v>5845560.011235312</v>
      </c>
      <c r="G75" s="1">
        <f t="shared" si="13"/>
        <v>5845560.011235312</v>
      </c>
      <c r="H75" s="1">
        <f t="shared" si="13"/>
        <v>118205653</v>
      </c>
      <c r="I75" s="1">
        <f t="shared" si="13"/>
        <v>5397935.406492069</v>
      </c>
      <c r="J75" s="1">
        <f t="shared" si="13"/>
        <v>2155378.8699040413</v>
      </c>
      <c r="K75" s="1">
        <f t="shared" si="13"/>
        <v>-1481031.7947416604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448289882</v>
      </c>
      <c r="C77" s="3">
        <v>521324664</v>
      </c>
      <c r="D77" s="3">
        <v>594963774</v>
      </c>
      <c r="E77" s="3">
        <v>570618168</v>
      </c>
      <c r="F77" s="3">
        <v>608713278</v>
      </c>
      <c r="G77" s="3">
        <v>608713278</v>
      </c>
      <c r="H77" s="3">
        <v>0</v>
      </c>
      <c r="I77" s="3">
        <v>663011357</v>
      </c>
      <c r="J77" s="3">
        <v>702066340</v>
      </c>
      <c r="K77" s="3">
        <v>741385030</v>
      </c>
    </row>
    <row r="78" spans="1:11" ht="12.75" hidden="1">
      <c r="A78" s="2" t="s">
        <v>65</v>
      </c>
      <c r="B78" s="3">
        <v>2920644</v>
      </c>
      <c r="C78" s="3">
        <v>10167703</v>
      </c>
      <c r="D78" s="3">
        <v>9246316</v>
      </c>
      <c r="E78" s="3">
        <v>3800000</v>
      </c>
      <c r="F78" s="3">
        <v>3800000</v>
      </c>
      <c r="G78" s="3">
        <v>3800000</v>
      </c>
      <c r="H78" s="3">
        <v>8478178</v>
      </c>
      <c r="I78" s="3">
        <v>10359778</v>
      </c>
      <c r="J78" s="3">
        <v>10965825</v>
      </c>
      <c r="K78" s="3">
        <v>11607326</v>
      </c>
    </row>
    <row r="79" spans="1:11" ht="12.75" hidden="1">
      <c r="A79" s="2" t="s">
        <v>66</v>
      </c>
      <c r="B79" s="3">
        <v>91130275</v>
      </c>
      <c r="C79" s="3">
        <v>103924918</v>
      </c>
      <c r="D79" s="3">
        <v>134660402</v>
      </c>
      <c r="E79" s="3">
        <v>67804000</v>
      </c>
      <c r="F79" s="3">
        <v>64500000</v>
      </c>
      <c r="G79" s="3">
        <v>64500000</v>
      </c>
      <c r="H79" s="3">
        <v>81070197</v>
      </c>
      <c r="I79" s="3">
        <v>64400000</v>
      </c>
      <c r="J79" s="3">
        <v>64300000</v>
      </c>
      <c r="K79" s="3">
        <v>64200000</v>
      </c>
    </row>
    <row r="80" spans="1:11" ht="12.75" hidden="1">
      <c r="A80" s="2" t="s">
        <v>67</v>
      </c>
      <c r="B80" s="3">
        <v>66903378</v>
      </c>
      <c r="C80" s="3">
        <v>68928344</v>
      </c>
      <c r="D80" s="3">
        <v>62912431</v>
      </c>
      <c r="E80" s="3">
        <v>75000000</v>
      </c>
      <c r="F80" s="3">
        <v>75000000</v>
      </c>
      <c r="G80" s="3">
        <v>75000000</v>
      </c>
      <c r="H80" s="3">
        <v>59792314</v>
      </c>
      <c r="I80" s="3">
        <v>70334725</v>
      </c>
      <c r="J80" s="3">
        <v>74566907</v>
      </c>
      <c r="K80" s="3">
        <v>79124029</v>
      </c>
    </row>
    <row r="81" spans="1:11" ht="12.75" hidden="1">
      <c r="A81" s="2" t="s">
        <v>68</v>
      </c>
      <c r="B81" s="3">
        <v>5939857</v>
      </c>
      <c r="C81" s="3">
        <v>16933419</v>
      </c>
      <c r="D81" s="3">
        <v>25786748</v>
      </c>
      <c r="E81" s="3">
        <v>17000000</v>
      </c>
      <c r="F81" s="3">
        <v>25000000</v>
      </c>
      <c r="G81" s="3">
        <v>25000000</v>
      </c>
      <c r="H81" s="3">
        <v>23954574</v>
      </c>
      <c r="I81" s="3">
        <v>28892047</v>
      </c>
      <c r="J81" s="3">
        <v>30582231</v>
      </c>
      <c r="K81" s="3">
        <v>32371291</v>
      </c>
    </row>
    <row r="82" spans="1:11" ht="12.75" hidden="1">
      <c r="A82" s="2" t="s">
        <v>69</v>
      </c>
      <c r="B82" s="3">
        <v>585128</v>
      </c>
      <c r="C82" s="3">
        <v>1885281</v>
      </c>
      <c r="D82" s="3">
        <v>2240695</v>
      </c>
      <c r="E82" s="3">
        <v>871000</v>
      </c>
      <c r="F82" s="3">
        <v>871000</v>
      </c>
      <c r="G82" s="3">
        <v>871000</v>
      </c>
      <c r="H82" s="3">
        <v>2240695</v>
      </c>
      <c r="I82" s="3">
        <v>2510525</v>
      </c>
      <c r="J82" s="3">
        <v>2657390</v>
      </c>
      <c r="K82" s="3">
        <v>2812849</v>
      </c>
    </row>
    <row r="83" spans="1:11" ht="12.75" hidden="1">
      <c r="A83" s="2" t="s">
        <v>70</v>
      </c>
      <c r="B83" s="3">
        <v>513164810</v>
      </c>
      <c r="C83" s="3">
        <v>576654793</v>
      </c>
      <c r="D83" s="3">
        <v>517441936</v>
      </c>
      <c r="E83" s="3">
        <v>561974022</v>
      </c>
      <c r="F83" s="3">
        <v>561739707</v>
      </c>
      <c r="G83" s="3">
        <v>561739707</v>
      </c>
      <c r="H83" s="3">
        <v>651975247</v>
      </c>
      <c r="I83" s="3">
        <v>614922097</v>
      </c>
      <c r="J83" s="3">
        <v>651139757</v>
      </c>
      <c r="K83" s="3">
        <v>687606476</v>
      </c>
    </row>
    <row r="84" spans="1:11" ht="12.75" hidden="1">
      <c r="A84" s="2" t="s">
        <v>71</v>
      </c>
      <c r="B84" s="3">
        <v>24481733</v>
      </c>
      <c r="C84" s="3">
        <v>31346736</v>
      </c>
      <c r="D84" s="3">
        <v>49839562</v>
      </c>
      <c r="E84" s="3">
        <v>37135456</v>
      </c>
      <c r="F84" s="3">
        <v>37135456</v>
      </c>
      <c r="G84" s="3">
        <v>37135456</v>
      </c>
      <c r="H84" s="3">
        <v>37135456</v>
      </c>
      <c r="I84" s="3">
        <v>42636000</v>
      </c>
      <c r="J84" s="3">
        <v>45547579</v>
      </c>
      <c r="K84" s="3">
        <v>48492000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27529200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28262117</v>
      </c>
      <c r="C5" s="6">
        <v>30150008</v>
      </c>
      <c r="D5" s="23">
        <v>32677712</v>
      </c>
      <c r="E5" s="24">
        <v>34592020</v>
      </c>
      <c r="F5" s="6">
        <v>33692020</v>
      </c>
      <c r="G5" s="25">
        <v>33692020</v>
      </c>
      <c r="H5" s="26">
        <v>0</v>
      </c>
      <c r="I5" s="24">
        <v>39064230</v>
      </c>
      <c r="J5" s="6">
        <v>42300510</v>
      </c>
      <c r="K5" s="25">
        <v>44931180</v>
      </c>
    </row>
    <row r="6" spans="1:11" ht="13.5">
      <c r="A6" s="22" t="s">
        <v>18</v>
      </c>
      <c r="B6" s="6">
        <v>250167952</v>
      </c>
      <c r="C6" s="6">
        <v>276233489</v>
      </c>
      <c r="D6" s="23">
        <v>294331373</v>
      </c>
      <c r="E6" s="24">
        <v>335990270</v>
      </c>
      <c r="F6" s="6">
        <v>330990270</v>
      </c>
      <c r="G6" s="25">
        <v>330990270</v>
      </c>
      <c r="H6" s="26">
        <v>0</v>
      </c>
      <c r="I6" s="24">
        <v>368515540</v>
      </c>
      <c r="J6" s="6">
        <v>408891240</v>
      </c>
      <c r="K6" s="25">
        <v>437087980</v>
      </c>
    </row>
    <row r="7" spans="1:11" ht="13.5">
      <c r="A7" s="22" t="s">
        <v>19</v>
      </c>
      <c r="B7" s="6">
        <v>3928819</v>
      </c>
      <c r="C7" s="6">
        <v>3306307</v>
      </c>
      <c r="D7" s="23">
        <v>2843597</v>
      </c>
      <c r="E7" s="24">
        <v>3513250</v>
      </c>
      <c r="F7" s="6">
        <v>2813250</v>
      </c>
      <c r="G7" s="25">
        <v>2813250</v>
      </c>
      <c r="H7" s="26">
        <v>0</v>
      </c>
      <c r="I7" s="24">
        <v>2939850</v>
      </c>
      <c r="J7" s="6">
        <v>3072150</v>
      </c>
      <c r="K7" s="25">
        <v>3210400</v>
      </c>
    </row>
    <row r="8" spans="1:11" ht="13.5">
      <c r="A8" s="22" t="s">
        <v>20</v>
      </c>
      <c r="B8" s="6">
        <v>60377467</v>
      </c>
      <c r="C8" s="6">
        <v>82118410</v>
      </c>
      <c r="D8" s="23">
        <v>75244784</v>
      </c>
      <c r="E8" s="24">
        <v>77796620</v>
      </c>
      <c r="F8" s="6">
        <v>84885183</v>
      </c>
      <c r="G8" s="25">
        <v>84885183</v>
      </c>
      <c r="H8" s="26">
        <v>0</v>
      </c>
      <c r="I8" s="24">
        <v>75991580</v>
      </c>
      <c r="J8" s="6">
        <v>116696190</v>
      </c>
      <c r="K8" s="25">
        <v>90287640</v>
      </c>
    </row>
    <row r="9" spans="1:11" ht="13.5">
      <c r="A9" s="22" t="s">
        <v>21</v>
      </c>
      <c r="B9" s="6">
        <v>25137991</v>
      </c>
      <c r="C9" s="6">
        <v>27072023</v>
      </c>
      <c r="D9" s="23">
        <v>31988872</v>
      </c>
      <c r="E9" s="24">
        <v>26971100</v>
      </c>
      <c r="F9" s="6">
        <v>37254100</v>
      </c>
      <c r="G9" s="25">
        <v>37254100</v>
      </c>
      <c r="H9" s="26">
        <v>0</v>
      </c>
      <c r="I9" s="24">
        <v>39927720</v>
      </c>
      <c r="J9" s="6">
        <v>42625930</v>
      </c>
      <c r="K9" s="25">
        <v>45611450</v>
      </c>
    </row>
    <row r="10" spans="1:11" ht="25.5">
      <c r="A10" s="27" t="s">
        <v>103</v>
      </c>
      <c r="B10" s="28">
        <f>SUM(B5:B9)</f>
        <v>367874346</v>
      </c>
      <c r="C10" s="29">
        <f aca="true" t="shared" si="0" ref="C10:K10">SUM(C5:C9)</f>
        <v>418880237</v>
      </c>
      <c r="D10" s="30">
        <f t="shared" si="0"/>
        <v>437086338</v>
      </c>
      <c r="E10" s="28">
        <f t="shared" si="0"/>
        <v>478863260</v>
      </c>
      <c r="F10" s="29">
        <f t="shared" si="0"/>
        <v>489634823</v>
      </c>
      <c r="G10" s="31">
        <f t="shared" si="0"/>
        <v>489634823</v>
      </c>
      <c r="H10" s="32">
        <f t="shared" si="0"/>
        <v>0</v>
      </c>
      <c r="I10" s="28">
        <f t="shared" si="0"/>
        <v>526438920</v>
      </c>
      <c r="J10" s="29">
        <f t="shared" si="0"/>
        <v>613586020</v>
      </c>
      <c r="K10" s="31">
        <f t="shared" si="0"/>
        <v>621128650</v>
      </c>
    </row>
    <row r="11" spans="1:11" ht="13.5">
      <c r="A11" s="22" t="s">
        <v>22</v>
      </c>
      <c r="B11" s="6">
        <v>108699245</v>
      </c>
      <c r="C11" s="6">
        <v>119879187</v>
      </c>
      <c r="D11" s="23">
        <v>129208326</v>
      </c>
      <c r="E11" s="24">
        <v>148804480</v>
      </c>
      <c r="F11" s="6">
        <v>151096948</v>
      </c>
      <c r="G11" s="25">
        <v>151096948</v>
      </c>
      <c r="H11" s="26">
        <v>0</v>
      </c>
      <c r="I11" s="24">
        <v>159969540</v>
      </c>
      <c r="J11" s="6">
        <v>168775830</v>
      </c>
      <c r="K11" s="25">
        <v>181249220</v>
      </c>
    </row>
    <row r="12" spans="1:11" ht="13.5">
      <c r="A12" s="22" t="s">
        <v>23</v>
      </c>
      <c r="B12" s="6">
        <v>6420162</v>
      </c>
      <c r="C12" s="6">
        <v>7099118</v>
      </c>
      <c r="D12" s="23">
        <v>7714307</v>
      </c>
      <c r="E12" s="24">
        <v>8403570</v>
      </c>
      <c r="F12" s="6">
        <v>8403570</v>
      </c>
      <c r="G12" s="25">
        <v>8403570</v>
      </c>
      <c r="H12" s="26">
        <v>0</v>
      </c>
      <c r="I12" s="24">
        <v>8858480</v>
      </c>
      <c r="J12" s="6">
        <v>9337990</v>
      </c>
      <c r="K12" s="25">
        <v>9843450</v>
      </c>
    </row>
    <row r="13" spans="1:11" ht="13.5">
      <c r="A13" s="22" t="s">
        <v>104</v>
      </c>
      <c r="B13" s="6">
        <v>21339384</v>
      </c>
      <c r="C13" s="6">
        <v>16814128</v>
      </c>
      <c r="D13" s="23">
        <v>20170963</v>
      </c>
      <c r="E13" s="24">
        <v>20111840</v>
      </c>
      <c r="F13" s="6">
        <v>20111840</v>
      </c>
      <c r="G13" s="25">
        <v>20111840</v>
      </c>
      <c r="H13" s="26">
        <v>0</v>
      </c>
      <c r="I13" s="24">
        <v>21744640</v>
      </c>
      <c r="J13" s="6">
        <v>26639310</v>
      </c>
      <c r="K13" s="25">
        <v>30440810</v>
      </c>
    </row>
    <row r="14" spans="1:11" ht="13.5">
      <c r="A14" s="22" t="s">
        <v>24</v>
      </c>
      <c r="B14" s="6">
        <v>7245066</v>
      </c>
      <c r="C14" s="6">
        <v>7264106</v>
      </c>
      <c r="D14" s="23">
        <v>7569831</v>
      </c>
      <c r="E14" s="24">
        <v>8049540</v>
      </c>
      <c r="F14" s="6">
        <v>8049540</v>
      </c>
      <c r="G14" s="25">
        <v>8049540</v>
      </c>
      <c r="H14" s="26">
        <v>0</v>
      </c>
      <c r="I14" s="24">
        <v>8665780</v>
      </c>
      <c r="J14" s="6">
        <v>12571930</v>
      </c>
      <c r="K14" s="25">
        <v>12779820</v>
      </c>
    </row>
    <row r="15" spans="1:11" ht="13.5">
      <c r="A15" s="22" t="s">
        <v>25</v>
      </c>
      <c r="B15" s="6">
        <v>160291451</v>
      </c>
      <c r="C15" s="6">
        <v>176635158</v>
      </c>
      <c r="D15" s="23">
        <v>184970316</v>
      </c>
      <c r="E15" s="24">
        <v>211805400</v>
      </c>
      <c r="F15" s="6">
        <v>206805400</v>
      </c>
      <c r="G15" s="25">
        <v>206805400</v>
      </c>
      <c r="H15" s="26">
        <v>0</v>
      </c>
      <c r="I15" s="24">
        <v>241735310</v>
      </c>
      <c r="J15" s="6">
        <v>255997720</v>
      </c>
      <c r="K15" s="25">
        <v>270333630</v>
      </c>
    </row>
    <row r="16" spans="1:11" ht="13.5">
      <c r="A16" s="33" t="s">
        <v>26</v>
      </c>
      <c r="B16" s="6">
        <v>73500</v>
      </c>
      <c r="C16" s="6">
        <v>0</v>
      </c>
      <c r="D16" s="23">
        <v>0</v>
      </c>
      <c r="E16" s="24">
        <v>100000</v>
      </c>
      <c r="F16" s="6">
        <v>120000</v>
      </c>
      <c r="G16" s="25">
        <v>120000</v>
      </c>
      <c r="H16" s="26">
        <v>0</v>
      </c>
      <c r="I16" s="24">
        <v>125760</v>
      </c>
      <c r="J16" s="6">
        <v>133180</v>
      </c>
      <c r="K16" s="25">
        <v>140640</v>
      </c>
    </row>
    <row r="17" spans="1:11" ht="13.5">
      <c r="A17" s="22" t="s">
        <v>27</v>
      </c>
      <c r="B17" s="6">
        <v>76088456</v>
      </c>
      <c r="C17" s="6">
        <v>78586814</v>
      </c>
      <c r="D17" s="23">
        <v>91368613</v>
      </c>
      <c r="E17" s="24">
        <v>95497260</v>
      </c>
      <c r="F17" s="6">
        <v>116853646</v>
      </c>
      <c r="G17" s="25">
        <v>116853646</v>
      </c>
      <c r="H17" s="26">
        <v>0</v>
      </c>
      <c r="I17" s="24">
        <v>113178070</v>
      </c>
      <c r="J17" s="6">
        <v>157463560</v>
      </c>
      <c r="K17" s="25">
        <v>134360870</v>
      </c>
    </row>
    <row r="18" spans="1:11" ht="13.5">
      <c r="A18" s="34" t="s">
        <v>28</v>
      </c>
      <c r="B18" s="35">
        <f>SUM(B11:B17)</f>
        <v>380157264</v>
      </c>
      <c r="C18" s="36">
        <f aca="true" t="shared" si="1" ref="C18:K18">SUM(C11:C17)</f>
        <v>406278511</v>
      </c>
      <c r="D18" s="37">
        <f t="shared" si="1"/>
        <v>441002356</v>
      </c>
      <c r="E18" s="35">
        <f t="shared" si="1"/>
        <v>492772090</v>
      </c>
      <c r="F18" s="36">
        <f t="shared" si="1"/>
        <v>511440944</v>
      </c>
      <c r="G18" s="38">
        <f t="shared" si="1"/>
        <v>511440944</v>
      </c>
      <c r="H18" s="39">
        <f t="shared" si="1"/>
        <v>0</v>
      </c>
      <c r="I18" s="35">
        <f t="shared" si="1"/>
        <v>554277580</v>
      </c>
      <c r="J18" s="36">
        <f t="shared" si="1"/>
        <v>630919520</v>
      </c>
      <c r="K18" s="38">
        <f t="shared" si="1"/>
        <v>639148440</v>
      </c>
    </row>
    <row r="19" spans="1:11" ht="13.5">
      <c r="A19" s="34" t="s">
        <v>29</v>
      </c>
      <c r="B19" s="40">
        <f>+B10-B18</f>
        <v>-12282918</v>
      </c>
      <c r="C19" s="41">
        <f aca="true" t="shared" si="2" ref="C19:K19">+C10-C18</f>
        <v>12601726</v>
      </c>
      <c r="D19" s="42">
        <f t="shared" si="2"/>
        <v>-3916018</v>
      </c>
      <c r="E19" s="40">
        <f t="shared" si="2"/>
        <v>-13908830</v>
      </c>
      <c r="F19" s="41">
        <f t="shared" si="2"/>
        <v>-21806121</v>
      </c>
      <c r="G19" s="43">
        <f t="shared" si="2"/>
        <v>-21806121</v>
      </c>
      <c r="H19" s="44">
        <f t="shared" si="2"/>
        <v>0</v>
      </c>
      <c r="I19" s="40">
        <f t="shared" si="2"/>
        <v>-27838660</v>
      </c>
      <c r="J19" s="41">
        <f t="shared" si="2"/>
        <v>-17333500</v>
      </c>
      <c r="K19" s="43">
        <f t="shared" si="2"/>
        <v>-18019790</v>
      </c>
    </row>
    <row r="20" spans="1:11" ht="13.5">
      <c r="A20" s="22" t="s">
        <v>30</v>
      </c>
      <c r="B20" s="24">
        <v>15607561</v>
      </c>
      <c r="C20" s="6">
        <v>21269960</v>
      </c>
      <c r="D20" s="23">
        <v>25281609</v>
      </c>
      <c r="E20" s="24">
        <v>21078970</v>
      </c>
      <c r="F20" s="6">
        <v>24203233</v>
      </c>
      <c r="G20" s="25">
        <v>24203233</v>
      </c>
      <c r="H20" s="26">
        <v>0</v>
      </c>
      <c r="I20" s="24">
        <v>29221820</v>
      </c>
      <c r="J20" s="6">
        <v>20872810</v>
      </c>
      <c r="K20" s="25">
        <v>20990360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3324643</v>
      </c>
      <c r="C22" s="52">
        <f aca="true" t="shared" si="3" ref="C22:K22">SUM(C19:C21)</f>
        <v>33871686</v>
      </c>
      <c r="D22" s="53">
        <f t="shared" si="3"/>
        <v>21365591</v>
      </c>
      <c r="E22" s="51">
        <f t="shared" si="3"/>
        <v>7170140</v>
      </c>
      <c r="F22" s="52">
        <f t="shared" si="3"/>
        <v>2397112</v>
      </c>
      <c r="G22" s="54">
        <f t="shared" si="3"/>
        <v>2397112</v>
      </c>
      <c r="H22" s="55">
        <f t="shared" si="3"/>
        <v>0</v>
      </c>
      <c r="I22" s="51">
        <f t="shared" si="3"/>
        <v>1383160</v>
      </c>
      <c r="J22" s="52">
        <f t="shared" si="3"/>
        <v>3539310</v>
      </c>
      <c r="K22" s="54">
        <f t="shared" si="3"/>
        <v>2970570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3324643</v>
      </c>
      <c r="C24" s="41">
        <f aca="true" t="shared" si="4" ref="C24:K24">SUM(C22:C23)</f>
        <v>33871686</v>
      </c>
      <c r="D24" s="42">
        <f t="shared" si="4"/>
        <v>21365591</v>
      </c>
      <c r="E24" s="40">
        <f t="shared" si="4"/>
        <v>7170140</v>
      </c>
      <c r="F24" s="41">
        <f t="shared" si="4"/>
        <v>2397112</v>
      </c>
      <c r="G24" s="43">
        <f t="shared" si="4"/>
        <v>2397112</v>
      </c>
      <c r="H24" s="44">
        <f t="shared" si="4"/>
        <v>0</v>
      </c>
      <c r="I24" s="40">
        <f t="shared" si="4"/>
        <v>1383160</v>
      </c>
      <c r="J24" s="41">
        <f t="shared" si="4"/>
        <v>3539310</v>
      </c>
      <c r="K24" s="43">
        <f t="shared" si="4"/>
        <v>2970570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38663100</v>
      </c>
      <c r="C27" s="7">
        <v>52169194</v>
      </c>
      <c r="D27" s="64">
        <v>51857691</v>
      </c>
      <c r="E27" s="65">
        <v>54440170</v>
      </c>
      <c r="F27" s="7">
        <v>58818434</v>
      </c>
      <c r="G27" s="66">
        <v>58818434</v>
      </c>
      <c r="H27" s="67">
        <v>0</v>
      </c>
      <c r="I27" s="65">
        <v>51623720</v>
      </c>
      <c r="J27" s="7">
        <v>46342810</v>
      </c>
      <c r="K27" s="66">
        <v>47590360</v>
      </c>
    </row>
    <row r="28" spans="1:11" ht="13.5">
      <c r="A28" s="68" t="s">
        <v>30</v>
      </c>
      <c r="B28" s="6">
        <v>22006404</v>
      </c>
      <c r="C28" s="6">
        <v>22572512</v>
      </c>
      <c r="D28" s="23">
        <v>25281290</v>
      </c>
      <c r="E28" s="24">
        <v>21078970</v>
      </c>
      <c r="F28" s="6">
        <v>24203234</v>
      </c>
      <c r="G28" s="25">
        <v>24203234</v>
      </c>
      <c r="H28" s="26">
        <v>0</v>
      </c>
      <c r="I28" s="24">
        <v>29221820</v>
      </c>
      <c r="J28" s="6">
        <v>20872810</v>
      </c>
      <c r="K28" s="25">
        <v>20990360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16656696</v>
      </c>
      <c r="C31" s="6">
        <v>29596685</v>
      </c>
      <c r="D31" s="23">
        <v>26576402</v>
      </c>
      <c r="E31" s="24">
        <v>33361200</v>
      </c>
      <c r="F31" s="6">
        <v>34615200</v>
      </c>
      <c r="G31" s="25">
        <v>34615200</v>
      </c>
      <c r="H31" s="26">
        <v>0</v>
      </c>
      <c r="I31" s="24">
        <v>22401900</v>
      </c>
      <c r="J31" s="6">
        <v>25470000</v>
      </c>
      <c r="K31" s="25">
        <v>26600000</v>
      </c>
    </row>
    <row r="32" spans="1:11" ht="13.5">
      <c r="A32" s="34" t="s">
        <v>36</v>
      </c>
      <c r="B32" s="7">
        <f>SUM(B28:B31)</f>
        <v>38663100</v>
      </c>
      <c r="C32" s="7">
        <f aca="true" t="shared" si="5" ref="C32:K32">SUM(C28:C31)</f>
        <v>52169197</v>
      </c>
      <c r="D32" s="64">
        <f t="shared" si="5"/>
        <v>51857692</v>
      </c>
      <c r="E32" s="65">
        <f t="shared" si="5"/>
        <v>54440170</v>
      </c>
      <c r="F32" s="7">
        <f t="shared" si="5"/>
        <v>58818434</v>
      </c>
      <c r="G32" s="66">
        <f t="shared" si="5"/>
        <v>58818434</v>
      </c>
      <c r="H32" s="67">
        <f t="shared" si="5"/>
        <v>0</v>
      </c>
      <c r="I32" s="65">
        <f t="shared" si="5"/>
        <v>51623720</v>
      </c>
      <c r="J32" s="7">
        <f t="shared" si="5"/>
        <v>46342810</v>
      </c>
      <c r="K32" s="66">
        <f t="shared" si="5"/>
        <v>47590360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127993238</v>
      </c>
      <c r="C35" s="6">
        <v>130821788</v>
      </c>
      <c r="D35" s="23">
        <v>125055909</v>
      </c>
      <c r="E35" s="24">
        <v>125760928</v>
      </c>
      <c r="F35" s="6">
        <v>114477687</v>
      </c>
      <c r="G35" s="25">
        <v>114477687</v>
      </c>
      <c r="H35" s="26">
        <v>124335346</v>
      </c>
      <c r="I35" s="24">
        <v>135089010</v>
      </c>
      <c r="J35" s="6">
        <v>126807417</v>
      </c>
      <c r="K35" s="25">
        <v>122272423</v>
      </c>
    </row>
    <row r="36" spans="1:11" ht="13.5">
      <c r="A36" s="22" t="s">
        <v>39</v>
      </c>
      <c r="B36" s="6">
        <v>459296542</v>
      </c>
      <c r="C36" s="6">
        <v>501018482</v>
      </c>
      <c r="D36" s="23">
        <v>532110425</v>
      </c>
      <c r="E36" s="24">
        <v>571335534</v>
      </c>
      <c r="F36" s="6">
        <v>575713798</v>
      </c>
      <c r="G36" s="25">
        <v>575713798</v>
      </c>
      <c r="H36" s="26">
        <v>560390606</v>
      </c>
      <c r="I36" s="24">
        <v>603074047</v>
      </c>
      <c r="J36" s="6">
        <v>621634650</v>
      </c>
      <c r="K36" s="25">
        <v>638186981</v>
      </c>
    </row>
    <row r="37" spans="1:11" ht="13.5">
      <c r="A37" s="22" t="s">
        <v>40</v>
      </c>
      <c r="B37" s="6">
        <v>65697514</v>
      </c>
      <c r="C37" s="6">
        <v>74942098</v>
      </c>
      <c r="D37" s="23">
        <v>72676001</v>
      </c>
      <c r="E37" s="24">
        <v>78928155</v>
      </c>
      <c r="F37" s="6">
        <v>82680891</v>
      </c>
      <c r="G37" s="25">
        <v>82680891</v>
      </c>
      <c r="H37" s="26">
        <v>81773694</v>
      </c>
      <c r="I37" s="24">
        <v>71868679</v>
      </c>
      <c r="J37" s="6">
        <v>77529091</v>
      </c>
      <c r="K37" s="25">
        <v>80900990</v>
      </c>
    </row>
    <row r="38" spans="1:11" ht="13.5">
      <c r="A38" s="22" t="s">
        <v>41</v>
      </c>
      <c r="B38" s="6">
        <v>80024560</v>
      </c>
      <c r="C38" s="6">
        <v>83007727</v>
      </c>
      <c r="D38" s="23">
        <v>89234293</v>
      </c>
      <c r="E38" s="24">
        <v>97782297</v>
      </c>
      <c r="F38" s="6">
        <v>97782297</v>
      </c>
      <c r="G38" s="25">
        <v>97782297</v>
      </c>
      <c r="H38" s="26">
        <v>98370967</v>
      </c>
      <c r="I38" s="24">
        <v>98634300</v>
      </c>
      <c r="J38" s="6">
        <v>99713588</v>
      </c>
      <c r="K38" s="25">
        <v>105388456</v>
      </c>
    </row>
    <row r="39" spans="1:11" ht="13.5">
      <c r="A39" s="22" t="s">
        <v>42</v>
      </c>
      <c r="B39" s="6">
        <v>441567706</v>
      </c>
      <c r="C39" s="6">
        <v>473890445</v>
      </c>
      <c r="D39" s="23">
        <v>495256040</v>
      </c>
      <c r="E39" s="24">
        <v>520386010</v>
      </c>
      <c r="F39" s="6">
        <v>509728297</v>
      </c>
      <c r="G39" s="25">
        <v>509728297</v>
      </c>
      <c r="H39" s="26">
        <v>504581291</v>
      </c>
      <c r="I39" s="24">
        <v>567660078</v>
      </c>
      <c r="J39" s="6">
        <v>571199388</v>
      </c>
      <c r="K39" s="25">
        <v>574169958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26354007</v>
      </c>
      <c r="C42" s="6">
        <v>55720900</v>
      </c>
      <c r="D42" s="23">
        <v>45982573</v>
      </c>
      <c r="E42" s="24">
        <v>55732175</v>
      </c>
      <c r="F42" s="6">
        <v>66705170</v>
      </c>
      <c r="G42" s="25">
        <v>66705170</v>
      </c>
      <c r="H42" s="26">
        <v>68265618</v>
      </c>
      <c r="I42" s="24">
        <v>53714526</v>
      </c>
      <c r="J42" s="6">
        <v>52158513</v>
      </c>
      <c r="K42" s="25">
        <v>56015953</v>
      </c>
    </row>
    <row r="43" spans="1:11" ht="13.5">
      <c r="A43" s="22" t="s">
        <v>45</v>
      </c>
      <c r="B43" s="6">
        <v>-37911943</v>
      </c>
      <c r="C43" s="6">
        <v>-55300059</v>
      </c>
      <c r="D43" s="23">
        <v>-52680647</v>
      </c>
      <c r="E43" s="24">
        <v>-48946723</v>
      </c>
      <c r="F43" s="6">
        <v>-57524986</v>
      </c>
      <c r="G43" s="25">
        <v>-57524986</v>
      </c>
      <c r="H43" s="26">
        <v>-45489398</v>
      </c>
      <c r="I43" s="24">
        <v>-49623720</v>
      </c>
      <c r="J43" s="6">
        <v>-46962810</v>
      </c>
      <c r="K43" s="25">
        <v>-48340360</v>
      </c>
    </row>
    <row r="44" spans="1:11" ht="13.5">
      <c r="A44" s="22" t="s">
        <v>46</v>
      </c>
      <c r="B44" s="6">
        <v>-2596245</v>
      </c>
      <c r="C44" s="6">
        <v>-3053895</v>
      </c>
      <c r="D44" s="23">
        <v>-3387140</v>
      </c>
      <c r="E44" s="24">
        <v>-3108860</v>
      </c>
      <c r="F44" s="6">
        <v>-3108868</v>
      </c>
      <c r="G44" s="25">
        <v>-3108868</v>
      </c>
      <c r="H44" s="26">
        <v>-1963334</v>
      </c>
      <c r="I44" s="24">
        <v>-2413544</v>
      </c>
      <c r="J44" s="6">
        <v>-3386959</v>
      </c>
      <c r="K44" s="25">
        <v>-3628101</v>
      </c>
    </row>
    <row r="45" spans="1:11" ht="13.5">
      <c r="A45" s="34" t="s">
        <v>47</v>
      </c>
      <c r="B45" s="7">
        <v>73915183</v>
      </c>
      <c r="C45" s="7">
        <v>71282129</v>
      </c>
      <c r="D45" s="64">
        <v>61196915</v>
      </c>
      <c r="E45" s="65">
        <v>78551700</v>
      </c>
      <c r="F45" s="7">
        <v>67268231</v>
      </c>
      <c r="G45" s="66">
        <v>67268231</v>
      </c>
      <c r="H45" s="67">
        <v>82009801</v>
      </c>
      <c r="I45" s="65">
        <v>68945715</v>
      </c>
      <c r="J45" s="7">
        <v>70754459</v>
      </c>
      <c r="K45" s="66">
        <v>74801951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73966732</v>
      </c>
      <c r="C48" s="6">
        <v>71372746</v>
      </c>
      <c r="D48" s="23">
        <v>61306538</v>
      </c>
      <c r="E48" s="24">
        <v>78656696</v>
      </c>
      <c r="F48" s="6">
        <v>67373455</v>
      </c>
      <c r="G48" s="25">
        <v>67373455</v>
      </c>
      <c r="H48" s="26">
        <v>82119425</v>
      </c>
      <c r="I48" s="24">
        <v>69070715</v>
      </c>
      <c r="J48" s="6">
        <v>70885708</v>
      </c>
      <c r="K48" s="25">
        <v>74941072</v>
      </c>
    </row>
    <row r="49" spans="1:11" ht="13.5">
      <c r="A49" s="22" t="s">
        <v>50</v>
      </c>
      <c r="B49" s="6">
        <f>+B75</f>
        <v>14896287.324422896</v>
      </c>
      <c r="C49" s="6">
        <f aca="true" t="shared" si="6" ref="C49:K49">+C75</f>
        <v>12405107.249776252</v>
      </c>
      <c r="D49" s="23">
        <f t="shared" si="6"/>
        <v>8372811.616574198</v>
      </c>
      <c r="E49" s="24">
        <f t="shared" si="6"/>
        <v>71814166.84101745</v>
      </c>
      <c r="F49" s="6">
        <f t="shared" si="6"/>
        <v>76069367.40447874</v>
      </c>
      <c r="G49" s="25">
        <f t="shared" si="6"/>
        <v>76069367.40447874</v>
      </c>
      <c r="H49" s="26">
        <f t="shared" si="6"/>
        <v>65385041</v>
      </c>
      <c r="I49" s="24">
        <f t="shared" si="6"/>
        <v>54504031.36323172</v>
      </c>
      <c r="J49" s="6">
        <f t="shared" si="6"/>
        <v>55223646.05999691</v>
      </c>
      <c r="K49" s="25">
        <f t="shared" si="6"/>
        <v>59019020.016310126</v>
      </c>
    </row>
    <row r="50" spans="1:11" ht="13.5">
      <c r="A50" s="34" t="s">
        <v>51</v>
      </c>
      <c r="B50" s="7">
        <f>+B48-B49</f>
        <v>59070444.675577104</v>
      </c>
      <c r="C50" s="7">
        <f aca="true" t="shared" si="7" ref="C50:K50">+C48-C49</f>
        <v>58967638.75022375</v>
      </c>
      <c r="D50" s="64">
        <f t="shared" si="7"/>
        <v>52933726.3834258</v>
      </c>
      <c r="E50" s="65">
        <f t="shared" si="7"/>
        <v>6842529.158982545</v>
      </c>
      <c r="F50" s="7">
        <f t="shared" si="7"/>
        <v>-8695912.404478744</v>
      </c>
      <c r="G50" s="66">
        <f t="shared" si="7"/>
        <v>-8695912.404478744</v>
      </c>
      <c r="H50" s="67">
        <f t="shared" si="7"/>
        <v>16734384</v>
      </c>
      <c r="I50" s="65">
        <f t="shared" si="7"/>
        <v>14566683.636768281</v>
      </c>
      <c r="J50" s="7">
        <f t="shared" si="7"/>
        <v>15662061.94000309</v>
      </c>
      <c r="K50" s="66">
        <f t="shared" si="7"/>
        <v>15922051.983689874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473815104</v>
      </c>
      <c r="C53" s="6">
        <v>504239805</v>
      </c>
      <c r="D53" s="23">
        <v>529255011</v>
      </c>
      <c r="E53" s="24">
        <v>568120854</v>
      </c>
      <c r="F53" s="6">
        <v>572499118</v>
      </c>
      <c r="G53" s="25">
        <v>572499118</v>
      </c>
      <c r="H53" s="26">
        <v>513680684</v>
      </c>
      <c r="I53" s="24">
        <v>598295575</v>
      </c>
      <c r="J53" s="6">
        <v>617999231</v>
      </c>
      <c r="K53" s="25">
        <v>635148952</v>
      </c>
    </row>
    <row r="54" spans="1:11" ht="13.5">
      <c r="A54" s="22" t="s">
        <v>104</v>
      </c>
      <c r="B54" s="6">
        <v>21339384</v>
      </c>
      <c r="C54" s="6">
        <v>16814128</v>
      </c>
      <c r="D54" s="23">
        <v>20170963</v>
      </c>
      <c r="E54" s="24">
        <v>20111840</v>
      </c>
      <c r="F54" s="6">
        <v>20111840</v>
      </c>
      <c r="G54" s="25">
        <v>20111840</v>
      </c>
      <c r="H54" s="26">
        <v>0</v>
      </c>
      <c r="I54" s="24">
        <v>21744640</v>
      </c>
      <c r="J54" s="6">
        <v>26639310</v>
      </c>
      <c r="K54" s="25">
        <v>30440810</v>
      </c>
    </row>
    <row r="55" spans="1:11" ht="13.5">
      <c r="A55" s="22" t="s">
        <v>54</v>
      </c>
      <c r="B55" s="6">
        <v>5800666</v>
      </c>
      <c r="C55" s="6">
        <v>25893310</v>
      </c>
      <c r="D55" s="23">
        <v>35671806</v>
      </c>
      <c r="E55" s="24">
        <v>13198930</v>
      </c>
      <c r="F55" s="6">
        <v>12071229</v>
      </c>
      <c r="G55" s="25">
        <v>12071229</v>
      </c>
      <c r="H55" s="26">
        <v>0</v>
      </c>
      <c r="I55" s="24">
        <v>20863180</v>
      </c>
      <c r="J55" s="6">
        <v>18033330</v>
      </c>
      <c r="K55" s="25">
        <v>11200000</v>
      </c>
    </row>
    <row r="56" spans="1:11" ht="13.5">
      <c r="A56" s="22" t="s">
        <v>55</v>
      </c>
      <c r="B56" s="6">
        <v>11780440</v>
      </c>
      <c r="C56" s="6">
        <v>12142006</v>
      </c>
      <c r="D56" s="23">
        <v>14855601</v>
      </c>
      <c r="E56" s="24">
        <v>14630660</v>
      </c>
      <c r="F56" s="6">
        <v>15800960</v>
      </c>
      <c r="G56" s="25">
        <v>15800960</v>
      </c>
      <c r="H56" s="26">
        <v>0</v>
      </c>
      <c r="I56" s="24">
        <v>26594120</v>
      </c>
      <c r="J56" s="6">
        <v>27366790</v>
      </c>
      <c r="K56" s="25">
        <v>28143490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17797972</v>
      </c>
      <c r="C59" s="6">
        <v>18242921</v>
      </c>
      <c r="D59" s="23">
        <v>21261487</v>
      </c>
      <c r="E59" s="24">
        <v>19072718</v>
      </c>
      <c r="F59" s="6">
        <v>19072718</v>
      </c>
      <c r="G59" s="25">
        <v>19072718</v>
      </c>
      <c r="H59" s="26">
        <v>19072718</v>
      </c>
      <c r="I59" s="24">
        <v>19110864</v>
      </c>
      <c r="J59" s="6">
        <v>19160552</v>
      </c>
      <c r="K59" s="25">
        <v>19218034</v>
      </c>
    </row>
    <row r="60" spans="1:11" ht="13.5">
      <c r="A60" s="33" t="s">
        <v>58</v>
      </c>
      <c r="B60" s="6">
        <v>18480912</v>
      </c>
      <c r="C60" s="6">
        <v>15633706</v>
      </c>
      <c r="D60" s="23">
        <v>25013040</v>
      </c>
      <c r="E60" s="24">
        <v>26763980</v>
      </c>
      <c r="F60" s="6">
        <v>26763980</v>
      </c>
      <c r="G60" s="25">
        <v>26763980</v>
      </c>
      <c r="H60" s="26">
        <v>26763980</v>
      </c>
      <c r="I60" s="24">
        <v>26817508</v>
      </c>
      <c r="J60" s="6">
        <v>26887233</v>
      </c>
      <c r="K60" s="25">
        <v>26967895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6039</v>
      </c>
      <c r="C62" s="92">
        <v>6190</v>
      </c>
      <c r="D62" s="93">
        <v>6248</v>
      </c>
      <c r="E62" s="91">
        <v>6472</v>
      </c>
      <c r="F62" s="92">
        <v>6472</v>
      </c>
      <c r="G62" s="93">
        <v>6472</v>
      </c>
      <c r="H62" s="94">
        <v>6472</v>
      </c>
      <c r="I62" s="91">
        <v>6484</v>
      </c>
      <c r="J62" s="92">
        <v>6501</v>
      </c>
      <c r="K62" s="93">
        <v>6521</v>
      </c>
    </row>
    <row r="63" spans="1:11" ht="13.5">
      <c r="A63" s="90" t="s">
        <v>61</v>
      </c>
      <c r="B63" s="91">
        <v>2620</v>
      </c>
      <c r="C63" s="92">
        <v>2686</v>
      </c>
      <c r="D63" s="93">
        <v>2710</v>
      </c>
      <c r="E63" s="91">
        <v>2808</v>
      </c>
      <c r="F63" s="92">
        <v>2808</v>
      </c>
      <c r="G63" s="93">
        <v>2808</v>
      </c>
      <c r="H63" s="94">
        <v>2808</v>
      </c>
      <c r="I63" s="91">
        <v>2813</v>
      </c>
      <c r="J63" s="92">
        <v>2821</v>
      </c>
      <c r="K63" s="93">
        <v>2829</v>
      </c>
    </row>
    <row r="64" spans="1:11" ht="13.5">
      <c r="A64" s="90" t="s">
        <v>62</v>
      </c>
      <c r="B64" s="91">
        <v>1460</v>
      </c>
      <c r="C64" s="92">
        <v>1497</v>
      </c>
      <c r="D64" s="93">
        <v>1510</v>
      </c>
      <c r="E64" s="91">
        <v>1565</v>
      </c>
      <c r="F64" s="92">
        <v>1564</v>
      </c>
      <c r="G64" s="93">
        <v>1564</v>
      </c>
      <c r="H64" s="94">
        <v>1564</v>
      </c>
      <c r="I64" s="91">
        <v>1567</v>
      </c>
      <c r="J64" s="92">
        <v>1571</v>
      </c>
      <c r="K64" s="93">
        <v>1576</v>
      </c>
    </row>
    <row r="65" spans="1:11" ht="13.5">
      <c r="A65" s="90" t="s">
        <v>63</v>
      </c>
      <c r="B65" s="91">
        <v>7114</v>
      </c>
      <c r="C65" s="92">
        <v>7292</v>
      </c>
      <c r="D65" s="93">
        <v>7358</v>
      </c>
      <c r="E65" s="91">
        <v>7624</v>
      </c>
      <c r="F65" s="92">
        <v>7624</v>
      </c>
      <c r="G65" s="93">
        <v>7624</v>
      </c>
      <c r="H65" s="94">
        <v>7624</v>
      </c>
      <c r="I65" s="91">
        <v>7639</v>
      </c>
      <c r="J65" s="92">
        <v>7659</v>
      </c>
      <c r="K65" s="93">
        <v>7682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0.9449543473051809</v>
      </c>
      <c r="C70" s="5">
        <f aca="true" t="shared" si="8" ref="C70:K70">IF(ISERROR(C71/C72),0,(C71/C72))</f>
        <v>0.9520202574544275</v>
      </c>
      <c r="D70" s="5">
        <f t="shared" si="8"/>
        <v>0.9421894704542845</v>
      </c>
      <c r="E70" s="5">
        <f t="shared" si="8"/>
        <v>0.8843980301614331</v>
      </c>
      <c r="F70" s="5">
        <f t="shared" si="8"/>
        <v>0.8705785808545476</v>
      </c>
      <c r="G70" s="5">
        <f t="shared" si="8"/>
        <v>0.8705785808545476</v>
      </c>
      <c r="H70" s="5">
        <f t="shared" si="8"/>
        <v>0</v>
      </c>
      <c r="I70" s="5">
        <f t="shared" si="8"/>
        <v>1.0076303147462404</v>
      </c>
      <c r="J70" s="5">
        <f t="shared" si="8"/>
        <v>0.960221300703531</v>
      </c>
      <c r="K70" s="5">
        <f t="shared" si="8"/>
        <v>0.9724552807882014</v>
      </c>
    </row>
    <row r="71" spans="1:11" ht="12.75" hidden="1">
      <c r="A71" s="1" t="s">
        <v>110</v>
      </c>
      <c r="B71" s="1">
        <f>+B83</f>
        <v>286857958</v>
      </c>
      <c r="C71" s="1">
        <f aca="true" t="shared" si="9" ref="C71:K71">+C83</f>
        <v>317456410</v>
      </c>
      <c r="D71" s="1">
        <f t="shared" si="9"/>
        <v>338244095</v>
      </c>
      <c r="E71" s="1">
        <f t="shared" si="9"/>
        <v>351595435</v>
      </c>
      <c r="F71" s="1">
        <f t="shared" si="9"/>
        <v>349917212</v>
      </c>
      <c r="G71" s="1">
        <f t="shared" si="9"/>
        <v>349917212</v>
      </c>
      <c r="H71" s="1">
        <f t="shared" si="9"/>
        <v>459185448</v>
      </c>
      <c r="I71" s="1">
        <f t="shared" si="9"/>
        <v>450922113</v>
      </c>
      <c r="J71" s="1">
        <f t="shared" si="9"/>
        <v>474174255</v>
      </c>
      <c r="K71" s="1">
        <f t="shared" si="9"/>
        <v>513097173</v>
      </c>
    </row>
    <row r="72" spans="1:11" ht="12.75" hidden="1">
      <c r="A72" s="1" t="s">
        <v>111</v>
      </c>
      <c r="B72" s="1">
        <f>+B77</f>
        <v>303568060</v>
      </c>
      <c r="C72" s="1">
        <f aca="true" t="shared" si="10" ref="C72:K72">+C77</f>
        <v>333455520</v>
      </c>
      <c r="D72" s="1">
        <f t="shared" si="10"/>
        <v>358997957</v>
      </c>
      <c r="E72" s="1">
        <f t="shared" si="10"/>
        <v>397553390</v>
      </c>
      <c r="F72" s="1">
        <f t="shared" si="10"/>
        <v>401936390</v>
      </c>
      <c r="G72" s="1">
        <f t="shared" si="10"/>
        <v>401936390</v>
      </c>
      <c r="H72" s="1">
        <f t="shared" si="10"/>
        <v>0</v>
      </c>
      <c r="I72" s="1">
        <f t="shared" si="10"/>
        <v>447507490</v>
      </c>
      <c r="J72" s="1">
        <f t="shared" si="10"/>
        <v>493817680</v>
      </c>
      <c r="K72" s="1">
        <f t="shared" si="10"/>
        <v>527630610</v>
      </c>
    </row>
    <row r="73" spans="1:11" ht="12.75" hidden="1">
      <c r="A73" s="1" t="s">
        <v>112</v>
      </c>
      <c r="B73" s="1">
        <f>+B74</f>
        <v>148778.33333333256</v>
      </c>
      <c r="C73" s="1">
        <f aca="true" t="shared" si="11" ref="C73:K73">+(C78+C80+C81+C82)-(B78+B80+B81+B82)</f>
        <v>-1699921</v>
      </c>
      <c r="D73" s="1">
        <f t="shared" si="11"/>
        <v>1865197</v>
      </c>
      <c r="E73" s="1">
        <f t="shared" si="11"/>
        <v>-5661881</v>
      </c>
      <c r="F73" s="1">
        <f>+(F78+F80+F81+F82)-(D78+D80+D81+D82)</f>
        <v>-5661881</v>
      </c>
      <c r="G73" s="1">
        <f>+(G78+G80+G81+G82)-(D78+D80+D81+D82)</f>
        <v>-5661881</v>
      </c>
      <c r="H73" s="1">
        <f>+(H78+H80+H81+H82)-(D78+D80+D81+D82)</f>
        <v>-24443882</v>
      </c>
      <c r="I73" s="1">
        <f>+(I78+I80+I81+I82)-(E78+E80+E81+E82)</f>
        <v>5184063</v>
      </c>
      <c r="J73" s="1">
        <f t="shared" si="11"/>
        <v>-9470336</v>
      </c>
      <c r="K73" s="1">
        <f t="shared" si="11"/>
        <v>2167517</v>
      </c>
    </row>
    <row r="74" spans="1:11" ht="12.75" hidden="1">
      <c r="A74" s="1" t="s">
        <v>113</v>
      </c>
      <c r="B74" s="1">
        <f>+TREND(C74:E74)</f>
        <v>148778.33333333256</v>
      </c>
      <c r="C74" s="1">
        <f>+C73</f>
        <v>-1699921</v>
      </c>
      <c r="D74" s="1">
        <f aca="true" t="shared" si="12" ref="D74:K74">+D73</f>
        <v>1865197</v>
      </c>
      <c r="E74" s="1">
        <f t="shared" si="12"/>
        <v>-5661881</v>
      </c>
      <c r="F74" s="1">
        <f t="shared" si="12"/>
        <v>-5661881</v>
      </c>
      <c r="G74" s="1">
        <f t="shared" si="12"/>
        <v>-5661881</v>
      </c>
      <c r="H74" s="1">
        <f t="shared" si="12"/>
        <v>-24443882</v>
      </c>
      <c r="I74" s="1">
        <f t="shared" si="12"/>
        <v>5184063</v>
      </c>
      <c r="J74" s="1">
        <f t="shared" si="12"/>
        <v>-9470336</v>
      </c>
      <c r="K74" s="1">
        <f t="shared" si="12"/>
        <v>2167517</v>
      </c>
    </row>
    <row r="75" spans="1:11" ht="12.75" hidden="1">
      <c r="A75" s="1" t="s">
        <v>114</v>
      </c>
      <c r="B75" s="1">
        <f>+B84-(((B80+B81+B78)*B70)-B79)</f>
        <v>14896287.324422896</v>
      </c>
      <c r="C75" s="1">
        <f aca="true" t="shared" si="13" ref="C75:K75">+C84-(((C80+C81+C78)*C70)-C79)</f>
        <v>12405107.249776252</v>
      </c>
      <c r="D75" s="1">
        <f t="shared" si="13"/>
        <v>8372811.616574198</v>
      </c>
      <c r="E75" s="1">
        <f t="shared" si="13"/>
        <v>71814166.84101745</v>
      </c>
      <c r="F75" s="1">
        <f t="shared" si="13"/>
        <v>76069367.40447874</v>
      </c>
      <c r="G75" s="1">
        <f t="shared" si="13"/>
        <v>76069367.40447874</v>
      </c>
      <c r="H75" s="1">
        <f t="shared" si="13"/>
        <v>65385041</v>
      </c>
      <c r="I75" s="1">
        <f t="shared" si="13"/>
        <v>54504031.36323172</v>
      </c>
      <c r="J75" s="1">
        <f t="shared" si="13"/>
        <v>55223646.05999691</v>
      </c>
      <c r="K75" s="1">
        <f t="shared" si="13"/>
        <v>59019020.016310126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303568060</v>
      </c>
      <c r="C77" s="3">
        <v>333455520</v>
      </c>
      <c r="D77" s="3">
        <v>358997957</v>
      </c>
      <c r="E77" s="3">
        <v>397553390</v>
      </c>
      <c r="F77" s="3">
        <v>401936390</v>
      </c>
      <c r="G77" s="3">
        <v>401936390</v>
      </c>
      <c r="H77" s="3">
        <v>0</v>
      </c>
      <c r="I77" s="3">
        <v>447507490</v>
      </c>
      <c r="J77" s="3">
        <v>493817680</v>
      </c>
      <c r="K77" s="3">
        <v>527630610</v>
      </c>
    </row>
    <row r="78" spans="1:11" ht="12.75" hidden="1">
      <c r="A78" s="2" t="s">
        <v>65</v>
      </c>
      <c r="B78" s="3">
        <v>2371861</v>
      </c>
      <c r="C78" s="3">
        <v>3545585</v>
      </c>
      <c r="D78" s="3">
        <v>2291076</v>
      </c>
      <c r="E78" s="3">
        <v>3650000</v>
      </c>
      <c r="F78" s="3">
        <v>3650000</v>
      </c>
      <c r="G78" s="3">
        <v>3650000</v>
      </c>
      <c r="H78" s="3">
        <v>1435420</v>
      </c>
      <c r="I78" s="3">
        <v>1650000</v>
      </c>
      <c r="J78" s="3">
        <v>1270000</v>
      </c>
      <c r="K78" s="3">
        <v>1020000</v>
      </c>
    </row>
    <row r="79" spans="1:11" ht="12.75" hidden="1">
      <c r="A79" s="2" t="s">
        <v>66</v>
      </c>
      <c r="B79" s="3">
        <v>53581230</v>
      </c>
      <c r="C79" s="3">
        <v>50399635</v>
      </c>
      <c r="D79" s="3">
        <v>48531695</v>
      </c>
      <c r="E79" s="3">
        <v>64609000</v>
      </c>
      <c r="F79" s="3">
        <v>68361736</v>
      </c>
      <c r="G79" s="3">
        <v>68361736</v>
      </c>
      <c r="H79" s="3">
        <v>65385041</v>
      </c>
      <c r="I79" s="3">
        <v>46999999</v>
      </c>
      <c r="J79" s="3">
        <v>51080000</v>
      </c>
      <c r="K79" s="3">
        <v>52580000</v>
      </c>
    </row>
    <row r="80" spans="1:11" ht="12.75" hidden="1">
      <c r="A80" s="2" t="s">
        <v>67</v>
      </c>
      <c r="B80" s="3">
        <v>34534237</v>
      </c>
      <c r="C80" s="3">
        <v>31235610</v>
      </c>
      <c r="D80" s="3">
        <v>31270943</v>
      </c>
      <c r="E80" s="3">
        <v>28809232</v>
      </c>
      <c r="F80" s="3">
        <v>28809232</v>
      </c>
      <c r="G80" s="3">
        <v>28809232</v>
      </c>
      <c r="H80" s="3">
        <v>1716788</v>
      </c>
      <c r="I80" s="3">
        <v>30093295</v>
      </c>
      <c r="J80" s="3">
        <v>21072959</v>
      </c>
      <c r="K80" s="3">
        <v>23520476</v>
      </c>
    </row>
    <row r="81" spans="1:11" ht="12.75" hidden="1">
      <c r="A81" s="2" t="s">
        <v>68</v>
      </c>
      <c r="B81" s="3">
        <v>4032327</v>
      </c>
      <c r="C81" s="3">
        <v>5128174</v>
      </c>
      <c r="D81" s="3">
        <v>9060919</v>
      </c>
      <c r="E81" s="3">
        <v>3900000</v>
      </c>
      <c r="F81" s="3">
        <v>3900000</v>
      </c>
      <c r="G81" s="3">
        <v>3900000</v>
      </c>
      <c r="H81" s="3">
        <v>15554784</v>
      </c>
      <c r="I81" s="3">
        <v>10500000</v>
      </c>
      <c r="J81" s="3">
        <v>10600000</v>
      </c>
      <c r="K81" s="3">
        <v>10700000</v>
      </c>
    </row>
    <row r="82" spans="1:11" ht="12.75" hidden="1">
      <c r="A82" s="2" t="s">
        <v>69</v>
      </c>
      <c r="B82" s="3">
        <v>2167412</v>
      </c>
      <c r="C82" s="3">
        <v>1496547</v>
      </c>
      <c r="D82" s="3">
        <v>648175</v>
      </c>
      <c r="E82" s="3">
        <v>1250000</v>
      </c>
      <c r="F82" s="3">
        <v>1250000</v>
      </c>
      <c r="G82" s="3">
        <v>1250000</v>
      </c>
      <c r="H82" s="3">
        <v>120239</v>
      </c>
      <c r="I82" s="3">
        <v>550000</v>
      </c>
      <c r="J82" s="3">
        <v>380000</v>
      </c>
      <c r="K82" s="3">
        <v>250000</v>
      </c>
    </row>
    <row r="83" spans="1:11" ht="12.75" hidden="1">
      <c r="A83" s="2" t="s">
        <v>70</v>
      </c>
      <c r="B83" s="3">
        <v>286857958</v>
      </c>
      <c r="C83" s="3">
        <v>317456410</v>
      </c>
      <c r="D83" s="3">
        <v>338244095</v>
      </c>
      <c r="E83" s="3">
        <v>351595435</v>
      </c>
      <c r="F83" s="3">
        <v>349917212</v>
      </c>
      <c r="G83" s="3">
        <v>349917212</v>
      </c>
      <c r="H83" s="3">
        <v>459185448</v>
      </c>
      <c r="I83" s="3">
        <v>450922113</v>
      </c>
      <c r="J83" s="3">
        <v>474174255</v>
      </c>
      <c r="K83" s="3">
        <v>513097173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39361200</v>
      </c>
      <c r="F84" s="3">
        <v>39361200</v>
      </c>
      <c r="G84" s="3">
        <v>39361200</v>
      </c>
      <c r="H84" s="3">
        <v>0</v>
      </c>
      <c r="I84" s="3">
        <v>50069657</v>
      </c>
      <c r="J84" s="3">
        <v>35776177</v>
      </c>
      <c r="K84" s="3">
        <v>40708807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448365</v>
      </c>
      <c r="C6" s="6">
        <v>287652</v>
      </c>
      <c r="D6" s="23">
        <v>141794</v>
      </c>
      <c r="E6" s="24">
        <v>169740</v>
      </c>
      <c r="F6" s="6">
        <v>160000</v>
      </c>
      <c r="G6" s="25">
        <v>160000</v>
      </c>
      <c r="H6" s="26">
        <v>0</v>
      </c>
      <c r="I6" s="24">
        <v>164800</v>
      </c>
      <c r="J6" s="6">
        <v>169740</v>
      </c>
      <c r="K6" s="25">
        <v>174840</v>
      </c>
    </row>
    <row r="7" spans="1:11" ht="13.5">
      <c r="A7" s="22" t="s">
        <v>19</v>
      </c>
      <c r="B7" s="6">
        <v>24401118</v>
      </c>
      <c r="C7" s="6">
        <v>24451381</v>
      </c>
      <c r="D7" s="23">
        <v>28111499</v>
      </c>
      <c r="E7" s="24">
        <v>27500000</v>
      </c>
      <c r="F7" s="6">
        <v>32000000</v>
      </c>
      <c r="G7" s="25">
        <v>32000000</v>
      </c>
      <c r="H7" s="26">
        <v>0</v>
      </c>
      <c r="I7" s="24">
        <v>34960000</v>
      </c>
      <c r="J7" s="6">
        <v>36008800</v>
      </c>
      <c r="K7" s="25">
        <v>37839060</v>
      </c>
    </row>
    <row r="8" spans="1:11" ht="13.5">
      <c r="A8" s="22" t="s">
        <v>20</v>
      </c>
      <c r="B8" s="6">
        <v>207494679</v>
      </c>
      <c r="C8" s="6">
        <v>205442617</v>
      </c>
      <c r="D8" s="23">
        <v>221544858</v>
      </c>
      <c r="E8" s="24">
        <v>227105040</v>
      </c>
      <c r="F8" s="6">
        <v>222570280</v>
      </c>
      <c r="G8" s="25">
        <v>222570280</v>
      </c>
      <c r="H8" s="26">
        <v>0</v>
      </c>
      <c r="I8" s="24">
        <v>226448240</v>
      </c>
      <c r="J8" s="6">
        <v>228579990</v>
      </c>
      <c r="K8" s="25">
        <v>231434120</v>
      </c>
    </row>
    <row r="9" spans="1:11" ht="13.5">
      <c r="A9" s="22" t="s">
        <v>21</v>
      </c>
      <c r="B9" s="6">
        <v>104882403</v>
      </c>
      <c r="C9" s="6">
        <v>79682146</v>
      </c>
      <c r="D9" s="23">
        <v>85683859</v>
      </c>
      <c r="E9" s="24">
        <v>103334354</v>
      </c>
      <c r="F9" s="6">
        <v>104715491</v>
      </c>
      <c r="G9" s="25">
        <v>104715491</v>
      </c>
      <c r="H9" s="26">
        <v>0</v>
      </c>
      <c r="I9" s="24">
        <v>106715660</v>
      </c>
      <c r="J9" s="6">
        <v>110901960</v>
      </c>
      <c r="K9" s="25">
        <v>114765350</v>
      </c>
    </row>
    <row r="10" spans="1:11" ht="25.5">
      <c r="A10" s="27" t="s">
        <v>103</v>
      </c>
      <c r="B10" s="28">
        <f>SUM(B5:B9)</f>
        <v>337226565</v>
      </c>
      <c r="C10" s="29">
        <f aca="true" t="shared" si="0" ref="C10:K10">SUM(C5:C9)</f>
        <v>309863796</v>
      </c>
      <c r="D10" s="30">
        <f t="shared" si="0"/>
        <v>335482010</v>
      </c>
      <c r="E10" s="28">
        <f t="shared" si="0"/>
        <v>358109134</v>
      </c>
      <c r="F10" s="29">
        <f t="shared" si="0"/>
        <v>359445771</v>
      </c>
      <c r="G10" s="31">
        <f t="shared" si="0"/>
        <v>359445771</v>
      </c>
      <c r="H10" s="32">
        <f t="shared" si="0"/>
        <v>0</v>
      </c>
      <c r="I10" s="28">
        <f t="shared" si="0"/>
        <v>368288700</v>
      </c>
      <c r="J10" s="29">
        <f t="shared" si="0"/>
        <v>375660490</v>
      </c>
      <c r="K10" s="31">
        <f t="shared" si="0"/>
        <v>384213370</v>
      </c>
    </row>
    <row r="11" spans="1:11" ht="13.5">
      <c r="A11" s="22" t="s">
        <v>22</v>
      </c>
      <c r="B11" s="6">
        <v>153831764</v>
      </c>
      <c r="C11" s="6">
        <v>157217494</v>
      </c>
      <c r="D11" s="23">
        <v>135213000</v>
      </c>
      <c r="E11" s="24">
        <v>172092143</v>
      </c>
      <c r="F11" s="6">
        <v>166758380</v>
      </c>
      <c r="G11" s="25">
        <v>166758380</v>
      </c>
      <c r="H11" s="26">
        <v>0</v>
      </c>
      <c r="I11" s="24">
        <v>184949996</v>
      </c>
      <c r="J11" s="6">
        <v>196324530</v>
      </c>
      <c r="K11" s="25">
        <v>207088824</v>
      </c>
    </row>
    <row r="12" spans="1:11" ht="13.5">
      <c r="A12" s="22" t="s">
        <v>23</v>
      </c>
      <c r="B12" s="6">
        <v>9335835</v>
      </c>
      <c r="C12" s="6">
        <v>9810611</v>
      </c>
      <c r="D12" s="23">
        <v>9651695</v>
      </c>
      <c r="E12" s="24">
        <v>12691330</v>
      </c>
      <c r="F12" s="6">
        <v>12385270</v>
      </c>
      <c r="G12" s="25">
        <v>12385270</v>
      </c>
      <c r="H12" s="26">
        <v>0</v>
      </c>
      <c r="I12" s="24">
        <v>11947080</v>
      </c>
      <c r="J12" s="6">
        <v>12693890</v>
      </c>
      <c r="K12" s="25">
        <v>13487620</v>
      </c>
    </row>
    <row r="13" spans="1:11" ht="13.5">
      <c r="A13" s="22" t="s">
        <v>104</v>
      </c>
      <c r="B13" s="6">
        <v>5696280</v>
      </c>
      <c r="C13" s="6">
        <v>7212447</v>
      </c>
      <c r="D13" s="23">
        <v>5884430</v>
      </c>
      <c r="E13" s="24">
        <v>9080484</v>
      </c>
      <c r="F13" s="6">
        <v>6822550</v>
      </c>
      <c r="G13" s="25">
        <v>6822550</v>
      </c>
      <c r="H13" s="26">
        <v>0</v>
      </c>
      <c r="I13" s="24">
        <v>7983130</v>
      </c>
      <c r="J13" s="6">
        <v>8192430</v>
      </c>
      <c r="K13" s="25">
        <v>8107230</v>
      </c>
    </row>
    <row r="14" spans="1:11" ht="13.5">
      <c r="A14" s="22" t="s">
        <v>24</v>
      </c>
      <c r="B14" s="6">
        <v>15311</v>
      </c>
      <c r="C14" s="6">
        <v>22862</v>
      </c>
      <c r="D14" s="23">
        <v>12973</v>
      </c>
      <c r="E14" s="24">
        <v>29137</v>
      </c>
      <c r="F14" s="6">
        <v>28590</v>
      </c>
      <c r="G14" s="25">
        <v>28590</v>
      </c>
      <c r="H14" s="26">
        <v>0</v>
      </c>
      <c r="I14" s="24">
        <v>28590</v>
      </c>
      <c r="J14" s="6">
        <v>28590</v>
      </c>
      <c r="K14" s="25">
        <v>28590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1500000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227689215</v>
      </c>
      <c r="C17" s="6">
        <v>111208888</v>
      </c>
      <c r="D17" s="23">
        <v>156658718</v>
      </c>
      <c r="E17" s="24">
        <v>172860316</v>
      </c>
      <c r="F17" s="6">
        <v>165488561</v>
      </c>
      <c r="G17" s="25">
        <v>165488561</v>
      </c>
      <c r="H17" s="26">
        <v>0</v>
      </c>
      <c r="I17" s="24">
        <v>163379904</v>
      </c>
      <c r="J17" s="6">
        <v>158421050</v>
      </c>
      <c r="K17" s="25">
        <v>155501106</v>
      </c>
    </row>
    <row r="18" spans="1:11" ht="13.5">
      <c r="A18" s="34" t="s">
        <v>28</v>
      </c>
      <c r="B18" s="35">
        <f>SUM(B11:B17)</f>
        <v>398068405</v>
      </c>
      <c r="C18" s="36">
        <f aca="true" t="shared" si="1" ref="C18:K18">SUM(C11:C17)</f>
        <v>285472302</v>
      </c>
      <c r="D18" s="37">
        <f t="shared" si="1"/>
        <v>307420816</v>
      </c>
      <c r="E18" s="35">
        <f t="shared" si="1"/>
        <v>366753410</v>
      </c>
      <c r="F18" s="36">
        <f t="shared" si="1"/>
        <v>351483351</v>
      </c>
      <c r="G18" s="38">
        <f t="shared" si="1"/>
        <v>351483351</v>
      </c>
      <c r="H18" s="39">
        <f t="shared" si="1"/>
        <v>0</v>
      </c>
      <c r="I18" s="35">
        <f t="shared" si="1"/>
        <v>368288700</v>
      </c>
      <c r="J18" s="36">
        <f t="shared" si="1"/>
        <v>375660490</v>
      </c>
      <c r="K18" s="38">
        <f t="shared" si="1"/>
        <v>384213370</v>
      </c>
    </row>
    <row r="19" spans="1:11" ht="13.5">
      <c r="A19" s="34" t="s">
        <v>29</v>
      </c>
      <c r="B19" s="40">
        <f>+B10-B18</f>
        <v>-60841840</v>
      </c>
      <c r="C19" s="41">
        <f aca="true" t="shared" si="2" ref="C19:K19">+C10-C18</f>
        <v>24391494</v>
      </c>
      <c r="D19" s="42">
        <f t="shared" si="2"/>
        <v>28061194</v>
      </c>
      <c r="E19" s="40">
        <f t="shared" si="2"/>
        <v>-8644276</v>
      </c>
      <c r="F19" s="41">
        <f t="shared" si="2"/>
        <v>7962420</v>
      </c>
      <c r="G19" s="43">
        <f t="shared" si="2"/>
        <v>7962420</v>
      </c>
      <c r="H19" s="44">
        <f t="shared" si="2"/>
        <v>0</v>
      </c>
      <c r="I19" s="40">
        <f t="shared" si="2"/>
        <v>0</v>
      </c>
      <c r="J19" s="41">
        <f t="shared" si="2"/>
        <v>0</v>
      </c>
      <c r="K19" s="43">
        <f t="shared" si="2"/>
        <v>0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-60841840</v>
      </c>
      <c r="C22" s="52">
        <f aca="true" t="shared" si="3" ref="C22:K22">SUM(C19:C21)</f>
        <v>24391494</v>
      </c>
      <c r="D22" s="53">
        <f t="shared" si="3"/>
        <v>28061194</v>
      </c>
      <c r="E22" s="51">
        <f t="shared" si="3"/>
        <v>-8644276</v>
      </c>
      <c r="F22" s="52">
        <f t="shared" si="3"/>
        <v>7962420</v>
      </c>
      <c r="G22" s="54">
        <f t="shared" si="3"/>
        <v>7962420</v>
      </c>
      <c r="H22" s="55">
        <f t="shared" si="3"/>
        <v>0</v>
      </c>
      <c r="I22" s="51">
        <f t="shared" si="3"/>
        <v>0</v>
      </c>
      <c r="J22" s="52">
        <f t="shared" si="3"/>
        <v>0</v>
      </c>
      <c r="K22" s="54">
        <f t="shared" si="3"/>
        <v>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-60841840</v>
      </c>
      <c r="C24" s="41">
        <f aca="true" t="shared" si="4" ref="C24:K24">SUM(C22:C23)</f>
        <v>24391494</v>
      </c>
      <c r="D24" s="42">
        <f t="shared" si="4"/>
        <v>28061194</v>
      </c>
      <c r="E24" s="40">
        <f t="shared" si="4"/>
        <v>-8644276</v>
      </c>
      <c r="F24" s="41">
        <f t="shared" si="4"/>
        <v>7962420</v>
      </c>
      <c r="G24" s="43">
        <f t="shared" si="4"/>
        <v>7962420</v>
      </c>
      <c r="H24" s="44">
        <f t="shared" si="4"/>
        <v>0</v>
      </c>
      <c r="I24" s="40">
        <f t="shared" si="4"/>
        <v>0</v>
      </c>
      <c r="J24" s="41">
        <f t="shared" si="4"/>
        <v>0</v>
      </c>
      <c r="K24" s="43">
        <f t="shared" si="4"/>
        <v>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99985696</v>
      </c>
      <c r="C27" s="7">
        <v>10099747</v>
      </c>
      <c r="D27" s="64">
        <v>5515036</v>
      </c>
      <c r="E27" s="65">
        <v>12466900</v>
      </c>
      <c r="F27" s="7">
        <v>6495508</v>
      </c>
      <c r="G27" s="66">
        <v>6495508</v>
      </c>
      <c r="H27" s="67">
        <v>0</v>
      </c>
      <c r="I27" s="65">
        <v>18188809</v>
      </c>
      <c r="J27" s="7">
        <v>4626500</v>
      </c>
      <c r="K27" s="66">
        <v>2452600</v>
      </c>
    </row>
    <row r="28" spans="1:11" ht="13.5">
      <c r="A28" s="68" t="s">
        <v>30</v>
      </c>
      <c r="B28" s="6">
        <v>2520285</v>
      </c>
      <c r="C28" s="6">
        <v>1486714</v>
      </c>
      <c r="D28" s="23">
        <v>1347344</v>
      </c>
      <c r="E28" s="24">
        <v>815900</v>
      </c>
      <c r="F28" s="6">
        <v>575901</v>
      </c>
      <c r="G28" s="25">
        <v>575901</v>
      </c>
      <c r="H28" s="26">
        <v>0</v>
      </c>
      <c r="I28" s="24">
        <v>1104300</v>
      </c>
      <c r="J28" s="6">
        <v>1090000</v>
      </c>
      <c r="K28" s="25">
        <v>0</v>
      </c>
    </row>
    <row r="29" spans="1:11" ht="13.5">
      <c r="A29" s="22" t="s">
        <v>108</v>
      </c>
      <c r="B29" s="6">
        <v>63291</v>
      </c>
      <c r="C29" s="6">
        <v>75628</v>
      </c>
      <c r="D29" s="23">
        <v>0</v>
      </c>
      <c r="E29" s="24">
        <v>0</v>
      </c>
      <c r="F29" s="6">
        <v>166</v>
      </c>
      <c r="G29" s="25">
        <v>166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182469</v>
      </c>
      <c r="C30" s="6">
        <v>65605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97219651</v>
      </c>
      <c r="C31" s="6">
        <v>8471800</v>
      </c>
      <c r="D31" s="23">
        <v>4167692</v>
      </c>
      <c r="E31" s="24">
        <v>11651000</v>
      </c>
      <c r="F31" s="6">
        <v>5919441</v>
      </c>
      <c r="G31" s="25">
        <v>5919441</v>
      </c>
      <c r="H31" s="26">
        <v>0</v>
      </c>
      <c r="I31" s="24">
        <v>17084509</v>
      </c>
      <c r="J31" s="6">
        <v>3536500</v>
      </c>
      <c r="K31" s="25">
        <v>2452600</v>
      </c>
    </row>
    <row r="32" spans="1:11" ht="13.5">
      <c r="A32" s="34" t="s">
        <v>36</v>
      </c>
      <c r="B32" s="7">
        <f>SUM(B28:B31)</f>
        <v>99985696</v>
      </c>
      <c r="C32" s="7">
        <f aca="true" t="shared" si="5" ref="C32:K32">SUM(C28:C31)</f>
        <v>10099747</v>
      </c>
      <c r="D32" s="64">
        <f t="shared" si="5"/>
        <v>5515036</v>
      </c>
      <c r="E32" s="65">
        <f t="shared" si="5"/>
        <v>12466900</v>
      </c>
      <c r="F32" s="7">
        <f t="shared" si="5"/>
        <v>6495508</v>
      </c>
      <c r="G32" s="66">
        <f t="shared" si="5"/>
        <v>6495508</v>
      </c>
      <c r="H32" s="67">
        <f t="shared" si="5"/>
        <v>0</v>
      </c>
      <c r="I32" s="65">
        <f t="shared" si="5"/>
        <v>18188809</v>
      </c>
      <c r="J32" s="7">
        <f t="shared" si="5"/>
        <v>4626500</v>
      </c>
      <c r="K32" s="66">
        <f t="shared" si="5"/>
        <v>2452600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405901744</v>
      </c>
      <c r="C35" s="6">
        <v>439045224</v>
      </c>
      <c r="D35" s="23">
        <v>473007629</v>
      </c>
      <c r="E35" s="24">
        <v>340105847</v>
      </c>
      <c r="F35" s="6">
        <v>396300000</v>
      </c>
      <c r="G35" s="25">
        <v>396300000</v>
      </c>
      <c r="H35" s="26">
        <v>522505367</v>
      </c>
      <c r="I35" s="24">
        <v>405095661</v>
      </c>
      <c r="J35" s="6">
        <v>406905000</v>
      </c>
      <c r="K35" s="25">
        <v>427079400</v>
      </c>
    </row>
    <row r="36" spans="1:11" ht="13.5">
      <c r="A36" s="22" t="s">
        <v>39</v>
      </c>
      <c r="B36" s="6">
        <v>209494118</v>
      </c>
      <c r="C36" s="6">
        <v>212196763</v>
      </c>
      <c r="D36" s="23">
        <v>201640253</v>
      </c>
      <c r="E36" s="24">
        <v>229419344</v>
      </c>
      <c r="F36" s="6">
        <v>227955491</v>
      </c>
      <c r="G36" s="25">
        <v>227955491</v>
      </c>
      <c r="H36" s="26">
        <v>210359523</v>
      </c>
      <c r="I36" s="24">
        <v>148038468</v>
      </c>
      <c r="J36" s="6">
        <v>115117645</v>
      </c>
      <c r="K36" s="25">
        <v>83469324</v>
      </c>
    </row>
    <row r="37" spans="1:11" ht="13.5">
      <c r="A37" s="22" t="s">
        <v>40</v>
      </c>
      <c r="B37" s="6">
        <v>58281992</v>
      </c>
      <c r="C37" s="6">
        <v>47200842</v>
      </c>
      <c r="D37" s="23">
        <v>39629272</v>
      </c>
      <c r="E37" s="24">
        <v>36000000</v>
      </c>
      <c r="F37" s="6">
        <v>33000000</v>
      </c>
      <c r="G37" s="25">
        <v>33000000</v>
      </c>
      <c r="H37" s="26">
        <v>22979051</v>
      </c>
      <c r="I37" s="24">
        <v>31500000</v>
      </c>
      <c r="J37" s="6">
        <v>30070000</v>
      </c>
      <c r="K37" s="25">
        <v>33418350</v>
      </c>
    </row>
    <row r="38" spans="1:11" ht="13.5">
      <c r="A38" s="22" t="s">
        <v>41</v>
      </c>
      <c r="B38" s="6">
        <v>114971803</v>
      </c>
      <c r="C38" s="6">
        <v>140276932</v>
      </c>
      <c r="D38" s="23">
        <v>144418356</v>
      </c>
      <c r="E38" s="24">
        <v>135150000</v>
      </c>
      <c r="F38" s="6">
        <v>130150000</v>
      </c>
      <c r="G38" s="25">
        <v>130150000</v>
      </c>
      <c r="H38" s="26">
        <v>157365557</v>
      </c>
      <c r="I38" s="24">
        <v>140150000</v>
      </c>
      <c r="J38" s="6">
        <v>150120000</v>
      </c>
      <c r="K38" s="25">
        <v>156100000</v>
      </c>
    </row>
    <row r="39" spans="1:11" ht="13.5">
      <c r="A39" s="22" t="s">
        <v>42</v>
      </c>
      <c r="B39" s="6">
        <v>442142067</v>
      </c>
      <c r="C39" s="6">
        <v>463764213</v>
      </c>
      <c r="D39" s="23">
        <v>490600254</v>
      </c>
      <c r="E39" s="24">
        <v>398375191</v>
      </c>
      <c r="F39" s="6">
        <v>461105491</v>
      </c>
      <c r="G39" s="25">
        <v>461105491</v>
      </c>
      <c r="H39" s="26">
        <v>552520282</v>
      </c>
      <c r="I39" s="24">
        <v>381484129</v>
      </c>
      <c r="J39" s="6">
        <v>341832645</v>
      </c>
      <c r="K39" s="25">
        <v>321030374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-52044486</v>
      </c>
      <c r="C42" s="6">
        <v>41721231</v>
      </c>
      <c r="D42" s="23">
        <v>33924495</v>
      </c>
      <c r="E42" s="24">
        <v>14720825</v>
      </c>
      <c r="F42" s="6">
        <v>14922915</v>
      </c>
      <c r="G42" s="25">
        <v>14922915</v>
      </c>
      <c r="H42" s="26">
        <v>55374758</v>
      </c>
      <c r="I42" s="24">
        <v>8108930</v>
      </c>
      <c r="J42" s="6">
        <v>8318234</v>
      </c>
      <c r="K42" s="25">
        <v>8233030</v>
      </c>
    </row>
    <row r="43" spans="1:11" ht="13.5">
      <c r="A43" s="22" t="s">
        <v>45</v>
      </c>
      <c r="B43" s="6">
        <v>-8565638</v>
      </c>
      <c r="C43" s="6">
        <v>-10142400</v>
      </c>
      <c r="D43" s="23">
        <v>-5480785</v>
      </c>
      <c r="E43" s="24">
        <v>-12482747</v>
      </c>
      <c r="F43" s="6">
        <v>-6493415</v>
      </c>
      <c r="G43" s="25">
        <v>-6493415</v>
      </c>
      <c r="H43" s="26">
        <v>-7175664</v>
      </c>
      <c r="I43" s="24">
        <v>-18188809</v>
      </c>
      <c r="J43" s="6">
        <v>-4626500</v>
      </c>
      <c r="K43" s="25">
        <v>-2452600</v>
      </c>
    </row>
    <row r="44" spans="1:11" ht="13.5">
      <c r="A44" s="22" t="s">
        <v>46</v>
      </c>
      <c r="B44" s="6">
        <v>0</v>
      </c>
      <c r="C44" s="6">
        <v>-136819</v>
      </c>
      <c r="D44" s="23">
        <v>-131435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388653723</v>
      </c>
      <c r="C45" s="7">
        <v>420095734</v>
      </c>
      <c r="D45" s="64">
        <v>448408009</v>
      </c>
      <c r="E45" s="65">
        <v>419443256</v>
      </c>
      <c r="F45" s="7">
        <v>425634677</v>
      </c>
      <c r="G45" s="66">
        <v>425634677</v>
      </c>
      <c r="H45" s="67">
        <v>505433389</v>
      </c>
      <c r="I45" s="65">
        <v>462015874</v>
      </c>
      <c r="J45" s="7">
        <v>465707608</v>
      </c>
      <c r="K45" s="66">
        <v>471488038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395689808</v>
      </c>
      <c r="C48" s="6">
        <v>428892570</v>
      </c>
      <c r="D48" s="23">
        <v>457124055</v>
      </c>
      <c r="E48" s="24">
        <v>335000000</v>
      </c>
      <c r="F48" s="6">
        <v>390000000</v>
      </c>
      <c r="G48" s="25">
        <v>390000000</v>
      </c>
      <c r="H48" s="26">
        <v>504118478</v>
      </c>
      <c r="I48" s="24">
        <v>398000000</v>
      </c>
      <c r="J48" s="6">
        <v>401000000</v>
      </c>
      <c r="K48" s="25">
        <v>419500000</v>
      </c>
    </row>
    <row r="49" spans="1:11" ht="13.5">
      <c r="A49" s="22" t="s">
        <v>50</v>
      </c>
      <c r="B49" s="6">
        <f>+B75</f>
        <v>101241432.06811586</v>
      </c>
      <c r="C49" s="6">
        <f aca="true" t="shared" si="6" ref="C49:K49">+C75</f>
        <v>89276869.47809443</v>
      </c>
      <c r="D49" s="23">
        <f t="shared" si="6"/>
        <v>83003255.1402525</v>
      </c>
      <c r="E49" s="24">
        <f t="shared" si="6"/>
        <v>327913580.22680885</v>
      </c>
      <c r="F49" s="6">
        <f t="shared" si="6"/>
        <v>75251715.67261171</v>
      </c>
      <c r="G49" s="25">
        <f t="shared" si="6"/>
        <v>75251715.67261171</v>
      </c>
      <c r="H49" s="26">
        <f t="shared" si="6"/>
        <v>73659402</v>
      </c>
      <c r="I49" s="24">
        <f t="shared" si="6"/>
        <v>58404339</v>
      </c>
      <c r="J49" s="6">
        <f t="shared" si="6"/>
        <v>55594999.82335734</v>
      </c>
      <c r="K49" s="25">
        <f t="shared" si="6"/>
        <v>57781850.22548771</v>
      </c>
    </row>
    <row r="50" spans="1:11" ht="13.5">
      <c r="A50" s="34" t="s">
        <v>51</v>
      </c>
      <c r="B50" s="7">
        <f>+B48-B49</f>
        <v>294448375.93188417</v>
      </c>
      <c r="C50" s="7">
        <f aca="true" t="shared" si="7" ref="C50:K50">+C48-C49</f>
        <v>339615700.52190554</v>
      </c>
      <c r="D50" s="64">
        <f t="shared" si="7"/>
        <v>374120799.8597475</v>
      </c>
      <c r="E50" s="65">
        <f t="shared" si="7"/>
        <v>7086419.773191154</v>
      </c>
      <c r="F50" s="7">
        <f t="shared" si="7"/>
        <v>314748284.3273883</v>
      </c>
      <c r="G50" s="66">
        <f t="shared" si="7"/>
        <v>314748284.3273883</v>
      </c>
      <c r="H50" s="67">
        <f t="shared" si="7"/>
        <v>430459076</v>
      </c>
      <c r="I50" s="65">
        <f t="shared" si="7"/>
        <v>339595661</v>
      </c>
      <c r="J50" s="7">
        <f t="shared" si="7"/>
        <v>345405000.17664266</v>
      </c>
      <c r="K50" s="66">
        <f t="shared" si="7"/>
        <v>361718149.7745123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201578368</v>
      </c>
      <c r="C53" s="6">
        <v>212196763</v>
      </c>
      <c r="D53" s="23">
        <v>201640253</v>
      </c>
      <c r="E53" s="24">
        <v>139501249</v>
      </c>
      <c r="F53" s="6">
        <v>133529857</v>
      </c>
      <c r="G53" s="25">
        <v>133529857</v>
      </c>
      <c r="H53" s="26">
        <v>127034349</v>
      </c>
      <c r="I53" s="24">
        <v>148038469</v>
      </c>
      <c r="J53" s="6">
        <v>115117645</v>
      </c>
      <c r="K53" s="25">
        <v>83469325</v>
      </c>
    </row>
    <row r="54" spans="1:11" ht="13.5">
      <c r="A54" s="22" t="s">
        <v>104</v>
      </c>
      <c r="B54" s="6">
        <v>5696280</v>
      </c>
      <c r="C54" s="6">
        <v>7212447</v>
      </c>
      <c r="D54" s="23">
        <v>5884430</v>
      </c>
      <c r="E54" s="24">
        <v>9080484</v>
      </c>
      <c r="F54" s="6">
        <v>6822550</v>
      </c>
      <c r="G54" s="25">
        <v>6822550</v>
      </c>
      <c r="H54" s="26">
        <v>0</v>
      </c>
      <c r="I54" s="24">
        <v>7983130</v>
      </c>
      <c r="J54" s="6">
        <v>8192430</v>
      </c>
      <c r="K54" s="25">
        <v>8107230</v>
      </c>
    </row>
    <row r="55" spans="1:11" ht="13.5">
      <c r="A55" s="22" t="s">
        <v>54</v>
      </c>
      <c r="B55" s="6">
        <v>30675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0.9999999906419894</v>
      </c>
      <c r="C70" s="5">
        <f aca="true" t="shared" si="8" ref="C70:K70">IF(ISERROR(C71/C72),0,(C71/C72))</f>
        <v>0.9721545827638562</v>
      </c>
      <c r="D70" s="5">
        <f t="shared" si="8"/>
        <v>0.9601359587380903</v>
      </c>
      <c r="E70" s="5">
        <f t="shared" si="8"/>
        <v>0.9952683997214642</v>
      </c>
      <c r="F70" s="5">
        <f t="shared" si="8"/>
        <v>1.001907986299678</v>
      </c>
      <c r="G70" s="5">
        <f t="shared" si="8"/>
        <v>1.001907986299678</v>
      </c>
      <c r="H70" s="5">
        <f t="shared" si="8"/>
        <v>0</v>
      </c>
      <c r="I70" s="5">
        <f t="shared" si="8"/>
        <v>1</v>
      </c>
      <c r="J70" s="5">
        <f t="shared" si="8"/>
        <v>1.0000000360127737</v>
      </c>
      <c r="K70" s="5">
        <f t="shared" si="8"/>
        <v>0.9999999651992919</v>
      </c>
    </row>
    <row r="71" spans="1:11" ht="12.75" hidden="1">
      <c r="A71" s="1" t="s">
        <v>110</v>
      </c>
      <c r="B71" s="1">
        <f>+B83</f>
        <v>106860318</v>
      </c>
      <c r="C71" s="1">
        <f aca="true" t="shared" si="9" ref="C71:K71">+C83</f>
        <v>76966048</v>
      </c>
      <c r="D71" s="1">
        <f t="shared" si="9"/>
        <v>82391955</v>
      </c>
      <c r="E71" s="1">
        <f t="shared" si="9"/>
        <v>103014354</v>
      </c>
      <c r="F71" s="1">
        <f t="shared" si="9"/>
        <v>105075592</v>
      </c>
      <c r="G71" s="1">
        <f t="shared" si="9"/>
        <v>105075592</v>
      </c>
      <c r="H71" s="1">
        <f t="shared" si="9"/>
        <v>105788933</v>
      </c>
      <c r="I71" s="1">
        <f t="shared" si="9"/>
        <v>106880460</v>
      </c>
      <c r="J71" s="1">
        <f t="shared" si="9"/>
        <v>111071704</v>
      </c>
      <c r="K71" s="1">
        <f t="shared" si="9"/>
        <v>114940186</v>
      </c>
    </row>
    <row r="72" spans="1:11" ht="12.75" hidden="1">
      <c r="A72" s="1" t="s">
        <v>111</v>
      </c>
      <c r="B72" s="1">
        <f>+B77</f>
        <v>106860319</v>
      </c>
      <c r="C72" s="1">
        <f aca="true" t="shared" si="10" ref="C72:K72">+C77</f>
        <v>79170586</v>
      </c>
      <c r="D72" s="1">
        <f t="shared" si="10"/>
        <v>85812800</v>
      </c>
      <c r="E72" s="1">
        <f t="shared" si="10"/>
        <v>103504094</v>
      </c>
      <c r="F72" s="1">
        <f t="shared" si="10"/>
        <v>104875491</v>
      </c>
      <c r="G72" s="1">
        <f t="shared" si="10"/>
        <v>104875491</v>
      </c>
      <c r="H72" s="1">
        <f t="shared" si="10"/>
        <v>0</v>
      </c>
      <c r="I72" s="1">
        <f t="shared" si="10"/>
        <v>106880460</v>
      </c>
      <c r="J72" s="1">
        <f t="shared" si="10"/>
        <v>111071700</v>
      </c>
      <c r="K72" s="1">
        <f t="shared" si="10"/>
        <v>114940190</v>
      </c>
    </row>
    <row r="73" spans="1:11" ht="12.75" hidden="1">
      <c r="A73" s="1" t="s">
        <v>112</v>
      </c>
      <c r="B73" s="1">
        <f>+B74</f>
        <v>2261610.1666666665</v>
      </c>
      <c r="C73" s="1">
        <f aca="true" t="shared" si="11" ref="C73:K73">+(C78+C80+C81+C82)-(B78+B80+B81+B82)</f>
        <v>567956</v>
      </c>
      <c r="D73" s="1">
        <f t="shared" si="11"/>
        <v>2329630</v>
      </c>
      <c r="E73" s="1">
        <f t="shared" si="11"/>
        <v>-6070621</v>
      </c>
      <c r="F73" s="1">
        <f>+(F78+F80+F81+F82)-(D78+D80+D81+D82)</f>
        <v>-4876468</v>
      </c>
      <c r="G73" s="1">
        <f>+(G78+G80+G81+G82)-(D78+D80+D81+D82)</f>
        <v>-4876468</v>
      </c>
      <c r="H73" s="1">
        <f>+(H78+H80+H81+H82)-(D78+D80+D81+D82)</f>
        <v>4166582</v>
      </c>
      <c r="I73" s="1">
        <f>+(I78+I80+I81+I82)-(E78+E80+E81+E82)</f>
        <v>1989814</v>
      </c>
      <c r="J73" s="1">
        <f t="shared" si="11"/>
        <v>-1190661</v>
      </c>
      <c r="K73" s="1">
        <f t="shared" si="11"/>
        <v>1574400</v>
      </c>
    </row>
    <row r="74" spans="1:11" ht="12.75" hidden="1">
      <c r="A74" s="1" t="s">
        <v>113</v>
      </c>
      <c r="B74" s="1">
        <f>+TREND(C74:E74)</f>
        <v>2261610.1666666665</v>
      </c>
      <c r="C74" s="1">
        <f>+C73</f>
        <v>567956</v>
      </c>
      <c r="D74" s="1">
        <f aca="true" t="shared" si="12" ref="D74:K74">+D73</f>
        <v>2329630</v>
      </c>
      <c r="E74" s="1">
        <f t="shared" si="12"/>
        <v>-6070621</v>
      </c>
      <c r="F74" s="1">
        <f t="shared" si="12"/>
        <v>-4876468</v>
      </c>
      <c r="G74" s="1">
        <f t="shared" si="12"/>
        <v>-4876468</v>
      </c>
      <c r="H74" s="1">
        <f t="shared" si="12"/>
        <v>4166582</v>
      </c>
      <c r="I74" s="1">
        <f t="shared" si="12"/>
        <v>1989814</v>
      </c>
      <c r="J74" s="1">
        <f t="shared" si="12"/>
        <v>-1190661</v>
      </c>
      <c r="K74" s="1">
        <f t="shared" si="12"/>
        <v>1574400</v>
      </c>
    </row>
    <row r="75" spans="1:11" ht="12.75" hidden="1">
      <c r="A75" s="1" t="s">
        <v>114</v>
      </c>
      <c r="B75" s="1">
        <f>+B84-(((B80+B81+B78)*B70)-B79)</f>
        <v>101241432.06811586</v>
      </c>
      <c r="C75" s="1">
        <f aca="true" t="shared" si="13" ref="C75:K75">+C84-(((C80+C81+C78)*C70)-C79)</f>
        <v>89276869.47809443</v>
      </c>
      <c r="D75" s="1">
        <f t="shared" si="13"/>
        <v>83003255.1402525</v>
      </c>
      <c r="E75" s="1">
        <f t="shared" si="13"/>
        <v>327913580.22680885</v>
      </c>
      <c r="F75" s="1">
        <f t="shared" si="13"/>
        <v>75251715.67261171</v>
      </c>
      <c r="G75" s="1">
        <f t="shared" si="13"/>
        <v>75251715.67261171</v>
      </c>
      <c r="H75" s="1">
        <f t="shared" si="13"/>
        <v>73659402</v>
      </c>
      <c r="I75" s="1">
        <f t="shared" si="13"/>
        <v>58404339</v>
      </c>
      <c r="J75" s="1">
        <f t="shared" si="13"/>
        <v>55594999.82335734</v>
      </c>
      <c r="K75" s="1">
        <f t="shared" si="13"/>
        <v>57781850.22548771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106860319</v>
      </c>
      <c r="C77" s="3">
        <v>79170586</v>
      </c>
      <c r="D77" s="3">
        <v>85812800</v>
      </c>
      <c r="E77" s="3">
        <v>103504094</v>
      </c>
      <c r="F77" s="3">
        <v>104875491</v>
      </c>
      <c r="G77" s="3">
        <v>104875491</v>
      </c>
      <c r="H77" s="3">
        <v>0</v>
      </c>
      <c r="I77" s="3">
        <v>106880460</v>
      </c>
      <c r="J77" s="3">
        <v>111071700</v>
      </c>
      <c r="K77" s="3">
        <v>114940190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33947752</v>
      </c>
      <c r="C79" s="3">
        <v>28189463</v>
      </c>
      <c r="D79" s="3">
        <v>18063633</v>
      </c>
      <c r="E79" s="3">
        <v>14000000</v>
      </c>
      <c r="F79" s="3">
        <v>15000000</v>
      </c>
      <c r="G79" s="3">
        <v>15000000</v>
      </c>
      <c r="H79" s="3">
        <v>8097574</v>
      </c>
      <c r="I79" s="3">
        <v>12500000</v>
      </c>
      <c r="J79" s="3">
        <v>10500000</v>
      </c>
      <c r="K79" s="3">
        <v>13261250</v>
      </c>
    </row>
    <row r="80" spans="1:11" ht="12.75" hidden="1">
      <c r="A80" s="2" t="s">
        <v>67</v>
      </c>
      <c r="B80" s="3">
        <v>512021</v>
      </c>
      <c r="C80" s="3">
        <v>537818</v>
      </c>
      <c r="D80" s="3">
        <v>158322</v>
      </c>
      <c r="E80" s="3">
        <v>105847</v>
      </c>
      <c r="F80" s="3">
        <v>100000</v>
      </c>
      <c r="G80" s="3">
        <v>100000</v>
      </c>
      <c r="H80" s="3">
        <v>48243</v>
      </c>
      <c r="I80" s="3">
        <v>95661</v>
      </c>
      <c r="J80" s="3">
        <v>105000</v>
      </c>
      <c r="K80" s="3">
        <v>114000</v>
      </c>
    </row>
    <row r="81" spans="1:11" ht="12.75" hidden="1">
      <c r="A81" s="2" t="s">
        <v>68</v>
      </c>
      <c r="B81" s="3">
        <v>6766861</v>
      </c>
      <c r="C81" s="3">
        <v>7309020</v>
      </c>
      <c r="D81" s="3">
        <v>10018146</v>
      </c>
      <c r="E81" s="3">
        <v>4000000</v>
      </c>
      <c r="F81" s="3">
        <v>5200000</v>
      </c>
      <c r="G81" s="3">
        <v>5200000</v>
      </c>
      <c r="H81" s="3">
        <v>14294807</v>
      </c>
      <c r="I81" s="3">
        <v>6000000</v>
      </c>
      <c r="J81" s="3">
        <v>4800000</v>
      </c>
      <c r="K81" s="3">
        <v>6365400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106860318</v>
      </c>
      <c r="C83" s="3">
        <v>76966048</v>
      </c>
      <c r="D83" s="3">
        <v>82391955</v>
      </c>
      <c r="E83" s="3">
        <v>103014354</v>
      </c>
      <c r="F83" s="3">
        <v>105075592</v>
      </c>
      <c r="G83" s="3">
        <v>105075592</v>
      </c>
      <c r="H83" s="3">
        <v>105788933</v>
      </c>
      <c r="I83" s="3">
        <v>106880460</v>
      </c>
      <c r="J83" s="3">
        <v>111071704</v>
      </c>
      <c r="K83" s="3">
        <v>114940186</v>
      </c>
    </row>
    <row r="84" spans="1:11" ht="12.75" hidden="1">
      <c r="A84" s="2" t="s">
        <v>71</v>
      </c>
      <c r="B84" s="3">
        <v>74572562</v>
      </c>
      <c r="C84" s="3">
        <v>68715746</v>
      </c>
      <c r="D84" s="3">
        <v>74710415</v>
      </c>
      <c r="E84" s="3">
        <v>318000000</v>
      </c>
      <c r="F84" s="3">
        <v>65561828</v>
      </c>
      <c r="G84" s="3">
        <v>65561828</v>
      </c>
      <c r="H84" s="3">
        <v>65561828</v>
      </c>
      <c r="I84" s="3">
        <v>52000000</v>
      </c>
      <c r="J84" s="3">
        <v>50000000</v>
      </c>
      <c r="K84" s="3">
        <v>51000000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1500000</v>
      </c>
      <c r="F85" s="3">
        <v>102147</v>
      </c>
      <c r="G85" s="3">
        <v>102147</v>
      </c>
      <c r="H85" s="3">
        <v>102147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39308028</v>
      </c>
      <c r="C5" s="6">
        <v>45437323</v>
      </c>
      <c r="D5" s="23">
        <v>56244654</v>
      </c>
      <c r="E5" s="24">
        <v>66084713</v>
      </c>
      <c r="F5" s="6">
        <v>66084713</v>
      </c>
      <c r="G5" s="25">
        <v>66084713</v>
      </c>
      <c r="H5" s="26">
        <v>0</v>
      </c>
      <c r="I5" s="24">
        <v>72247010</v>
      </c>
      <c r="J5" s="6">
        <v>76581830</v>
      </c>
      <c r="K5" s="25">
        <v>82525060</v>
      </c>
    </row>
    <row r="6" spans="1:11" ht="13.5">
      <c r="A6" s="22" t="s">
        <v>18</v>
      </c>
      <c r="B6" s="6">
        <v>121522137</v>
      </c>
      <c r="C6" s="6">
        <v>131967493</v>
      </c>
      <c r="D6" s="23">
        <v>142531764</v>
      </c>
      <c r="E6" s="24">
        <v>156248684</v>
      </c>
      <c r="F6" s="6">
        <v>156254089</v>
      </c>
      <c r="G6" s="25">
        <v>156254089</v>
      </c>
      <c r="H6" s="26">
        <v>0</v>
      </c>
      <c r="I6" s="24">
        <v>178273618</v>
      </c>
      <c r="J6" s="6">
        <v>191990684</v>
      </c>
      <c r="K6" s="25">
        <v>208995758</v>
      </c>
    </row>
    <row r="7" spans="1:11" ht="13.5">
      <c r="A7" s="22" t="s">
        <v>19</v>
      </c>
      <c r="B7" s="6">
        <v>1738106</v>
      </c>
      <c r="C7" s="6">
        <v>2407250</v>
      </c>
      <c r="D7" s="23">
        <v>2903978</v>
      </c>
      <c r="E7" s="24">
        <v>2482000</v>
      </c>
      <c r="F7" s="6">
        <v>3000000</v>
      </c>
      <c r="G7" s="25">
        <v>3000000</v>
      </c>
      <c r="H7" s="26">
        <v>0</v>
      </c>
      <c r="I7" s="24">
        <v>2606100</v>
      </c>
      <c r="J7" s="6">
        <v>2762466</v>
      </c>
      <c r="K7" s="25">
        <v>2928214</v>
      </c>
    </row>
    <row r="8" spans="1:11" ht="13.5">
      <c r="A8" s="22" t="s">
        <v>20</v>
      </c>
      <c r="B8" s="6">
        <v>54864667</v>
      </c>
      <c r="C8" s="6">
        <v>74010197</v>
      </c>
      <c r="D8" s="23">
        <v>106980504</v>
      </c>
      <c r="E8" s="24">
        <v>103590312</v>
      </c>
      <c r="F8" s="6">
        <v>122944574</v>
      </c>
      <c r="G8" s="25">
        <v>122944574</v>
      </c>
      <c r="H8" s="26">
        <v>0</v>
      </c>
      <c r="I8" s="24">
        <v>136385923</v>
      </c>
      <c r="J8" s="6">
        <v>126373499</v>
      </c>
      <c r="K8" s="25">
        <v>128166969</v>
      </c>
    </row>
    <row r="9" spans="1:11" ht="13.5">
      <c r="A9" s="22" t="s">
        <v>21</v>
      </c>
      <c r="B9" s="6">
        <v>31134860</v>
      </c>
      <c r="C9" s="6">
        <v>50339813</v>
      </c>
      <c r="D9" s="23">
        <v>81661290</v>
      </c>
      <c r="E9" s="24">
        <v>35500930</v>
      </c>
      <c r="F9" s="6">
        <v>44429060</v>
      </c>
      <c r="G9" s="25">
        <v>44429060</v>
      </c>
      <c r="H9" s="26">
        <v>0</v>
      </c>
      <c r="I9" s="24">
        <v>38074985</v>
      </c>
      <c r="J9" s="6">
        <v>40359484</v>
      </c>
      <c r="K9" s="25">
        <v>45781052</v>
      </c>
    </row>
    <row r="10" spans="1:11" ht="25.5">
      <c r="A10" s="27" t="s">
        <v>103</v>
      </c>
      <c r="B10" s="28">
        <f>SUM(B5:B9)</f>
        <v>248567798</v>
      </c>
      <c r="C10" s="29">
        <f aca="true" t="shared" si="0" ref="C10:K10">SUM(C5:C9)</f>
        <v>304162076</v>
      </c>
      <c r="D10" s="30">
        <f t="shared" si="0"/>
        <v>390322190</v>
      </c>
      <c r="E10" s="28">
        <f t="shared" si="0"/>
        <v>363906639</v>
      </c>
      <c r="F10" s="29">
        <f t="shared" si="0"/>
        <v>392712436</v>
      </c>
      <c r="G10" s="31">
        <f t="shared" si="0"/>
        <v>392712436</v>
      </c>
      <c r="H10" s="32">
        <f t="shared" si="0"/>
        <v>0</v>
      </c>
      <c r="I10" s="28">
        <f t="shared" si="0"/>
        <v>427587636</v>
      </c>
      <c r="J10" s="29">
        <f t="shared" si="0"/>
        <v>438067963</v>
      </c>
      <c r="K10" s="31">
        <f t="shared" si="0"/>
        <v>468397053</v>
      </c>
    </row>
    <row r="11" spans="1:11" ht="13.5">
      <c r="A11" s="22" t="s">
        <v>22</v>
      </c>
      <c r="B11" s="6">
        <v>109178515</v>
      </c>
      <c r="C11" s="6">
        <v>107707322</v>
      </c>
      <c r="D11" s="23">
        <v>124567549</v>
      </c>
      <c r="E11" s="24">
        <v>139913997</v>
      </c>
      <c r="F11" s="6">
        <v>140980516</v>
      </c>
      <c r="G11" s="25">
        <v>140980516</v>
      </c>
      <c r="H11" s="26">
        <v>0</v>
      </c>
      <c r="I11" s="24">
        <v>153720874</v>
      </c>
      <c r="J11" s="6">
        <v>165858167</v>
      </c>
      <c r="K11" s="25">
        <v>179801096</v>
      </c>
    </row>
    <row r="12" spans="1:11" ht="13.5">
      <c r="A12" s="22" t="s">
        <v>23</v>
      </c>
      <c r="B12" s="6">
        <v>7167745</v>
      </c>
      <c r="C12" s="6">
        <v>7410014</v>
      </c>
      <c r="D12" s="23">
        <v>8203131</v>
      </c>
      <c r="E12" s="24">
        <v>9277131</v>
      </c>
      <c r="F12" s="6">
        <v>9277131</v>
      </c>
      <c r="G12" s="25">
        <v>9277131</v>
      </c>
      <c r="H12" s="26">
        <v>0</v>
      </c>
      <c r="I12" s="24">
        <v>10479219</v>
      </c>
      <c r="J12" s="6">
        <v>11107972</v>
      </c>
      <c r="K12" s="25">
        <v>11774450</v>
      </c>
    </row>
    <row r="13" spans="1:11" ht="13.5">
      <c r="A13" s="22" t="s">
        <v>104</v>
      </c>
      <c r="B13" s="6">
        <v>49319947</v>
      </c>
      <c r="C13" s="6">
        <v>98311206</v>
      </c>
      <c r="D13" s="23">
        <v>32815617</v>
      </c>
      <c r="E13" s="24">
        <v>23080869</v>
      </c>
      <c r="F13" s="6">
        <v>27080869</v>
      </c>
      <c r="G13" s="25">
        <v>27080869</v>
      </c>
      <c r="H13" s="26">
        <v>0</v>
      </c>
      <c r="I13" s="24">
        <v>27080869</v>
      </c>
      <c r="J13" s="6">
        <v>28705722</v>
      </c>
      <c r="K13" s="25">
        <v>30428068</v>
      </c>
    </row>
    <row r="14" spans="1:11" ht="13.5">
      <c r="A14" s="22" t="s">
        <v>24</v>
      </c>
      <c r="B14" s="6">
        <v>12928251</v>
      </c>
      <c r="C14" s="6">
        <v>12779822</v>
      </c>
      <c r="D14" s="23">
        <v>12478081</v>
      </c>
      <c r="E14" s="24">
        <v>13433196</v>
      </c>
      <c r="F14" s="6">
        <v>12732813</v>
      </c>
      <c r="G14" s="25">
        <v>12732813</v>
      </c>
      <c r="H14" s="26">
        <v>0</v>
      </c>
      <c r="I14" s="24">
        <v>13496064</v>
      </c>
      <c r="J14" s="6">
        <v>14305827</v>
      </c>
      <c r="K14" s="25">
        <v>15164178</v>
      </c>
    </row>
    <row r="15" spans="1:11" ht="13.5">
      <c r="A15" s="22" t="s">
        <v>25</v>
      </c>
      <c r="B15" s="6">
        <v>41474697</v>
      </c>
      <c r="C15" s="6">
        <v>45334371</v>
      </c>
      <c r="D15" s="23">
        <v>50043145</v>
      </c>
      <c r="E15" s="24">
        <v>54650699</v>
      </c>
      <c r="F15" s="6">
        <v>55091228</v>
      </c>
      <c r="G15" s="25">
        <v>55091228</v>
      </c>
      <c r="H15" s="26">
        <v>0</v>
      </c>
      <c r="I15" s="24">
        <v>62253222</v>
      </c>
      <c r="J15" s="6">
        <v>65988415</v>
      </c>
      <c r="K15" s="25">
        <v>69947720</v>
      </c>
    </row>
    <row r="16" spans="1:11" ht="13.5">
      <c r="A16" s="33" t="s">
        <v>26</v>
      </c>
      <c r="B16" s="6">
        <v>638395</v>
      </c>
      <c r="C16" s="6">
        <v>782625</v>
      </c>
      <c r="D16" s="23">
        <v>823890</v>
      </c>
      <c r="E16" s="24">
        <v>1000000</v>
      </c>
      <c r="F16" s="6">
        <v>1000000</v>
      </c>
      <c r="G16" s="25">
        <v>1000000</v>
      </c>
      <c r="H16" s="26">
        <v>0</v>
      </c>
      <c r="I16" s="24">
        <v>1000000</v>
      </c>
      <c r="J16" s="6">
        <v>1060000</v>
      </c>
      <c r="K16" s="25">
        <v>1123600</v>
      </c>
    </row>
    <row r="17" spans="1:11" ht="13.5">
      <c r="A17" s="22" t="s">
        <v>27</v>
      </c>
      <c r="B17" s="6">
        <v>100611432</v>
      </c>
      <c r="C17" s="6">
        <v>92731294</v>
      </c>
      <c r="D17" s="23">
        <v>151702607</v>
      </c>
      <c r="E17" s="24">
        <v>130235547</v>
      </c>
      <c r="F17" s="6">
        <v>164531844</v>
      </c>
      <c r="G17" s="25">
        <v>164531844</v>
      </c>
      <c r="H17" s="26">
        <v>0</v>
      </c>
      <c r="I17" s="24">
        <v>181301114</v>
      </c>
      <c r="J17" s="6">
        <v>179720078</v>
      </c>
      <c r="K17" s="25">
        <v>183587634</v>
      </c>
    </row>
    <row r="18" spans="1:11" ht="13.5">
      <c r="A18" s="34" t="s">
        <v>28</v>
      </c>
      <c r="B18" s="35">
        <f>SUM(B11:B17)</f>
        <v>321318982</v>
      </c>
      <c r="C18" s="36">
        <f aca="true" t="shared" si="1" ref="C18:K18">SUM(C11:C17)</f>
        <v>365056654</v>
      </c>
      <c r="D18" s="37">
        <f t="shared" si="1"/>
        <v>380634020</v>
      </c>
      <c r="E18" s="35">
        <f t="shared" si="1"/>
        <v>371591439</v>
      </c>
      <c r="F18" s="36">
        <f t="shared" si="1"/>
        <v>410694401</v>
      </c>
      <c r="G18" s="38">
        <f t="shared" si="1"/>
        <v>410694401</v>
      </c>
      <c r="H18" s="39">
        <f t="shared" si="1"/>
        <v>0</v>
      </c>
      <c r="I18" s="35">
        <f t="shared" si="1"/>
        <v>449331362</v>
      </c>
      <c r="J18" s="36">
        <f t="shared" si="1"/>
        <v>466746181</v>
      </c>
      <c r="K18" s="38">
        <f t="shared" si="1"/>
        <v>491826746</v>
      </c>
    </row>
    <row r="19" spans="1:11" ht="13.5">
      <c r="A19" s="34" t="s">
        <v>29</v>
      </c>
      <c r="B19" s="40">
        <f>+B10-B18</f>
        <v>-72751184</v>
      </c>
      <c r="C19" s="41">
        <f aca="true" t="shared" si="2" ref="C19:K19">+C10-C18</f>
        <v>-60894578</v>
      </c>
      <c r="D19" s="42">
        <f t="shared" si="2"/>
        <v>9688170</v>
      </c>
      <c r="E19" s="40">
        <f t="shared" si="2"/>
        <v>-7684800</v>
      </c>
      <c r="F19" s="41">
        <f t="shared" si="2"/>
        <v>-17981965</v>
      </c>
      <c r="G19" s="43">
        <f t="shared" si="2"/>
        <v>-17981965</v>
      </c>
      <c r="H19" s="44">
        <f t="shared" si="2"/>
        <v>0</v>
      </c>
      <c r="I19" s="40">
        <f t="shared" si="2"/>
        <v>-21743726</v>
      </c>
      <c r="J19" s="41">
        <f t="shared" si="2"/>
        <v>-28678218</v>
      </c>
      <c r="K19" s="43">
        <f t="shared" si="2"/>
        <v>-23429693</v>
      </c>
    </row>
    <row r="20" spans="1:11" ht="13.5">
      <c r="A20" s="22" t="s">
        <v>30</v>
      </c>
      <c r="B20" s="24">
        <v>55405532</v>
      </c>
      <c r="C20" s="6">
        <v>73115626</v>
      </c>
      <c r="D20" s="23">
        <v>48930274</v>
      </c>
      <c r="E20" s="24">
        <v>54670188</v>
      </c>
      <c r="F20" s="6">
        <v>61638138</v>
      </c>
      <c r="G20" s="25">
        <v>61638138</v>
      </c>
      <c r="H20" s="26">
        <v>0</v>
      </c>
      <c r="I20" s="24">
        <v>38616667</v>
      </c>
      <c r="J20" s="6">
        <v>40830766</v>
      </c>
      <c r="K20" s="25">
        <v>41165892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-17345652</v>
      </c>
      <c r="C22" s="52">
        <f aca="true" t="shared" si="3" ref="C22:K22">SUM(C19:C21)</f>
        <v>12221048</v>
      </c>
      <c r="D22" s="53">
        <f t="shared" si="3"/>
        <v>58618444</v>
      </c>
      <c r="E22" s="51">
        <f t="shared" si="3"/>
        <v>46985388</v>
      </c>
      <c r="F22" s="52">
        <f t="shared" si="3"/>
        <v>43656173</v>
      </c>
      <c r="G22" s="54">
        <f t="shared" si="3"/>
        <v>43656173</v>
      </c>
      <c r="H22" s="55">
        <f t="shared" si="3"/>
        <v>0</v>
      </c>
      <c r="I22" s="51">
        <f t="shared" si="3"/>
        <v>16872941</v>
      </c>
      <c r="J22" s="52">
        <f t="shared" si="3"/>
        <v>12152548</v>
      </c>
      <c r="K22" s="54">
        <f t="shared" si="3"/>
        <v>17736199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-17345652</v>
      </c>
      <c r="C24" s="41">
        <f aca="true" t="shared" si="4" ref="C24:K24">SUM(C22:C23)</f>
        <v>12221048</v>
      </c>
      <c r="D24" s="42">
        <f t="shared" si="4"/>
        <v>58618444</v>
      </c>
      <c r="E24" s="40">
        <f t="shared" si="4"/>
        <v>46985388</v>
      </c>
      <c r="F24" s="41">
        <f t="shared" si="4"/>
        <v>43656173</v>
      </c>
      <c r="G24" s="43">
        <f t="shared" si="4"/>
        <v>43656173</v>
      </c>
      <c r="H24" s="44">
        <f t="shared" si="4"/>
        <v>0</v>
      </c>
      <c r="I24" s="40">
        <f t="shared" si="4"/>
        <v>16872941</v>
      </c>
      <c r="J24" s="41">
        <f t="shared" si="4"/>
        <v>12152548</v>
      </c>
      <c r="K24" s="43">
        <f t="shared" si="4"/>
        <v>17736199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64897854</v>
      </c>
      <c r="C27" s="7">
        <v>88322666</v>
      </c>
      <c r="D27" s="64">
        <v>62946681</v>
      </c>
      <c r="E27" s="65">
        <v>67546782</v>
      </c>
      <c r="F27" s="7">
        <v>85176932</v>
      </c>
      <c r="G27" s="66">
        <v>85176932</v>
      </c>
      <c r="H27" s="67">
        <v>0</v>
      </c>
      <c r="I27" s="65">
        <v>60972919</v>
      </c>
      <c r="J27" s="7">
        <v>51730766</v>
      </c>
      <c r="K27" s="66">
        <v>53713892</v>
      </c>
    </row>
    <row r="28" spans="1:11" ht="13.5">
      <c r="A28" s="68" t="s">
        <v>30</v>
      </c>
      <c r="B28" s="6">
        <v>42409345</v>
      </c>
      <c r="C28" s="6">
        <v>68372976</v>
      </c>
      <c r="D28" s="23">
        <v>46802439</v>
      </c>
      <c r="E28" s="24">
        <v>54670187</v>
      </c>
      <c r="F28" s="6">
        <v>63081005</v>
      </c>
      <c r="G28" s="25">
        <v>63081005</v>
      </c>
      <c r="H28" s="26">
        <v>0</v>
      </c>
      <c r="I28" s="24">
        <v>38616667</v>
      </c>
      <c r="J28" s="6">
        <v>40830766</v>
      </c>
      <c r="K28" s="25">
        <v>41165892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14441689</v>
      </c>
      <c r="C30" s="6">
        <v>5454886</v>
      </c>
      <c r="D30" s="23">
        <v>8508850</v>
      </c>
      <c r="E30" s="24">
        <v>5670000</v>
      </c>
      <c r="F30" s="6">
        <v>10978067</v>
      </c>
      <c r="G30" s="25">
        <v>10978067</v>
      </c>
      <c r="H30" s="26">
        <v>0</v>
      </c>
      <c r="I30" s="24">
        <v>11550000</v>
      </c>
      <c r="J30" s="6">
        <v>0</v>
      </c>
      <c r="K30" s="25">
        <v>3218421</v>
      </c>
    </row>
    <row r="31" spans="1:11" ht="13.5">
      <c r="A31" s="22" t="s">
        <v>35</v>
      </c>
      <c r="B31" s="6">
        <v>8046820</v>
      </c>
      <c r="C31" s="6">
        <v>14494804</v>
      </c>
      <c r="D31" s="23">
        <v>7635392</v>
      </c>
      <c r="E31" s="24">
        <v>7206595</v>
      </c>
      <c r="F31" s="6">
        <v>11117860</v>
      </c>
      <c r="G31" s="25">
        <v>11117860</v>
      </c>
      <c r="H31" s="26">
        <v>0</v>
      </c>
      <c r="I31" s="24">
        <v>10806252</v>
      </c>
      <c r="J31" s="6">
        <v>10900000</v>
      </c>
      <c r="K31" s="25">
        <v>9329579</v>
      </c>
    </row>
    <row r="32" spans="1:11" ht="13.5">
      <c r="A32" s="34" t="s">
        <v>36</v>
      </c>
      <c r="B32" s="7">
        <f>SUM(B28:B31)</f>
        <v>64897854</v>
      </c>
      <c r="C32" s="7">
        <f aca="true" t="shared" si="5" ref="C32:K32">SUM(C28:C31)</f>
        <v>88322666</v>
      </c>
      <c r="D32" s="64">
        <f t="shared" si="5"/>
        <v>62946681</v>
      </c>
      <c r="E32" s="65">
        <f t="shared" si="5"/>
        <v>67546782</v>
      </c>
      <c r="F32" s="7">
        <f t="shared" si="5"/>
        <v>85176932</v>
      </c>
      <c r="G32" s="66">
        <f t="shared" si="5"/>
        <v>85176932</v>
      </c>
      <c r="H32" s="67">
        <f t="shared" si="5"/>
        <v>0</v>
      </c>
      <c r="I32" s="65">
        <f t="shared" si="5"/>
        <v>60972919</v>
      </c>
      <c r="J32" s="7">
        <f t="shared" si="5"/>
        <v>51730766</v>
      </c>
      <c r="K32" s="66">
        <f t="shared" si="5"/>
        <v>53713892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43478583</v>
      </c>
      <c r="C35" s="6">
        <v>64331410</v>
      </c>
      <c r="D35" s="23">
        <v>76273390</v>
      </c>
      <c r="E35" s="24">
        <v>54091407</v>
      </c>
      <c r="F35" s="6">
        <v>64013082</v>
      </c>
      <c r="G35" s="25">
        <v>64013082</v>
      </c>
      <c r="H35" s="26">
        <v>109180966</v>
      </c>
      <c r="I35" s="24">
        <v>60851936</v>
      </c>
      <c r="J35" s="6">
        <v>50270628</v>
      </c>
      <c r="K35" s="25">
        <v>49831888</v>
      </c>
    </row>
    <row r="36" spans="1:11" ht="13.5">
      <c r="A36" s="22" t="s">
        <v>39</v>
      </c>
      <c r="B36" s="6">
        <v>655213973</v>
      </c>
      <c r="C36" s="6">
        <v>703917243</v>
      </c>
      <c r="D36" s="23">
        <v>800803934</v>
      </c>
      <c r="E36" s="24">
        <v>664223275</v>
      </c>
      <c r="F36" s="6">
        <v>858894566</v>
      </c>
      <c r="G36" s="25">
        <v>858894566</v>
      </c>
      <c r="H36" s="26">
        <v>847087682</v>
      </c>
      <c r="I36" s="24">
        <v>892786616</v>
      </c>
      <c r="J36" s="6">
        <v>915811660</v>
      </c>
      <c r="K36" s="25">
        <v>939097484</v>
      </c>
    </row>
    <row r="37" spans="1:11" ht="13.5">
      <c r="A37" s="22" t="s">
        <v>40</v>
      </c>
      <c r="B37" s="6">
        <v>57714505</v>
      </c>
      <c r="C37" s="6">
        <v>69815909</v>
      </c>
      <c r="D37" s="23">
        <v>66586941</v>
      </c>
      <c r="E37" s="24">
        <v>58740193</v>
      </c>
      <c r="F37" s="6">
        <v>63155011</v>
      </c>
      <c r="G37" s="25">
        <v>63155011</v>
      </c>
      <c r="H37" s="26">
        <v>66382930</v>
      </c>
      <c r="I37" s="24">
        <v>66438273</v>
      </c>
      <c r="J37" s="6">
        <v>67045744</v>
      </c>
      <c r="K37" s="25">
        <v>70162328</v>
      </c>
    </row>
    <row r="38" spans="1:11" ht="13.5">
      <c r="A38" s="22" t="s">
        <v>41</v>
      </c>
      <c r="B38" s="6">
        <v>168910096</v>
      </c>
      <c r="C38" s="6">
        <v>165533703</v>
      </c>
      <c r="D38" s="23">
        <v>178788905</v>
      </c>
      <c r="E38" s="24">
        <v>172163923</v>
      </c>
      <c r="F38" s="6">
        <v>184394986</v>
      </c>
      <c r="G38" s="25">
        <v>184394986</v>
      </c>
      <c r="H38" s="26">
        <v>178854307</v>
      </c>
      <c r="I38" s="24">
        <v>194969687</v>
      </c>
      <c r="J38" s="6">
        <v>194653105</v>
      </c>
      <c r="K38" s="25">
        <v>197320948</v>
      </c>
    </row>
    <row r="39" spans="1:11" ht="13.5">
      <c r="A39" s="22" t="s">
        <v>42</v>
      </c>
      <c r="B39" s="6">
        <v>472067955</v>
      </c>
      <c r="C39" s="6">
        <v>532899041</v>
      </c>
      <c r="D39" s="23">
        <v>631701478</v>
      </c>
      <c r="E39" s="24">
        <v>487410566</v>
      </c>
      <c r="F39" s="6">
        <v>675357651</v>
      </c>
      <c r="G39" s="25">
        <v>675357651</v>
      </c>
      <c r="H39" s="26">
        <v>711031411</v>
      </c>
      <c r="I39" s="24">
        <v>692230592</v>
      </c>
      <c r="J39" s="6">
        <v>704383439</v>
      </c>
      <c r="K39" s="25">
        <v>721446096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46383927</v>
      </c>
      <c r="C42" s="6">
        <v>92558626</v>
      </c>
      <c r="D42" s="23">
        <v>66798549</v>
      </c>
      <c r="E42" s="24">
        <v>74410413</v>
      </c>
      <c r="F42" s="6">
        <v>82896714</v>
      </c>
      <c r="G42" s="25">
        <v>82896714</v>
      </c>
      <c r="H42" s="26">
        <v>102382798</v>
      </c>
      <c r="I42" s="24">
        <v>41472056</v>
      </c>
      <c r="J42" s="6">
        <v>52917698</v>
      </c>
      <c r="K42" s="25">
        <v>62004642</v>
      </c>
    </row>
    <row r="43" spans="1:11" ht="13.5">
      <c r="A43" s="22" t="s">
        <v>45</v>
      </c>
      <c r="B43" s="6">
        <v>-61554060</v>
      </c>
      <c r="C43" s="6">
        <v>-79990428</v>
      </c>
      <c r="D43" s="23">
        <v>-60776526</v>
      </c>
      <c r="E43" s="24">
        <v>-65890782</v>
      </c>
      <c r="F43" s="6">
        <v>-85171503</v>
      </c>
      <c r="G43" s="25">
        <v>-85171503</v>
      </c>
      <c r="H43" s="26">
        <v>-57315836</v>
      </c>
      <c r="I43" s="24">
        <v>-58726174</v>
      </c>
      <c r="J43" s="6">
        <v>-49349211</v>
      </c>
      <c r="K43" s="25">
        <v>-51189444</v>
      </c>
    </row>
    <row r="44" spans="1:11" ht="13.5">
      <c r="A44" s="22" t="s">
        <v>46</v>
      </c>
      <c r="B44" s="6">
        <v>13960325</v>
      </c>
      <c r="C44" s="6">
        <v>-6437009</v>
      </c>
      <c r="D44" s="23">
        <v>4651448</v>
      </c>
      <c r="E44" s="24">
        <v>-1299929</v>
      </c>
      <c r="F44" s="6">
        <v>-1084316</v>
      </c>
      <c r="G44" s="25">
        <v>-1084316</v>
      </c>
      <c r="H44" s="26">
        <v>-5755307</v>
      </c>
      <c r="I44" s="24">
        <v>4808861</v>
      </c>
      <c r="J44" s="6">
        <v>-8090947</v>
      </c>
      <c r="K44" s="25">
        <v>-4831558</v>
      </c>
    </row>
    <row r="45" spans="1:11" ht="13.5">
      <c r="A45" s="34" t="s">
        <v>47</v>
      </c>
      <c r="B45" s="7">
        <v>21413726</v>
      </c>
      <c r="C45" s="7">
        <v>27544916</v>
      </c>
      <c r="D45" s="64">
        <v>38218387</v>
      </c>
      <c r="E45" s="65">
        <v>7234754</v>
      </c>
      <c r="F45" s="7">
        <v>34859282</v>
      </c>
      <c r="G45" s="66">
        <v>34859282</v>
      </c>
      <c r="H45" s="67">
        <v>77530042</v>
      </c>
      <c r="I45" s="65">
        <v>22414024</v>
      </c>
      <c r="J45" s="7">
        <v>17891564</v>
      </c>
      <c r="K45" s="66">
        <v>23875204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21413727</v>
      </c>
      <c r="C48" s="6">
        <v>27544914</v>
      </c>
      <c r="D48" s="23">
        <v>38218386</v>
      </c>
      <c r="E48" s="24">
        <v>7234754</v>
      </c>
      <c r="F48" s="6">
        <v>34859281</v>
      </c>
      <c r="G48" s="25">
        <v>34859281</v>
      </c>
      <c r="H48" s="26">
        <v>77960265</v>
      </c>
      <c r="I48" s="24">
        <v>22414029</v>
      </c>
      <c r="J48" s="6">
        <v>17891569</v>
      </c>
      <c r="K48" s="25">
        <v>23875208</v>
      </c>
    </row>
    <row r="49" spans="1:11" ht="13.5">
      <c r="A49" s="22" t="s">
        <v>50</v>
      </c>
      <c r="B49" s="6">
        <f>+B75</f>
        <v>17069637.25364676</v>
      </c>
      <c r="C49" s="6">
        <f aca="true" t="shared" si="6" ref="C49:K49">+C75</f>
        <v>23816822.76974158</v>
      </c>
      <c r="D49" s="23">
        <f t="shared" si="6"/>
        <v>24571777.699527875</v>
      </c>
      <c r="E49" s="24">
        <f t="shared" si="6"/>
        <v>-558301.3390736505</v>
      </c>
      <c r="F49" s="6">
        <f t="shared" si="6"/>
        <v>21590407.66160508</v>
      </c>
      <c r="G49" s="25">
        <f t="shared" si="6"/>
        <v>21590407.66160508</v>
      </c>
      <c r="H49" s="26">
        <f t="shared" si="6"/>
        <v>48594110</v>
      </c>
      <c r="I49" s="24">
        <f t="shared" si="6"/>
        <v>13568836.272978421</v>
      </c>
      <c r="J49" s="6">
        <f t="shared" si="6"/>
        <v>17452314.905740984</v>
      </c>
      <c r="K49" s="25">
        <f t="shared" si="6"/>
        <v>25075319.31493534</v>
      </c>
    </row>
    <row r="50" spans="1:11" ht="13.5">
      <c r="A50" s="34" t="s">
        <v>51</v>
      </c>
      <c r="B50" s="7">
        <f>+B48-B49</f>
        <v>4344089.746353239</v>
      </c>
      <c r="C50" s="7">
        <f aca="true" t="shared" si="7" ref="C50:K50">+C48-C49</f>
        <v>3728091.23025842</v>
      </c>
      <c r="D50" s="64">
        <f t="shared" si="7"/>
        <v>13646608.300472125</v>
      </c>
      <c r="E50" s="65">
        <f t="shared" si="7"/>
        <v>7793055.339073651</v>
      </c>
      <c r="F50" s="7">
        <f t="shared" si="7"/>
        <v>13268873.338394921</v>
      </c>
      <c r="G50" s="66">
        <f t="shared" si="7"/>
        <v>13268873.338394921</v>
      </c>
      <c r="H50" s="67">
        <f t="shared" si="7"/>
        <v>29366155</v>
      </c>
      <c r="I50" s="65">
        <f t="shared" si="7"/>
        <v>8845192.727021579</v>
      </c>
      <c r="J50" s="7">
        <f t="shared" si="7"/>
        <v>439254.0942590162</v>
      </c>
      <c r="K50" s="66">
        <f t="shared" si="7"/>
        <v>-1200111.3149353415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655176136</v>
      </c>
      <c r="C53" s="6">
        <v>703892838</v>
      </c>
      <c r="D53" s="23">
        <v>800780075</v>
      </c>
      <c r="E53" s="24">
        <v>664204231</v>
      </c>
      <c r="F53" s="6">
        <v>681834381</v>
      </c>
      <c r="G53" s="25">
        <v>681834381</v>
      </c>
      <c r="H53" s="26">
        <v>596657449</v>
      </c>
      <c r="I53" s="24">
        <v>892768188</v>
      </c>
      <c r="J53" s="6">
        <v>915793236</v>
      </c>
      <c r="K53" s="25">
        <v>939079054</v>
      </c>
    </row>
    <row r="54" spans="1:11" ht="13.5">
      <c r="A54" s="22" t="s">
        <v>104</v>
      </c>
      <c r="B54" s="6">
        <v>49319947</v>
      </c>
      <c r="C54" s="6">
        <v>98311206</v>
      </c>
      <c r="D54" s="23">
        <v>32815617</v>
      </c>
      <c r="E54" s="24">
        <v>23080869</v>
      </c>
      <c r="F54" s="6">
        <v>27080869</v>
      </c>
      <c r="G54" s="25">
        <v>27080869</v>
      </c>
      <c r="H54" s="26">
        <v>0</v>
      </c>
      <c r="I54" s="24">
        <v>27080869</v>
      </c>
      <c r="J54" s="6">
        <v>28705722</v>
      </c>
      <c r="K54" s="25">
        <v>30428068</v>
      </c>
    </row>
    <row r="55" spans="1:11" ht="13.5">
      <c r="A55" s="22" t="s">
        <v>54</v>
      </c>
      <c r="B55" s="6">
        <v>24784032</v>
      </c>
      <c r="C55" s="6">
        <v>43221451</v>
      </c>
      <c r="D55" s="23">
        <v>17253949</v>
      </c>
      <c r="E55" s="24">
        <v>33999264</v>
      </c>
      <c r="F55" s="6">
        <v>32831606</v>
      </c>
      <c r="G55" s="25">
        <v>32831606</v>
      </c>
      <c r="H55" s="26">
        <v>0</v>
      </c>
      <c r="I55" s="24">
        <v>22120000</v>
      </c>
      <c r="J55" s="6">
        <v>22000000</v>
      </c>
      <c r="K55" s="25">
        <v>40500000</v>
      </c>
    </row>
    <row r="56" spans="1:11" ht="13.5">
      <c r="A56" s="22" t="s">
        <v>55</v>
      </c>
      <c r="B56" s="6">
        <v>15553163</v>
      </c>
      <c r="C56" s="6">
        <v>17849287</v>
      </c>
      <c r="D56" s="23">
        <v>18412044</v>
      </c>
      <c r="E56" s="24">
        <v>22905834</v>
      </c>
      <c r="F56" s="6">
        <v>23178855</v>
      </c>
      <c r="G56" s="25">
        <v>23178855</v>
      </c>
      <c r="H56" s="26">
        <v>0</v>
      </c>
      <c r="I56" s="24">
        <v>26412551</v>
      </c>
      <c r="J56" s="6">
        <v>29987756</v>
      </c>
      <c r="K56" s="25">
        <v>31787328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9625479</v>
      </c>
      <c r="C59" s="6">
        <v>13504850</v>
      </c>
      <c r="D59" s="23">
        <v>0</v>
      </c>
      <c r="E59" s="24">
        <v>22463261</v>
      </c>
      <c r="F59" s="6">
        <v>22463261</v>
      </c>
      <c r="G59" s="25">
        <v>22463261</v>
      </c>
      <c r="H59" s="26">
        <v>22463261</v>
      </c>
      <c r="I59" s="24">
        <v>32765814</v>
      </c>
      <c r="J59" s="6">
        <v>34731763</v>
      </c>
      <c r="K59" s="25">
        <v>36815669</v>
      </c>
    </row>
    <row r="60" spans="1:11" ht="13.5">
      <c r="A60" s="33" t="s">
        <v>58</v>
      </c>
      <c r="B60" s="6">
        <v>14425838</v>
      </c>
      <c r="C60" s="6">
        <v>16721405</v>
      </c>
      <c r="D60" s="23">
        <v>0</v>
      </c>
      <c r="E60" s="24">
        <v>27499930</v>
      </c>
      <c r="F60" s="6">
        <v>27499930</v>
      </c>
      <c r="G60" s="25">
        <v>27499930</v>
      </c>
      <c r="H60" s="26">
        <v>27499930</v>
      </c>
      <c r="I60" s="24">
        <v>36922480</v>
      </c>
      <c r="J60" s="6">
        <v>39137829</v>
      </c>
      <c r="K60" s="25">
        <v>41486098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61</v>
      </c>
      <c r="C62" s="92">
        <v>61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475</v>
      </c>
      <c r="C63" s="92">
        <v>6989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9</v>
      </c>
      <c r="C65" s="92">
        <v>9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0.8005122391435627</v>
      </c>
      <c r="C70" s="5">
        <f aca="true" t="shared" si="8" ref="C70:K70">IF(ISERROR(C71/C72),0,(C71/C72))</f>
        <v>0.7225622826872462</v>
      </c>
      <c r="D70" s="5">
        <f t="shared" si="8"/>
        <v>0.7095067720864568</v>
      </c>
      <c r="E70" s="5">
        <f t="shared" si="8"/>
        <v>0.8853347586579681</v>
      </c>
      <c r="F70" s="5">
        <f t="shared" si="8"/>
        <v>0.8691467040358857</v>
      </c>
      <c r="G70" s="5">
        <f t="shared" si="8"/>
        <v>0.8691467040358857</v>
      </c>
      <c r="H70" s="5">
        <f t="shared" si="8"/>
        <v>0</v>
      </c>
      <c r="I70" s="5">
        <f t="shared" si="8"/>
        <v>0.8367005703808225</v>
      </c>
      <c r="J70" s="5">
        <f t="shared" si="8"/>
        <v>0.8887958579789101</v>
      </c>
      <c r="K70" s="5">
        <f t="shared" si="8"/>
        <v>0.8900025820737696</v>
      </c>
    </row>
    <row r="71" spans="1:11" ht="12.75" hidden="1">
      <c r="A71" s="1" t="s">
        <v>110</v>
      </c>
      <c r="B71" s="1">
        <f>+B83</f>
        <v>153670352</v>
      </c>
      <c r="C71" s="1">
        <f aca="true" t="shared" si="9" ref="C71:K71">+C83</f>
        <v>164559679</v>
      </c>
      <c r="D71" s="1">
        <f t="shared" si="9"/>
        <v>198752657</v>
      </c>
      <c r="E71" s="1">
        <f t="shared" si="9"/>
        <v>228061638</v>
      </c>
      <c r="F71" s="1">
        <f t="shared" si="9"/>
        <v>231860408</v>
      </c>
      <c r="G71" s="1">
        <f t="shared" si="9"/>
        <v>231860408</v>
      </c>
      <c r="H71" s="1">
        <f t="shared" si="9"/>
        <v>338979389</v>
      </c>
      <c r="I71" s="1">
        <f t="shared" si="9"/>
        <v>239588257</v>
      </c>
      <c r="J71" s="1">
        <f t="shared" si="9"/>
        <v>272460764</v>
      </c>
      <c r="K71" s="1">
        <f t="shared" si="9"/>
        <v>297952770</v>
      </c>
    </row>
    <row r="72" spans="1:11" ht="12.75" hidden="1">
      <c r="A72" s="1" t="s">
        <v>111</v>
      </c>
      <c r="B72" s="1">
        <f>+B77</f>
        <v>191965025</v>
      </c>
      <c r="C72" s="1">
        <f aca="true" t="shared" si="10" ref="C72:K72">+C77</f>
        <v>227744629</v>
      </c>
      <c r="D72" s="1">
        <f t="shared" si="10"/>
        <v>280127921</v>
      </c>
      <c r="E72" s="1">
        <f t="shared" si="10"/>
        <v>257599327</v>
      </c>
      <c r="F72" s="1">
        <f t="shared" si="10"/>
        <v>266767862</v>
      </c>
      <c r="G72" s="1">
        <f t="shared" si="10"/>
        <v>266767862</v>
      </c>
      <c r="H72" s="1">
        <f t="shared" si="10"/>
        <v>0</v>
      </c>
      <c r="I72" s="1">
        <f t="shared" si="10"/>
        <v>286348863</v>
      </c>
      <c r="J72" s="1">
        <f t="shared" si="10"/>
        <v>306550443</v>
      </c>
      <c r="K72" s="1">
        <f t="shared" si="10"/>
        <v>334777422</v>
      </c>
    </row>
    <row r="73" spans="1:11" ht="12.75" hidden="1">
      <c r="A73" s="1" t="s">
        <v>112</v>
      </c>
      <c r="B73" s="1">
        <f>+B74</f>
        <v>11358699.5</v>
      </c>
      <c r="C73" s="1">
        <f aca="true" t="shared" si="11" ref="C73:K73">+(C78+C80+C81+C82)-(B78+B80+B81+B82)</f>
        <v>15043362</v>
      </c>
      <c r="D73" s="1">
        <f t="shared" si="11"/>
        <v>907238</v>
      </c>
      <c r="E73" s="1">
        <f t="shared" si="11"/>
        <v>8879089</v>
      </c>
      <c r="F73" s="1">
        <f>+(F78+F80+F81+F82)-(D78+D80+D81+D82)</f>
        <v>-8824381</v>
      </c>
      <c r="G73" s="1">
        <f>+(G78+G80+G81+G82)-(D78+D80+D81+D82)</f>
        <v>-8824381</v>
      </c>
      <c r="H73" s="1">
        <f>+(H78+H80+H81+H82)-(D78+D80+D81+D82)</f>
        <v>-9280820</v>
      </c>
      <c r="I73" s="1">
        <f>+(I78+I80+I81+I82)-(E78+E80+E81+E82)</f>
        <v>-8419364</v>
      </c>
      <c r="J73" s="1">
        <f t="shared" si="11"/>
        <v>-6058848</v>
      </c>
      <c r="K73" s="1">
        <f t="shared" si="11"/>
        <v>-6422379</v>
      </c>
    </row>
    <row r="74" spans="1:11" ht="12.75" hidden="1">
      <c r="A74" s="1" t="s">
        <v>113</v>
      </c>
      <c r="B74" s="1">
        <f>+TREND(C74:E74)</f>
        <v>11358699.5</v>
      </c>
      <c r="C74" s="1">
        <f>+C73</f>
        <v>15043362</v>
      </c>
      <c r="D74" s="1">
        <f aca="true" t="shared" si="12" ref="D74:K74">+D73</f>
        <v>907238</v>
      </c>
      <c r="E74" s="1">
        <f t="shared" si="12"/>
        <v>8879089</v>
      </c>
      <c r="F74" s="1">
        <f t="shared" si="12"/>
        <v>-8824381</v>
      </c>
      <c r="G74" s="1">
        <f t="shared" si="12"/>
        <v>-8824381</v>
      </c>
      <c r="H74" s="1">
        <f t="shared" si="12"/>
        <v>-9280820</v>
      </c>
      <c r="I74" s="1">
        <f t="shared" si="12"/>
        <v>-8419364</v>
      </c>
      <c r="J74" s="1">
        <f t="shared" si="12"/>
        <v>-6058848</v>
      </c>
      <c r="K74" s="1">
        <f t="shared" si="12"/>
        <v>-6422379</v>
      </c>
    </row>
    <row r="75" spans="1:11" ht="12.75" hidden="1">
      <c r="A75" s="1" t="s">
        <v>114</v>
      </c>
      <c r="B75" s="1">
        <f>+B84-(((B80+B81+B78)*B70)-B79)</f>
        <v>17069637.25364676</v>
      </c>
      <c r="C75" s="1">
        <f aca="true" t="shared" si="13" ref="C75:K75">+C84-(((C80+C81+C78)*C70)-C79)</f>
        <v>23816822.76974158</v>
      </c>
      <c r="D75" s="1">
        <f t="shared" si="13"/>
        <v>24571777.699527875</v>
      </c>
      <c r="E75" s="1">
        <f t="shared" si="13"/>
        <v>-558301.3390736505</v>
      </c>
      <c r="F75" s="1">
        <f t="shared" si="13"/>
        <v>21590407.66160508</v>
      </c>
      <c r="G75" s="1">
        <f t="shared" si="13"/>
        <v>21590407.66160508</v>
      </c>
      <c r="H75" s="1">
        <f t="shared" si="13"/>
        <v>48594110</v>
      </c>
      <c r="I75" s="1">
        <f t="shared" si="13"/>
        <v>13568836.272978421</v>
      </c>
      <c r="J75" s="1">
        <f t="shared" si="13"/>
        <v>17452314.905740984</v>
      </c>
      <c r="K75" s="1">
        <f t="shared" si="13"/>
        <v>25075319.31493534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191965025</v>
      </c>
      <c r="C77" s="3">
        <v>227744629</v>
      </c>
      <c r="D77" s="3">
        <v>280127921</v>
      </c>
      <c r="E77" s="3">
        <v>257599327</v>
      </c>
      <c r="F77" s="3">
        <v>266767862</v>
      </c>
      <c r="G77" s="3">
        <v>266767862</v>
      </c>
      <c r="H77" s="3">
        <v>0</v>
      </c>
      <c r="I77" s="3">
        <v>286348863</v>
      </c>
      <c r="J77" s="3">
        <v>306550443</v>
      </c>
      <c r="K77" s="3">
        <v>334777422</v>
      </c>
    </row>
    <row r="78" spans="1:11" ht="12.75" hidden="1">
      <c r="A78" s="2" t="s">
        <v>65</v>
      </c>
      <c r="B78" s="3">
        <v>37837</v>
      </c>
      <c r="C78" s="3">
        <v>24402</v>
      </c>
      <c r="D78" s="3">
        <v>23857</v>
      </c>
      <c r="E78" s="3">
        <v>19046</v>
      </c>
      <c r="F78" s="3">
        <v>18428</v>
      </c>
      <c r="G78" s="3">
        <v>18428</v>
      </c>
      <c r="H78" s="3">
        <v>7156</v>
      </c>
      <c r="I78" s="3">
        <v>18428</v>
      </c>
      <c r="J78" s="3">
        <v>18428</v>
      </c>
      <c r="K78" s="3">
        <v>18428</v>
      </c>
    </row>
    <row r="79" spans="1:11" ht="12.75" hidden="1">
      <c r="A79" s="2" t="s">
        <v>66</v>
      </c>
      <c r="B79" s="3">
        <v>31946268</v>
      </c>
      <c r="C79" s="3">
        <v>46830693</v>
      </c>
      <c r="D79" s="3">
        <v>42055323</v>
      </c>
      <c r="E79" s="3">
        <v>34330902</v>
      </c>
      <c r="F79" s="3">
        <v>37291973</v>
      </c>
      <c r="G79" s="3">
        <v>37291973</v>
      </c>
      <c r="H79" s="3">
        <v>48594110</v>
      </c>
      <c r="I79" s="3">
        <v>38978693</v>
      </c>
      <c r="J79" s="3">
        <v>39365594</v>
      </c>
      <c r="K79" s="3">
        <v>41309098</v>
      </c>
    </row>
    <row r="80" spans="1:11" ht="12.75" hidden="1">
      <c r="A80" s="2" t="s">
        <v>67</v>
      </c>
      <c r="B80" s="3">
        <v>17077198</v>
      </c>
      <c r="C80" s="3">
        <v>27098705</v>
      </c>
      <c r="D80" s="3">
        <v>27744607</v>
      </c>
      <c r="E80" s="3">
        <v>41651297</v>
      </c>
      <c r="F80" s="3">
        <v>23948372</v>
      </c>
      <c r="G80" s="3">
        <v>23948372</v>
      </c>
      <c r="H80" s="3">
        <v>25181864</v>
      </c>
      <c r="I80" s="3">
        <v>33232478</v>
      </c>
      <c r="J80" s="3">
        <v>27173630</v>
      </c>
      <c r="K80" s="3">
        <v>20751251</v>
      </c>
    </row>
    <row r="81" spans="1:11" ht="12.75" hidden="1">
      <c r="A81" s="2" t="s">
        <v>68</v>
      </c>
      <c r="B81" s="3">
        <v>2726374</v>
      </c>
      <c r="C81" s="3">
        <v>7760909</v>
      </c>
      <c r="D81" s="3">
        <v>8022717</v>
      </c>
      <c r="E81" s="3">
        <v>3000000</v>
      </c>
      <c r="F81" s="3">
        <v>3000000</v>
      </c>
      <c r="G81" s="3">
        <v>3000000</v>
      </c>
      <c r="H81" s="3">
        <v>1326770</v>
      </c>
      <c r="I81" s="3">
        <v>3000000</v>
      </c>
      <c r="J81" s="3">
        <v>3000000</v>
      </c>
      <c r="K81" s="3">
        <v>3000000</v>
      </c>
    </row>
    <row r="82" spans="1:11" ht="12.75" hidden="1">
      <c r="A82" s="2" t="s">
        <v>69</v>
      </c>
      <c r="B82" s="3">
        <v>4601</v>
      </c>
      <c r="C82" s="3">
        <v>5356</v>
      </c>
      <c r="D82" s="3">
        <v>5429</v>
      </c>
      <c r="E82" s="3">
        <v>5356</v>
      </c>
      <c r="F82" s="3">
        <v>5429</v>
      </c>
      <c r="G82" s="3">
        <v>5429</v>
      </c>
      <c r="H82" s="3">
        <v>0</v>
      </c>
      <c r="I82" s="3">
        <v>5429</v>
      </c>
      <c r="J82" s="3">
        <v>5429</v>
      </c>
      <c r="K82" s="3">
        <v>5429</v>
      </c>
    </row>
    <row r="83" spans="1:11" ht="12.75" hidden="1">
      <c r="A83" s="2" t="s">
        <v>70</v>
      </c>
      <c r="B83" s="3">
        <v>153670352</v>
      </c>
      <c r="C83" s="3">
        <v>164559679</v>
      </c>
      <c r="D83" s="3">
        <v>198752657</v>
      </c>
      <c r="E83" s="3">
        <v>228061638</v>
      </c>
      <c r="F83" s="3">
        <v>231860408</v>
      </c>
      <c r="G83" s="3">
        <v>231860408</v>
      </c>
      <c r="H83" s="3">
        <v>338979389</v>
      </c>
      <c r="I83" s="3">
        <v>239588257</v>
      </c>
      <c r="J83" s="3">
        <v>272460764</v>
      </c>
      <c r="K83" s="3">
        <v>297952770</v>
      </c>
    </row>
    <row r="84" spans="1:11" ht="12.75" hidden="1">
      <c r="A84" s="2" t="s">
        <v>71</v>
      </c>
      <c r="B84" s="3">
        <v>1006660</v>
      </c>
      <c r="C84" s="3">
        <v>2192004</v>
      </c>
      <c r="D84" s="3">
        <v>7910540</v>
      </c>
      <c r="E84" s="3">
        <v>4659004</v>
      </c>
      <c r="F84" s="3">
        <v>7736540</v>
      </c>
      <c r="G84" s="3">
        <v>7736540</v>
      </c>
      <c r="H84" s="3">
        <v>0</v>
      </c>
      <c r="I84" s="3">
        <v>4921297</v>
      </c>
      <c r="J84" s="3">
        <v>4921297</v>
      </c>
      <c r="K84" s="3">
        <v>4921297</v>
      </c>
    </row>
    <row r="85" spans="1:11" ht="12.75" hidden="1">
      <c r="A85" s="2" t="s">
        <v>72</v>
      </c>
      <c r="B85" s="3">
        <v>0</v>
      </c>
      <c r="C85" s="3">
        <v>0</v>
      </c>
      <c r="D85" s="3">
        <v>102057227</v>
      </c>
      <c r="E85" s="3">
        <v>74348632</v>
      </c>
      <c r="F85" s="3">
        <v>120000000</v>
      </c>
      <c r="G85" s="3">
        <v>120000000</v>
      </c>
      <c r="H85" s="3">
        <v>0</v>
      </c>
      <c r="I85" s="3">
        <v>115773878</v>
      </c>
      <c r="J85" s="3">
        <v>139226102</v>
      </c>
      <c r="K85" s="3">
        <v>164085459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109837790</v>
      </c>
      <c r="C5" s="6">
        <v>121571149</v>
      </c>
      <c r="D5" s="23">
        <v>135633267</v>
      </c>
      <c r="E5" s="24">
        <v>149689614</v>
      </c>
      <c r="F5" s="6">
        <v>154558614</v>
      </c>
      <c r="G5" s="25">
        <v>154558614</v>
      </c>
      <c r="H5" s="26">
        <v>0</v>
      </c>
      <c r="I5" s="24">
        <v>163621300</v>
      </c>
      <c r="J5" s="6">
        <v>174287867</v>
      </c>
      <c r="K5" s="25">
        <v>185650882</v>
      </c>
    </row>
    <row r="6" spans="1:11" ht="13.5">
      <c r="A6" s="22" t="s">
        <v>18</v>
      </c>
      <c r="B6" s="6">
        <v>405414707</v>
      </c>
      <c r="C6" s="6">
        <v>436438766</v>
      </c>
      <c r="D6" s="23">
        <v>479252517</v>
      </c>
      <c r="E6" s="24">
        <v>525566730</v>
      </c>
      <c r="F6" s="6">
        <v>525566730</v>
      </c>
      <c r="G6" s="25">
        <v>525566730</v>
      </c>
      <c r="H6" s="26">
        <v>0</v>
      </c>
      <c r="I6" s="24">
        <v>566784403</v>
      </c>
      <c r="J6" s="6">
        <v>612476411</v>
      </c>
      <c r="K6" s="25">
        <v>662296382</v>
      </c>
    </row>
    <row r="7" spans="1:11" ht="13.5">
      <c r="A7" s="22" t="s">
        <v>19</v>
      </c>
      <c r="B7" s="6">
        <v>6880527</v>
      </c>
      <c r="C7" s="6">
        <v>7554514</v>
      </c>
      <c r="D7" s="23">
        <v>6352240</v>
      </c>
      <c r="E7" s="24">
        <v>6166250</v>
      </c>
      <c r="F7" s="6">
        <v>6166250</v>
      </c>
      <c r="G7" s="25">
        <v>6166250</v>
      </c>
      <c r="H7" s="26">
        <v>0</v>
      </c>
      <c r="I7" s="24">
        <v>6347658</v>
      </c>
      <c r="J7" s="6">
        <v>6347658</v>
      </c>
      <c r="K7" s="25">
        <v>6347658</v>
      </c>
    </row>
    <row r="8" spans="1:11" ht="13.5">
      <c r="A8" s="22" t="s">
        <v>20</v>
      </c>
      <c r="B8" s="6">
        <v>38005191</v>
      </c>
      <c r="C8" s="6">
        <v>41680240</v>
      </c>
      <c r="D8" s="23">
        <v>67835316</v>
      </c>
      <c r="E8" s="24">
        <v>58407000</v>
      </c>
      <c r="F8" s="6">
        <v>61289031</v>
      </c>
      <c r="G8" s="25">
        <v>61289031</v>
      </c>
      <c r="H8" s="26">
        <v>0</v>
      </c>
      <c r="I8" s="24">
        <v>90324396</v>
      </c>
      <c r="J8" s="6">
        <v>107886123</v>
      </c>
      <c r="K8" s="25">
        <v>97172760</v>
      </c>
    </row>
    <row r="9" spans="1:11" ht="13.5">
      <c r="A9" s="22" t="s">
        <v>21</v>
      </c>
      <c r="B9" s="6">
        <v>45946990</v>
      </c>
      <c r="C9" s="6">
        <v>101915647</v>
      </c>
      <c r="D9" s="23">
        <v>59844131</v>
      </c>
      <c r="E9" s="24">
        <v>46778388</v>
      </c>
      <c r="F9" s="6">
        <v>64821300</v>
      </c>
      <c r="G9" s="25">
        <v>64821300</v>
      </c>
      <c r="H9" s="26">
        <v>0</v>
      </c>
      <c r="I9" s="24">
        <v>68957441</v>
      </c>
      <c r="J9" s="6">
        <v>72224170</v>
      </c>
      <c r="K9" s="25">
        <v>76941713</v>
      </c>
    </row>
    <row r="10" spans="1:11" ht="25.5">
      <c r="A10" s="27" t="s">
        <v>103</v>
      </c>
      <c r="B10" s="28">
        <f>SUM(B5:B9)</f>
        <v>606085205</v>
      </c>
      <c r="C10" s="29">
        <f aca="true" t="shared" si="0" ref="C10:K10">SUM(C5:C9)</f>
        <v>709160316</v>
      </c>
      <c r="D10" s="30">
        <f t="shared" si="0"/>
        <v>748917471</v>
      </c>
      <c r="E10" s="28">
        <f t="shared" si="0"/>
        <v>786607982</v>
      </c>
      <c r="F10" s="29">
        <f t="shared" si="0"/>
        <v>812401925</v>
      </c>
      <c r="G10" s="31">
        <f t="shared" si="0"/>
        <v>812401925</v>
      </c>
      <c r="H10" s="32">
        <f t="shared" si="0"/>
        <v>0</v>
      </c>
      <c r="I10" s="28">
        <f t="shared" si="0"/>
        <v>896035198</v>
      </c>
      <c r="J10" s="29">
        <f t="shared" si="0"/>
        <v>973222229</v>
      </c>
      <c r="K10" s="31">
        <f t="shared" si="0"/>
        <v>1028409395</v>
      </c>
    </row>
    <row r="11" spans="1:11" ht="13.5">
      <c r="A11" s="22" t="s">
        <v>22</v>
      </c>
      <c r="B11" s="6">
        <v>207938262</v>
      </c>
      <c r="C11" s="6">
        <v>231641557</v>
      </c>
      <c r="D11" s="23">
        <v>260644839</v>
      </c>
      <c r="E11" s="24">
        <v>280066246</v>
      </c>
      <c r="F11" s="6">
        <v>276216631</v>
      </c>
      <c r="G11" s="25">
        <v>276216631</v>
      </c>
      <c r="H11" s="26">
        <v>0</v>
      </c>
      <c r="I11" s="24">
        <v>291593222</v>
      </c>
      <c r="J11" s="6">
        <v>305407631</v>
      </c>
      <c r="K11" s="25">
        <v>323582525</v>
      </c>
    </row>
    <row r="12" spans="1:11" ht="13.5">
      <c r="A12" s="22" t="s">
        <v>23</v>
      </c>
      <c r="B12" s="6">
        <v>6717244</v>
      </c>
      <c r="C12" s="6">
        <v>7084131</v>
      </c>
      <c r="D12" s="23">
        <v>7932511</v>
      </c>
      <c r="E12" s="24">
        <v>8515532</v>
      </c>
      <c r="F12" s="6">
        <v>8515532</v>
      </c>
      <c r="G12" s="25">
        <v>8515532</v>
      </c>
      <c r="H12" s="26">
        <v>0</v>
      </c>
      <c r="I12" s="24">
        <v>8674498</v>
      </c>
      <c r="J12" s="6">
        <v>9192127</v>
      </c>
      <c r="K12" s="25">
        <v>9741026</v>
      </c>
    </row>
    <row r="13" spans="1:11" ht="13.5">
      <c r="A13" s="22" t="s">
        <v>104</v>
      </c>
      <c r="B13" s="6">
        <v>104041125</v>
      </c>
      <c r="C13" s="6">
        <v>104407545</v>
      </c>
      <c r="D13" s="23">
        <v>99360928</v>
      </c>
      <c r="E13" s="24">
        <v>109265432</v>
      </c>
      <c r="F13" s="6">
        <v>105461097</v>
      </c>
      <c r="G13" s="25">
        <v>105461097</v>
      </c>
      <c r="H13" s="26">
        <v>0</v>
      </c>
      <c r="I13" s="24">
        <v>111361508</v>
      </c>
      <c r="J13" s="6">
        <v>118043195</v>
      </c>
      <c r="K13" s="25">
        <v>125125790</v>
      </c>
    </row>
    <row r="14" spans="1:11" ht="13.5">
      <c r="A14" s="22" t="s">
        <v>24</v>
      </c>
      <c r="B14" s="6">
        <v>31727083</v>
      </c>
      <c r="C14" s="6">
        <v>37331466</v>
      </c>
      <c r="D14" s="23">
        <v>39927310</v>
      </c>
      <c r="E14" s="24">
        <v>45162306</v>
      </c>
      <c r="F14" s="6">
        <v>44479874</v>
      </c>
      <c r="G14" s="25">
        <v>44479874</v>
      </c>
      <c r="H14" s="26">
        <v>0</v>
      </c>
      <c r="I14" s="24">
        <v>46894846</v>
      </c>
      <c r="J14" s="6">
        <v>46779874</v>
      </c>
      <c r="K14" s="25">
        <v>47279135</v>
      </c>
    </row>
    <row r="15" spans="1:11" ht="13.5">
      <c r="A15" s="22" t="s">
        <v>25</v>
      </c>
      <c r="B15" s="6">
        <v>181250971</v>
      </c>
      <c r="C15" s="6">
        <v>157462372</v>
      </c>
      <c r="D15" s="23">
        <v>170649594</v>
      </c>
      <c r="E15" s="24">
        <v>186739146</v>
      </c>
      <c r="F15" s="6">
        <v>186759146</v>
      </c>
      <c r="G15" s="25">
        <v>186759146</v>
      </c>
      <c r="H15" s="26">
        <v>0</v>
      </c>
      <c r="I15" s="24">
        <v>251373675</v>
      </c>
      <c r="J15" s="6">
        <v>290769167</v>
      </c>
      <c r="K15" s="25">
        <v>306220780</v>
      </c>
    </row>
    <row r="16" spans="1:11" ht="13.5">
      <c r="A16" s="33" t="s">
        <v>26</v>
      </c>
      <c r="B16" s="6">
        <v>28454141</v>
      </c>
      <c r="C16" s="6">
        <v>35856345</v>
      </c>
      <c r="D16" s="23">
        <v>38749289</v>
      </c>
      <c r="E16" s="24">
        <v>41370338</v>
      </c>
      <c r="F16" s="6">
        <v>41668455</v>
      </c>
      <c r="G16" s="25">
        <v>41668455</v>
      </c>
      <c r="H16" s="26">
        <v>0</v>
      </c>
      <c r="I16" s="24">
        <v>48496890</v>
      </c>
      <c r="J16" s="6">
        <v>54666704</v>
      </c>
      <c r="K16" s="25">
        <v>62243706</v>
      </c>
    </row>
    <row r="17" spans="1:11" ht="13.5">
      <c r="A17" s="22" t="s">
        <v>27</v>
      </c>
      <c r="B17" s="6">
        <v>182396487</v>
      </c>
      <c r="C17" s="6">
        <v>178287059</v>
      </c>
      <c r="D17" s="23">
        <v>214757373</v>
      </c>
      <c r="E17" s="24">
        <v>198469449</v>
      </c>
      <c r="F17" s="6">
        <v>270221603</v>
      </c>
      <c r="G17" s="25">
        <v>270221603</v>
      </c>
      <c r="H17" s="26">
        <v>0</v>
      </c>
      <c r="I17" s="24">
        <v>206134646</v>
      </c>
      <c r="J17" s="6">
        <v>212634459</v>
      </c>
      <c r="K17" s="25">
        <v>224099159</v>
      </c>
    </row>
    <row r="18" spans="1:11" ht="13.5">
      <c r="A18" s="34" t="s">
        <v>28</v>
      </c>
      <c r="B18" s="35">
        <f>SUM(B11:B17)</f>
        <v>742525313</v>
      </c>
      <c r="C18" s="36">
        <f aca="true" t="shared" si="1" ref="C18:K18">SUM(C11:C17)</f>
        <v>752070475</v>
      </c>
      <c r="D18" s="37">
        <f t="shared" si="1"/>
        <v>832021844</v>
      </c>
      <c r="E18" s="35">
        <f t="shared" si="1"/>
        <v>869588449</v>
      </c>
      <c r="F18" s="36">
        <f t="shared" si="1"/>
        <v>933322338</v>
      </c>
      <c r="G18" s="38">
        <f t="shared" si="1"/>
        <v>933322338</v>
      </c>
      <c r="H18" s="39">
        <f t="shared" si="1"/>
        <v>0</v>
      </c>
      <c r="I18" s="35">
        <f t="shared" si="1"/>
        <v>964529285</v>
      </c>
      <c r="J18" s="36">
        <f t="shared" si="1"/>
        <v>1037493157</v>
      </c>
      <c r="K18" s="38">
        <f t="shared" si="1"/>
        <v>1098292121</v>
      </c>
    </row>
    <row r="19" spans="1:11" ht="13.5">
      <c r="A19" s="34" t="s">
        <v>29</v>
      </c>
      <c r="B19" s="40">
        <f>+B10-B18</f>
        <v>-136440108</v>
      </c>
      <c r="C19" s="41">
        <f aca="true" t="shared" si="2" ref="C19:K19">+C10-C18</f>
        <v>-42910159</v>
      </c>
      <c r="D19" s="42">
        <f t="shared" si="2"/>
        <v>-83104373</v>
      </c>
      <c r="E19" s="40">
        <f t="shared" si="2"/>
        <v>-82980467</v>
      </c>
      <c r="F19" s="41">
        <f t="shared" si="2"/>
        <v>-120920413</v>
      </c>
      <c r="G19" s="43">
        <f t="shared" si="2"/>
        <v>-120920413</v>
      </c>
      <c r="H19" s="44">
        <f t="shared" si="2"/>
        <v>0</v>
      </c>
      <c r="I19" s="40">
        <f t="shared" si="2"/>
        <v>-68494087</v>
      </c>
      <c r="J19" s="41">
        <f t="shared" si="2"/>
        <v>-64270928</v>
      </c>
      <c r="K19" s="43">
        <f t="shared" si="2"/>
        <v>-69882726</v>
      </c>
    </row>
    <row r="20" spans="1:11" ht="13.5">
      <c r="A20" s="22" t="s">
        <v>30</v>
      </c>
      <c r="B20" s="24">
        <v>54832792</v>
      </c>
      <c r="C20" s="6">
        <v>53808707</v>
      </c>
      <c r="D20" s="23">
        <v>38089847</v>
      </c>
      <c r="E20" s="24">
        <v>34233829</v>
      </c>
      <c r="F20" s="6">
        <v>55497732</v>
      </c>
      <c r="G20" s="25">
        <v>55497732</v>
      </c>
      <c r="H20" s="26">
        <v>0</v>
      </c>
      <c r="I20" s="24">
        <v>63353604</v>
      </c>
      <c r="J20" s="6">
        <v>60875877</v>
      </c>
      <c r="K20" s="25">
        <v>73561240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-81607316</v>
      </c>
      <c r="C22" s="52">
        <f aca="true" t="shared" si="3" ref="C22:K22">SUM(C19:C21)</f>
        <v>10898548</v>
      </c>
      <c r="D22" s="53">
        <f t="shared" si="3"/>
        <v>-45014526</v>
      </c>
      <c r="E22" s="51">
        <f t="shared" si="3"/>
        <v>-48746638</v>
      </c>
      <c r="F22" s="52">
        <f t="shared" si="3"/>
        <v>-65422681</v>
      </c>
      <c r="G22" s="54">
        <f t="shared" si="3"/>
        <v>-65422681</v>
      </c>
      <c r="H22" s="55">
        <f t="shared" si="3"/>
        <v>0</v>
      </c>
      <c r="I22" s="51">
        <f t="shared" si="3"/>
        <v>-5140483</v>
      </c>
      <c r="J22" s="52">
        <f t="shared" si="3"/>
        <v>-3395051</v>
      </c>
      <c r="K22" s="54">
        <f t="shared" si="3"/>
        <v>3678514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-81607316</v>
      </c>
      <c r="C24" s="41">
        <f aca="true" t="shared" si="4" ref="C24:K24">SUM(C22:C23)</f>
        <v>10898548</v>
      </c>
      <c r="D24" s="42">
        <f t="shared" si="4"/>
        <v>-45014526</v>
      </c>
      <c r="E24" s="40">
        <f t="shared" si="4"/>
        <v>-48746638</v>
      </c>
      <c r="F24" s="41">
        <f t="shared" si="4"/>
        <v>-65422681</v>
      </c>
      <c r="G24" s="43">
        <f t="shared" si="4"/>
        <v>-65422681</v>
      </c>
      <c r="H24" s="44">
        <f t="shared" si="4"/>
        <v>0</v>
      </c>
      <c r="I24" s="40">
        <f t="shared" si="4"/>
        <v>-5140483</v>
      </c>
      <c r="J24" s="41">
        <f t="shared" si="4"/>
        <v>-3395051</v>
      </c>
      <c r="K24" s="43">
        <f t="shared" si="4"/>
        <v>3678514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163274578</v>
      </c>
      <c r="C27" s="7">
        <v>143764216</v>
      </c>
      <c r="D27" s="64">
        <v>130930230</v>
      </c>
      <c r="E27" s="65">
        <v>97720534</v>
      </c>
      <c r="F27" s="7">
        <v>122784670</v>
      </c>
      <c r="G27" s="66">
        <v>122784670</v>
      </c>
      <c r="H27" s="67">
        <v>0</v>
      </c>
      <c r="I27" s="65">
        <v>103914091</v>
      </c>
      <c r="J27" s="7">
        <v>94605877</v>
      </c>
      <c r="K27" s="66">
        <v>103561240</v>
      </c>
    </row>
    <row r="28" spans="1:11" ht="13.5">
      <c r="A28" s="68" t="s">
        <v>30</v>
      </c>
      <c r="B28" s="6">
        <v>54832793</v>
      </c>
      <c r="C28" s="6">
        <v>53808707</v>
      </c>
      <c r="D28" s="23">
        <v>38089846</v>
      </c>
      <c r="E28" s="24">
        <v>35233829</v>
      </c>
      <c r="F28" s="6">
        <v>56497732</v>
      </c>
      <c r="G28" s="25">
        <v>56497732</v>
      </c>
      <c r="H28" s="26">
        <v>0</v>
      </c>
      <c r="I28" s="24">
        <v>64353604</v>
      </c>
      <c r="J28" s="6">
        <v>60875877</v>
      </c>
      <c r="K28" s="25">
        <v>73561240</v>
      </c>
    </row>
    <row r="29" spans="1:11" ht="13.5">
      <c r="A29" s="22" t="s">
        <v>108</v>
      </c>
      <c r="B29" s="6">
        <v>14300171</v>
      </c>
      <c r="C29" s="6">
        <v>5067000</v>
      </c>
      <c r="D29" s="23">
        <v>7984788</v>
      </c>
      <c r="E29" s="24">
        <v>1134088</v>
      </c>
      <c r="F29" s="6">
        <v>1935527</v>
      </c>
      <c r="G29" s="25">
        <v>1935527</v>
      </c>
      <c r="H29" s="26">
        <v>0</v>
      </c>
      <c r="I29" s="24">
        <v>461517</v>
      </c>
      <c r="J29" s="6">
        <v>0</v>
      </c>
      <c r="K29" s="25">
        <v>0</v>
      </c>
    </row>
    <row r="30" spans="1:11" ht="13.5">
      <c r="A30" s="22" t="s">
        <v>34</v>
      </c>
      <c r="B30" s="6">
        <v>73963624</v>
      </c>
      <c r="C30" s="6">
        <v>67543684</v>
      </c>
      <c r="D30" s="23">
        <v>70633707</v>
      </c>
      <c r="E30" s="24">
        <v>46922700</v>
      </c>
      <c r="F30" s="6">
        <v>48769643</v>
      </c>
      <c r="G30" s="25">
        <v>48769643</v>
      </c>
      <c r="H30" s="26">
        <v>0</v>
      </c>
      <c r="I30" s="24">
        <v>32345596</v>
      </c>
      <c r="J30" s="6">
        <v>30000000</v>
      </c>
      <c r="K30" s="25">
        <v>30000000</v>
      </c>
    </row>
    <row r="31" spans="1:11" ht="13.5">
      <c r="A31" s="22" t="s">
        <v>35</v>
      </c>
      <c r="B31" s="6">
        <v>20177990</v>
      </c>
      <c r="C31" s="6">
        <v>17344825</v>
      </c>
      <c r="D31" s="23">
        <v>14221889</v>
      </c>
      <c r="E31" s="24">
        <v>14429917</v>
      </c>
      <c r="F31" s="6">
        <v>15581768</v>
      </c>
      <c r="G31" s="25">
        <v>15581768</v>
      </c>
      <c r="H31" s="26">
        <v>0</v>
      </c>
      <c r="I31" s="24">
        <v>6753374</v>
      </c>
      <c r="J31" s="6">
        <v>3730000</v>
      </c>
      <c r="K31" s="25">
        <v>0</v>
      </c>
    </row>
    <row r="32" spans="1:11" ht="13.5">
      <c r="A32" s="34" t="s">
        <v>36</v>
      </c>
      <c r="B32" s="7">
        <f>SUM(B28:B31)</f>
        <v>163274578</v>
      </c>
      <c r="C32" s="7">
        <f aca="true" t="shared" si="5" ref="C32:K32">SUM(C28:C31)</f>
        <v>143764216</v>
      </c>
      <c r="D32" s="64">
        <f t="shared" si="5"/>
        <v>130930230</v>
      </c>
      <c r="E32" s="65">
        <f t="shared" si="5"/>
        <v>97720534</v>
      </c>
      <c r="F32" s="7">
        <f t="shared" si="5"/>
        <v>122784670</v>
      </c>
      <c r="G32" s="66">
        <f t="shared" si="5"/>
        <v>122784670</v>
      </c>
      <c r="H32" s="67">
        <f t="shared" si="5"/>
        <v>0</v>
      </c>
      <c r="I32" s="65">
        <f t="shared" si="5"/>
        <v>103914091</v>
      </c>
      <c r="J32" s="7">
        <f t="shared" si="5"/>
        <v>94605877</v>
      </c>
      <c r="K32" s="66">
        <f t="shared" si="5"/>
        <v>103561240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230032887</v>
      </c>
      <c r="C35" s="6">
        <v>205668194</v>
      </c>
      <c r="D35" s="23">
        <v>175465021</v>
      </c>
      <c r="E35" s="24">
        <v>197145852</v>
      </c>
      <c r="F35" s="6">
        <v>208516645</v>
      </c>
      <c r="G35" s="25">
        <v>208516645</v>
      </c>
      <c r="H35" s="26">
        <v>202970216</v>
      </c>
      <c r="I35" s="24">
        <v>207929391</v>
      </c>
      <c r="J35" s="6">
        <v>236801912</v>
      </c>
      <c r="K35" s="25">
        <v>286394779</v>
      </c>
    </row>
    <row r="36" spans="1:11" ht="13.5">
      <c r="A36" s="22" t="s">
        <v>39</v>
      </c>
      <c r="B36" s="6">
        <v>3209099528</v>
      </c>
      <c r="C36" s="6">
        <v>3290139804</v>
      </c>
      <c r="D36" s="23">
        <v>3302111119</v>
      </c>
      <c r="E36" s="24">
        <v>3316479097</v>
      </c>
      <c r="F36" s="6">
        <v>3332775871</v>
      </c>
      <c r="G36" s="25">
        <v>3332775871</v>
      </c>
      <c r="H36" s="26">
        <v>3310742117</v>
      </c>
      <c r="I36" s="24">
        <v>3320511494</v>
      </c>
      <c r="J36" s="6">
        <v>3302993248</v>
      </c>
      <c r="K36" s="25">
        <v>3287443146</v>
      </c>
    </row>
    <row r="37" spans="1:11" ht="13.5">
      <c r="A37" s="22" t="s">
        <v>40</v>
      </c>
      <c r="B37" s="6">
        <v>137579586</v>
      </c>
      <c r="C37" s="6">
        <v>160331302</v>
      </c>
      <c r="D37" s="23">
        <v>148801133</v>
      </c>
      <c r="E37" s="24">
        <v>153849177</v>
      </c>
      <c r="F37" s="6">
        <v>153113172</v>
      </c>
      <c r="G37" s="25">
        <v>153113172</v>
      </c>
      <c r="H37" s="26">
        <v>160067604</v>
      </c>
      <c r="I37" s="24">
        <v>174459111</v>
      </c>
      <c r="J37" s="6">
        <v>178434656</v>
      </c>
      <c r="K37" s="25">
        <v>201386891</v>
      </c>
    </row>
    <row r="38" spans="1:11" ht="13.5">
      <c r="A38" s="22" t="s">
        <v>41</v>
      </c>
      <c r="B38" s="6">
        <v>452300787</v>
      </c>
      <c r="C38" s="6">
        <v>483950742</v>
      </c>
      <c r="D38" s="23">
        <v>520970426</v>
      </c>
      <c r="E38" s="24">
        <v>549266852</v>
      </c>
      <c r="F38" s="6">
        <v>593707304</v>
      </c>
      <c r="G38" s="25">
        <v>593707304</v>
      </c>
      <c r="H38" s="26">
        <v>602650389</v>
      </c>
      <c r="I38" s="24">
        <v>617668034</v>
      </c>
      <c r="J38" s="6">
        <v>628375888</v>
      </c>
      <c r="K38" s="25">
        <v>635733841</v>
      </c>
    </row>
    <row r="39" spans="1:11" ht="13.5">
      <c r="A39" s="22" t="s">
        <v>42</v>
      </c>
      <c r="B39" s="6">
        <v>2849252042</v>
      </c>
      <c r="C39" s="6">
        <v>2851525954</v>
      </c>
      <c r="D39" s="23">
        <v>2807804581</v>
      </c>
      <c r="E39" s="24">
        <v>2810508920</v>
      </c>
      <c r="F39" s="6">
        <v>2794472040</v>
      </c>
      <c r="G39" s="25">
        <v>2794472040</v>
      </c>
      <c r="H39" s="26">
        <v>2750994340</v>
      </c>
      <c r="I39" s="24">
        <v>2736313740</v>
      </c>
      <c r="J39" s="6">
        <v>2732984616</v>
      </c>
      <c r="K39" s="25">
        <v>2736717193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98981031</v>
      </c>
      <c r="C42" s="6">
        <v>75919961</v>
      </c>
      <c r="D42" s="23">
        <v>76615694</v>
      </c>
      <c r="E42" s="24">
        <v>77880329</v>
      </c>
      <c r="F42" s="6">
        <v>124625213</v>
      </c>
      <c r="G42" s="25">
        <v>124625213</v>
      </c>
      <c r="H42" s="26">
        <v>132614205</v>
      </c>
      <c r="I42" s="24">
        <v>110860603</v>
      </c>
      <c r="J42" s="6">
        <v>125531500</v>
      </c>
      <c r="K42" s="25">
        <v>152719848</v>
      </c>
    </row>
    <row r="43" spans="1:11" ht="13.5">
      <c r="A43" s="22" t="s">
        <v>45</v>
      </c>
      <c r="B43" s="6">
        <v>-151773827</v>
      </c>
      <c r="C43" s="6">
        <v>-146954603</v>
      </c>
      <c r="D43" s="23">
        <v>-130368135</v>
      </c>
      <c r="E43" s="24">
        <v>-101398865</v>
      </c>
      <c r="F43" s="6">
        <v>-126546087</v>
      </c>
      <c r="G43" s="25">
        <v>-126546087</v>
      </c>
      <c r="H43" s="26">
        <v>-114474864</v>
      </c>
      <c r="I43" s="24">
        <v>-110143964</v>
      </c>
      <c r="J43" s="6">
        <v>-100522894</v>
      </c>
      <c r="K43" s="25">
        <v>-109575287</v>
      </c>
    </row>
    <row r="44" spans="1:11" ht="13.5">
      <c r="A44" s="22" t="s">
        <v>46</v>
      </c>
      <c r="B44" s="6">
        <v>109488562</v>
      </c>
      <c r="C44" s="6">
        <v>28482471</v>
      </c>
      <c r="D44" s="23">
        <v>32763560</v>
      </c>
      <c r="E44" s="24">
        <v>27162523</v>
      </c>
      <c r="F44" s="6">
        <v>28183285</v>
      </c>
      <c r="G44" s="25">
        <v>28183285</v>
      </c>
      <c r="H44" s="26">
        <v>23689028</v>
      </c>
      <c r="I44" s="24">
        <v>7409117</v>
      </c>
      <c r="J44" s="6">
        <v>4515389</v>
      </c>
      <c r="K44" s="25">
        <v>1659364</v>
      </c>
    </row>
    <row r="45" spans="1:11" ht="13.5">
      <c r="A45" s="34" t="s">
        <v>47</v>
      </c>
      <c r="B45" s="7">
        <v>126699467</v>
      </c>
      <c r="C45" s="7">
        <v>84147296</v>
      </c>
      <c r="D45" s="64">
        <v>63158415</v>
      </c>
      <c r="E45" s="65">
        <v>88050033</v>
      </c>
      <c r="F45" s="7">
        <v>89420826</v>
      </c>
      <c r="G45" s="66">
        <v>89420826</v>
      </c>
      <c r="H45" s="67">
        <v>104986784</v>
      </c>
      <c r="I45" s="65">
        <v>97546582</v>
      </c>
      <c r="J45" s="7">
        <v>127070577</v>
      </c>
      <c r="K45" s="66">
        <v>171874502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132390770</v>
      </c>
      <c r="C48" s="6">
        <v>95743886</v>
      </c>
      <c r="D48" s="23">
        <v>80123451</v>
      </c>
      <c r="E48" s="24">
        <v>110256935</v>
      </c>
      <c r="F48" s="6">
        <v>111627728</v>
      </c>
      <c r="G48" s="25">
        <v>111627728</v>
      </c>
      <c r="H48" s="26">
        <v>128135625</v>
      </c>
      <c r="I48" s="24">
        <v>126001149</v>
      </c>
      <c r="J48" s="6">
        <v>161454894</v>
      </c>
      <c r="K48" s="25">
        <v>212283546</v>
      </c>
    </row>
    <row r="49" spans="1:11" ht="13.5">
      <c r="A49" s="22" t="s">
        <v>50</v>
      </c>
      <c r="B49" s="6">
        <f>+B75</f>
        <v>3435695.904278189</v>
      </c>
      <c r="C49" s="6">
        <f aca="true" t="shared" si="6" ref="C49:K49">+C75</f>
        <v>7131329.300655618</v>
      </c>
      <c r="D49" s="23">
        <f t="shared" si="6"/>
        <v>-14122031.05454114</v>
      </c>
      <c r="E49" s="24">
        <f t="shared" si="6"/>
        <v>-18311207.13819085</v>
      </c>
      <c r="F49" s="6">
        <f t="shared" si="6"/>
        <v>-57004219.615392864</v>
      </c>
      <c r="G49" s="25">
        <f t="shared" si="6"/>
        <v>-57004219.615392864</v>
      </c>
      <c r="H49" s="26">
        <f t="shared" si="6"/>
        <v>69975074</v>
      </c>
      <c r="I49" s="24">
        <f t="shared" si="6"/>
        <v>8345374.505277246</v>
      </c>
      <c r="J49" s="6">
        <f t="shared" si="6"/>
        <v>13359827.380737543</v>
      </c>
      <c r="K49" s="25">
        <f t="shared" si="6"/>
        <v>30131147.119917274</v>
      </c>
    </row>
    <row r="50" spans="1:11" ht="13.5">
      <c r="A50" s="34" t="s">
        <v>51</v>
      </c>
      <c r="B50" s="7">
        <f>+B48-B49</f>
        <v>128955074.09572181</v>
      </c>
      <c r="C50" s="7">
        <f aca="true" t="shared" si="7" ref="C50:K50">+C48-C49</f>
        <v>88612556.69934438</v>
      </c>
      <c r="D50" s="64">
        <f t="shared" si="7"/>
        <v>94245482.05454114</v>
      </c>
      <c r="E50" s="65">
        <f t="shared" si="7"/>
        <v>128568142.13819085</v>
      </c>
      <c r="F50" s="7">
        <f t="shared" si="7"/>
        <v>168631947.61539286</v>
      </c>
      <c r="G50" s="66">
        <f t="shared" si="7"/>
        <v>168631947.61539286</v>
      </c>
      <c r="H50" s="67">
        <f t="shared" si="7"/>
        <v>58160551</v>
      </c>
      <c r="I50" s="65">
        <f t="shared" si="7"/>
        <v>117655774.49472275</v>
      </c>
      <c r="J50" s="7">
        <f t="shared" si="7"/>
        <v>148095066.61926246</v>
      </c>
      <c r="K50" s="66">
        <f t="shared" si="7"/>
        <v>182152398.88008273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3181233522</v>
      </c>
      <c r="C53" s="6">
        <v>3277434638</v>
      </c>
      <c r="D53" s="23">
        <v>3280776809</v>
      </c>
      <c r="E53" s="24">
        <v>3251466754</v>
      </c>
      <c r="F53" s="6">
        <v>3276530890</v>
      </c>
      <c r="G53" s="25">
        <v>3276530890</v>
      </c>
      <c r="H53" s="26">
        <v>3153746220</v>
      </c>
      <c r="I53" s="24">
        <v>3292015887</v>
      </c>
      <c r="J53" s="6">
        <v>3268578569</v>
      </c>
      <c r="K53" s="25">
        <v>3247014019</v>
      </c>
    </row>
    <row r="54" spans="1:11" ht="13.5">
      <c r="A54" s="22" t="s">
        <v>104</v>
      </c>
      <c r="B54" s="6">
        <v>104041125</v>
      </c>
      <c r="C54" s="6">
        <v>104407545</v>
      </c>
      <c r="D54" s="23">
        <v>99360928</v>
      </c>
      <c r="E54" s="24">
        <v>109265432</v>
      </c>
      <c r="F54" s="6">
        <v>105461097</v>
      </c>
      <c r="G54" s="25">
        <v>105461097</v>
      </c>
      <c r="H54" s="26">
        <v>0</v>
      </c>
      <c r="I54" s="24">
        <v>111361508</v>
      </c>
      <c r="J54" s="6">
        <v>118043195</v>
      </c>
      <c r="K54" s="25">
        <v>125125790</v>
      </c>
    </row>
    <row r="55" spans="1:11" ht="13.5">
      <c r="A55" s="22" t="s">
        <v>54</v>
      </c>
      <c r="B55" s="6">
        <v>0</v>
      </c>
      <c r="C55" s="6">
        <v>4146777</v>
      </c>
      <c r="D55" s="23">
        <v>47031674</v>
      </c>
      <c r="E55" s="24">
        <v>28139417</v>
      </c>
      <c r="F55" s="6">
        <v>32838269</v>
      </c>
      <c r="G55" s="25">
        <v>32838269</v>
      </c>
      <c r="H55" s="26">
        <v>0</v>
      </c>
      <c r="I55" s="24">
        <v>20757615</v>
      </c>
      <c r="J55" s="6">
        <v>21000000</v>
      </c>
      <c r="K55" s="25">
        <v>6500000</v>
      </c>
    </row>
    <row r="56" spans="1:11" ht="13.5">
      <c r="A56" s="22" t="s">
        <v>55</v>
      </c>
      <c r="B56" s="6">
        <v>64844769</v>
      </c>
      <c r="C56" s="6">
        <v>114413541</v>
      </c>
      <c r="D56" s="23">
        <v>150357713</v>
      </c>
      <c r="E56" s="24">
        <v>162267868</v>
      </c>
      <c r="F56" s="6">
        <v>0</v>
      </c>
      <c r="G56" s="25">
        <v>0</v>
      </c>
      <c r="H56" s="26">
        <v>0</v>
      </c>
      <c r="I56" s="24">
        <v>121077256</v>
      </c>
      <c r="J56" s="6">
        <v>126814073</v>
      </c>
      <c r="K56" s="25">
        <v>150754372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28084000</v>
      </c>
      <c r="C59" s="6">
        <v>32048760</v>
      </c>
      <c r="D59" s="23">
        <v>34508686</v>
      </c>
      <c r="E59" s="24">
        <v>42636825</v>
      </c>
      <c r="F59" s="6">
        <v>42636825</v>
      </c>
      <c r="G59" s="25">
        <v>42636825</v>
      </c>
      <c r="H59" s="26">
        <v>0</v>
      </c>
      <c r="I59" s="24">
        <v>48296072</v>
      </c>
      <c r="J59" s="6">
        <v>52357862</v>
      </c>
      <c r="K59" s="25">
        <v>56766967</v>
      </c>
    </row>
    <row r="60" spans="1:11" ht="13.5">
      <c r="A60" s="33" t="s">
        <v>58</v>
      </c>
      <c r="B60" s="6">
        <v>82641475</v>
      </c>
      <c r="C60" s="6">
        <v>77796189</v>
      </c>
      <c r="D60" s="23">
        <v>74679288</v>
      </c>
      <c r="E60" s="24">
        <v>69578863</v>
      </c>
      <c r="F60" s="6">
        <v>69578863</v>
      </c>
      <c r="G60" s="25">
        <v>69578863</v>
      </c>
      <c r="H60" s="26">
        <v>0</v>
      </c>
      <c r="I60" s="24">
        <v>88908926</v>
      </c>
      <c r="J60" s="6">
        <v>95819206</v>
      </c>
      <c r="K60" s="25">
        <v>103302108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1000</v>
      </c>
      <c r="F64" s="92">
        <v>1000</v>
      </c>
      <c r="G64" s="93">
        <v>1000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1.036437737495002</v>
      </c>
      <c r="C70" s="5">
        <f aca="true" t="shared" si="8" ref="C70:K70">IF(ISERROR(C71/C72),0,(C71/C72))</f>
        <v>0.9077144249187304</v>
      </c>
      <c r="D70" s="5">
        <f t="shared" si="8"/>
        <v>1.012283562379178</v>
      </c>
      <c r="E70" s="5">
        <f t="shared" si="8"/>
        <v>0.9928087960732614</v>
      </c>
      <c r="F70" s="5">
        <f t="shared" si="8"/>
        <v>0.9955576039886154</v>
      </c>
      <c r="G70" s="5">
        <f t="shared" si="8"/>
        <v>0.9955576039886154</v>
      </c>
      <c r="H70" s="5">
        <f t="shared" si="8"/>
        <v>0</v>
      </c>
      <c r="I70" s="5">
        <f t="shared" si="8"/>
        <v>1.0109218307918384</v>
      </c>
      <c r="J70" s="5">
        <f t="shared" si="8"/>
        <v>0.9985556988538221</v>
      </c>
      <c r="K70" s="5">
        <f t="shared" si="8"/>
        <v>0.9925146994156467</v>
      </c>
    </row>
    <row r="71" spans="1:11" ht="12.75" hidden="1">
      <c r="A71" s="1" t="s">
        <v>110</v>
      </c>
      <c r="B71" s="1">
        <f>+B83</f>
        <v>579658277</v>
      </c>
      <c r="C71" s="1">
        <f aca="true" t="shared" si="9" ref="C71:K71">+C83</f>
        <v>599023952</v>
      </c>
      <c r="D71" s="1">
        <f t="shared" si="9"/>
        <v>683018002</v>
      </c>
      <c r="E71" s="1">
        <f t="shared" si="9"/>
        <v>716842433</v>
      </c>
      <c r="F71" s="1">
        <f t="shared" si="9"/>
        <v>741637296</v>
      </c>
      <c r="G71" s="1">
        <f t="shared" si="9"/>
        <v>741637296</v>
      </c>
      <c r="H71" s="1">
        <f t="shared" si="9"/>
        <v>734868364</v>
      </c>
      <c r="I71" s="1">
        <f t="shared" si="9"/>
        <v>808093653</v>
      </c>
      <c r="J71" s="1">
        <f t="shared" si="9"/>
        <v>857747810</v>
      </c>
      <c r="K71" s="1">
        <f t="shared" si="9"/>
        <v>917965905</v>
      </c>
    </row>
    <row r="72" spans="1:11" ht="12.75" hidden="1">
      <c r="A72" s="1" t="s">
        <v>111</v>
      </c>
      <c r="B72" s="1">
        <f>+B77</f>
        <v>559279401</v>
      </c>
      <c r="C72" s="1">
        <f aca="true" t="shared" si="10" ref="C72:K72">+C77</f>
        <v>659925562</v>
      </c>
      <c r="D72" s="1">
        <f t="shared" si="10"/>
        <v>674729915</v>
      </c>
      <c r="E72" s="1">
        <f t="shared" si="10"/>
        <v>722034732</v>
      </c>
      <c r="F72" s="1">
        <f t="shared" si="10"/>
        <v>744946644</v>
      </c>
      <c r="G72" s="1">
        <f t="shared" si="10"/>
        <v>744946644</v>
      </c>
      <c r="H72" s="1">
        <f t="shared" si="10"/>
        <v>0</v>
      </c>
      <c r="I72" s="1">
        <f t="shared" si="10"/>
        <v>799363144</v>
      </c>
      <c r="J72" s="1">
        <f t="shared" si="10"/>
        <v>858988448</v>
      </c>
      <c r="K72" s="1">
        <f t="shared" si="10"/>
        <v>924888977</v>
      </c>
    </row>
    <row r="73" spans="1:11" ht="12.75" hidden="1">
      <c r="A73" s="1" t="s">
        <v>112</v>
      </c>
      <c r="B73" s="1">
        <f>+B74</f>
        <v>11604510.500000002</v>
      </c>
      <c r="C73" s="1">
        <f aca="true" t="shared" si="11" ref="C73:K73">+(C78+C80+C81+C82)-(B78+B80+B81+B82)</f>
        <v>14333894</v>
      </c>
      <c r="D73" s="1">
        <f t="shared" si="11"/>
        <v>-2109705</v>
      </c>
      <c r="E73" s="1">
        <f t="shared" si="11"/>
        <v>-2177003</v>
      </c>
      <c r="F73" s="1">
        <f>+(F78+F80+F81+F82)-(D78+D80+D81+D82)</f>
        <v>8822997</v>
      </c>
      <c r="G73" s="1">
        <f>+(G78+G80+G81+G82)-(D78+D80+D81+D82)</f>
        <v>8822997</v>
      </c>
      <c r="H73" s="1">
        <f>+(H78+H80+H81+H82)-(D78+D80+D81+D82)</f>
        <v>-14596629</v>
      </c>
      <c r="I73" s="1">
        <f>+(I78+I80+I81+I82)-(E78+E80+E81+E82)</f>
        <v>-1120478</v>
      </c>
      <c r="J73" s="1">
        <f t="shared" si="11"/>
        <v>-1386316</v>
      </c>
      <c r="K73" s="1">
        <f t="shared" si="11"/>
        <v>4018290</v>
      </c>
    </row>
    <row r="74" spans="1:11" ht="12.75" hidden="1">
      <c r="A74" s="1" t="s">
        <v>113</v>
      </c>
      <c r="B74" s="1">
        <f>+TREND(C74:E74)</f>
        <v>11604510.500000002</v>
      </c>
      <c r="C74" s="1">
        <f>+C73</f>
        <v>14333894</v>
      </c>
      <c r="D74" s="1">
        <f aca="true" t="shared" si="12" ref="D74:K74">+D73</f>
        <v>-2109705</v>
      </c>
      <c r="E74" s="1">
        <f t="shared" si="12"/>
        <v>-2177003</v>
      </c>
      <c r="F74" s="1">
        <f t="shared" si="12"/>
        <v>8822997</v>
      </c>
      <c r="G74" s="1">
        <f t="shared" si="12"/>
        <v>8822997</v>
      </c>
      <c r="H74" s="1">
        <f t="shared" si="12"/>
        <v>-14596629</v>
      </c>
      <c r="I74" s="1">
        <f t="shared" si="12"/>
        <v>-1120478</v>
      </c>
      <c r="J74" s="1">
        <f t="shared" si="12"/>
        <v>-1386316</v>
      </c>
      <c r="K74" s="1">
        <f t="shared" si="12"/>
        <v>4018290</v>
      </c>
    </row>
    <row r="75" spans="1:11" ht="12.75" hidden="1">
      <c r="A75" s="1" t="s">
        <v>114</v>
      </c>
      <c r="B75" s="1">
        <f>+B84-(((B80+B81+B78)*B70)-B79)</f>
        <v>3435695.904278189</v>
      </c>
      <c r="C75" s="1">
        <f aca="true" t="shared" si="13" ref="C75:K75">+C84-(((C80+C81+C78)*C70)-C79)</f>
        <v>7131329.300655618</v>
      </c>
      <c r="D75" s="1">
        <f t="shared" si="13"/>
        <v>-14122031.05454114</v>
      </c>
      <c r="E75" s="1">
        <f t="shared" si="13"/>
        <v>-18311207.13819085</v>
      </c>
      <c r="F75" s="1">
        <f t="shared" si="13"/>
        <v>-57004219.615392864</v>
      </c>
      <c r="G75" s="1">
        <f t="shared" si="13"/>
        <v>-57004219.615392864</v>
      </c>
      <c r="H75" s="1">
        <f t="shared" si="13"/>
        <v>69975074</v>
      </c>
      <c r="I75" s="1">
        <f t="shared" si="13"/>
        <v>8345374.505277246</v>
      </c>
      <c r="J75" s="1">
        <f t="shared" si="13"/>
        <v>13359827.380737543</v>
      </c>
      <c r="K75" s="1">
        <f t="shared" si="13"/>
        <v>30131147.119917274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559279401</v>
      </c>
      <c r="C77" s="3">
        <v>659925562</v>
      </c>
      <c r="D77" s="3">
        <v>674729915</v>
      </c>
      <c r="E77" s="3">
        <v>722034732</v>
      </c>
      <c r="F77" s="3">
        <v>744946644</v>
      </c>
      <c r="G77" s="3">
        <v>744946644</v>
      </c>
      <c r="H77" s="3">
        <v>0</v>
      </c>
      <c r="I77" s="3">
        <v>799363144</v>
      </c>
      <c r="J77" s="3">
        <v>858988448</v>
      </c>
      <c r="K77" s="3">
        <v>924888977</v>
      </c>
    </row>
    <row r="78" spans="1:11" ht="12.75" hidden="1">
      <c r="A78" s="2" t="s">
        <v>65</v>
      </c>
      <c r="B78" s="3">
        <v>126072</v>
      </c>
      <c r="C78" s="3">
        <v>83571</v>
      </c>
      <c r="D78" s="3">
        <v>68205</v>
      </c>
      <c r="E78" s="3">
        <v>57257</v>
      </c>
      <c r="F78" s="3">
        <v>57257</v>
      </c>
      <c r="G78" s="3">
        <v>57257</v>
      </c>
      <c r="H78" s="3">
        <v>54054</v>
      </c>
      <c r="I78" s="3">
        <v>41037</v>
      </c>
      <c r="J78" s="3">
        <v>30359</v>
      </c>
      <c r="K78" s="3">
        <v>20082</v>
      </c>
    </row>
    <row r="79" spans="1:11" ht="12.75" hidden="1">
      <c r="A79" s="2" t="s">
        <v>66</v>
      </c>
      <c r="B79" s="3">
        <v>67727599</v>
      </c>
      <c r="C79" s="3">
        <v>79488894</v>
      </c>
      <c r="D79" s="3">
        <v>64943217</v>
      </c>
      <c r="E79" s="3">
        <v>55830743</v>
      </c>
      <c r="F79" s="3">
        <v>50562529</v>
      </c>
      <c r="G79" s="3">
        <v>50562529</v>
      </c>
      <c r="H79" s="3">
        <v>69975074</v>
      </c>
      <c r="I79" s="3">
        <v>74229174</v>
      </c>
      <c r="J79" s="3">
        <v>70679430</v>
      </c>
      <c r="K79" s="3">
        <v>84789435</v>
      </c>
    </row>
    <row r="80" spans="1:11" ht="12.75" hidden="1">
      <c r="A80" s="2" t="s">
        <v>67</v>
      </c>
      <c r="B80" s="3">
        <v>50361117</v>
      </c>
      <c r="C80" s="3">
        <v>49025188</v>
      </c>
      <c r="D80" s="3">
        <v>47450936</v>
      </c>
      <c r="E80" s="3">
        <v>52591265</v>
      </c>
      <c r="F80" s="3">
        <v>52591265</v>
      </c>
      <c r="G80" s="3">
        <v>52591265</v>
      </c>
      <c r="H80" s="3">
        <v>54101085</v>
      </c>
      <c r="I80" s="3">
        <v>51774367</v>
      </c>
      <c r="J80" s="3">
        <v>56340829</v>
      </c>
      <c r="K80" s="3">
        <v>61151279</v>
      </c>
    </row>
    <row r="81" spans="1:11" ht="12.75" hidden="1">
      <c r="A81" s="2" t="s">
        <v>68</v>
      </c>
      <c r="B81" s="3">
        <v>36501365</v>
      </c>
      <c r="C81" s="3">
        <v>52221555</v>
      </c>
      <c r="D81" s="3">
        <v>51704115</v>
      </c>
      <c r="E81" s="3">
        <v>44398213</v>
      </c>
      <c r="F81" s="3">
        <v>55398213</v>
      </c>
      <c r="G81" s="3">
        <v>55398213</v>
      </c>
      <c r="H81" s="3">
        <v>30471918</v>
      </c>
      <c r="I81" s="3">
        <v>44112423</v>
      </c>
      <c r="J81" s="3">
        <v>38172378</v>
      </c>
      <c r="K81" s="3">
        <v>37390896</v>
      </c>
    </row>
    <row r="82" spans="1:11" ht="12.75" hidden="1">
      <c r="A82" s="2" t="s">
        <v>69</v>
      </c>
      <c r="B82" s="3">
        <v>25298</v>
      </c>
      <c r="C82" s="3">
        <v>17432</v>
      </c>
      <c r="D82" s="3">
        <v>14785</v>
      </c>
      <c r="E82" s="3">
        <v>14303</v>
      </c>
      <c r="F82" s="3">
        <v>14303</v>
      </c>
      <c r="G82" s="3">
        <v>14303</v>
      </c>
      <c r="H82" s="3">
        <v>14355</v>
      </c>
      <c r="I82" s="3">
        <v>12733</v>
      </c>
      <c r="J82" s="3">
        <v>10678</v>
      </c>
      <c r="K82" s="3">
        <v>10277</v>
      </c>
    </row>
    <row r="83" spans="1:11" ht="12.75" hidden="1">
      <c r="A83" s="2" t="s">
        <v>70</v>
      </c>
      <c r="B83" s="3">
        <v>579658277</v>
      </c>
      <c r="C83" s="3">
        <v>599023952</v>
      </c>
      <c r="D83" s="3">
        <v>683018002</v>
      </c>
      <c r="E83" s="3">
        <v>716842433</v>
      </c>
      <c r="F83" s="3">
        <v>741637296</v>
      </c>
      <c r="G83" s="3">
        <v>741637296</v>
      </c>
      <c r="H83" s="3">
        <v>734868364</v>
      </c>
      <c r="I83" s="3">
        <v>808093653</v>
      </c>
      <c r="J83" s="3">
        <v>857747810</v>
      </c>
      <c r="K83" s="3">
        <v>917965905</v>
      </c>
    </row>
    <row r="84" spans="1:11" ht="12.75" hidden="1">
      <c r="A84" s="2" t="s">
        <v>71</v>
      </c>
      <c r="B84" s="3">
        <v>25866317</v>
      </c>
      <c r="C84" s="3">
        <v>19621423</v>
      </c>
      <c r="D84" s="3">
        <v>21376823</v>
      </c>
      <c r="E84" s="3">
        <v>22206902</v>
      </c>
      <c r="F84" s="3">
        <v>0</v>
      </c>
      <c r="G84" s="3">
        <v>0</v>
      </c>
      <c r="H84" s="3">
        <v>0</v>
      </c>
      <c r="I84" s="3">
        <v>31091735</v>
      </c>
      <c r="J84" s="3">
        <v>37087414</v>
      </c>
      <c r="K84" s="3">
        <v>43166201</v>
      </c>
    </row>
    <row r="85" spans="1:11" ht="12.75" hidden="1">
      <c r="A85" s="2" t="s">
        <v>72</v>
      </c>
      <c r="B85" s="3">
        <v>0</v>
      </c>
      <c r="C85" s="3">
        <v>0</v>
      </c>
      <c r="D85" s="3">
        <v>20790110</v>
      </c>
      <c r="E85" s="3">
        <v>0</v>
      </c>
      <c r="F85" s="3">
        <v>0</v>
      </c>
      <c r="G85" s="3">
        <v>0</v>
      </c>
      <c r="H85" s="3">
        <v>0</v>
      </c>
      <c r="I85" s="3">
        <v>21425000</v>
      </c>
      <c r="J85" s="3">
        <v>21532000</v>
      </c>
      <c r="K85" s="3">
        <v>21640000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32427167</v>
      </c>
      <c r="C5" s="6">
        <v>34763132</v>
      </c>
      <c r="D5" s="23">
        <v>39325113</v>
      </c>
      <c r="E5" s="24">
        <v>42304130</v>
      </c>
      <c r="F5" s="6">
        <v>42783260</v>
      </c>
      <c r="G5" s="25">
        <v>42783260</v>
      </c>
      <c r="H5" s="26">
        <v>0</v>
      </c>
      <c r="I5" s="24">
        <v>49956020</v>
      </c>
      <c r="J5" s="6">
        <v>54959622</v>
      </c>
      <c r="K5" s="25">
        <v>60464386</v>
      </c>
    </row>
    <row r="6" spans="1:11" ht="13.5">
      <c r="A6" s="22" t="s">
        <v>18</v>
      </c>
      <c r="B6" s="6">
        <v>88885653</v>
      </c>
      <c r="C6" s="6">
        <v>97136435</v>
      </c>
      <c r="D6" s="23">
        <v>104593595</v>
      </c>
      <c r="E6" s="24">
        <v>115730660</v>
      </c>
      <c r="F6" s="6">
        <v>118926660</v>
      </c>
      <c r="G6" s="25">
        <v>118926660</v>
      </c>
      <c r="H6" s="26">
        <v>0</v>
      </c>
      <c r="I6" s="24">
        <v>125516380</v>
      </c>
      <c r="J6" s="6">
        <v>141616756</v>
      </c>
      <c r="K6" s="25">
        <v>159670383</v>
      </c>
    </row>
    <row r="7" spans="1:11" ht="13.5">
      <c r="A7" s="22" t="s">
        <v>19</v>
      </c>
      <c r="B7" s="6">
        <v>2224184</v>
      </c>
      <c r="C7" s="6">
        <v>2049891</v>
      </c>
      <c r="D7" s="23">
        <v>1889339</v>
      </c>
      <c r="E7" s="24">
        <v>1666140</v>
      </c>
      <c r="F7" s="6">
        <v>1741350</v>
      </c>
      <c r="G7" s="25">
        <v>1741350</v>
      </c>
      <c r="H7" s="26">
        <v>0</v>
      </c>
      <c r="I7" s="24">
        <v>1970000</v>
      </c>
      <c r="J7" s="6">
        <v>2068500</v>
      </c>
      <c r="K7" s="25">
        <v>2171930</v>
      </c>
    </row>
    <row r="8" spans="1:11" ht="13.5">
      <c r="A8" s="22" t="s">
        <v>20</v>
      </c>
      <c r="B8" s="6">
        <v>57578582</v>
      </c>
      <c r="C8" s="6">
        <v>62566883</v>
      </c>
      <c r="D8" s="23">
        <v>50774892</v>
      </c>
      <c r="E8" s="24">
        <v>47665470</v>
      </c>
      <c r="F8" s="6">
        <v>52593686</v>
      </c>
      <c r="G8" s="25">
        <v>52593686</v>
      </c>
      <c r="H8" s="26">
        <v>0</v>
      </c>
      <c r="I8" s="24">
        <v>30289850</v>
      </c>
      <c r="J8" s="6">
        <v>49172300</v>
      </c>
      <c r="K8" s="25">
        <v>68945550</v>
      </c>
    </row>
    <row r="9" spans="1:11" ht="13.5">
      <c r="A9" s="22" t="s">
        <v>21</v>
      </c>
      <c r="B9" s="6">
        <v>10979167</v>
      </c>
      <c r="C9" s="6">
        <v>11244117</v>
      </c>
      <c r="D9" s="23">
        <v>14407087</v>
      </c>
      <c r="E9" s="24">
        <v>11478670</v>
      </c>
      <c r="F9" s="6">
        <v>14059110</v>
      </c>
      <c r="G9" s="25">
        <v>14059110</v>
      </c>
      <c r="H9" s="26">
        <v>0</v>
      </c>
      <c r="I9" s="24">
        <v>14808730</v>
      </c>
      <c r="J9" s="6">
        <v>16392635</v>
      </c>
      <c r="K9" s="25">
        <v>17396022</v>
      </c>
    </row>
    <row r="10" spans="1:11" ht="25.5">
      <c r="A10" s="27" t="s">
        <v>103</v>
      </c>
      <c r="B10" s="28">
        <f>SUM(B5:B9)</f>
        <v>192094753</v>
      </c>
      <c r="C10" s="29">
        <f aca="true" t="shared" si="0" ref="C10:K10">SUM(C5:C9)</f>
        <v>207760458</v>
      </c>
      <c r="D10" s="30">
        <f t="shared" si="0"/>
        <v>210990026</v>
      </c>
      <c r="E10" s="28">
        <f t="shared" si="0"/>
        <v>218845070</v>
      </c>
      <c r="F10" s="29">
        <f t="shared" si="0"/>
        <v>230104066</v>
      </c>
      <c r="G10" s="31">
        <f t="shared" si="0"/>
        <v>230104066</v>
      </c>
      <c r="H10" s="32">
        <f t="shared" si="0"/>
        <v>0</v>
      </c>
      <c r="I10" s="28">
        <f t="shared" si="0"/>
        <v>222540980</v>
      </c>
      <c r="J10" s="29">
        <f t="shared" si="0"/>
        <v>264209813</v>
      </c>
      <c r="K10" s="31">
        <f t="shared" si="0"/>
        <v>308648271</v>
      </c>
    </row>
    <row r="11" spans="1:11" ht="13.5">
      <c r="A11" s="22" t="s">
        <v>22</v>
      </c>
      <c r="B11" s="6">
        <v>65698534</v>
      </c>
      <c r="C11" s="6">
        <v>69692023</v>
      </c>
      <c r="D11" s="23">
        <v>73679157</v>
      </c>
      <c r="E11" s="24">
        <v>78871350</v>
      </c>
      <c r="F11" s="6">
        <v>75997261</v>
      </c>
      <c r="G11" s="25">
        <v>75997261</v>
      </c>
      <c r="H11" s="26">
        <v>0</v>
      </c>
      <c r="I11" s="24">
        <v>90608382</v>
      </c>
      <c r="J11" s="6">
        <v>95923898</v>
      </c>
      <c r="K11" s="25">
        <v>102341375</v>
      </c>
    </row>
    <row r="12" spans="1:11" ht="13.5">
      <c r="A12" s="22" t="s">
        <v>23</v>
      </c>
      <c r="B12" s="6">
        <v>2907221</v>
      </c>
      <c r="C12" s="6">
        <v>3076960</v>
      </c>
      <c r="D12" s="23">
        <v>3287800</v>
      </c>
      <c r="E12" s="24">
        <v>3510523</v>
      </c>
      <c r="F12" s="6">
        <v>3510523</v>
      </c>
      <c r="G12" s="25">
        <v>3510523</v>
      </c>
      <c r="H12" s="26">
        <v>0</v>
      </c>
      <c r="I12" s="24">
        <v>3760000</v>
      </c>
      <c r="J12" s="6">
        <v>3968320</v>
      </c>
      <c r="K12" s="25">
        <v>4188180</v>
      </c>
    </row>
    <row r="13" spans="1:11" ht="13.5">
      <c r="A13" s="22" t="s">
        <v>104</v>
      </c>
      <c r="B13" s="6">
        <v>6095499</v>
      </c>
      <c r="C13" s="6">
        <v>7437135</v>
      </c>
      <c r="D13" s="23">
        <v>10728836</v>
      </c>
      <c r="E13" s="24">
        <v>6944959</v>
      </c>
      <c r="F13" s="6">
        <v>8427020</v>
      </c>
      <c r="G13" s="25">
        <v>8427020</v>
      </c>
      <c r="H13" s="26">
        <v>0</v>
      </c>
      <c r="I13" s="24">
        <v>8289400</v>
      </c>
      <c r="J13" s="6">
        <v>8659650</v>
      </c>
      <c r="K13" s="25">
        <v>9045890</v>
      </c>
    </row>
    <row r="14" spans="1:11" ht="13.5">
      <c r="A14" s="22" t="s">
        <v>24</v>
      </c>
      <c r="B14" s="6">
        <v>350594</v>
      </c>
      <c r="C14" s="6">
        <v>664736</v>
      </c>
      <c r="D14" s="23">
        <v>1141866</v>
      </c>
      <c r="E14" s="24">
        <v>1242060</v>
      </c>
      <c r="F14" s="6">
        <v>4745587</v>
      </c>
      <c r="G14" s="25">
        <v>4745587</v>
      </c>
      <c r="H14" s="26">
        <v>0</v>
      </c>
      <c r="I14" s="24">
        <v>2883444</v>
      </c>
      <c r="J14" s="6">
        <v>3008023</v>
      </c>
      <c r="K14" s="25">
        <v>3038063</v>
      </c>
    </row>
    <row r="15" spans="1:11" ht="13.5">
      <c r="A15" s="22" t="s">
        <v>25</v>
      </c>
      <c r="B15" s="6">
        <v>44663563</v>
      </c>
      <c r="C15" s="6">
        <v>49044131</v>
      </c>
      <c r="D15" s="23">
        <v>54260604</v>
      </c>
      <c r="E15" s="24">
        <v>59397000</v>
      </c>
      <c r="F15" s="6">
        <v>60311331</v>
      </c>
      <c r="G15" s="25">
        <v>60311331</v>
      </c>
      <c r="H15" s="26">
        <v>0</v>
      </c>
      <c r="I15" s="24">
        <v>72802170</v>
      </c>
      <c r="J15" s="6">
        <v>78229830</v>
      </c>
      <c r="K15" s="25">
        <v>84062940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1539000</v>
      </c>
      <c r="J16" s="6">
        <v>1569700</v>
      </c>
      <c r="K16" s="25">
        <v>1600930</v>
      </c>
    </row>
    <row r="17" spans="1:11" ht="13.5">
      <c r="A17" s="22" t="s">
        <v>27</v>
      </c>
      <c r="B17" s="6">
        <v>73052233</v>
      </c>
      <c r="C17" s="6">
        <v>89660280</v>
      </c>
      <c r="D17" s="23">
        <v>76436587</v>
      </c>
      <c r="E17" s="24">
        <v>76514000</v>
      </c>
      <c r="F17" s="6">
        <v>92697249</v>
      </c>
      <c r="G17" s="25">
        <v>92697249</v>
      </c>
      <c r="H17" s="26">
        <v>0</v>
      </c>
      <c r="I17" s="24">
        <v>56714273</v>
      </c>
      <c r="J17" s="6">
        <v>77356662</v>
      </c>
      <c r="K17" s="25">
        <v>95716092</v>
      </c>
    </row>
    <row r="18" spans="1:11" ht="13.5">
      <c r="A18" s="34" t="s">
        <v>28</v>
      </c>
      <c r="B18" s="35">
        <f>SUM(B11:B17)</f>
        <v>192767644</v>
      </c>
      <c r="C18" s="36">
        <f aca="true" t="shared" si="1" ref="C18:K18">SUM(C11:C17)</f>
        <v>219575265</v>
      </c>
      <c r="D18" s="37">
        <f t="shared" si="1"/>
        <v>219534850</v>
      </c>
      <c r="E18" s="35">
        <f t="shared" si="1"/>
        <v>226479892</v>
      </c>
      <c r="F18" s="36">
        <f t="shared" si="1"/>
        <v>245688971</v>
      </c>
      <c r="G18" s="38">
        <f t="shared" si="1"/>
        <v>245688971</v>
      </c>
      <c r="H18" s="39">
        <f t="shared" si="1"/>
        <v>0</v>
      </c>
      <c r="I18" s="35">
        <f t="shared" si="1"/>
        <v>236596669</v>
      </c>
      <c r="J18" s="36">
        <f t="shared" si="1"/>
        <v>268716083</v>
      </c>
      <c r="K18" s="38">
        <f t="shared" si="1"/>
        <v>299993470</v>
      </c>
    </row>
    <row r="19" spans="1:11" ht="13.5">
      <c r="A19" s="34" t="s">
        <v>29</v>
      </c>
      <c r="B19" s="40">
        <f>+B10-B18</f>
        <v>-672891</v>
      </c>
      <c r="C19" s="41">
        <f aca="true" t="shared" si="2" ref="C19:K19">+C10-C18</f>
        <v>-11814807</v>
      </c>
      <c r="D19" s="42">
        <f t="shared" si="2"/>
        <v>-8544824</v>
      </c>
      <c r="E19" s="40">
        <f t="shared" si="2"/>
        <v>-7634822</v>
      </c>
      <c r="F19" s="41">
        <f t="shared" si="2"/>
        <v>-15584905</v>
      </c>
      <c r="G19" s="43">
        <f t="shared" si="2"/>
        <v>-15584905</v>
      </c>
      <c r="H19" s="44">
        <f t="shared" si="2"/>
        <v>0</v>
      </c>
      <c r="I19" s="40">
        <f t="shared" si="2"/>
        <v>-14055689</v>
      </c>
      <c r="J19" s="41">
        <f t="shared" si="2"/>
        <v>-4506270</v>
      </c>
      <c r="K19" s="43">
        <f t="shared" si="2"/>
        <v>8654801</v>
      </c>
    </row>
    <row r="20" spans="1:11" ht="13.5">
      <c r="A20" s="22" t="s">
        <v>30</v>
      </c>
      <c r="B20" s="24">
        <v>7746917</v>
      </c>
      <c r="C20" s="6">
        <v>23712194</v>
      </c>
      <c r="D20" s="23">
        <v>15437375</v>
      </c>
      <c r="E20" s="24">
        <v>11070530</v>
      </c>
      <c r="F20" s="6">
        <v>14351671</v>
      </c>
      <c r="G20" s="25">
        <v>14351671</v>
      </c>
      <c r="H20" s="26">
        <v>0</v>
      </c>
      <c r="I20" s="24">
        <v>13464150</v>
      </c>
      <c r="J20" s="6">
        <v>13760700</v>
      </c>
      <c r="K20" s="25">
        <v>12965450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7074026</v>
      </c>
      <c r="C22" s="52">
        <f aca="true" t="shared" si="3" ref="C22:K22">SUM(C19:C21)</f>
        <v>11897387</v>
      </c>
      <c r="D22" s="53">
        <f t="shared" si="3"/>
        <v>6892551</v>
      </c>
      <c r="E22" s="51">
        <f t="shared" si="3"/>
        <v>3435708</v>
      </c>
      <c r="F22" s="52">
        <f t="shared" si="3"/>
        <v>-1233234</v>
      </c>
      <c r="G22" s="54">
        <f t="shared" si="3"/>
        <v>-1233234</v>
      </c>
      <c r="H22" s="55">
        <f t="shared" si="3"/>
        <v>0</v>
      </c>
      <c r="I22" s="51">
        <f t="shared" si="3"/>
        <v>-591539</v>
      </c>
      <c r="J22" s="52">
        <f t="shared" si="3"/>
        <v>9254430</v>
      </c>
      <c r="K22" s="54">
        <f t="shared" si="3"/>
        <v>21620251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7074026</v>
      </c>
      <c r="C24" s="41">
        <f aca="true" t="shared" si="4" ref="C24:K24">SUM(C22:C23)</f>
        <v>11897387</v>
      </c>
      <c r="D24" s="42">
        <f t="shared" si="4"/>
        <v>6892551</v>
      </c>
      <c r="E24" s="40">
        <f t="shared" si="4"/>
        <v>3435708</v>
      </c>
      <c r="F24" s="41">
        <f t="shared" si="4"/>
        <v>-1233234</v>
      </c>
      <c r="G24" s="43">
        <f t="shared" si="4"/>
        <v>-1233234</v>
      </c>
      <c r="H24" s="44">
        <f t="shared" si="4"/>
        <v>0</v>
      </c>
      <c r="I24" s="40">
        <f t="shared" si="4"/>
        <v>-591539</v>
      </c>
      <c r="J24" s="41">
        <f t="shared" si="4"/>
        <v>9254430</v>
      </c>
      <c r="K24" s="43">
        <f t="shared" si="4"/>
        <v>21620251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32337523</v>
      </c>
      <c r="C27" s="7">
        <v>43652527</v>
      </c>
      <c r="D27" s="64">
        <v>33154488</v>
      </c>
      <c r="E27" s="65">
        <v>14701030</v>
      </c>
      <c r="F27" s="7">
        <v>56966899</v>
      </c>
      <c r="G27" s="66">
        <v>56966899</v>
      </c>
      <c r="H27" s="67">
        <v>0</v>
      </c>
      <c r="I27" s="65">
        <v>21691415</v>
      </c>
      <c r="J27" s="7">
        <v>31023695</v>
      </c>
      <c r="K27" s="66">
        <v>26770418</v>
      </c>
    </row>
    <row r="28" spans="1:11" ht="13.5">
      <c r="A28" s="68" t="s">
        <v>30</v>
      </c>
      <c r="B28" s="6">
        <v>7746918</v>
      </c>
      <c r="C28" s="6">
        <v>23712193</v>
      </c>
      <c r="D28" s="23">
        <v>15437375</v>
      </c>
      <c r="E28" s="24">
        <v>11070530</v>
      </c>
      <c r="F28" s="6">
        <v>14351671</v>
      </c>
      <c r="G28" s="25">
        <v>14351671</v>
      </c>
      <c r="H28" s="26">
        <v>0</v>
      </c>
      <c r="I28" s="24">
        <v>13464150</v>
      </c>
      <c r="J28" s="6">
        <v>13760700</v>
      </c>
      <c r="K28" s="25">
        <v>12965450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758506</v>
      </c>
      <c r="C30" s="6">
        <v>43969</v>
      </c>
      <c r="D30" s="23">
        <v>167611</v>
      </c>
      <c r="E30" s="24">
        <v>0</v>
      </c>
      <c r="F30" s="6">
        <v>879350</v>
      </c>
      <c r="G30" s="25">
        <v>879350</v>
      </c>
      <c r="H30" s="26">
        <v>0</v>
      </c>
      <c r="I30" s="24">
        <v>2930000</v>
      </c>
      <c r="J30" s="6">
        <v>11850000</v>
      </c>
      <c r="K30" s="25">
        <v>5235000</v>
      </c>
    </row>
    <row r="31" spans="1:11" ht="13.5">
      <c r="A31" s="22" t="s">
        <v>35</v>
      </c>
      <c r="B31" s="6">
        <v>23832102</v>
      </c>
      <c r="C31" s="6">
        <v>19896365</v>
      </c>
      <c r="D31" s="23">
        <v>17549499</v>
      </c>
      <c r="E31" s="24">
        <v>3630500</v>
      </c>
      <c r="F31" s="6">
        <v>41735878</v>
      </c>
      <c r="G31" s="25">
        <v>41735878</v>
      </c>
      <c r="H31" s="26">
        <v>0</v>
      </c>
      <c r="I31" s="24">
        <v>5297265</v>
      </c>
      <c r="J31" s="6">
        <v>5412995</v>
      </c>
      <c r="K31" s="25">
        <v>8569968</v>
      </c>
    </row>
    <row r="32" spans="1:11" ht="13.5">
      <c r="A32" s="34" t="s">
        <v>36</v>
      </c>
      <c r="B32" s="7">
        <f>SUM(B28:B31)</f>
        <v>32337526</v>
      </c>
      <c r="C32" s="7">
        <f aca="true" t="shared" si="5" ref="C32:K32">SUM(C28:C31)</f>
        <v>43652527</v>
      </c>
      <c r="D32" s="64">
        <f t="shared" si="5"/>
        <v>33154485</v>
      </c>
      <c r="E32" s="65">
        <f t="shared" si="5"/>
        <v>14701030</v>
      </c>
      <c r="F32" s="7">
        <f t="shared" si="5"/>
        <v>56966899</v>
      </c>
      <c r="G32" s="66">
        <f t="shared" si="5"/>
        <v>56966899</v>
      </c>
      <c r="H32" s="67">
        <f t="shared" si="5"/>
        <v>0</v>
      </c>
      <c r="I32" s="65">
        <f t="shared" si="5"/>
        <v>21691415</v>
      </c>
      <c r="J32" s="7">
        <f t="shared" si="5"/>
        <v>31023695</v>
      </c>
      <c r="K32" s="66">
        <f t="shared" si="5"/>
        <v>26770418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42244135</v>
      </c>
      <c r="C35" s="6">
        <v>40880237</v>
      </c>
      <c r="D35" s="23">
        <v>40252719</v>
      </c>
      <c r="E35" s="24">
        <v>35334443</v>
      </c>
      <c r="F35" s="6">
        <v>30791533</v>
      </c>
      <c r="G35" s="25">
        <v>30791533</v>
      </c>
      <c r="H35" s="26">
        <v>37040186</v>
      </c>
      <c r="I35" s="24">
        <v>24722172</v>
      </c>
      <c r="J35" s="6">
        <v>28803201</v>
      </c>
      <c r="K35" s="25">
        <v>43221675</v>
      </c>
    </row>
    <row r="36" spans="1:11" ht="13.5">
      <c r="A36" s="22" t="s">
        <v>39</v>
      </c>
      <c r="B36" s="6">
        <v>286045439</v>
      </c>
      <c r="C36" s="6">
        <v>315650622</v>
      </c>
      <c r="D36" s="23">
        <v>335851476</v>
      </c>
      <c r="E36" s="24">
        <v>327450222</v>
      </c>
      <c r="F36" s="6">
        <v>384385356</v>
      </c>
      <c r="G36" s="25">
        <v>384385356</v>
      </c>
      <c r="H36" s="26">
        <v>381740257</v>
      </c>
      <c r="I36" s="24">
        <v>361358802</v>
      </c>
      <c r="J36" s="6">
        <v>383716848</v>
      </c>
      <c r="K36" s="25">
        <v>401435374</v>
      </c>
    </row>
    <row r="37" spans="1:11" ht="13.5">
      <c r="A37" s="22" t="s">
        <v>40</v>
      </c>
      <c r="B37" s="6">
        <v>18486309</v>
      </c>
      <c r="C37" s="6">
        <v>19794490</v>
      </c>
      <c r="D37" s="23">
        <v>26350886</v>
      </c>
      <c r="E37" s="24">
        <v>18911845</v>
      </c>
      <c r="F37" s="6">
        <v>23342091</v>
      </c>
      <c r="G37" s="25">
        <v>23342091</v>
      </c>
      <c r="H37" s="26">
        <v>22237424</v>
      </c>
      <c r="I37" s="24">
        <v>22453839</v>
      </c>
      <c r="J37" s="6">
        <v>25730396</v>
      </c>
      <c r="K37" s="25">
        <v>28487246</v>
      </c>
    </row>
    <row r="38" spans="1:11" ht="13.5">
      <c r="A38" s="22" t="s">
        <v>41</v>
      </c>
      <c r="B38" s="6">
        <v>37231350</v>
      </c>
      <c r="C38" s="6">
        <v>52267072</v>
      </c>
      <c r="D38" s="23">
        <v>58391462</v>
      </c>
      <c r="E38" s="24">
        <v>59072597</v>
      </c>
      <c r="F38" s="6">
        <v>101706185</v>
      </c>
      <c r="G38" s="25">
        <v>101706185</v>
      </c>
      <c r="H38" s="26">
        <v>103136777</v>
      </c>
      <c r="I38" s="24">
        <v>71767416</v>
      </c>
      <c r="J38" s="6">
        <v>85675504</v>
      </c>
      <c r="K38" s="25">
        <v>93435403</v>
      </c>
    </row>
    <row r="39" spans="1:11" ht="13.5">
      <c r="A39" s="22" t="s">
        <v>42</v>
      </c>
      <c r="B39" s="6">
        <v>272571915</v>
      </c>
      <c r="C39" s="6">
        <v>284469297</v>
      </c>
      <c r="D39" s="23">
        <v>291361847</v>
      </c>
      <c r="E39" s="24">
        <v>284800222</v>
      </c>
      <c r="F39" s="6">
        <v>290128613</v>
      </c>
      <c r="G39" s="25">
        <v>290128613</v>
      </c>
      <c r="H39" s="26">
        <v>293406242</v>
      </c>
      <c r="I39" s="24">
        <v>291859719</v>
      </c>
      <c r="J39" s="6">
        <v>301114149</v>
      </c>
      <c r="K39" s="25">
        <v>322734400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15516187</v>
      </c>
      <c r="C42" s="6">
        <v>31891682</v>
      </c>
      <c r="D42" s="23">
        <v>27606293</v>
      </c>
      <c r="E42" s="24">
        <v>10169560</v>
      </c>
      <c r="F42" s="6">
        <v>6003539</v>
      </c>
      <c r="G42" s="25">
        <v>6003539</v>
      </c>
      <c r="H42" s="26">
        <v>12357485</v>
      </c>
      <c r="I42" s="24">
        <v>8417570</v>
      </c>
      <c r="J42" s="6">
        <v>20721695</v>
      </c>
      <c r="K42" s="25">
        <v>33020448</v>
      </c>
    </row>
    <row r="43" spans="1:11" ht="13.5">
      <c r="A43" s="22" t="s">
        <v>45</v>
      </c>
      <c r="B43" s="6">
        <v>-22682523</v>
      </c>
      <c r="C43" s="6">
        <v>-33818454</v>
      </c>
      <c r="D43" s="23">
        <v>-30719843</v>
      </c>
      <c r="E43" s="24">
        <v>-14694552</v>
      </c>
      <c r="F43" s="6">
        <v>-19629777</v>
      </c>
      <c r="G43" s="25">
        <v>-19629777</v>
      </c>
      <c r="H43" s="26">
        <v>-17542748</v>
      </c>
      <c r="I43" s="24">
        <v>-21685416</v>
      </c>
      <c r="J43" s="6">
        <v>-31017695</v>
      </c>
      <c r="K43" s="25">
        <v>-26764417</v>
      </c>
    </row>
    <row r="44" spans="1:11" ht="13.5">
      <c r="A44" s="22" t="s">
        <v>46</v>
      </c>
      <c r="B44" s="6">
        <v>368121</v>
      </c>
      <c r="C44" s="6">
        <v>-95588</v>
      </c>
      <c r="D44" s="23">
        <v>-41645</v>
      </c>
      <c r="E44" s="24">
        <v>-98408</v>
      </c>
      <c r="F44" s="6">
        <v>-70061</v>
      </c>
      <c r="G44" s="25">
        <v>-70061</v>
      </c>
      <c r="H44" s="26">
        <v>41371</v>
      </c>
      <c r="I44" s="24">
        <v>2724480</v>
      </c>
      <c r="J44" s="6">
        <v>10387028</v>
      </c>
      <c r="K44" s="25">
        <v>3504663</v>
      </c>
    </row>
    <row r="45" spans="1:11" ht="13.5">
      <c r="A45" s="34" t="s">
        <v>47</v>
      </c>
      <c r="B45" s="7">
        <v>26584760</v>
      </c>
      <c r="C45" s="7">
        <v>24562400</v>
      </c>
      <c r="D45" s="64">
        <v>21407204</v>
      </c>
      <c r="E45" s="65">
        <v>13442840</v>
      </c>
      <c r="F45" s="7">
        <v>7710901</v>
      </c>
      <c r="G45" s="66">
        <v>7710901</v>
      </c>
      <c r="H45" s="67">
        <v>16263309</v>
      </c>
      <c r="I45" s="65">
        <v>2182298</v>
      </c>
      <c r="J45" s="7">
        <v>2273326</v>
      </c>
      <c r="K45" s="66">
        <v>12034020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26584761</v>
      </c>
      <c r="C48" s="6">
        <v>24697659</v>
      </c>
      <c r="D48" s="23">
        <v>21452314</v>
      </c>
      <c r="E48" s="24">
        <v>13583299</v>
      </c>
      <c r="F48" s="6">
        <v>7756013</v>
      </c>
      <c r="G48" s="25">
        <v>7756013</v>
      </c>
      <c r="H48" s="26">
        <v>16308416</v>
      </c>
      <c r="I48" s="24">
        <v>2227419</v>
      </c>
      <c r="J48" s="6">
        <v>2318445</v>
      </c>
      <c r="K48" s="25">
        <v>12079139</v>
      </c>
    </row>
    <row r="49" spans="1:11" ht="13.5">
      <c r="A49" s="22" t="s">
        <v>50</v>
      </c>
      <c r="B49" s="6">
        <f>+B75</f>
        <v>16442747.939798273</v>
      </c>
      <c r="C49" s="6">
        <f aca="true" t="shared" si="6" ref="C49:K49">+C75</f>
        <v>11542195.027207572</v>
      </c>
      <c r="D49" s="23">
        <f t="shared" si="6"/>
        <v>11281268.033382304</v>
      </c>
      <c r="E49" s="24">
        <f t="shared" si="6"/>
        <v>-706605.7862973846</v>
      </c>
      <c r="F49" s="6">
        <f t="shared" si="6"/>
        <v>-8846969.572550122</v>
      </c>
      <c r="G49" s="25">
        <f t="shared" si="6"/>
        <v>-8846969.572550122</v>
      </c>
      <c r="H49" s="26">
        <f t="shared" si="6"/>
        <v>14116314</v>
      </c>
      <c r="I49" s="24">
        <f t="shared" si="6"/>
        <v>-14086847.114954509</v>
      </c>
      <c r="J49" s="6">
        <f t="shared" si="6"/>
        <v>-16447751.60207666</v>
      </c>
      <c r="K49" s="25">
        <f t="shared" si="6"/>
        <v>-19550646.66197039</v>
      </c>
    </row>
    <row r="50" spans="1:11" ht="13.5">
      <c r="A50" s="34" t="s">
        <v>51</v>
      </c>
      <c r="B50" s="7">
        <f>+B48-B49</f>
        <v>10142013.060201727</v>
      </c>
      <c r="C50" s="7">
        <f aca="true" t="shared" si="7" ref="C50:K50">+C48-C49</f>
        <v>13155463.972792428</v>
      </c>
      <c r="D50" s="64">
        <f t="shared" si="7"/>
        <v>10171045.966617696</v>
      </c>
      <c r="E50" s="65">
        <f t="shared" si="7"/>
        <v>14289904.786297385</v>
      </c>
      <c r="F50" s="7">
        <f t="shared" si="7"/>
        <v>16602982.572550122</v>
      </c>
      <c r="G50" s="66">
        <f t="shared" si="7"/>
        <v>16602982.572550122</v>
      </c>
      <c r="H50" s="67">
        <f t="shared" si="7"/>
        <v>2192102</v>
      </c>
      <c r="I50" s="65">
        <f t="shared" si="7"/>
        <v>16314266.114954509</v>
      </c>
      <c r="J50" s="7">
        <f t="shared" si="7"/>
        <v>18766196.60207666</v>
      </c>
      <c r="K50" s="66">
        <f t="shared" si="7"/>
        <v>31629785.66197039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276402858</v>
      </c>
      <c r="C53" s="6">
        <v>296099342</v>
      </c>
      <c r="D53" s="23">
        <v>317731790</v>
      </c>
      <c r="E53" s="24">
        <v>308735928</v>
      </c>
      <c r="F53" s="6">
        <v>351001797</v>
      </c>
      <c r="G53" s="25">
        <v>351001797</v>
      </c>
      <c r="H53" s="26">
        <v>294034898</v>
      </c>
      <c r="I53" s="24">
        <v>344177645</v>
      </c>
      <c r="J53" s="6">
        <v>366953536</v>
      </c>
      <c r="K53" s="25">
        <v>385089905</v>
      </c>
    </row>
    <row r="54" spans="1:11" ht="13.5">
      <c r="A54" s="22" t="s">
        <v>104</v>
      </c>
      <c r="B54" s="6">
        <v>6095499</v>
      </c>
      <c r="C54" s="6">
        <v>7437135</v>
      </c>
      <c r="D54" s="23">
        <v>10728836</v>
      </c>
      <c r="E54" s="24">
        <v>6944959</v>
      </c>
      <c r="F54" s="6">
        <v>8427020</v>
      </c>
      <c r="G54" s="25">
        <v>8427020</v>
      </c>
      <c r="H54" s="26">
        <v>0</v>
      </c>
      <c r="I54" s="24">
        <v>8289400</v>
      </c>
      <c r="J54" s="6">
        <v>8659650</v>
      </c>
      <c r="K54" s="25">
        <v>9045890</v>
      </c>
    </row>
    <row r="55" spans="1:11" ht="13.5">
      <c r="A55" s="22" t="s">
        <v>54</v>
      </c>
      <c r="B55" s="6">
        <v>23240442</v>
      </c>
      <c r="C55" s="6">
        <v>23494805</v>
      </c>
      <c r="D55" s="23">
        <v>17313044</v>
      </c>
      <c r="E55" s="24">
        <v>8887850</v>
      </c>
      <c r="F55" s="6">
        <v>48274318</v>
      </c>
      <c r="G55" s="25">
        <v>48274318</v>
      </c>
      <c r="H55" s="26">
        <v>0</v>
      </c>
      <c r="I55" s="24">
        <v>8744600</v>
      </c>
      <c r="J55" s="6">
        <v>9072365</v>
      </c>
      <c r="K55" s="25">
        <v>9628690</v>
      </c>
    </row>
    <row r="56" spans="1:11" ht="13.5">
      <c r="A56" s="22" t="s">
        <v>55</v>
      </c>
      <c r="B56" s="6">
        <v>7861822</v>
      </c>
      <c r="C56" s="6">
        <v>8696556</v>
      </c>
      <c r="D56" s="23">
        <v>10057410</v>
      </c>
      <c r="E56" s="24">
        <v>10062630</v>
      </c>
      <c r="F56" s="6">
        <v>10522720</v>
      </c>
      <c r="G56" s="25">
        <v>10522720</v>
      </c>
      <c r="H56" s="26">
        <v>0</v>
      </c>
      <c r="I56" s="24">
        <v>10910875</v>
      </c>
      <c r="J56" s="6">
        <v>11384745</v>
      </c>
      <c r="K56" s="25">
        <v>11957415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4613789</v>
      </c>
      <c r="C59" s="6">
        <v>6903841</v>
      </c>
      <c r="D59" s="23">
        <v>7503000</v>
      </c>
      <c r="E59" s="24">
        <v>7503000</v>
      </c>
      <c r="F59" s="6">
        <v>7503000</v>
      </c>
      <c r="G59" s="25">
        <v>7503000</v>
      </c>
      <c r="H59" s="26">
        <v>7503000</v>
      </c>
      <c r="I59" s="24">
        <v>7879</v>
      </c>
      <c r="J59" s="6">
        <v>7879</v>
      </c>
      <c r="K59" s="25">
        <v>7879</v>
      </c>
    </row>
    <row r="60" spans="1:11" ht="13.5">
      <c r="A60" s="33" t="s">
        <v>58</v>
      </c>
      <c r="B60" s="6">
        <v>4272986</v>
      </c>
      <c r="C60" s="6">
        <v>4395128</v>
      </c>
      <c r="D60" s="23">
        <v>7652989</v>
      </c>
      <c r="E60" s="24">
        <v>7684472</v>
      </c>
      <c r="F60" s="6">
        <v>7684472</v>
      </c>
      <c r="G60" s="25">
        <v>7684472</v>
      </c>
      <c r="H60" s="26">
        <v>7664042</v>
      </c>
      <c r="I60" s="24">
        <v>167879</v>
      </c>
      <c r="J60" s="6">
        <v>175879</v>
      </c>
      <c r="K60" s="25">
        <v>183879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804</v>
      </c>
      <c r="C62" s="92">
        <v>804</v>
      </c>
      <c r="D62" s="93">
        <v>834</v>
      </c>
      <c r="E62" s="91">
        <v>834</v>
      </c>
      <c r="F62" s="92">
        <v>834</v>
      </c>
      <c r="G62" s="93">
        <v>834</v>
      </c>
      <c r="H62" s="94">
        <v>834</v>
      </c>
      <c r="I62" s="91">
        <v>876</v>
      </c>
      <c r="J62" s="92">
        <v>876</v>
      </c>
      <c r="K62" s="93">
        <v>876</v>
      </c>
    </row>
    <row r="63" spans="1:11" ht="13.5">
      <c r="A63" s="90" t="s">
        <v>61</v>
      </c>
      <c r="B63" s="91">
        <v>804</v>
      </c>
      <c r="C63" s="92">
        <v>804</v>
      </c>
      <c r="D63" s="93">
        <v>834</v>
      </c>
      <c r="E63" s="91">
        <v>834</v>
      </c>
      <c r="F63" s="92">
        <v>834</v>
      </c>
      <c r="G63" s="93">
        <v>834</v>
      </c>
      <c r="H63" s="94">
        <v>834</v>
      </c>
      <c r="I63" s="91">
        <v>876</v>
      </c>
      <c r="J63" s="92">
        <v>876</v>
      </c>
      <c r="K63" s="93">
        <v>876</v>
      </c>
    </row>
    <row r="64" spans="1:11" ht="13.5">
      <c r="A64" s="90" t="s">
        <v>62</v>
      </c>
      <c r="B64" s="91">
        <v>804</v>
      </c>
      <c r="C64" s="92">
        <v>804</v>
      </c>
      <c r="D64" s="93">
        <v>834</v>
      </c>
      <c r="E64" s="91">
        <v>834</v>
      </c>
      <c r="F64" s="92">
        <v>834</v>
      </c>
      <c r="G64" s="93">
        <v>834</v>
      </c>
      <c r="H64" s="94">
        <v>834</v>
      </c>
      <c r="I64" s="91">
        <v>876</v>
      </c>
      <c r="J64" s="92">
        <v>876</v>
      </c>
      <c r="K64" s="93">
        <v>876</v>
      </c>
    </row>
    <row r="65" spans="1:11" ht="13.5">
      <c r="A65" s="90" t="s">
        <v>63</v>
      </c>
      <c r="B65" s="91">
        <v>804</v>
      </c>
      <c r="C65" s="92">
        <v>804</v>
      </c>
      <c r="D65" s="93">
        <v>834</v>
      </c>
      <c r="E65" s="91">
        <v>834</v>
      </c>
      <c r="F65" s="92">
        <v>834</v>
      </c>
      <c r="G65" s="93">
        <v>834</v>
      </c>
      <c r="H65" s="94">
        <v>834</v>
      </c>
      <c r="I65" s="91">
        <v>876</v>
      </c>
      <c r="J65" s="92">
        <v>876</v>
      </c>
      <c r="K65" s="93">
        <v>876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0.953582252869178</v>
      </c>
      <c r="C70" s="5">
        <f aca="true" t="shared" si="8" ref="C70:K70">IF(ISERROR(C71/C72),0,(C71/C72))</f>
        <v>0.9825190610575595</v>
      </c>
      <c r="D70" s="5">
        <f t="shared" si="8"/>
        <v>0.9321691642224187</v>
      </c>
      <c r="E70" s="5">
        <f t="shared" si="8"/>
        <v>0.9613890601961638</v>
      </c>
      <c r="F70" s="5">
        <f t="shared" si="8"/>
        <v>0.9537690854867891</v>
      </c>
      <c r="G70" s="5">
        <f t="shared" si="8"/>
        <v>0.9537690854867891</v>
      </c>
      <c r="H70" s="5">
        <f t="shared" si="8"/>
        <v>0</v>
      </c>
      <c r="I70" s="5">
        <f t="shared" si="8"/>
        <v>0.9541248730234049</v>
      </c>
      <c r="J70" s="5">
        <f t="shared" si="8"/>
        <v>0.9547929444552574</v>
      </c>
      <c r="K70" s="5">
        <f t="shared" si="8"/>
        <v>0.9552041612996607</v>
      </c>
    </row>
    <row r="71" spans="1:11" ht="12.75" hidden="1">
      <c r="A71" s="1" t="s">
        <v>110</v>
      </c>
      <c r="B71" s="1">
        <f>+B83</f>
        <v>126151291</v>
      </c>
      <c r="C71" s="1">
        <f aca="true" t="shared" si="9" ref="C71:K71">+C83</f>
        <v>140641398</v>
      </c>
      <c r="D71" s="1">
        <f t="shared" si="9"/>
        <v>147586424</v>
      </c>
      <c r="E71" s="1">
        <f t="shared" si="9"/>
        <v>162968386</v>
      </c>
      <c r="F71" s="1">
        <f t="shared" si="9"/>
        <v>167643067</v>
      </c>
      <c r="G71" s="1">
        <f t="shared" si="9"/>
        <v>167643067</v>
      </c>
      <c r="H71" s="1">
        <f t="shared" si="9"/>
        <v>172330568</v>
      </c>
      <c r="I71" s="1">
        <f t="shared" si="9"/>
        <v>181551959</v>
      </c>
      <c r="J71" s="1">
        <f t="shared" si="9"/>
        <v>203341311</v>
      </c>
      <c r="K71" s="1">
        <f t="shared" si="9"/>
        <v>226890400</v>
      </c>
    </row>
    <row r="72" spans="1:11" ht="12.75" hidden="1">
      <c r="A72" s="1" t="s">
        <v>111</v>
      </c>
      <c r="B72" s="1">
        <f>+B77</f>
        <v>132291987</v>
      </c>
      <c r="C72" s="1">
        <f aca="true" t="shared" si="10" ref="C72:K72">+C77</f>
        <v>143143684</v>
      </c>
      <c r="D72" s="1">
        <f t="shared" si="10"/>
        <v>158325795</v>
      </c>
      <c r="E72" s="1">
        <f t="shared" si="10"/>
        <v>169513460</v>
      </c>
      <c r="F72" s="1">
        <f t="shared" si="10"/>
        <v>175769030</v>
      </c>
      <c r="G72" s="1">
        <f t="shared" si="10"/>
        <v>175769030</v>
      </c>
      <c r="H72" s="1">
        <f t="shared" si="10"/>
        <v>0</v>
      </c>
      <c r="I72" s="1">
        <f t="shared" si="10"/>
        <v>190281130</v>
      </c>
      <c r="J72" s="1">
        <f t="shared" si="10"/>
        <v>212969013</v>
      </c>
      <c r="K72" s="1">
        <f t="shared" si="10"/>
        <v>237530791</v>
      </c>
    </row>
    <row r="73" spans="1:11" ht="12.75" hidden="1">
      <c r="A73" s="1" t="s">
        <v>112</v>
      </c>
      <c r="B73" s="1">
        <f>+B74</f>
        <v>1044579.5000000001</v>
      </c>
      <c r="C73" s="1">
        <f aca="true" t="shared" si="11" ref="C73:K73">+(C78+C80+C81+C82)-(B78+B80+B81+B82)</f>
        <v>693716</v>
      </c>
      <c r="D73" s="1">
        <f t="shared" si="11"/>
        <v>2711284</v>
      </c>
      <c r="E73" s="1">
        <f t="shared" si="11"/>
        <v>2623671</v>
      </c>
      <c r="F73" s="1">
        <f>+(F78+F80+F81+F82)-(D78+D80+D81+D82)</f>
        <v>4194506</v>
      </c>
      <c r="G73" s="1">
        <f>+(G78+G80+G81+G82)-(D78+D80+D81+D82)</f>
        <v>4194506</v>
      </c>
      <c r="H73" s="1">
        <f>+(H78+H80+H81+H82)-(D78+D80+D81+D82)</f>
        <v>1273516</v>
      </c>
      <c r="I73" s="1">
        <f>+(I78+I80+I81+I82)-(E78+E80+E81+E82)</f>
        <v>980461</v>
      </c>
      <c r="J73" s="1">
        <f t="shared" si="11"/>
        <v>3937780</v>
      </c>
      <c r="K73" s="1">
        <f t="shared" si="11"/>
        <v>4602783</v>
      </c>
    </row>
    <row r="74" spans="1:11" ht="12.75" hidden="1">
      <c r="A74" s="1" t="s">
        <v>113</v>
      </c>
      <c r="B74" s="1">
        <f>+TREND(C74:E74)</f>
        <v>1044579.5000000001</v>
      </c>
      <c r="C74" s="1">
        <f>+C73</f>
        <v>693716</v>
      </c>
      <c r="D74" s="1">
        <f aca="true" t="shared" si="12" ref="D74:K74">+D73</f>
        <v>2711284</v>
      </c>
      <c r="E74" s="1">
        <f t="shared" si="12"/>
        <v>2623671</v>
      </c>
      <c r="F74" s="1">
        <f t="shared" si="12"/>
        <v>4194506</v>
      </c>
      <c r="G74" s="1">
        <f t="shared" si="12"/>
        <v>4194506</v>
      </c>
      <c r="H74" s="1">
        <f t="shared" si="12"/>
        <v>1273516</v>
      </c>
      <c r="I74" s="1">
        <f t="shared" si="12"/>
        <v>980461</v>
      </c>
      <c r="J74" s="1">
        <f t="shared" si="12"/>
        <v>3937780</v>
      </c>
      <c r="K74" s="1">
        <f t="shared" si="12"/>
        <v>4602783</v>
      </c>
    </row>
    <row r="75" spans="1:11" ht="12.75" hidden="1">
      <c r="A75" s="1" t="s">
        <v>114</v>
      </c>
      <c r="B75" s="1">
        <f>+B84-(((B80+B81+B78)*B70)-B79)</f>
        <v>16442747.939798273</v>
      </c>
      <c r="C75" s="1">
        <f aca="true" t="shared" si="13" ref="C75:K75">+C84-(((C80+C81+C78)*C70)-C79)</f>
        <v>11542195.027207572</v>
      </c>
      <c r="D75" s="1">
        <f t="shared" si="13"/>
        <v>11281268.033382304</v>
      </c>
      <c r="E75" s="1">
        <f t="shared" si="13"/>
        <v>-706605.7862973846</v>
      </c>
      <c r="F75" s="1">
        <f t="shared" si="13"/>
        <v>-8846969.572550122</v>
      </c>
      <c r="G75" s="1">
        <f t="shared" si="13"/>
        <v>-8846969.572550122</v>
      </c>
      <c r="H75" s="1">
        <f t="shared" si="13"/>
        <v>14116314</v>
      </c>
      <c r="I75" s="1">
        <f t="shared" si="13"/>
        <v>-14086847.114954509</v>
      </c>
      <c r="J75" s="1">
        <f t="shared" si="13"/>
        <v>-16447751.60207666</v>
      </c>
      <c r="K75" s="1">
        <f t="shared" si="13"/>
        <v>-19550646.66197039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132291987</v>
      </c>
      <c r="C77" s="3">
        <v>143143684</v>
      </c>
      <c r="D77" s="3">
        <v>158325795</v>
      </c>
      <c r="E77" s="3">
        <v>169513460</v>
      </c>
      <c r="F77" s="3">
        <v>175769030</v>
      </c>
      <c r="G77" s="3">
        <v>175769030</v>
      </c>
      <c r="H77" s="3">
        <v>0</v>
      </c>
      <c r="I77" s="3">
        <v>190281130</v>
      </c>
      <c r="J77" s="3">
        <v>212969013</v>
      </c>
      <c r="K77" s="3">
        <v>237530791</v>
      </c>
    </row>
    <row r="78" spans="1:11" ht="12.75" hidden="1">
      <c r="A78" s="2" t="s">
        <v>65</v>
      </c>
      <c r="B78" s="3">
        <v>380306</v>
      </c>
      <c r="C78" s="3">
        <v>350813</v>
      </c>
      <c r="D78" s="3">
        <v>317903</v>
      </c>
      <c r="E78" s="3">
        <v>338336</v>
      </c>
      <c r="F78" s="3">
        <v>311903</v>
      </c>
      <c r="G78" s="3">
        <v>311903</v>
      </c>
      <c r="H78" s="3">
        <v>277000</v>
      </c>
      <c r="I78" s="3">
        <v>305903</v>
      </c>
      <c r="J78" s="3">
        <v>299903</v>
      </c>
      <c r="K78" s="3">
        <v>293903</v>
      </c>
    </row>
    <row r="79" spans="1:11" ht="12.75" hidden="1">
      <c r="A79" s="2" t="s">
        <v>66</v>
      </c>
      <c r="B79" s="3">
        <v>8803998</v>
      </c>
      <c r="C79" s="3">
        <v>8520537</v>
      </c>
      <c r="D79" s="3">
        <v>12743492</v>
      </c>
      <c r="E79" s="3">
        <v>8230770</v>
      </c>
      <c r="F79" s="3">
        <v>7965209</v>
      </c>
      <c r="G79" s="3">
        <v>7965209</v>
      </c>
      <c r="H79" s="3">
        <v>9316314</v>
      </c>
      <c r="I79" s="3">
        <v>6970103</v>
      </c>
      <c r="J79" s="3">
        <v>8383707</v>
      </c>
      <c r="K79" s="3">
        <v>9688104</v>
      </c>
    </row>
    <row r="80" spans="1:11" ht="12.75" hidden="1">
      <c r="A80" s="2" t="s">
        <v>67</v>
      </c>
      <c r="B80" s="3">
        <v>13714062</v>
      </c>
      <c r="C80" s="3">
        <v>14728642</v>
      </c>
      <c r="D80" s="3">
        <v>17642814</v>
      </c>
      <c r="E80" s="3">
        <v>20121012</v>
      </c>
      <c r="F80" s="3">
        <v>21493875</v>
      </c>
      <c r="G80" s="3">
        <v>21493875</v>
      </c>
      <c r="H80" s="3">
        <v>19392318</v>
      </c>
      <c r="I80" s="3">
        <v>20909499</v>
      </c>
      <c r="J80" s="3">
        <v>24853280</v>
      </c>
      <c r="K80" s="3">
        <v>29462062</v>
      </c>
    </row>
    <row r="81" spans="1:11" ht="12.75" hidden="1">
      <c r="A81" s="2" t="s">
        <v>68</v>
      </c>
      <c r="B81" s="3">
        <v>965948</v>
      </c>
      <c r="C81" s="3">
        <v>674277</v>
      </c>
      <c r="D81" s="3">
        <v>503983</v>
      </c>
      <c r="E81" s="3">
        <v>629577</v>
      </c>
      <c r="F81" s="3">
        <v>853982</v>
      </c>
      <c r="G81" s="3">
        <v>853982</v>
      </c>
      <c r="H81" s="3">
        <v>69452</v>
      </c>
      <c r="I81" s="3">
        <v>853984</v>
      </c>
      <c r="J81" s="3">
        <v>853983</v>
      </c>
      <c r="K81" s="3">
        <v>853984</v>
      </c>
    </row>
    <row r="82" spans="1:11" ht="12.75" hidden="1">
      <c r="A82" s="2" t="s">
        <v>69</v>
      </c>
      <c r="B82" s="3">
        <v>5938</v>
      </c>
      <c r="C82" s="3">
        <v>6238</v>
      </c>
      <c r="D82" s="3">
        <v>6554</v>
      </c>
      <c r="E82" s="3">
        <v>6000</v>
      </c>
      <c r="F82" s="3">
        <v>6000</v>
      </c>
      <c r="G82" s="3">
        <v>6000</v>
      </c>
      <c r="H82" s="3">
        <v>6000</v>
      </c>
      <c r="I82" s="3">
        <v>6000</v>
      </c>
      <c r="J82" s="3">
        <v>6000</v>
      </c>
      <c r="K82" s="3">
        <v>6000</v>
      </c>
    </row>
    <row r="83" spans="1:11" ht="12.75" hidden="1">
      <c r="A83" s="2" t="s">
        <v>70</v>
      </c>
      <c r="B83" s="3">
        <v>126151291</v>
      </c>
      <c r="C83" s="3">
        <v>140641398</v>
      </c>
      <c r="D83" s="3">
        <v>147586424</v>
      </c>
      <c r="E83" s="3">
        <v>162968386</v>
      </c>
      <c r="F83" s="3">
        <v>167643067</v>
      </c>
      <c r="G83" s="3">
        <v>167643067</v>
      </c>
      <c r="H83" s="3">
        <v>172330568</v>
      </c>
      <c r="I83" s="3">
        <v>181551959</v>
      </c>
      <c r="J83" s="3">
        <v>203341311</v>
      </c>
      <c r="K83" s="3">
        <v>226890400</v>
      </c>
    </row>
    <row r="84" spans="1:11" ht="12.75" hidden="1">
      <c r="A84" s="2" t="s">
        <v>71</v>
      </c>
      <c r="B84" s="3">
        <v>22000000</v>
      </c>
      <c r="C84" s="3">
        <v>18500000</v>
      </c>
      <c r="D84" s="3">
        <v>15750000</v>
      </c>
      <c r="E84" s="3">
        <v>11337286</v>
      </c>
      <c r="F84" s="3">
        <v>4800000</v>
      </c>
      <c r="G84" s="3">
        <v>4800000</v>
      </c>
      <c r="H84" s="3">
        <v>4800000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9914745</v>
      </c>
      <c r="E85" s="3">
        <v>0</v>
      </c>
      <c r="F85" s="3">
        <v>12107776</v>
      </c>
      <c r="G85" s="3">
        <v>12107776</v>
      </c>
      <c r="H85" s="3">
        <v>11100619</v>
      </c>
      <c r="I85" s="3">
        <v>14434348</v>
      </c>
      <c r="J85" s="3">
        <v>16918380</v>
      </c>
      <c r="K85" s="3">
        <v>19570706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18533909</v>
      </c>
      <c r="C5" s="6">
        <v>21457222</v>
      </c>
      <c r="D5" s="23">
        <v>25223225</v>
      </c>
      <c r="E5" s="24">
        <v>30262450</v>
      </c>
      <c r="F5" s="6">
        <v>30262450</v>
      </c>
      <c r="G5" s="25">
        <v>30262450</v>
      </c>
      <c r="H5" s="26">
        <v>0</v>
      </c>
      <c r="I5" s="24">
        <v>29024530</v>
      </c>
      <c r="J5" s="6">
        <v>31528726</v>
      </c>
      <c r="K5" s="25">
        <v>34251027</v>
      </c>
    </row>
    <row r="6" spans="1:11" ht="13.5">
      <c r="A6" s="22" t="s">
        <v>18</v>
      </c>
      <c r="B6" s="6">
        <v>67319568</v>
      </c>
      <c r="C6" s="6">
        <v>69681045</v>
      </c>
      <c r="D6" s="23">
        <v>77259430</v>
      </c>
      <c r="E6" s="24">
        <v>95850600</v>
      </c>
      <c r="F6" s="6">
        <v>88231919</v>
      </c>
      <c r="G6" s="25">
        <v>88231919</v>
      </c>
      <c r="H6" s="26">
        <v>0</v>
      </c>
      <c r="I6" s="24">
        <v>90876315</v>
      </c>
      <c r="J6" s="6">
        <v>98146421</v>
      </c>
      <c r="K6" s="25">
        <v>105998133</v>
      </c>
    </row>
    <row r="7" spans="1:11" ht="13.5">
      <c r="A7" s="22" t="s">
        <v>19</v>
      </c>
      <c r="B7" s="6">
        <v>720974</v>
      </c>
      <c r="C7" s="6">
        <v>527019</v>
      </c>
      <c r="D7" s="23">
        <v>661663</v>
      </c>
      <c r="E7" s="24">
        <v>450000</v>
      </c>
      <c r="F7" s="6">
        <v>850000</v>
      </c>
      <c r="G7" s="25">
        <v>850000</v>
      </c>
      <c r="H7" s="26">
        <v>0</v>
      </c>
      <c r="I7" s="24">
        <v>1150000</v>
      </c>
      <c r="J7" s="6">
        <v>1242000</v>
      </c>
      <c r="K7" s="25">
        <v>1341360</v>
      </c>
    </row>
    <row r="8" spans="1:11" ht="13.5">
      <c r="A8" s="22" t="s">
        <v>20</v>
      </c>
      <c r="B8" s="6">
        <v>22732520</v>
      </c>
      <c r="C8" s="6">
        <v>58267763</v>
      </c>
      <c r="D8" s="23">
        <v>66219967</v>
      </c>
      <c r="E8" s="24">
        <v>49964079</v>
      </c>
      <c r="F8" s="6">
        <v>61638045</v>
      </c>
      <c r="G8" s="25">
        <v>61638045</v>
      </c>
      <c r="H8" s="26">
        <v>0</v>
      </c>
      <c r="I8" s="24">
        <v>55521420</v>
      </c>
      <c r="J8" s="6">
        <v>37672009</v>
      </c>
      <c r="K8" s="25">
        <v>46405202</v>
      </c>
    </row>
    <row r="9" spans="1:11" ht="13.5">
      <c r="A9" s="22" t="s">
        <v>21</v>
      </c>
      <c r="B9" s="6">
        <v>6845242</v>
      </c>
      <c r="C9" s="6">
        <v>9709153</v>
      </c>
      <c r="D9" s="23">
        <v>38547113</v>
      </c>
      <c r="E9" s="24">
        <v>8689200</v>
      </c>
      <c r="F9" s="6">
        <v>26830870</v>
      </c>
      <c r="G9" s="25">
        <v>26830870</v>
      </c>
      <c r="H9" s="26">
        <v>0</v>
      </c>
      <c r="I9" s="24">
        <v>26492970</v>
      </c>
      <c r="J9" s="6">
        <v>25670723</v>
      </c>
      <c r="K9" s="25">
        <v>26859637</v>
      </c>
    </row>
    <row r="10" spans="1:11" ht="25.5">
      <c r="A10" s="27" t="s">
        <v>103</v>
      </c>
      <c r="B10" s="28">
        <f>SUM(B5:B9)</f>
        <v>116152213</v>
      </c>
      <c r="C10" s="29">
        <f aca="true" t="shared" si="0" ref="C10:K10">SUM(C5:C9)</f>
        <v>159642202</v>
      </c>
      <c r="D10" s="30">
        <f t="shared" si="0"/>
        <v>207911398</v>
      </c>
      <c r="E10" s="28">
        <f t="shared" si="0"/>
        <v>185216329</v>
      </c>
      <c r="F10" s="29">
        <f t="shared" si="0"/>
        <v>207813284</v>
      </c>
      <c r="G10" s="31">
        <f t="shared" si="0"/>
        <v>207813284</v>
      </c>
      <c r="H10" s="32">
        <f t="shared" si="0"/>
        <v>0</v>
      </c>
      <c r="I10" s="28">
        <f t="shared" si="0"/>
        <v>203065235</v>
      </c>
      <c r="J10" s="29">
        <f t="shared" si="0"/>
        <v>194259879</v>
      </c>
      <c r="K10" s="31">
        <f t="shared" si="0"/>
        <v>214855359</v>
      </c>
    </row>
    <row r="11" spans="1:11" ht="13.5">
      <c r="A11" s="22" t="s">
        <v>22</v>
      </c>
      <c r="B11" s="6">
        <v>42519933</v>
      </c>
      <c r="C11" s="6">
        <v>51916107</v>
      </c>
      <c r="D11" s="23">
        <v>54094142</v>
      </c>
      <c r="E11" s="24">
        <v>66828118</v>
      </c>
      <c r="F11" s="6">
        <v>63848911</v>
      </c>
      <c r="G11" s="25">
        <v>63848911</v>
      </c>
      <c r="H11" s="26">
        <v>0</v>
      </c>
      <c r="I11" s="24">
        <v>70383538</v>
      </c>
      <c r="J11" s="6">
        <v>74849676</v>
      </c>
      <c r="K11" s="25">
        <v>79606724</v>
      </c>
    </row>
    <row r="12" spans="1:11" ht="13.5">
      <c r="A12" s="22" t="s">
        <v>23</v>
      </c>
      <c r="B12" s="6">
        <v>2787849</v>
      </c>
      <c r="C12" s="6">
        <v>2766523</v>
      </c>
      <c r="D12" s="23">
        <v>3298424</v>
      </c>
      <c r="E12" s="24">
        <v>3526000</v>
      </c>
      <c r="F12" s="6">
        <v>3526000</v>
      </c>
      <c r="G12" s="25">
        <v>3526000</v>
      </c>
      <c r="H12" s="26">
        <v>0</v>
      </c>
      <c r="I12" s="24">
        <v>3772820</v>
      </c>
      <c r="J12" s="6">
        <v>3999189</v>
      </c>
      <c r="K12" s="25">
        <v>4239141</v>
      </c>
    </row>
    <row r="13" spans="1:11" ht="13.5">
      <c r="A13" s="22" t="s">
        <v>104</v>
      </c>
      <c r="B13" s="6">
        <v>6241544</v>
      </c>
      <c r="C13" s="6">
        <v>7049032</v>
      </c>
      <c r="D13" s="23">
        <v>8502335</v>
      </c>
      <c r="E13" s="24">
        <v>8944000</v>
      </c>
      <c r="F13" s="6">
        <v>8874000</v>
      </c>
      <c r="G13" s="25">
        <v>8874000</v>
      </c>
      <c r="H13" s="26">
        <v>0</v>
      </c>
      <c r="I13" s="24">
        <v>8869000</v>
      </c>
      <c r="J13" s="6">
        <v>9409186</v>
      </c>
      <c r="K13" s="25">
        <v>9976357</v>
      </c>
    </row>
    <row r="14" spans="1:11" ht="13.5">
      <c r="A14" s="22" t="s">
        <v>24</v>
      </c>
      <c r="B14" s="6">
        <v>6004538</v>
      </c>
      <c r="C14" s="6">
        <v>6140514</v>
      </c>
      <c r="D14" s="23">
        <v>6005681</v>
      </c>
      <c r="E14" s="24">
        <v>6136074</v>
      </c>
      <c r="F14" s="6">
        <v>5662971</v>
      </c>
      <c r="G14" s="25">
        <v>5662971</v>
      </c>
      <c r="H14" s="26">
        <v>0</v>
      </c>
      <c r="I14" s="24">
        <v>5735320</v>
      </c>
      <c r="J14" s="6">
        <v>5809439</v>
      </c>
      <c r="K14" s="25">
        <v>5888005</v>
      </c>
    </row>
    <row r="15" spans="1:11" ht="13.5">
      <c r="A15" s="22" t="s">
        <v>25</v>
      </c>
      <c r="B15" s="6">
        <v>31650572</v>
      </c>
      <c r="C15" s="6">
        <v>35482134</v>
      </c>
      <c r="D15" s="23">
        <v>36750814</v>
      </c>
      <c r="E15" s="24">
        <v>43366325</v>
      </c>
      <c r="F15" s="6">
        <v>43309325</v>
      </c>
      <c r="G15" s="25">
        <v>43309325</v>
      </c>
      <c r="H15" s="26">
        <v>0</v>
      </c>
      <c r="I15" s="24">
        <v>47775019</v>
      </c>
      <c r="J15" s="6">
        <v>50686104</v>
      </c>
      <c r="K15" s="25">
        <v>53847315</v>
      </c>
    </row>
    <row r="16" spans="1:11" ht="13.5">
      <c r="A16" s="33" t="s">
        <v>26</v>
      </c>
      <c r="B16" s="6">
        <v>1250000</v>
      </c>
      <c r="C16" s="6">
        <v>1246890</v>
      </c>
      <c r="D16" s="23">
        <v>1494500</v>
      </c>
      <c r="E16" s="24">
        <v>1690000</v>
      </c>
      <c r="F16" s="6">
        <v>1390000</v>
      </c>
      <c r="G16" s="25">
        <v>1390000</v>
      </c>
      <c r="H16" s="26">
        <v>0</v>
      </c>
      <c r="I16" s="24">
        <v>2577200</v>
      </c>
      <c r="J16" s="6">
        <v>2597000</v>
      </c>
      <c r="K16" s="25">
        <v>2617988</v>
      </c>
    </row>
    <row r="17" spans="1:11" ht="13.5">
      <c r="A17" s="22" t="s">
        <v>27</v>
      </c>
      <c r="B17" s="6">
        <v>40436661</v>
      </c>
      <c r="C17" s="6">
        <v>37664548</v>
      </c>
      <c r="D17" s="23">
        <v>82711122</v>
      </c>
      <c r="E17" s="24">
        <v>65188742</v>
      </c>
      <c r="F17" s="6">
        <v>94578147</v>
      </c>
      <c r="G17" s="25">
        <v>94578147</v>
      </c>
      <c r="H17" s="26">
        <v>0</v>
      </c>
      <c r="I17" s="24">
        <v>76011135</v>
      </c>
      <c r="J17" s="6">
        <v>59673897</v>
      </c>
      <c r="K17" s="25">
        <v>68666069</v>
      </c>
    </row>
    <row r="18" spans="1:11" ht="13.5">
      <c r="A18" s="34" t="s">
        <v>28</v>
      </c>
      <c r="B18" s="35">
        <f>SUM(B11:B17)</f>
        <v>130891097</v>
      </c>
      <c r="C18" s="36">
        <f aca="true" t="shared" si="1" ref="C18:K18">SUM(C11:C17)</f>
        <v>142265748</v>
      </c>
      <c r="D18" s="37">
        <f t="shared" si="1"/>
        <v>192857018</v>
      </c>
      <c r="E18" s="35">
        <f t="shared" si="1"/>
        <v>195679259</v>
      </c>
      <c r="F18" s="36">
        <f t="shared" si="1"/>
        <v>221189354</v>
      </c>
      <c r="G18" s="38">
        <f t="shared" si="1"/>
        <v>221189354</v>
      </c>
      <c r="H18" s="39">
        <f t="shared" si="1"/>
        <v>0</v>
      </c>
      <c r="I18" s="35">
        <f t="shared" si="1"/>
        <v>215124032</v>
      </c>
      <c r="J18" s="36">
        <f t="shared" si="1"/>
        <v>207024491</v>
      </c>
      <c r="K18" s="38">
        <f t="shared" si="1"/>
        <v>224841599</v>
      </c>
    </row>
    <row r="19" spans="1:11" ht="13.5">
      <c r="A19" s="34" t="s">
        <v>29</v>
      </c>
      <c r="B19" s="40">
        <f>+B10-B18</f>
        <v>-14738884</v>
      </c>
      <c r="C19" s="41">
        <f aca="true" t="shared" si="2" ref="C19:K19">+C10-C18</f>
        <v>17376454</v>
      </c>
      <c r="D19" s="42">
        <f t="shared" si="2"/>
        <v>15054380</v>
      </c>
      <c r="E19" s="40">
        <f t="shared" si="2"/>
        <v>-10462930</v>
      </c>
      <c r="F19" s="41">
        <f t="shared" si="2"/>
        <v>-13376070</v>
      </c>
      <c r="G19" s="43">
        <f t="shared" si="2"/>
        <v>-13376070</v>
      </c>
      <c r="H19" s="44">
        <f t="shared" si="2"/>
        <v>0</v>
      </c>
      <c r="I19" s="40">
        <f t="shared" si="2"/>
        <v>-12058797</v>
      </c>
      <c r="J19" s="41">
        <f t="shared" si="2"/>
        <v>-12764612</v>
      </c>
      <c r="K19" s="43">
        <f t="shared" si="2"/>
        <v>-9986240</v>
      </c>
    </row>
    <row r="20" spans="1:11" ht="13.5">
      <c r="A20" s="22" t="s">
        <v>30</v>
      </c>
      <c r="B20" s="24">
        <v>16843010</v>
      </c>
      <c r="C20" s="6">
        <v>11253304</v>
      </c>
      <c r="D20" s="23">
        <v>401102</v>
      </c>
      <c r="E20" s="24">
        <v>11015921</v>
      </c>
      <c r="F20" s="6">
        <v>28275879</v>
      </c>
      <c r="G20" s="25">
        <v>28275879</v>
      </c>
      <c r="H20" s="26">
        <v>0</v>
      </c>
      <c r="I20" s="24">
        <v>16701580</v>
      </c>
      <c r="J20" s="6">
        <v>12644991</v>
      </c>
      <c r="K20" s="25">
        <v>13147798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2104126</v>
      </c>
      <c r="C22" s="52">
        <f aca="true" t="shared" si="3" ref="C22:K22">SUM(C19:C21)</f>
        <v>28629758</v>
      </c>
      <c r="D22" s="53">
        <f t="shared" si="3"/>
        <v>15455482</v>
      </c>
      <c r="E22" s="51">
        <f t="shared" si="3"/>
        <v>552991</v>
      </c>
      <c r="F22" s="52">
        <f t="shared" si="3"/>
        <v>14899809</v>
      </c>
      <c r="G22" s="54">
        <f t="shared" si="3"/>
        <v>14899809</v>
      </c>
      <c r="H22" s="55">
        <f t="shared" si="3"/>
        <v>0</v>
      </c>
      <c r="I22" s="51">
        <f t="shared" si="3"/>
        <v>4642783</v>
      </c>
      <c r="J22" s="52">
        <f t="shared" si="3"/>
        <v>-119621</v>
      </c>
      <c r="K22" s="54">
        <f t="shared" si="3"/>
        <v>3161558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2104126</v>
      </c>
      <c r="C24" s="41">
        <f aca="true" t="shared" si="4" ref="C24:K24">SUM(C22:C23)</f>
        <v>28629758</v>
      </c>
      <c r="D24" s="42">
        <f t="shared" si="4"/>
        <v>15455482</v>
      </c>
      <c r="E24" s="40">
        <f t="shared" si="4"/>
        <v>552991</v>
      </c>
      <c r="F24" s="41">
        <f t="shared" si="4"/>
        <v>14899809</v>
      </c>
      <c r="G24" s="43">
        <f t="shared" si="4"/>
        <v>14899809</v>
      </c>
      <c r="H24" s="44">
        <f t="shared" si="4"/>
        <v>0</v>
      </c>
      <c r="I24" s="40">
        <f t="shared" si="4"/>
        <v>4642783</v>
      </c>
      <c r="J24" s="41">
        <f t="shared" si="4"/>
        <v>-119621</v>
      </c>
      <c r="K24" s="43">
        <f t="shared" si="4"/>
        <v>3161558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20174010</v>
      </c>
      <c r="C27" s="7">
        <v>45380000</v>
      </c>
      <c r="D27" s="64">
        <v>21256962</v>
      </c>
      <c r="E27" s="65">
        <v>18761721</v>
      </c>
      <c r="F27" s="7">
        <v>34973057</v>
      </c>
      <c r="G27" s="66">
        <v>34973057</v>
      </c>
      <c r="H27" s="67">
        <v>0</v>
      </c>
      <c r="I27" s="65">
        <v>17796579</v>
      </c>
      <c r="J27" s="7">
        <v>16058000</v>
      </c>
      <c r="K27" s="66">
        <v>19635500</v>
      </c>
    </row>
    <row r="28" spans="1:11" ht="13.5">
      <c r="A28" s="68" t="s">
        <v>30</v>
      </c>
      <c r="B28" s="6">
        <v>16843010</v>
      </c>
      <c r="C28" s="6">
        <v>43392000</v>
      </c>
      <c r="D28" s="23">
        <v>18788498</v>
      </c>
      <c r="E28" s="24">
        <v>11015921</v>
      </c>
      <c r="F28" s="6">
        <v>28377257</v>
      </c>
      <c r="G28" s="25">
        <v>28377257</v>
      </c>
      <c r="H28" s="26">
        <v>0</v>
      </c>
      <c r="I28" s="24">
        <v>16701579</v>
      </c>
      <c r="J28" s="6">
        <v>12644992</v>
      </c>
      <c r="K28" s="25">
        <v>13147798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7745800</v>
      </c>
      <c r="F30" s="6">
        <v>6595800</v>
      </c>
      <c r="G30" s="25">
        <v>6595800</v>
      </c>
      <c r="H30" s="26">
        <v>0</v>
      </c>
      <c r="I30" s="24">
        <v>0</v>
      </c>
      <c r="J30" s="6">
        <v>3413008</v>
      </c>
      <c r="K30" s="25">
        <v>6487702</v>
      </c>
    </row>
    <row r="31" spans="1:11" ht="13.5">
      <c r="A31" s="22" t="s">
        <v>35</v>
      </c>
      <c r="B31" s="6">
        <v>3331000</v>
      </c>
      <c r="C31" s="6">
        <v>1988000</v>
      </c>
      <c r="D31" s="23">
        <v>2468464</v>
      </c>
      <c r="E31" s="24">
        <v>0</v>
      </c>
      <c r="F31" s="6">
        <v>0</v>
      </c>
      <c r="G31" s="25">
        <v>0</v>
      </c>
      <c r="H31" s="26">
        <v>0</v>
      </c>
      <c r="I31" s="24">
        <v>1095000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20174010</v>
      </c>
      <c r="C32" s="7">
        <f aca="true" t="shared" si="5" ref="C32:K32">SUM(C28:C31)</f>
        <v>45380000</v>
      </c>
      <c r="D32" s="64">
        <f t="shared" si="5"/>
        <v>21256962</v>
      </c>
      <c r="E32" s="65">
        <f t="shared" si="5"/>
        <v>18761721</v>
      </c>
      <c r="F32" s="7">
        <f t="shared" si="5"/>
        <v>34973057</v>
      </c>
      <c r="G32" s="66">
        <f t="shared" si="5"/>
        <v>34973057</v>
      </c>
      <c r="H32" s="67">
        <f t="shared" si="5"/>
        <v>0</v>
      </c>
      <c r="I32" s="65">
        <f t="shared" si="5"/>
        <v>17796579</v>
      </c>
      <c r="J32" s="7">
        <f t="shared" si="5"/>
        <v>16058000</v>
      </c>
      <c r="K32" s="66">
        <f t="shared" si="5"/>
        <v>19635500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38187182</v>
      </c>
      <c r="C35" s="6">
        <v>32692664</v>
      </c>
      <c r="D35" s="23">
        <v>33802025</v>
      </c>
      <c r="E35" s="24">
        <v>32404182</v>
      </c>
      <c r="F35" s="6">
        <v>47729549</v>
      </c>
      <c r="G35" s="25">
        <v>47729549</v>
      </c>
      <c r="H35" s="26">
        <v>44468910</v>
      </c>
      <c r="I35" s="24">
        <v>32406274</v>
      </c>
      <c r="J35" s="6">
        <v>31454550</v>
      </c>
      <c r="K35" s="25">
        <v>38880573</v>
      </c>
    </row>
    <row r="36" spans="1:11" ht="13.5">
      <c r="A36" s="22" t="s">
        <v>39</v>
      </c>
      <c r="B36" s="6">
        <v>217956202</v>
      </c>
      <c r="C36" s="6">
        <v>256065524</v>
      </c>
      <c r="D36" s="23">
        <v>252634613</v>
      </c>
      <c r="E36" s="24">
        <v>288445721</v>
      </c>
      <c r="F36" s="6">
        <v>278577310</v>
      </c>
      <c r="G36" s="25">
        <v>278577310</v>
      </c>
      <c r="H36" s="26">
        <v>259447158</v>
      </c>
      <c r="I36" s="24">
        <v>260893074</v>
      </c>
      <c r="J36" s="6">
        <v>269483186</v>
      </c>
      <c r="K36" s="25">
        <v>280673535</v>
      </c>
    </row>
    <row r="37" spans="1:11" ht="13.5">
      <c r="A37" s="22" t="s">
        <v>40</v>
      </c>
      <c r="B37" s="6">
        <v>33869192</v>
      </c>
      <c r="C37" s="6">
        <v>35462759</v>
      </c>
      <c r="D37" s="23">
        <v>30730584</v>
      </c>
      <c r="E37" s="24">
        <v>40643408</v>
      </c>
      <c r="F37" s="6">
        <v>27568492</v>
      </c>
      <c r="G37" s="25">
        <v>27568492</v>
      </c>
      <c r="H37" s="26">
        <v>43454798</v>
      </c>
      <c r="I37" s="24">
        <v>30511615</v>
      </c>
      <c r="J37" s="6">
        <v>32419650</v>
      </c>
      <c r="K37" s="25">
        <v>38869272</v>
      </c>
    </row>
    <row r="38" spans="1:11" ht="13.5">
      <c r="A38" s="22" t="s">
        <v>41</v>
      </c>
      <c r="B38" s="6">
        <v>73112471</v>
      </c>
      <c r="C38" s="6">
        <v>75504220</v>
      </c>
      <c r="D38" s="23">
        <v>62532507</v>
      </c>
      <c r="E38" s="24">
        <v>67322000</v>
      </c>
      <c r="F38" s="6">
        <v>90665306</v>
      </c>
      <c r="G38" s="25">
        <v>90665306</v>
      </c>
      <c r="H38" s="26">
        <v>41430758</v>
      </c>
      <c r="I38" s="24">
        <v>64029633</v>
      </c>
      <c r="J38" s="6">
        <v>68792367</v>
      </c>
      <c r="K38" s="25">
        <v>76712501</v>
      </c>
    </row>
    <row r="39" spans="1:11" ht="13.5">
      <c r="A39" s="22" t="s">
        <v>42</v>
      </c>
      <c r="B39" s="6">
        <v>149161721</v>
      </c>
      <c r="C39" s="6">
        <v>177791209</v>
      </c>
      <c r="D39" s="23">
        <v>193173547</v>
      </c>
      <c r="E39" s="24">
        <v>212884495</v>
      </c>
      <c r="F39" s="6">
        <v>208073061</v>
      </c>
      <c r="G39" s="25">
        <v>208073061</v>
      </c>
      <c r="H39" s="26">
        <v>219030512</v>
      </c>
      <c r="I39" s="24">
        <v>198758101</v>
      </c>
      <c r="J39" s="6">
        <v>199725719</v>
      </c>
      <c r="K39" s="25">
        <v>203972335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11189711</v>
      </c>
      <c r="C42" s="6">
        <v>45901012</v>
      </c>
      <c r="D42" s="23">
        <v>25014150</v>
      </c>
      <c r="E42" s="24">
        <v>10525318</v>
      </c>
      <c r="F42" s="6">
        <v>28413560</v>
      </c>
      <c r="G42" s="25">
        <v>28413560</v>
      </c>
      <c r="H42" s="26">
        <v>26937944</v>
      </c>
      <c r="I42" s="24">
        <v>14066037</v>
      </c>
      <c r="J42" s="6">
        <v>11968846</v>
      </c>
      <c r="K42" s="25">
        <v>13312353</v>
      </c>
    </row>
    <row r="43" spans="1:11" ht="13.5">
      <c r="A43" s="22" t="s">
        <v>45</v>
      </c>
      <c r="B43" s="6">
        <v>-19999058</v>
      </c>
      <c r="C43" s="6">
        <v>-45395803</v>
      </c>
      <c r="D43" s="23">
        <v>-21203362</v>
      </c>
      <c r="E43" s="24">
        <v>-18689724</v>
      </c>
      <c r="F43" s="6">
        <v>-33817709</v>
      </c>
      <c r="G43" s="25">
        <v>-33817709</v>
      </c>
      <c r="H43" s="26">
        <v>3267520</v>
      </c>
      <c r="I43" s="24">
        <v>-12796579</v>
      </c>
      <c r="J43" s="6">
        <v>-13058000</v>
      </c>
      <c r="K43" s="25">
        <v>-16635500</v>
      </c>
    </row>
    <row r="44" spans="1:11" ht="13.5">
      <c r="A44" s="22" t="s">
        <v>46</v>
      </c>
      <c r="B44" s="6">
        <v>-1508453</v>
      </c>
      <c r="C44" s="6">
        <v>-1155945</v>
      </c>
      <c r="D44" s="23">
        <v>-1739986</v>
      </c>
      <c r="E44" s="24">
        <v>5688000</v>
      </c>
      <c r="F44" s="6">
        <v>4851117</v>
      </c>
      <c r="G44" s="25">
        <v>4851117</v>
      </c>
      <c r="H44" s="26">
        <v>-1558076</v>
      </c>
      <c r="I44" s="24">
        <v>-2167301</v>
      </c>
      <c r="J44" s="6">
        <v>1160378</v>
      </c>
      <c r="K44" s="25">
        <v>4183796</v>
      </c>
    </row>
    <row r="45" spans="1:11" ht="13.5">
      <c r="A45" s="34" t="s">
        <v>47</v>
      </c>
      <c r="B45" s="7">
        <v>5670360</v>
      </c>
      <c r="C45" s="7">
        <v>5019622</v>
      </c>
      <c r="D45" s="64">
        <v>7090448</v>
      </c>
      <c r="E45" s="65">
        <v>4745389</v>
      </c>
      <c r="F45" s="7">
        <v>1373586</v>
      </c>
      <c r="G45" s="66">
        <v>1373586</v>
      </c>
      <c r="H45" s="67">
        <v>30574005</v>
      </c>
      <c r="I45" s="65">
        <v>476160</v>
      </c>
      <c r="J45" s="7">
        <v>547384</v>
      </c>
      <c r="K45" s="66">
        <v>1408033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5670357</v>
      </c>
      <c r="C48" s="6">
        <v>5019646</v>
      </c>
      <c r="D48" s="23">
        <v>1926617</v>
      </c>
      <c r="E48" s="24">
        <v>4744560</v>
      </c>
      <c r="F48" s="6">
        <v>1373613</v>
      </c>
      <c r="G48" s="25">
        <v>1373613</v>
      </c>
      <c r="H48" s="26">
        <v>36665011</v>
      </c>
      <c r="I48" s="24">
        <v>1376166</v>
      </c>
      <c r="J48" s="6">
        <v>2459391</v>
      </c>
      <c r="K48" s="25">
        <v>3320041</v>
      </c>
    </row>
    <row r="49" spans="1:11" ht="13.5">
      <c r="A49" s="22" t="s">
        <v>50</v>
      </c>
      <c r="B49" s="6">
        <f>+B75</f>
        <v>19455903.030193847</v>
      </c>
      <c r="C49" s="6">
        <f aca="true" t="shared" si="6" ref="C49:K49">+C75</f>
        <v>25030188.859542873</v>
      </c>
      <c r="D49" s="23">
        <f t="shared" si="6"/>
        <v>13046583.551255696</v>
      </c>
      <c r="E49" s="24">
        <f t="shared" si="6"/>
        <v>30549642.237621136</v>
      </c>
      <c r="F49" s="6">
        <f t="shared" si="6"/>
        <v>-1234026.6358474232</v>
      </c>
      <c r="G49" s="25">
        <f t="shared" si="6"/>
        <v>-1234026.6358474232</v>
      </c>
      <c r="H49" s="26">
        <f t="shared" si="6"/>
        <v>17249121</v>
      </c>
      <c r="I49" s="24">
        <f t="shared" si="6"/>
        <v>13074394.364521772</v>
      </c>
      <c r="J49" s="6">
        <f t="shared" si="6"/>
        <v>15145750.34683371</v>
      </c>
      <c r="K49" s="25">
        <f t="shared" si="6"/>
        <v>18949586.917981386</v>
      </c>
    </row>
    <row r="50" spans="1:11" ht="13.5">
      <c r="A50" s="34" t="s">
        <v>51</v>
      </c>
      <c r="B50" s="7">
        <f>+B48-B49</f>
        <v>-13785546.030193847</v>
      </c>
      <c r="C50" s="7">
        <f aca="true" t="shared" si="7" ref="C50:K50">+C48-C49</f>
        <v>-20010542.859542873</v>
      </c>
      <c r="D50" s="64">
        <f t="shared" si="7"/>
        <v>-11119966.551255696</v>
      </c>
      <c r="E50" s="65">
        <f t="shared" si="7"/>
        <v>-25805082.237621136</v>
      </c>
      <c r="F50" s="7">
        <f t="shared" si="7"/>
        <v>2607639.635847423</v>
      </c>
      <c r="G50" s="66">
        <f t="shared" si="7"/>
        <v>2607639.635847423</v>
      </c>
      <c r="H50" s="67">
        <f t="shared" si="7"/>
        <v>19415890</v>
      </c>
      <c r="I50" s="65">
        <f t="shared" si="7"/>
        <v>-11698228.364521772</v>
      </c>
      <c r="J50" s="7">
        <f t="shared" si="7"/>
        <v>-12686359.34683371</v>
      </c>
      <c r="K50" s="66">
        <f t="shared" si="7"/>
        <v>-15629545.917981386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120169492</v>
      </c>
      <c r="C53" s="6">
        <v>104090000</v>
      </c>
      <c r="D53" s="23">
        <v>318159421</v>
      </c>
      <c r="E53" s="24">
        <v>284635311</v>
      </c>
      <c r="F53" s="6">
        <v>300846647</v>
      </c>
      <c r="G53" s="25">
        <v>300846647</v>
      </c>
      <c r="H53" s="26">
        <v>265873590</v>
      </c>
      <c r="I53" s="24">
        <v>303758831</v>
      </c>
      <c r="J53" s="6">
        <v>310437524</v>
      </c>
      <c r="K53" s="25">
        <v>320128346</v>
      </c>
    </row>
    <row r="54" spans="1:11" ht="13.5">
      <c r="A54" s="22" t="s">
        <v>104</v>
      </c>
      <c r="B54" s="6">
        <v>6241544</v>
      </c>
      <c r="C54" s="6">
        <v>7049032</v>
      </c>
      <c r="D54" s="23">
        <v>8502335</v>
      </c>
      <c r="E54" s="24">
        <v>8944000</v>
      </c>
      <c r="F54" s="6">
        <v>8874000</v>
      </c>
      <c r="G54" s="25">
        <v>8874000</v>
      </c>
      <c r="H54" s="26">
        <v>0</v>
      </c>
      <c r="I54" s="24">
        <v>8869000</v>
      </c>
      <c r="J54" s="6">
        <v>9409186</v>
      </c>
      <c r="K54" s="25">
        <v>9976357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1650000</v>
      </c>
      <c r="F55" s="6">
        <v>0</v>
      </c>
      <c r="G55" s="25">
        <v>0</v>
      </c>
      <c r="H55" s="26">
        <v>0</v>
      </c>
      <c r="I55" s="24">
        <v>2831579</v>
      </c>
      <c r="J55" s="6">
        <v>4555500</v>
      </c>
      <c r="K55" s="25">
        <v>6393000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13172000</v>
      </c>
      <c r="G56" s="25">
        <v>13172000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7690000</v>
      </c>
      <c r="C59" s="6">
        <v>7980000</v>
      </c>
      <c r="D59" s="23">
        <v>8490000</v>
      </c>
      <c r="E59" s="24">
        <v>1811993</v>
      </c>
      <c r="F59" s="6">
        <v>8434046</v>
      </c>
      <c r="G59" s="25">
        <v>8434046</v>
      </c>
      <c r="H59" s="26">
        <v>0</v>
      </c>
      <c r="I59" s="24">
        <v>8940088</v>
      </c>
      <c r="J59" s="6">
        <v>8940088</v>
      </c>
      <c r="K59" s="25">
        <v>8940088</v>
      </c>
    </row>
    <row r="60" spans="1:11" ht="13.5">
      <c r="A60" s="33" t="s">
        <v>58</v>
      </c>
      <c r="B60" s="6">
        <v>24166000</v>
      </c>
      <c r="C60" s="6">
        <v>24755000</v>
      </c>
      <c r="D60" s="23">
        <v>15729000</v>
      </c>
      <c r="E60" s="24">
        <v>1857049</v>
      </c>
      <c r="F60" s="6">
        <v>14600905</v>
      </c>
      <c r="G60" s="25">
        <v>14600905</v>
      </c>
      <c r="H60" s="26">
        <v>0</v>
      </c>
      <c r="I60" s="24">
        <v>15523535</v>
      </c>
      <c r="J60" s="6">
        <v>16467299</v>
      </c>
      <c r="K60" s="25">
        <v>17455337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62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0.9659483967626349</v>
      </c>
      <c r="C70" s="5">
        <f aca="true" t="shared" si="8" ref="C70:K70">IF(ISERROR(C71/C72),0,(C71/C72))</f>
        <v>1.0001929945257895</v>
      </c>
      <c r="D70" s="5">
        <f t="shared" si="8"/>
        <v>1.0142344890603607</v>
      </c>
      <c r="E70" s="5">
        <f t="shared" si="8"/>
        <v>0.9516609552140265</v>
      </c>
      <c r="F70" s="5">
        <f t="shared" si="8"/>
        <v>0.8757506158666959</v>
      </c>
      <c r="G70" s="5">
        <f t="shared" si="8"/>
        <v>0.8757506158666959</v>
      </c>
      <c r="H70" s="5">
        <f t="shared" si="8"/>
        <v>0</v>
      </c>
      <c r="I70" s="5">
        <f t="shared" si="8"/>
        <v>0.9140768356805423</v>
      </c>
      <c r="J70" s="5">
        <f t="shared" si="8"/>
        <v>0.9185881901491652</v>
      </c>
      <c r="K70" s="5">
        <f t="shared" si="8"/>
        <v>0.9062443678750506</v>
      </c>
    </row>
    <row r="71" spans="1:11" ht="12.75" hidden="1">
      <c r="A71" s="1" t="s">
        <v>110</v>
      </c>
      <c r="B71" s="1">
        <f>+B83</f>
        <v>89542179</v>
      </c>
      <c r="C71" s="1">
        <f aca="true" t="shared" si="9" ref="C71:K71">+C83</f>
        <v>100866883</v>
      </c>
      <c r="D71" s="1">
        <f t="shared" si="9"/>
        <v>143016970</v>
      </c>
      <c r="E71" s="1">
        <f t="shared" si="9"/>
        <v>128286038</v>
      </c>
      <c r="F71" s="1">
        <f t="shared" si="9"/>
        <v>126301401</v>
      </c>
      <c r="G71" s="1">
        <f t="shared" si="9"/>
        <v>126301401</v>
      </c>
      <c r="H71" s="1">
        <f t="shared" si="9"/>
        <v>168605607</v>
      </c>
      <c r="I71" s="1">
        <f t="shared" si="9"/>
        <v>129244811</v>
      </c>
      <c r="J71" s="1">
        <f t="shared" si="9"/>
        <v>139943117</v>
      </c>
      <c r="K71" s="1">
        <f t="shared" si="9"/>
        <v>148722673</v>
      </c>
    </row>
    <row r="72" spans="1:11" ht="12.75" hidden="1">
      <c r="A72" s="1" t="s">
        <v>111</v>
      </c>
      <c r="B72" s="1">
        <f>+B77</f>
        <v>92698719</v>
      </c>
      <c r="C72" s="1">
        <f aca="true" t="shared" si="10" ref="C72:K72">+C77</f>
        <v>100847420</v>
      </c>
      <c r="D72" s="1">
        <f t="shared" si="10"/>
        <v>141009768</v>
      </c>
      <c r="E72" s="1">
        <f t="shared" si="10"/>
        <v>134802250</v>
      </c>
      <c r="F72" s="1">
        <f t="shared" si="10"/>
        <v>144220739</v>
      </c>
      <c r="G72" s="1">
        <f t="shared" si="10"/>
        <v>144220739</v>
      </c>
      <c r="H72" s="1">
        <f t="shared" si="10"/>
        <v>0</v>
      </c>
      <c r="I72" s="1">
        <f t="shared" si="10"/>
        <v>141393815</v>
      </c>
      <c r="J72" s="1">
        <f t="shared" si="10"/>
        <v>152345870</v>
      </c>
      <c r="K72" s="1">
        <f t="shared" si="10"/>
        <v>164108797</v>
      </c>
    </row>
    <row r="73" spans="1:11" ht="12.75" hidden="1">
      <c r="A73" s="1" t="s">
        <v>112</v>
      </c>
      <c r="B73" s="1">
        <f>+B74</f>
        <v>-762606.4999999995</v>
      </c>
      <c r="C73" s="1">
        <f aca="true" t="shared" si="11" ref="C73:K73">+(C78+C80+C81+C82)-(B78+B80+B81+B82)</f>
        <v>-5011066</v>
      </c>
      <c r="D73" s="1">
        <f t="shared" si="11"/>
        <v>6748699</v>
      </c>
      <c r="E73" s="1">
        <f t="shared" si="11"/>
        <v>-6982293</v>
      </c>
      <c r="F73" s="1">
        <f>+(F78+F80+F81+F82)-(D78+D80+D81+D82)</f>
        <v>14048456</v>
      </c>
      <c r="G73" s="1">
        <f>+(G78+G80+G81+G82)-(D78+D80+D81+D82)</f>
        <v>14048456</v>
      </c>
      <c r="H73" s="1">
        <f>+(H78+H80+H81+H82)-(D78+D80+D81+D82)</f>
        <v>-10604235</v>
      </c>
      <c r="I73" s="1">
        <f>+(I78+I80+I81+I82)-(E78+E80+E81+E82)</f>
        <v>8180104</v>
      </c>
      <c r="J73" s="1">
        <f t="shared" si="11"/>
        <v>-270475</v>
      </c>
      <c r="K73" s="1">
        <f t="shared" si="11"/>
        <v>3125486</v>
      </c>
    </row>
    <row r="74" spans="1:11" ht="12.75" hidden="1">
      <c r="A74" s="1" t="s">
        <v>113</v>
      </c>
      <c r="B74" s="1">
        <f>+TREND(C74:E74)</f>
        <v>-762606.4999999995</v>
      </c>
      <c r="C74" s="1">
        <f>+C73</f>
        <v>-5011066</v>
      </c>
      <c r="D74" s="1">
        <f aca="true" t="shared" si="12" ref="D74:K74">+D73</f>
        <v>6748699</v>
      </c>
      <c r="E74" s="1">
        <f t="shared" si="12"/>
        <v>-6982293</v>
      </c>
      <c r="F74" s="1">
        <f t="shared" si="12"/>
        <v>14048456</v>
      </c>
      <c r="G74" s="1">
        <f t="shared" si="12"/>
        <v>14048456</v>
      </c>
      <c r="H74" s="1">
        <f t="shared" si="12"/>
        <v>-10604235</v>
      </c>
      <c r="I74" s="1">
        <f t="shared" si="12"/>
        <v>8180104</v>
      </c>
      <c r="J74" s="1">
        <f t="shared" si="12"/>
        <v>-270475</v>
      </c>
      <c r="K74" s="1">
        <f t="shared" si="12"/>
        <v>3125486</v>
      </c>
    </row>
    <row r="75" spans="1:11" ht="12.75" hidden="1">
      <c r="A75" s="1" t="s">
        <v>114</v>
      </c>
      <c r="B75" s="1">
        <f>+B84-(((B80+B81+B78)*B70)-B79)</f>
        <v>19455903.030193847</v>
      </c>
      <c r="C75" s="1">
        <f aca="true" t="shared" si="13" ref="C75:K75">+C84-(((C80+C81+C78)*C70)-C79)</f>
        <v>25030188.859542873</v>
      </c>
      <c r="D75" s="1">
        <f t="shared" si="13"/>
        <v>13046583.551255696</v>
      </c>
      <c r="E75" s="1">
        <f t="shared" si="13"/>
        <v>30549642.237621136</v>
      </c>
      <c r="F75" s="1">
        <f t="shared" si="13"/>
        <v>-1234026.6358474232</v>
      </c>
      <c r="G75" s="1">
        <f t="shared" si="13"/>
        <v>-1234026.6358474232</v>
      </c>
      <c r="H75" s="1">
        <f t="shared" si="13"/>
        <v>17249121</v>
      </c>
      <c r="I75" s="1">
        <f t="shared" si="13"/>
        <v>13074394.364521772</v>
      </c>
      <c r="J75" s="1">
        <f t="shared" si="13"/>
        <v>15145750.34683371</v>
      </c>
      <c r="K75" s="1">
        <f t="shared" si="13"/>
        <v>18949586.917981386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92698719</v>
      </c>
      <c r="C77" s="3">
        <v>100847420</v>
      </c>
      <c r="D77" s="3">
        <v>141009768</v>
      </c>
      <c r="E77" s="3">
        <v>134802250</v>
      </c>
      <c r="F77" s="3">
        <v>144220739</v>
      </c>
      <c r="G77" s="3">
        <v>144220739</v>
      </c>
      <c r="H77" s="3">
        <v>0</v>
      </c>
      <c r="I77" s="3">
        <v>141393815</v>
      </c>
      <c r="J77" s="3">
        <v>152345870</v>
      </c>
      <c r="K77" s="3">
        <v>164108797</v>
      </c>
    </row>
    <row r="78" spans="1:11" ht="12.75" hidden="1">
      <c r="A78" s="2" t="s">
        <v>65</v>
      </c>
      <c r="B78" s="3">
        <v>358390</v>
      </c>
      <c r="C78" s="3">
        <v>286282</v>
      </c>
      <c r="D78" s="3">
        <v>217348</v>
      </c>
      <c r="E78" s="3">
        <v>123000</v>
      </c>
      <c r="F78" s="3">
        <v>167000</v>
      </c>
      <c r="G78" s="3">
        <v>167000</v>
      </c>
      <c r="H78" s="3">
        <v>286222</v>
      </c>
      <c r="I78" s="3">
        <v>167000</v>
      </c>
      <c r="J78" s="3">
        <v>167000</v>
      </c>
      <c r="K78" s="3">
        <v>167000</v>
      </c>
    </row>
    <row r="79" spans="1:11" ht="12.75" hidden="1">
      <c r="A79" s="2" t="s">
        <v>66</v>
      </c>
      <c r="B79" s="3">
        <v>22591093</v>
      </c>
      <c r="C79" s="3">
        <v>22561490</v>
      </c>
      <c r="D79" s="3">
        <v>18631380</v>
      </c>
      <c r="E79" s="3">
        <v>27127408</v>
      </c>
      <c r="F79" s="3">
        <v>20055015</v>
      </c>
      <c r="G79" s="3">
        <v>20055015</v>
      </c>
      <c r="H79" s="3">
        <v>14249121</v>
      </c>
      <c r="I79" s="3">
        <v>23810708</v>
      </c>
      <c r="J79" s="3">
        <v>25715565</v>
      </c>
      <c r="K79" s="3">
        <v>32113912</v>
      </c>
    </row>
    <row r="80" spans="1:11" ht="12.75" hidden="1">
      <c r="A80" s="2" t="s">
        <v>67</v>
      </c>
      <c r="B80" s="3">
        <v>11817001</v>
      </c>
      <c r="C80" s="3">
        <v>8516877</v>
      </c>
      <c r="D80" s="3">
        <v>12398919</v>
      </c>
      <c r="E80" s="3">
        <v>7879622</v>
      </c>
      <c r="F80" s="3">
        <v>14373371</v>
      </c>
      <c r="G80" s="3">
        <v>14373371</v>
      </c>
      <c r="H80" s="3">
        <v>-4517506</v>
      </c>
      <c r="I80" s="3">
        <v>10017726</v>
      </c>
      <c r="J80" s="3">
        <v>8742251</v>
      </c>
      <c r="K80" s="3">
        <v>7362737</v>
      </c>
    </row>
    <row r="81" spans="1:11" ht="12.75" hidden="1">
      <c r="A81" s="2" t="s">
        <v>68</v>
      </c>
      <c r="B81" s="3">
        <v>4106692</v>
      </c>
      <c r="C81" s="3">
        <v>2451774</v>
      </c>
      <c r="D81" s="3">
        <v>5379774</v>
      </c>
      <c r="E81" s="3">
        <v>3000000</v>
      </c>
      <c r="F81" s="3">
        <v>17500000</v>
      </c>
      <c r="G81" s="3">
        <v>17500000</v>
      </c>
      <c r="H81" s="3">
        <v>11691964</v>
      </c>
      <c r="I81" s="3">
        <v>9000000</v>
      </c>
      <c r="J81" s="3">
        <v>10000000</v>
      </c>
      <c r="K81" s="3">
        <v>14500000</v>
      </c>
    </row>
    <row r="82" spans="1:11" ht="12.75" hidden="1">
      <c r="A82" s="2" t="s">
        <v>69</v>
      </c>
      <c r="B82" s="3">
        <v>45199</v>
      </c>
      <c r="C82" s="3">
        <v>61283</v>
      </c>
      <c r="D82" s="3">
        <v>68874</v>
      </c>
      <c r="E82" s="3">
        <v>80000</v>
      </c>
      <c r="F82" s="3">
        <v>73000</v>
      </c>
      <c r="G82" s="3">
        <v>73000</v>
      </c>
      <c r="H82" s="3">
        <v>0</v>
      </c>
      <c r="I82" s="3">
        <v>78000</v>
      </c>
      <c r="J82" s="3">
        <v>83000</v>
      </c>
      <c r="K82" s="3">
        <v>88000</v>
      </c>
    </row>
    <row r="83" spans="1:11" ht="12.75" hidden="1">
      <c r="A83" s="2" t="s">
        <v>70</v>
      </c>
      <c r="B83" s="3">
        <v>89542179</v>
      </c>
      <c r="C83" s="3">
        <v>100866883</v>
      </c>
      <c r="D83" s="3">
        <v>143016970</v>
      </c>
      <c r="E83" s="3">
        <v>128286038</v>
      </c>
      <c r="F83" s="3">
        <v>126301401</v>
      </c>
      <c r="G83" s="3">
        <v>126301401</v>
      </c>
      <c r="H83" s="3">
        <v>168605607</v>
      </c>
      <c r="I83" s="3">
        <v>129244811</v>
      </c>
      <c r="J83" s="3">
        <v>139943117</v>
      </c>
      <c r="K83" s="3">
        <v>148722673</v>
      </c>
    </row>
    <row r="84" spans="1:11" ht="12.75" hidden="1">
      <c r="A84" s="2" t="s">
        <v>71</v>
      </c>
      <c r="B84" s="3">
        <v>12592462</v>
      </c>
      <c r="C84" s="3">
        <v>13725804</v>
      </c>
      <c r="D84" s="3">
        <v>12667409</v>
      </c>
      <c r="E84" s="3">
        <v>13893000</v>
      </c>
      <c r="F84" s="3">
        <v>6770333</v>
      </c>
      <c r="G84" s="3">
        <v>6770333</v>
      </c>
      <c r="H84" s="3">
        <v>3000000</v>
      </c>
      <c r="I84" s="3">
        <v>6800000</v>
      </c>
      <c r="J84" s="3">
        <v>6800000</v>
      </c>
      <c r="K84" s="3">
        <v>6800000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24930528</v>
      </c>
      <c r="E85" s="3">
        <v>0</v>
      </c>
      <c r="F85" s="3">
        <v>22832117</v>
      </c>
      <c r="G85" s="3">
        <v>22832117</v>
      </c>
      <c r="H85" s="3">
        <v>22832117</v>
      </c>
      <c r="I85" s="3">
        <v>23288759</v>
      </c>
      <c r="J85" s="3">
        <v>23754534</v>
      </c>
      <c r="K85" s="3">
        <v>24229625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2171796</v>
      </c>
      <c r="C6" s="6">
        <v>621346</v>
      </c>
      <c r="D6" s="23">
        <v>645663</v>
      </c>
      <c r="E6" s="24">
        <v>648130</v>
      </c>
      <c r="F6" s="6">
        <v>648130</v>
      </c>
      <c r="G6" s="25">
        <v>648130</v>
      </c>
      <c r="H6" s="26">
        <v>0</v>
      </c>
      <c r="I6" s="24">
        <v>679970</v>
      </c>
      <c r="J6" s="6">
        <v>454673</v>
      </c>
      <c r="K6" s="25">
        <v>478771</v>
      </c>
    </row>
    <row r="7" spans="1:11" ht="13.5">
      <c r="A7" s="22" t="s">
        <v>19</v>
      </c>
      <c r="B7" s="6">
        <v>337611</v>
      </c>
      <c r="C7" s="6">
        <v>484647</v>
      </c>
      <c r="D7" s="23">
        <v>1290199</v>
      </c>
      <c r="E7" s="24">
        <v>500000</v>
      </c>
      <c r="F7" s="6">
        <v>1000000</v>
      </c>
      <c r="G7" s="25">
        <v>1000000</v>
      </c>
      <c r="H7" s="26">
        <v>0</v>
      </c>
      <c r="I7" s="24">
        <v>1000000</v>
      </c>
      <c r="J7" s="6">
        <v>1000000</v>
      </c>
      <c r="K7" s="25">
        <v>1000000</v>
      </c>
    </row>
    <row r="8" spans="1:11" ht="13.5">
      <c r="A8" s="22" t="s">
        <v>20</v>
      </c>
      <c r="B8" s="6">
        <v>81539618</v>
      </c>
      <c r="C8" s="6">
        <v>88328070</v>
      </c>
      <c r="D8" s="23">
        <v>101746205</v>
      </c>
      <c r="E8" s="24">
        <v>95423040</v>
      </c>
      <c r="F8" s="6">
        <v>106049701</v>
      </c>
      <c r="G8" s="25">
        <v>106049701</v>
      </c>
      <c r="H8" s="26">
        <v>0</v>
      </c>
      <c r="I8" s="24">
        <v>116082638</v>
      </c>
      <c r="J8" s="6">
        <v>113902866</v>
      </c>
      <c r="K8" s="25">
        <v>118424833</v>
      </c>
    </row>
    <row r="9" spans="1:11" ht="13.5">
      <c r="A9" s="22" t="s">
        <v>21</v>
      </c>
      <c r="B9" s="6">
        <v>15819986</v>
      </c>
      <c r="C9" s="6">
        <v>20901352</v>
      </c>
      <c r="D9" s="23">
        <v>16283830</v>
      </c>
      <c r="E9" s="24">
        <v>17349890</v>
      </c>
      <c r="F9" s="6">
        <v>17482171</v>
      </c>
      <c r="G9" s="25">
        <v>17482171</v>
      </c>
      <c r="H9" s="26">
        <v>0</v>
      </c>
      <c r="I9" s="24">
        <v>26938576</v>
      </c>
      <c r="J9" s="6">
        <v>28945728</v>
      </c>
      <c r="K9" s="25">
        <v>26919954</v>
      </c>
    </row>
    <row r="10" spans="1:11" ht="25.5">
      <c r="A10" s="27" t="s">
        <v>103</v>
      </c>
      <c r="B10" s="28">
        <f>SUM(B5:B9)</f>
        <v>99869011</v>
      </c>
      <c r="C10" s="29">
        <f aca="true" t="shared" si="0" ref="C10:K10">SUM(C5:C9)</f>
        <v>110335415</v>
      </c>
      <c r="D10" s="30">
        <f t="shared" si="0"/>
        <v>119965897</v>
      </c>
      <c r="E10" s="28">
        <f t="shared" si="0"/>
        <v>113921060</v>
      </c>
      <c r="F10" s="29">
        <f t="shared" si="0"/>
        <v>125180002</v>
      </c>
      <c r="G10" s="31">
        <f t="shared" si="0"/>
        <v>125180002</v>
      </c>
      <c r="H10" s="32">
        <f t="shared" si="0"/>
        <v>0</v>
      </c>
      <c r="I10" s="28">
        <f t="shared" si="0"/>
        <v>144701184</v>
      </c>
      <c r="J10" s="29">
        <f t="shared" si="0"/>
        <v>144303267</v>
      </c>
      <c r="K10" s="31">
        <f t="shared" si="0"/>
        <v>146823558</v>
      </c>
    </row>
    <row r="11" spans="1:11" ht="13.5">
      <c r="A11" s="22" t="s">
        <v>22</v>
      </c>
      <c r="B11" s="6">
        <v>50870273</v>
      </c>
      <c r="C11" s="6">
        <v>65870592</v>
      </c>
      <c r="D11" s="23">
        <v>72504824</v>
      </c>
      <c r="E11" s="24">
        <v>63417020</v>
      </c>
      <c r="F11" s="6">
        <v>63382361</v>
      </c>
      <c r="G11" s="25">
        <v>63382361</v>
      </c>
      <c r="H11" s="26">
        <v>0</v>
      </c>
      <c r="I11" s="24">
        <v>70203874</v>
      </c>
      <c r="J11" s="6">
        <v>73033827</v>
      </c>
      <c r="K11" s="25">
        <v>78769781</v>
      </c>
    </row>
    <row r="12" spans="1:11" ht="13.5">
      <c r="A12" s="22" t="s">
        <v>23</v>
      </c>
      <c r="B12" s="6">
        <v>4204577</v>
      </c>
      <c r="C12" s="6">
        <v>3979297</v>
      </c>
      <c r="D12" s="23">
        <v>5144455</v>
      </c>
      <c r="E12" s="24">
        <v>5035810</v>
      </c>
      <c r="F12" s="6">
        <v>5078156</v>
      </c>
      <c r="G12" s="25">
        <v>5078156</v>
      </c>
      <c r="H12" s="26">
        <v>0</v>
      </c>
      <c r="I12" s="24">
        <v>5321597</v>
      </c>
      <c r="J12" s="6">
        <v>5614285</v>
      </c>
      <c r="K12" s="25">
        <v>5923071</v>
      </c>
    </row>
    <row r="13" spans="1:11" ht="13.5">
      <c r="A13" s="22" t="s">
        <v>104</v>
      </c>
      <c r="B13" s="6">
        <v>5033500</v>
      </c>
      <c r="C13" s="6">
        <v>2446864</v>
      </c>
      <c r="D13" s="23">
        <v>2656645</v>
      </c>
      <c r="E13" s="24">
        <v>1996760</v>
      </c>
      <c r="F13" s="6">
        <v>1951760</v>
      </c>
      <c r="G13" s="25">
        <v>1951760</v>
      </c>
      <c r="H13" s="26">
        <v>0</v>
      </c>
      <c r="I13" s="24">
        <v>1919040</v>
      </c>
      <c r="J13" s="6">
        <v>1577150</v>
      </c>
      <c r="K13" s="25">
        <v>1579519</v>
      </c>
    </row>
    <row r="14" spans="1:11" ht="13.5">
      <c r="A14" s="22" t="s">
        <v>24</v>
      </c>
      <c r="B14" s="6">
        <v>1130849</v>
      </c>
      <c r="C14" s="6">
        <v>1392466</v>
      </c>
      <c r="D14" s="23">
        <v>861227</v>
      </c>
      <c r="E14" s="24">
        <v>140540</v>
      </c>
      <c r="F14" s="6">
        <v>145000</v>
      </c>
      <c r="G14" s="25">
        <v>145000</v>
      </c>
      <c r="H14" s="26">
        <v>0</v>
      </c>
      <c r="I14" s="24">
        <v>95500</v>
      </c>
      <c r="J14" s="6">
        <v>81785</v>
      </c>
      <c r="K14" s="25">
        <v>66899</v>
      </c>
    </row>
    <row r="15" spans="1:11" ht="13.5">
      <c r="A15" s="22" t="s">
        <v>25</v>
      </c>
      <c r="B15" s="6">
        <v>15866173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12250</v>
      </c>
      <c r="C16" s="6">
        <v>0</v>
      </c>
      <c r="D16" s="23">
        <v>0</v>
      </c>
      <c r="E16" s="24">
        <v>0</v>
      </c>
      <c r="F16" s="6">
        <v>150000</v>
      </c>
      <c r="G16" s="25">
        <v>150000</v>
      </c>
      <c r="H16" s="26">
        <v>0</v>
      </c>
      <c r="I16" s="24">
        <v>120000</v>
      </c>
      <c r="J16" s="6">
        <v>0</v>
      </c>
      <c r="K16" s="25">
        <v>0</v>
      </c>
    </row>
    <row r="17" spans="1:11" ht="13.5">
      <c r="A17" s="22" t="s">
        <v>27</v>
      </c>
      <c r="B17" s="6">
        <v>30008157</v>
      </c>
      <c r="C17" s="6">
        <v>34674621</v>
      </c>
      <c r="D17" s="23">
        <v>41274027</v>
      </c>
      <c r="E17" s="24">
        <v>46375640</v>
      </c>
      <c r="F17" s="6">
        <v>57214213</v>
      </c>
      <c r="G17" s="25">
        <v>57214213</v>
      </c>
      <c r="H17" s="26">
        <v>0</v>
      </c>
      <c r="I17" s="24">
        <v>68990860</v>
      </c>
      <c r="J17" s="6">
        <v>63700658</v>
      </c>
      <c r="K17" s="25">
        <v>63922526</v>
      </c>
    </row>
    <row r="18" spans="1:11" ht="13.5">
      <c r="A18" s="34" t="s">
        <v>28</v>
      </c>
      <c r="B18" s="35">
        <f>SUM(B11:B17)</f>
        <v>107125779</v>
      </c>
      <c r="C18" s="36">
        <f aca="true" t="shared" si="1" ref="C18:K18">SUM(C11:C17)</f>
        <v>108363840</v>
      </c>
      <c r="D18" s="37">
        <f t="shared" si="1"/>
        <v>122441178</v>
      </c>
      <c r="E18" s="35">
        <f t="shared" si="1"/>
        <v>116965770</v>
      </c>
      <c r="F18" s="36">
        <f t="shared" si="1"/>
        <v>127921490</v>
      </c>
      <c r="G18" s="38">
        <f t="shared" si="1"/>
        <v>127921490</v>
      </c>
      <c r="H18" s="39">
        <f t="shared" si="1"/>
        <v>0</v>
      </c>
      <c r="I18" s="35">
        <f t="shared" si="1"/>
        <v>146650871</v>
      </c>
      <c r="J18" s="36">
        <f t="shared" si="1"/>
        <v>144007705</v>
      </c>
      <c r="K18" s="38">
        <f t="shared" si="1"/>
        <v>150261796</v>
      </c>
    </row>
    <row r="19" spans="1:11" ht="13.5">
      <c r="A19" s="34" t="s">
        <v>29</v>
      </c>
      <c r="B19" s="40">
        <f>+B10-B18</f>
        <v>-7256768</v>
      </c>
      <c r="C19" s="41">
        <f aca="true" t="shared" si="2" ref="C19:K19">+C10-C18</f>
        <v>1971575</v>
      </c>
      <c r="D19" s="42">
        <f t="shared" si="2"/>
        <v>-2475281</v>
      </c>
      <c r="E19" s="40">
        <f t="shared" si="2"/>
        <v>-3044710</v>
      </c>
      <c r="F19" s="41">
        <f t="shared" si="2"/>
        <v>-2741488</v>
      </c>
      <c r="G19" s="43">
        <f t="shared" si="2"/>
        <v>-2741488</v>
      </c>
      <c r="H19" s="44">
        <f t="shared" si="2"/>
        <v>0</v>
      </c>
      <c r="I19" s="40">
        <f t="shared" si="2"/>
        <v>-1949687</v>
      </c>
      <c r="J19" s="41">
        <f t="shared" si="2"/>
        <v>295562</v>
      </c>
      <c r="K19" s="43">
        <f t="shared" si="2"/>
        <v>-3438238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-7256768</v>
      </c>
      <c r="C22" s="52">
        <f aca="true" t="shared" si="3" ref="C22:K22">SUM(C19:C21)</f>
        <v>1971575</v>
      </c>
      <c r="D22" s="53">
        <f t="shared" si="3"/>
        <v>-2475281</v>
      </c>
      <c r="E22" s="51">
        <f t="shared" si="3"/>
        <v>-3044710</v>
      </c>
      <c r="F22" s="52">
        <f t="shared" si="3"/>
        <v>-2741488</v>
      </c>
      <c r="G22" s="54">
        <f t="shared" si="3"/>
        <v>-2741488</v>
      </c>
      <c r="H22" s="55">
        <f t="shared" si="3"/>
        <v>0</v>
      </c>
      <c r="I22" s="51">
        <f t="shared" si="3"/>
        <v>-1949687</v>
      </c>
      <c r="J22" s="52">
        <f t="shared" si="3"/>
        <v>295562</v>
      </c>
      <c r="K22" s="54">
        <f t="shared" si="3"/>
        <v>-3438238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-7256768</v>
      </c>
      <c r="C24" s="41">
        <f aca="true" t="shared" si="4" ref="C24:K24">SUM(C22:C23)</f>
        <v>1971575</v>
      </c>
      <c r="D24" s="42">
        <f t="shared" si="4"/>
        <v>-2475281</v>
      </c>
      <c r="E24" s="40">
        <f t="shared" si="4"/>
        <v>-3044710</v>
      </c>
      <c r="F24" s="41">
        <f t="shared" si="4"/>
        <v>-2741488</v>
      </c>
      <c r="G24" s="43">
        <f t="shared" si="4"/>
        <v>-2741488</v>
      </c>
      <c r="H24" s="44">
        <f t="shared" si="4"/>
        <v>0</v>
      </c>
      <c r="I24" s="40">
        <f t="shared" si="4"/>
        <v>-1949687</v>
      </c>
      <c r="J24" s="41">
        <f t="shared" si="4"/>
        <v>295562</v>
      </c>
      <c r="K24" s="43">
        <f t="shared" si="4"/>
        <v>-3438238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328433</v>
      </c>
      <c r="C27" s="7">
        <v>1445305</v>
      </c>
      <c r="D27" s="64">
        <v>2635085</v>
      </c>
      <c r="E27" s="65">
        <v>767000</v>
      </c>
      <c r="F27" s="7">
        <v>1639046</v>
      </c>
      <c r="G27" s="66">
        <v>1639046</v>
      </c>
      <c r="H27" s="67">
        <v>0</v>
      </c>
      <c r="I27" s="65">
        <v>629470</v>
      </c>
      <c r="J27" s="7">
        <v>1579000</v>
      </c>
      <c r="K27" s="66">
        <v>554300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328433</v>
      </c>
      <c r="C31" s="6">
        <v>1445305</v>
      </c>
      <c r="D31" s="23">
        <v>2635085</v>
      </c>
      <c r="E31" s="24">
        <v>767000</v>
      </c>
      <c r="F31" s="6">
        <v>1639046</v>
      </c>
      <c r="G31" s="25">
        <v>1639046</v>
      </c>
      <c r="H31" s="26">
        <v>0</v>
      </c>
      <c r="I31" s="24">
        <v>629470</v>
      </c>
      <c r="J31" s="6">
        <v>1579000</v>
      </c>
      <c r="K31" s="25">
        <v>554300</v>
      </c>
    </row>
    <row r="32" spans="1:11" ht="13.5">
      <c r="A32" s="34" t="s">
        <v>36</v>
      </c>
      <c r="B32" s="7">
        <f>SUM(B28:B31)</f>
        <v>328433</v>
      </c>
      <c r="C32" s="7">
        <f aca="true" t="shared" si="5" ref="C32:K32">SUM(C28:C31)</f>
        <v>1445305</v>
      </c>
      <c r="D32" s="64">
        <f t="shared" si="5"/>
        <v>2635085</v>
      </c>
      <c r="E32" s="65">
        <f t="shared" si="5"/>
        <v>767000</v>
      </c>
      <c r="F32" s="7">
        <f t="shared" si="5"/>
        <v>1639046</v>
      </c>
      <c r="G32" s="66">
        <f t="shared" si="5"/>
        <v>1639046</v>
      </c>
      <c r="H32" s="67">
        <f t="shared" si="5"/>
        <v>0</v>
      </c>
      <c r="I32" s="65">
        <f t="shared" si="5"/>
        <v>629470</v>
      </c>
      <c r="J32" s="7">
        <f t="shared" si="5"/>
        <v>1579000</v>
      </c>
      <c r="K32" s="66">
        <f t="shared" si="5"/>
        <v>554300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5709884</v>
      </c>
      <c r="C35" s="6">
        <v>17194380</v>
      </c>
      <c r="D35" s="23">
        <v>17902113</v>
      </c>
      <c r="E35" s="24">
        <v>9025154</v>
      </c>
      <c r="F35" s="6">
        <v>7436290</v>
      </c>
      <c r="G35" s="25">
        <v>7436290</v>
      </c>
      <c r="H35" s="26">
        <v>17817287</v>
      </c>
      <c r="I35" s="24">
        <v>8286908</v>
      </c>
      <c r="J35" s="6">
        <v>8601890</v>
      </c>
      <c r="K35" s="25">
        <v>8968267</v>
      </c>
    </row>
    <row r="36" spans="1:11" ht="13.5">
      <c r="A36" s="22" t="s">
        <v>39</v>
      </c>
      <c r="B36" s="6">
        <v>44836560</v>
      </c>
      <c r="C36" s="6">
        <v>42328359</v>
      </c>
      <c r="D36" s="23">
        <v>42222181</v>
      </c>
      <c r="E36" s="24">
        <v>42678875</v>
      </c>
      <c r="F36" s="6">
        <v>41909078</v>
      </c>
      <c r="G36" s="25">
        <v>41909078</v>
      </c>
      <c r="H36" s="26">
        <v>41920826</v>
      </c>
      <c r="I36" s="24">
        <v>40619508</v>
      </c>
      <c r="J36" s="6">
        <v>40620858</v>
      </c>
      <c r="K36" s="25">
        <v>39595639</v>
      </c>
    </row>
    <row r="37" spans="1:11" ht="13.5">
      <c r="A37" s="22" t="s">
        <v>40</v>
      </c>
      <c r="B37" s="6">
        <v>16012571</v>
      </c>
      <c r="C37" s="6">
        <v>20417088</v>
      </c>
      <c r="D37" s="23">
        <v>19843703</v>
      </c>
      <c r="E37" s="24">
        <v>10857970</v>
      </c>
      <c r="F37" s="6">
        <v>12326098</v>
      </c>
      <c r="G37" s="25">
        <v>12326098</v>
      </c>
      <c r="H37" s="26">
        <v>17664800</v>
      </c>
      <c r="I37" s="24">
        <v>11870479</v>
      </c>
      <c r="J37" s="6">
        <v>11853829</v>
      </c>
      <c r="K37" s="25">
        <v>11853829</v>
      </c>
    </row>
    <row r="38" spans="1:11" ht="13.5">
      <c r="A38" s="22" t="s">
        <v>41</v>
      </c>
      <c r="B38" s="6">
        <v>57810371</v>
      </c>
      <c r="C38" s="6">
        <v>60322253</v>
      </c>
      <c r="D38" s="23">
        <v>63972471</v>
      </c>
      <c r="E38" s="24">
        <v>69031587</v>
      </c>
      <c r="F38" s="6">
        <v>63450917</v>
      </c>
      <c r="G38" s="25">
        <v>63450917</v>
      </c>
      <c r="H38" s="26">
        <v>66561295</v>
      </c>
      <c r="I38" s="24">
        <v>67887801</v>
      </c>
      <c r="J38" s="6">
        <v>72045221</v>
      </c>
      <c r="K38" s="25">
        <v>76110316</v>
      </c>
    </row>
    <row r="39" spans="1:11" ht="13.5">
      <c r="A39" s="22" t="s">
        <v>42</v>
      </c>
      <c r="B39" s="6">
        <v>-23276498</v>
      </c>
      <c r="C39" s="6">
        <v>-21216602</v>
      </c>
      <c r="D39" s="23">
        <v>-23691880</v>
      </c>
      <c r="E39" s="24">
        <v>-28185528</v>
      </c>
      <c r="F39" s="6">
        <v>-26431646</v>
      </c>
      <c r="G39" s="25">
        <v>-26431646</v>
      </c>
      <c r="H39" s="26">
        <v>-24487982</v>
      </c>
      <c r="I39" s="24">
        <v>-30851864</v>
      </c>
      <c r="J39" s="6">
        <v>-34676301</v>
      </c>
      <c r="K39" s="25">
        <v>-39400238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-1516737</v>
      </c>
      <c r="C42" s="6">
        <v>14484484</v>
      </c>
      <c r="D42" s="23">
        <v>3236857</v>
      </c>
      <c r="E42" s="24">
        <v>5954669</v>
      </c>
      <c r="F42" s="6">
        <v>3468831</v>
      </c>
      <c r="G42" s="25">
        <v>3468831</v>
      </c>
      <c r="H42" s="26">
        <v>-33261</v>
      </c>
      <c r="I42" s="24">
        <v>-1181949</v>
      </c>
      <c r="J42" s="6">
        <v>-3033669</v>
      </c>
      <c r="K42" s="25">
        <v>-743123</v>
      </c>
    </row>
    <row r="43" spans="1:11" ht="13.5">
      <c r="A43" s="22" t="s">
        <v>45</v>
      </c>
      <c r="B43" s="6">
        <v>-328434</v>
      </c>
      <c r="C43" s="6">
        <v>616842</v>
      </c>
      <c r="D43" s="23">
        <v>12369</v>
      </c>
      <c r="E43" s="24">
        <v>-767000</v>
      </c>
      <c r="F43" s="6">
        <v>-941616</v>
      </c>
      <c r="G43" s="25">
        <v>-941616</v>
      </c>
      <c r="H43" s="26">
        <v>-1646747</v>
      </c>
      <c r="I43" s="24">
        <v>2470530</v>
      </c>
      <c r="J43" s="6">
        <v>3541500</v>
      </c>
      <c r="K43" s="25">
        <v>1285700</v>
      </c>
    </row>
    <row r="44" spans="1:11" ht="13.5">
      <c r="A44" s="22" t="s">
        <v>46</v>
      </c>
      <c r="B44" s="6">
        <v>-1552976</v>
      </c>
      <c r="C44" s="6">
        <v>-645759</v>
      </c>
      <c r="D44" s="23">
        <v>-1026904</v>
      </c>
      <c r="E44" s="24">
        <v>-785690</v>
      </c>
      <c r="F44" s="6">
        <v>-830521</v>
      </c>
      <c r="G44" s="25">
        <v>-830521</v>
      </c>
      <c r="H44" s="26">
        <v>-1096294</v>
      </c>
      <c r="I44" s="24">
        <v>-437954</v>
      </c>
      <c r="J44" s="6">
        <v>-192850</v>
      </c>
      <c r="K44" s="25">
        <v>-176200</v>
      </c>
    </row>
    <row r="45" spans="1:11" ht="13.5">
      <c r="A45" s="34" t="s">
        <v>47</v>
      </c>
      <c r="B45" s="7">
        <v>-1968337</v>
      </c>
      <c r="C45" s="7">
        <v>12487230</v>
      </c>
      <c r="D45" s="64">
        <v>14709551</v>
      </c>
      <c r="E45" s="65">
        <v>4401978</v>
      </c>
      <c r="F45" s="7">
        <v>4555109</v>
      </c>
      <c r="G45" s="66">
        <v>4555109</v>
      </c>
      <c r="H45" s="67">
        <v>11933248</v>
      </c>
      <c r="I45" s="65">
        <v>5405738</v>
      </c>
      <c r="J45" s="7">
        <v>5720719</v>
      </c>
      <c r="K45" s="66">
        <v>6087096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-1637505</v>
      </c>
      <c r="C48" s="6">
        <v>12487228</v>
      </c>
      <c r="D48" s="23">
        <v>14709550</v>
      </c>
      <c r="E48" s="24">
        <v>3608770</v>
      </c>
      <c r="F48" s="6">
        <v>4555111</v>
      </c>
      <c r="G48" s="25">
        <v>4555111</v>
      </c>
      <c r="H48" s="26">
        <v>14313398</v>
      </c>
      <c r="I48" s="24">
        <v>5405729</v>
      </c>
      <c r="J48" s="6">
        <v>5720711</v>
      </c>
      <c r="K48" s="25">
        <v>6087088</v>
      </c>
    </row>
    <row r="49" spans="1:11" ht="13.5">
      <c r="A49" s="22" t="s">
        <v>50</v>
      </c>
      <c r="B49" s="6">
        <f>+B75</f>
        <v>1100092.7296088394</v>
      </c>
      <c r="C49" s="6">
        <f aca="true" t="shared" si="6" ref="C49:K49">+C75</f>
        <v>10368276.335048692</v>
      </c>
      <c r="D49" s="23">
        <f t="shared" si="6"/>
        <v>9044615.200708799</v>
      </c>
      <c r="E49" s="24">
        <f t="shared" si="6"/>
        <v>248636.08742006356</v>
      </c>
      <c r="F49" s="6">
        <f t="shared" si="6"/>
        <v>355003.4360721193</v>
      </c>
      <c r="G49" s="25">
        <f t="shared" si="6"/>
        <v>355003.4360721193</v>
      </c>
      <c r="H49" s="26">
        <f t="shared" si="6"/>
        <v>8199806</v>
      </c>
      <c r="I49" s="24">
        <f t="shared" si="6"/>
        <v>428398.17081926484</v>
      </c>
      <c r="J49" s="6">
        <f t="shared" si="6"/>
        <v>428097.58638211945</v>
      </c>
      <c r="K49" s="25">
        <f t="shared" si="6"/>
        <v>428097.20694792084</v>
      </c>
    </row>
    <row r="50" spans="1:11" ht="13.5">
      <c r="A50" s="34" t="s">
        <v>51</v>
      </c>
      <c r="B50" s="7">
        <f>+B48-B49</f>
        <v>-2737597.7296088394</v>
      </c>
      <c r="C50" s="7">
        <f aca="true" t="shared" si="7" ref="C50:K50">+C48-C49</f>
        <v>2118951.6649513077</v>
      </c>
      <c r="D50" s="64">
        <f t="shared" si="7"/>
        <v>5664934.799291201</v>
      </c>
      <c r="E50" s="65">
        <f t="shared" si="7"/>
        <v>3360133.9125799364</v>
      </c>
      <c r="F50" s="7">
        <f t="shared" si="7"/>
        <v>4200107.5639278805</v>
      </c>
      <c r="G50" s="66">
        <f t="shared" si="7"/>
        <v>4200107.5639278805</v>
      </c>
      <c r="H50" s="67">
        <f t="shared" si="7"/>
        <v>6113592</v>
      </c>
      <c r="I50" s="65">
        <f t="shared" si="7"/>
        <v>4977330.829180735</v>
      </c>
      <c r="J50" s="7">
        <f t="shared" si="7"/>
        <v>5292613.413617881</v>
      </c>
      <c r="K50" s="66">
        <f t="shared" si="7"/>
        <v>5658990.793052079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31290496</v>
      </c>
      <c r="C53" s="6">
        <v>45970890</v>
      </c>
      <c r="D53" s="23">
        <v>34684342</v>
      </c>
      <c r="E53" s="24">
        <v>41552292</v>
      </c>
      <c r="F53" s="6">
        <v>42424338</v>
      </c>
      <c r="G53" s="25">
        <v>42424338</v>
      </c>
      <c r="H53" s="26">
        <v>40785292</v>
      </c>
      <c r="I53" s="24">
        <v>42810233</v>
      </c>
      <c r="J53" s="6">
        <v>42810233</v>
      </c>
      <c r="K53" s="25">
        <v>42810233</v>
      </c>
    </row>
    <row r="54" spans="1:11" ht="13.5">
      <c r="A54" s="22" t="s">
        <v>104</v>
      </c>
      <c r="B54" s="6">
        <v>5033500</v>
      </c>
      <c r="C54" s="6">
        <v>2446864</v>
      </c>
      <c r="D54" s="23">
        <v>2656645</v>
      </c>
      <c r="E54" s="24">
        <v>1996760</v>
      </c>
      <c r="F54" s="6">
        <v>1951760</v>
      </c>
      <c r="G54" s="25">
        <v>1951760</v>
      </c>
      <c r="H54" s="26">
        <v>0</v>
      </c>
      <c r="I54" s="24">
        <v>1919040</v>
      </c>
      <c r="J54" s="6">
        <v>1577150</v>
      </c>
      <c r="K54" s="25">
        <v>1579519</v>
      </c>
    </row>
    <row r="55" spans="1:11" ht="13.5">
      <c r="A55" s="22" t="s">
        <v>54</v>
      </c>
      <c r="B55" s="6">
        <v>0</v>
      </c>
      <c r="C55" s="6">
        <v>0</v>
      </c>
      <c r="D55" s="23">
        <v>1024768</v>
      </c>
      <c r="E55" s="24">
        <v>285000</v>
      </c>
      <c r="F55" s="6">
        <v>853046</v>
      </c>
      <c r="G55" s="25">
        <v>853046</v>
      </c>
      <c r="H55" s="26">
        <v>0</v>
      </c>
      <c r="I55" s="24">
        <v>0</v>
      </c>
      <c r="J55" s="6">
        <v>610000</v>
      </c>
      <c r="K55" s="25">
        <v>220000</v>
      </c>
    </row>
    <row r="56" spans="1:11" ht="13.5">
      <c r="A56" s="22" t="s">
        <v>55</v>
      </c>
      <c r="B56" s="6">
        <v>15865447</v>
      </c>
      <c r="C56" s="6">
        <v>7782287</v>
      </c>
      <c r="D56" s="23">
        <v>13387755</v>
      </c>
      <c r="E56" s="24">
        <v>0</v>
      </c>
      <c r="F56" s="6">
        <v>0</v>
      </c>
      <c r="G56" s="25">
        <v>0</v>
      </c>
      <c r="H56" s="26">
        <v>0</v>
      </c>
      <c r="I56" s="24">
        <v>35315171</v>
      </c>
      <c r="J56" s="6">
        <v>29882102</v>
      </c>
      <c r="K56" s="25">
        <v>31231172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0.9879130260422785</v>
      </c>
      <c r="C70" s="5">
        <f aca="true" t="shared" si="8" ref="C70:K70">IF(ISERROR(C71/C72),0,(C71/C72))</f>
        <v>0.8870211838419286</v>
      </c>
      <c r="D70" s="5">
        <f t="shared" si="8"/>
        <v>0.9792812751425961</v>
      </c>
      <c r="E70" s="5">
        <f t="shared" si="8"/>
        <v>0.9985358659483718</v>
      </c>
      <c r="F70" s="5">
        <f t="shared" si="8"/>
        <v>1.0396777444174283</v>
      </c>
      <c r="G70" s="5">
        <f t="shared" si="8"/>
        <v>1.0396777444174283</v>
      </c>
      <c r="H70" s="5">
        <f t="shared" si="8"/>
        <v>0</v>
      </c>
      <c r="I70" s="5">
        <f t="shared" si="8"/>
        <v>0.999832698072716</v>
      </c>
      <c r="J70" s="5">
        <f t="shared" si="8"/>
        <v>0.9999958814518756</v>
      </c>
      <c r="K70" s="5">
        <f t="shared" si="8"/>
        <v>0.999996087441764</v>
      </c>
    </row>
    <row r="71" spans="1:11" ht="12.75" hidden="1">
      <c r="A71" s="1" t="s">
        <v>110</v>
      </c>
      <c r="B71" s="1">
        <f>+B83</f>
        <v>17771357</v>
      </c>
      <c r="C71" s="1">
        <f aca="true" t="shared" si="9" ref="C71:K71">+C83</f>
        <v>18544425</v>
      </c>
      <c r="D71" s="1">
        <f t="shared" si="9"/>
        <v>16179696</v>
      </c>
      <c r="E71" s="1">
        <f t="shared" si="9"/>
        <v>17122913</v>
      </c>
      <c r="F71" s="1">
        <f t="shared" si="9"/>
        <v>18124568</v>
      </c>
      <c r="G71" s="1">
        <f t="shared" si="9"/>
        <v>18124568</v>
      </c>
      <c r="H71" s="1">
        <f t="shared" si="9"/>
        <v>16944300</v>
      </c>
      <c r="I71" s="1">
        <f t="shared" si="9"/>
        <v>24514444</v>
      </c>
      <c r="J71" s="1">
        <f t="shared" si="9"/>
        <v>24280301</v>
      </c>
      <c r="K71" s="1">
        <f t="shared" si="9"/>
        <v>25558625</v>
      </c>
    </row>
    <row r="72" spans="1:11" ht="12.75" hidden="1">
      <c r="A72" s="1" t="s">
        <v>111</v>
      </c>
      <c r="B72" s="1">
        <f>+B77</f>
        <v>17988787</v>
      </c>
      <c r="C72" s="1">
        <f aca="true" t="shared" si="10" ref="C72:K72">+C77</f>
        <v>20906406</v>
      </c>
      <c r="D72" s="1">
        <f t="shared" si="10"/>
        <v>16522011</v>
      </c>
      <c r="E72" s="1">
        <f t="shared" si="10"/>
        <v>17148020</v>
      </c>
      <c r="F72" s="1">
        <f t="shared" si="10"/>
        <v>17432871</v>
      </c>
      <c r="G72" s="1">
        <f t="shared" si="10"/>
        <v>17432871</v>
      </c>
      <c r="H72" s="1">
        <f t="shared" si="10"/>
        <v>0</v>
      </c>
      <c r="I72" s="1">
        <f t="shared" si="10"/>
        <v>24518546</v>
      </c>
      <c r="J72" s="1">
        <f t="shared" si="10"/>
        <v>24280401</v>
      </c>
      <c r="K72" s="1">
        <f t="shared" si="10"/>
        <v>25558725</v>
      </c>
    </row>
    <row r="73" spans="1:11" ht="12.75" hidden="1">
      <c r="A73" s="1" t="s">
        <v>112</v>
      </c>
      <c r="B73" s="1">
        <f>+B74</f>
        <v>-2179307.3333333335</v>
      </c>
      <c r="C73" s="1">
        <f aca="true" t="shared" si="11" ref="C73:K73">+(C78+C80+C81+C82)-(B78+B80+B81+B82)</f>
        <v>-2536718</v>
      </c>
      <c r="D73" s="1">
        <f t="shared" si="11"/>
        <v>7207</v>
      </c>
      <c r="E73" s="1">
        <f t="shared" si="11"/>
        <v>406668</v>
      </c>
      <c r="F73" s="1">
        <f>+(F78+F80+F81+F82)-(D78+D80+D81+D82)</f>
        <v>-199251</v>
      </c>
      <c r="G73" s="1">
        <f>+(G78+G80+G81+G82)-(D78+D80+D81+D82)</f>
        <v>-199251</v>
      </c>
      <c r="H73" s="1">
        <f>+(H78+H80+H81+H82)-(D78+D80+D81+D82)</f>
        <v>533061</v>
      </c>
      <c r="I73" s="1">
        <f>+(I78+I80+I81+I82)-(E78+E80+E81+E82)</f>
        <v>-605919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113</v>
      </c>
      <c r="B74" s="1">
        <f>+TREND(C74:E74)</f>
        <v>-2179307.3333333335</v>
      </c>
      <c r="C74" s="1">
        <f>+C73</f>
        <v>-2536718</v>
      </c>
      <c r="D74" s="1">
        <f aca="true" t="shared" si="12" ref="D74:K74">+D73</f>
        <v>7207</v>
      </c>
      <c r="E74" s="1">
        <f t="shared" si="12"/>
        <v>406668</v>
      </c>
      <c r="F74" s="1">
        <f t="shared" si="12"/>
        <v>-199251</v>
      </c>
      <c r="G74" s="1">
        <f t="shared" si="12"/>
        <v>-199251</v>
      </c>
      <c r="H74" s="1">
        <f t="shared" si="12"/>
        <v>533061</v>
      </c>
      <c r="I74" s="1">
        <f t="shared" si="12"/>
        <v>-605919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114</v>
      </c>
      <c r="B75" s="1">
        <f>+B84-(((B80+B81+B78)*B70)-B79)</f>
        <v>1100092.7296088394</v>
      </c>
      <c r="C75" s="1">
        <f aca="true" t="shared" si="13" ref="C75:K75">+C84-(((C80+C81+C78)*C70)-C79)</f>
        <v>10368276.335048692</v>
      </c>
      <c r="D75" s="1">
        <f t="shared" si="13"/>
        <v>9044615.200708799</v>
      </c>
      <c r="E75" s="1">
        <f t="shared" si="13"/>
        <v>248636.08742006356</v>
      </c>
      <c r="F75" s="1">
        <f t="shared" si="13"/>
        <v>355003.4360721193</v>
      </c>
      <c r="G75" s="1">
        <f t="shared" si="13"/>
        <v>355003.4360721193</v>
      </c>
      <c r="H75" s="1">
        <f t="shared" si="13"/>
        <v>8199806</v>
      </c>
      <c r="I75" s="1">
        <f t="shared" si="13"/>
        <v>428398.17081926484</v>
      </c>
      <c r="J75" s="1">
        <f t="shared" si="13"/>
        <v>428097.58638211945</v>
      </c>
      <c r="K75" s="1">
        <f t="shared" si="13"/>
        <v>428097.20694792084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17988787</v>
      </c>
      <c r="C77" s="3">
        <v>20906406</v>
      </c>
      <c r="D77" s="3">
        <v>16522011</v>
      </c>
      <c r="E77" s="3">
        <v>17148020</v>
      </c>
      <c r="F77" s="3">
        <v>17432871</v>
      </c>
      <c r="G77" s="3">
        <v>17432871</v>
      </c>
      <c r="H77" s="3">
        <v>0</v>
      </c>
      <c r="I77" s="3">
        <v>24518546</v>
      </c>
      <c r="J77" s="3">
        <v>24280401</v>
      </c>
      <c r="K77" s="3">
        <v>25558725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5615612</v>
      </c>
      <c r="C79" s="3">
        <v>12172520</v>
      </c>
      <c r="D79" s="3">
        <v>11043578</v>
      </c>
      <c r="E79" s="3">
        <v>2692975</v>
      </c>
      <c r="F79" s="3">
        <v>2270094</v>
      </c>
      <c r="G79" s="3">
        <v>2270094</v>
      </c>
      <c r="H79" s="3">
        <v>8199806</v>
      </c>
      <c r="I79" s="3">
        <v>2270094</v>
      </c>
      <c r="J79" s="3">
        <v>2270094</v>
      </c>
      <c r="K79" s="3">
        <v>2270094</v>
      </c>
    </row>
    <row r="80" spans="1:11" ht="12.75" hidden="1">
      <c r="A80" s="2" t="s">
        <v>67</v>
      </c>
      <c r="B80" s="3">
        <v>2315616</v>
      </c>
      <c r="C80" s="3">
        <v>442162</v>
      </c>
      <c r="D80" s="3">
        <v>501432</v>
      </c>
      <c r="E80" s="3">
        <v>439560</v>
      </c>
      <c r="F80" s="3">
        <v>1842004</v>
      </c>
      <c r="G80" s="3">
        <v>1842004</v>
      </c>
      <c r="H80" s="3">
        <v>738663</v>
      </c>
      <c r="I80" s="3">
        <v>1842004</v>
      </c>
      <c r="J80" s="3">
        <v>1842004</v>
      </c>
      <c r="K80" s="3">
        <v>1842004</v>
      </c>
    </row>
    <row r="81" spans="1:11" ht="12.75" hidden="1">
      <c r="A81" s="2" t="s">
        <v>68</v>
      </c>
      <c r="B81" s="3">
        <v>2255150</v>
      </c>
      <c r="C81" s="3">
        <v>1591886</v>
      </c>
      <c r="D81" s="3">
        <v>1539823</v>
      </c>
      <c r="E81" s="3">
        <v>2008363</v>
      </c>
      <c r="F81" s="3">
        <v>0</v>
      </c>
      <c r="G81" s="3">
        <v>0</v>
      </c>
      <c r="H81" s="3">
        <v>1488382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347271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17771357</v>
      </c>
      <c r="C83" s="3">
        <v>18544425</v>
      </c>
      <c r="D83" s="3">
        <v>16179696</v>
      </c>
      <c r="E83" s="3">
        <v>17122913</v>
      </c>
      <c r="F83" s="3">
        <v>18124568</v>
      </c>
      <c r="G83" s="3">
        <v>18124568</v>
      </c>
      <c r="H83" s="3">
        <v>16944300</v>
      </c>
      <c r="I83" s="3">
        <v>24514444</v>
      </c>
      <c r="J83" s="3">
        <v>24280301</v>
      </c>
      <c r="K83" s="3">
        <v>25558625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358233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4677768393</v>
      </c>
      <c r="C5" s="6">
        <v>5161502195</v>
      </c>
      <c r="D5" s="23">
        <v>5546773841</v>
      </c>
      <c r="E5" s="24">
        <v>5942512865</v>
      </c>
      <c r="F5" s="6">
        <v>5964278947</v>
      </c>
      <c r="G5" s="25">
        <v>5964278947</v>
      </c>
      <c r="H5" s="26">
        <v>0</v>
      </c>
      <c r="I5" s="24">
        <v>6546155461</v>
      </c>
      <c r="J5" s="6">
        <v>7041459553</v>
      </c>
      <c r="K5" s="25">
        <v>7572107359</v>
      </c>
    </row>
    <row r="6" spans="1:11" ht="13.5">
      <c r="A6" s="22" t="s">
        <v>18</v>
      </c>
      <c r="B6" s="6">
        <v>11986754681</v>
      </c>
      <c r="C6" s="6">
        <v>13099805253</v>
      </c>
      <c r="D6" s="23">
        <v>13903679348</v>
      </c>
      <c r="E6" s="24">
        <v>15262263508</v>
      </c>
      <c r="F6" s="6">
        <v>15184640657</v>
      </c>
      <c r="G6" s="25">
        <v>15184640657</v>
      </c>
      <c r="H6" s="26">
        <v>0</v>
      </c>
      <c r="I6" s="24">
        <v>17002758585</v>
      </c>
      <c r="J6" s="6">
        <v>18926731923</v>
      </c>
      <c r="K6" s="25">
        <v>21079473742</v>
      </c>
    </row>
    <row r="7" spans="1:11" ht="13.5">
      <c r="A7" s="22" t="s">
        <v>19</v>
      </c>
      <c r="B7" s="6">
        <v>333335977</v>
      </c>
      <c r="C7" s="6">
        <v>368323963</v>
      </c>
      <c r="D7" s="23">
        <v>461053108</v>
      </c>
      <c r="E7" s="24">
        <v>275762180</v>
      </c>
      <c r="F7" s="6">
        <v>275762180</v>
      </c>
      <c r="G7" s="25">
        <v>275762180</v>
      </c>
      <c r="H7" s="26">
        <v>0</v>
      </c>
      <c r="I7" s="24">
        <v>271687032</v>
      </c>
      <c r="J7" s="6">
        <v>286629818</v>
      </c>
      <c r="K7" s="25">
        <v>302107829</v>
      </c>
    </row>
    <row r="8" spans="1:11" ht="13.5">
      <c r="A8" s="22" t="s">
        <v>20</v>
      </c>
      <c r="B8" s="6">
        <v>1639074826</v>
      </c>
      <c r="C8" s="6">
        <v>1985808636</v>
      </c>
      <c r="D8" s="23">
        <v>2399032695</v>
      </c>
      <c r="E8" s="24">
        <v>3498168516</v>
      </c>
      <c r="F8" s="6">
        <v>3518128895</v>
      </c>
      <c r="G8" s="25">
        <v>3518128895</v>
      </c>
      <c r="H8" s="26">
        <v>0</v>
      </c>
      <c r="I8" s="24">
        <v>3579751816</v>
      </c>
      <c r="J8" s="6">
        <v>3658621686</v>
      </c>
      <c r="K8" s="25">
        <v>3972647312</v>
      </c>
    </row>
    <row r="9" spans="1:11" ht="13.5">
      <c r="A9" s="22" t="s">
        <v>21</v>
      </c>
      <c r="B9" s="6">
        <v>2869619774</v>
      </c>
      <c r="C9" s="6">
        <v>3330841780</v>
      </c>
      <c r="D9" s="23">
        <v>3794240486</v>
      </c>
      <c r="E9" s="24">
        <v>3457503322</v>
      </c>
      <c r="F9" s="6">
        <v>4177813928</v>
      </c>
      <c r="G9" s="25">
        <v>4177813928</v>
      </c>
      <c r="H9" s="26">
        <v>0</v>
      </c>
      <c r="I9" s="24">
        <v>4323489622</v>
      </c>
      <c r="J9" s="6">
        <v>4553380079</v>
      </c>
      <c r="K9" s="25">
        <v>4778242275</v>
      </c>
    </row>
    <row r="10" spans="1:11" ht="25.5">
      <c r="A10" s="27" t="s">
        <v>103</v>
      </c>
      <c r="B10" s="28">
        <f>SUM(B5:B9)</f>
        <v>21506553651</v>
      </c>
      <c r="C10" s="29">
        <f aca="true" t="shared" si="0" ref="C10:K10">SUM(C5:C9)</f>
        <v>23946281827</v>
      </c>
      <c r="D10" s="30">
        <f t="shared" si="0"/>
        <v>26104779478</v>
      </c>
      <c r="E10" s="28">
        <f t="shared" si="0"/>
        <v>28436210391</v>
      </c>
      <c r="F10" s="29">
        <f t="shared" si="0"/>
        <v>29120624607</v>
      </c>
      <c r="G10" s="31">
        <f t="shared" si="0"/>
        <v>29120624607</v>
      </c>
      <c r="H10" s="32">
        <f t="shared" si="0"/>
        <v>0</v>
      </c>
      <c r="I10" s="28">
        <f t="shared" si="0"/>
        <v>31723842516</v>
      </c>
      <c r="J10" s="29">
        <f t="shared" si="0"/>
        <v>34466823059</v>
      </c>
      <c r="K10" s="31">
        <f t="shared" si="0"/>
        <v>37704578517</v>
      </c>
    </row>
    <row r="11" spans="1:11" ht="13.5">
      <c r="A11" s="22" t="s">
        <v>22</v>
      </c>
      <c r="B11" s="6">
        <v>6916011816</v>
      </c>
      <c r="C11" s="6">
        <v>7335846484</v>
      </c>
      <c r="D11" s="23">
        <v>8486863933</v>
      </c>
      <c r="E11" s="24">
        <v>8723324821</v>
      </c>
      <c r="F11" s="6">
        <v>8588968343</v>
      </c>
      <c r="G11" s="25">
        <v>8588968343</v>
      </c>
      <c r="H11" s="26">
        <v>0</v>
      </c>
      <c r="I11" s="24">
        <v>9606683962</v>
      </c>
      <c r="J11" s="6">
        <v>10533863968</v>
      </c>
      <c r="K11" s="25">
        <v>11411425117</v>
      </c>
    </row>
    <row r="12" spans="1:11" ht="13.5">
      <c r="A12" s="22" t="s">
        <v>23</v>
      </c>
      <c r="B12" s="6">
        <v>97771934</v>
      </c>
      <c r="C12" s="6">
        <v>111673236</v>
      </c>
      <c r="D12" s="23">
        <v>119708835</v>
      </c>
      <c r="E12" s="24">
        <v>133618707</v>
      </c>
      <c r="F12" s="6">
        <v>133618707</v>
      </c>
      <c r="G12" s="25">
        <v>133618707</v>
      </c>
      <c r="H12" s="26">
        <v>0</v>
      </c>
      <c r="I12" s="24">
        <v>139310906</v>
      </c>
      <c r="J12" s="6">
        <v>148366115</v>
      </c>
      <c r="K12" s="25">
        <v>157861546</v>
      </c>
    </row>
    <row r="13" spans="1:11" ht="13.5">
      <c r="A13" s="22" t="s">
        <v>104</v>
      </c>
      <c r="B13" s="6">
        <v>1399489661</v>
      </c>
      <c r="C13" s="6">
        <v>1627385222</v>
      </c>
      <c r="D13" s="23">
        <v>1784969592</v>
      </c>
      <c r="E13" s="24">
        <v>2154334690</v>
      </c>
      <c r="F13" s="6">
        <v>2014840666</v>
      </c>
      <c r="G13" s="25">
        <v>2014840666</v>
      </c>
      <c r="H13" s="26">
        <v>0</v>
      </c>
      <c r="I13" s="24">
        <v>2089826753</v>
      </c>
      <c r="J13" s="6">
        <v>2227875631</v>
      </c>
      <c r="K13" s="25">
        <v>2383826924</v>
      </c>
    </row>
    <row r="14" spans="1:11" ht="13.5">
      <c r="A14" s="22" t="s">
        <v>24</v>
      </c>
      <c r="B14" s="6">
        <v>681533493</v>
      </c>
      <c r="C14" s="6">
        <v>720766039</v>
      </c>
      <c r="D14" s="23">
        <v>807283370</v>
      </c>
      <c r="E14" s="24">
        <v>919232014</v>
      </c>
      <c r="F14" s="6">
        <v>912241014</v>
      </c>
      <c r="G14" s="25">
        <v>912241014</v>
      </c>
      <c r="H14" s="26">
        <v>0</v>
      </c>
      <c r="I14" s="24">
        <v>971132901</v>
      </c>
      <c r="J14" s="6">
        <v>1090166610</v>
      </c>
      <c r="K14" s="25">
        <v>1222661639</v>
      </c>
    </row>
    <row r="15" spans="1:11" ht="13.5">
      <c r="A15" s="22" t="s">
        <v>25</v>
      </c>
      <c r="B15" s="6">
        <v>5978665324</v>
      </c>
      <c r="C15" s="6">
        <v>6675378695</v>
      </c>
      <c r="D15" s="23">
        <v>6890385036</v>
      </c>
      <c r="E15" s="24">
        <v>7437128699</v>
      </c>
      <c r="F15" s="6">
        <v>7439496940</v>
      </c>
      <c r="G15" s="25">
        <v>7439496940</v>
      </c>
      <c r="H15" s="26">
        <v>0</v>
      </c>
      <c r="I15" s="24">
        <v>8326560308</v>
      </c>
      <c r="J15" s="6">
        <v>9441512182</v>
      </c>
      <c r="K15" s="25">
        <v>10704149437</v>
      </c>
    </row>
    <row r="16" spans="1:11" ht="13.5">
      <c r="A16" s="33" t="s">
        <v>26</v>
      </c>
      <c r="B16" s="6">
        <v>103491948</v>
      </c>
      <c r="C16" s="6">
        <v>103143847</v>
      </c>
      <c r="D16" s="23">
        <v>115020510</v>
      </c>
      <c r="E16" s="24">
        <v>125354154</v>
      </c>
      <c r="F16" s="6">
        <v>139808821</v>
      </c>
      <c r="G16" s="25">
        <v>139808821</v>
      </c>
      <c r="H16" s="26">
        <v>0</v>
      </c>
      <c r="I16" s="24">
        <v>120402422</v>
      </c>
      <c r="J16" s="6">
        <v>117538049</v>
      </c>
      <c r="K16" s="25">
        <v>123777104</v>
      </c>
    </row>
    <row r="17" spans="1:11" ht="13.5">
      <c r="A17" s="22" t="s">
        <v>27</v>
      </c>
      <c r="B17" s="6">
        <v>6004665827</v>
      </c>
      <c r="C17" s="6">
        <v>7235181000</v>
      </c>
      <c r="D17" s="23">
        <v>8175938624</v>
      </c>
      <c r="E17" s="24">
        <v>8945218058</v>
      </c>
      <c r="F17" s="6">
        <v>9883715745</v>
      </c>
      <c r="G17" s="25">
        <v>9883715745</v>
      </c>
      <c r="H17" s="26">
        <v>0</v>
      </c>
      <c r="I17" s="24">
        <v>10595504422</v>
      </c>
      <c r="J17" s="6">
        <v>11030396530</v>
      </c>
      <c r="K17" s="25">
        <v>11791613392</v>
      </c>
    </row>
    <row r="18" spans="1:11" ht="13.5">
      <c r="A18" s="34" t="s">
        <v>28</v>
      </c>
      <c r="B18" s="35">
        <f>SUM(B11:B17)</f>
        <v>21181630003</v>
      </c>
      <c r="C18" s="36">
        <f aca="true" t="shared" si="1" ref="C18:K18">SUM(C11:C17)</f>
        <v>23809374523</v>
      </c>
      <c r="D18" s="37">
        <f t="shared" si="1"/>
        <v>26380169900</v>
      </c>
      <c r="E18" s="35">
        <f t="shared" si="1"/>
        <v>28438211143</v>
      </c>
      <c r="F18" s="36">
        <f t="shared" si="1"/>
        <v>29112690236</v>
      </c>
      <c r="G18" s="38">
        <f t="shared" si="1"/>
        <v>29112690236</v>
      </c>
      <c r="H18" s="39">
        <f t="shared" si="1"/>
        <v>0</v>
      </c>
      <c r="I18" s="35">
        <f t="shared" si="1"/>
        <v>31849421674</v>
      </c>
      <c r="J18" s="36">
        <f t="shared" si="1"/>
        <v>34589719085</v>
      </c>
      <c r="K18" s="38">
        <f t="shared" si="1"/>
        <v>37795315159</v>
      </c>
    </row>
    <row r="19" spans="1:11" ht="13.5">
      <c r="A19" s="34" t="s">
        <v>29</v>
      </c>
      <c r="B19" s="40">
        <f>+B10-B18</f>
        <v>324923648</v>
      </c>
      <c r="C19" s="41">
        <f aca="true" t="shared" si="2" ref="C19:K19">+C10-C18</f>
        <v>136907304</v>
      </c>
      <c r="D19" s="42">
        <f t="shared" si="2"/>
        <v>-275390422</v>
      </c>
      <c r="E19" s="40">
        <f t="shared" si="2"/>
        <v>-2000752</v>
      </c>
      <c r="F19" s="41">
        <f t="shared" si="2"/>
        <v>7934371</v>
      </c>
      <c r="G19" s="43">
        <f t="shared" si="2"/>
        <v>7934371</v>
      </c>
      <c r="H19" s="44">
        <f t="shared" si="2"/>
        <v>0</v>
      </c>
      <c r="I19" s="40">
        <f t="shared" si="2"/>
        <v>-125579158</v>
      </c>
      <c r="J19" s="41">
        <f t="shared" si="2"/>
        <v>-122896026</v>
      </c>
      <c r="K19" s="43">
        <f t="shared" si="2"/>
        <v>-90736642</v>
      </c>
    </row>
    <row r="20" spans="1:11" ht="13.5">
      <c r="A20" s="22" t="s">
        <v>30</v>
      </c>
      <c r="B20" s="24">
        <v>2182113256</v>
      </c>
      <c r="C20" s="6">
        <v>3414644999</v>
      </c>
      <c r="D20" s="23">
        <v>2052757943</v>
      </c>
      <c r="E20" s="24">
        <v>2817627456</v>
      </c>
      <c r="F20" s="6">
        <v>3128657873</v>
      </c>
      <c r="G20" s="25">
        <v>3128657873</v>
      </c>
      <c r="H20" s="26">
        <v>0</v>
      </c>
      <c r="I20" s="24">
        <v>2223812766</v>
      </c>
      <c r="J20" s="6">
        <v>2393837498</v>
      </c>
      <c r="K20" s="25">
        <v>2481389098</v>
      </c>
    </row>
    <row r="21" spans="1:11" ht="13.5">
      <c r="A21" s="22" t="s">
        <v>105</v>
      </c>
      <c r="B21" s="45">
        <v>0</v>
      </c>
      <c r="C21" s="46">
        <v>-2526801</v>
      </c>
      <c r="D21" s="47">
        <v>-33386521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2507036904</v>
      </c>
      <c r="C22" s="52">
        <f aca="true" t="shared" si="3" ref="C22:K22">SUM(C19:C21)</f>
        <v>3549025502</v>
      </c>
      <c r="D22" s="53">
        <f t="shared" si="3"/>
        <v>1743981000</v>
      </c>
      <c r="E22" s="51">
        <f t="shared" si="3"/>
        <v>2815626704</v>
      </c>
      <c r="F22" s="52">
        <f t="shared" si="3"/>
        <v>3136592244</v>
      </c>
      <c r="G22" s="54">
        <f t="shared" si="3"/>
        <v>3136592244</v>
      </c>
      <c r="H22" s="55">
        <f t="shared" si="3"/>
        <v>0</v>
      </c>
      <c r="I22" s="51">
        <f t="shared" si="3"/>
        <v>2098233608</v>
      </c>
      <c r="J22" s="52">
        <f t="shared" si="3"/>
        <v>2270941472</v>
      </c>
      <c r="K22" s="54">
        <f t="shared" si="3"/>
        <v>2390652456</v>
      </c>
    </row>
    <row r="23" spans="1:11" ht="13.5">
      <c r="A23" s="56" t="s">
        <v>31</v>
      </c>
      <c r="B23" s="6">
        <v>0</v>
      </c>
      <c r="C23" s="6">
        <v>0</v>
      </c>
      <c r="D23" s="23">
        <v>1</v>
      </c>
      <c r="E23" s="24">
        <v>0</v>
      </c>
      <c r="F23" s="6">
        <v>-1</v>
      </c>
      <c r="G23" s="25">
        <v>-1</v>
      </c>
      <c r="H23" s="26">
        <v>0</v>
      </c>
      <c r="I23" s="24">
        <v>0</v>
      </c>
      <c r="J23" s="6">
        <v>0</v>
      </c>
      <c r="K23" s="25">
        <v>1</v>
      </c>
    </row>
    <row r="24" spans="1:11" ht="13.5">
      <c r="A24" s="57" t="s">
        <v>32</v>
      </c>
      <c r="B24" s="40">
        <f>SUM(B22:B23)</f>
        <v>2507036904</v>
      </c>
      <c r="C24" s="41">
        <f aca="true" t="shared" si="4" ref="C24:K24">SUM(C22:C23)</f>
        <v>3549025502</v>
      </c>
      <c r="D24" s="42">
        <f t="shared" si="4"/>
        <v>1743981001</v>
      </c>
      <c r="E24" s="40">
        <f t="shared" si="4"/>
        <v>2815626704</v>
      </c>
      <c r="F24" s="41">
        <f t="shared" si="4"/>
        <v>3136592243</v>
      </c>
      <c r="G24" s="43">
        <f t="shared" si="4"/>
        <v>3136592243</v>
      </c>
      <c r="H24" s="44">
        <f t="shared" si="4"/>
        <v>0</v>
      </c>
      <c r="I24" s="40">
        <f t="shared" si="4"/>
        <v>2098233608</v>
      </c>
      <c r="J24" s="41">
        <f t="shared" si="4"/>
        <v>2270941472</v>
      </c>
      <c r="K24" s="43">
        <f t="shared" si="4"/>
        <v>2390652457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4233244960</v>
      </c>
      <c r="C27" s="7">
        <v>5868809746</v>
      </c>
      <c r="D27" s="64">
        <v>4502292992</v>
      </c>
      <c r="E27" s="65">
        <v>6211315323</v>
      </c>
      <c r="F27" s="7">
        <v>6128220448</v>
      </c>
      <c r="G27" s="66">
        <v>6128220448</v>
      </c>
      <c r="H27" s="67">
        <v>0</v>
      </c>
      <c r="I27" s="65">
        <v>5780819331</v>
      </c>
      <c r="J27" s="7">
        <v>5554112589</v>
      </c>
      <c r="K27" s="66">
        <v>5377120434</v>
      </c>
    </row>
    <row r="28" spans="1:11" ht="13.5">
      <c r="A28" s="68" t="s">
        <v>30</v>
      </c>
      <c r="B28" s="6">
        <v>2061755352</v>
      </c>
      <c r="C28" s="6">
        <v>3414644998</v>
      </c>
      <c r="D28" s="23">
        <v>2053319236</v>
      </c>
      <c r="E28" s="24">
        <v>2809834152</v>
      </c>
      <c r="F28" s="6">
        <v>3129945672</v>
      </c>
      <c r="G28" s="25">
        <v>3129945672</v>
      </c>
      <c r="H28" s="26">
        <v>0</v>
      </c>
      <c r="I28" s="24">
        <v>2235615463</v>
      </c>
      <c r="J28" s="6">
        <v>2381537498</v>
      </c>
      <c r="K28" s="25">
        <v>2478439098</v>
      </c>
    </row>
    <row r="29" spans="1:11" ht="13.5">
      <c r="A29" s="22" t="s">
        <v>108</v>
      </c>
      <c r="B29" s="6">
        <v>44230026</v>
      </c>
      <c r="C29" s="6">
        <v>35075750</v>
      </c>
      <c r="D29" s="23">
        <v>44021640</v>
      </c>
      <c r="E29" s="24">
        <v>73019204</v>
      </c>
      <c r="F29" s="6">
        <v>50722675</v>
      </c>
      <c r="G29" s="25">
        <v>50722675</v>
      </c>
      <c r="H29" s="26">
        <v>0</v>
      </c>
      <c r="I29" s="24">
        <v>50011520</v>
      </c>
      <c r="J29" s="6">
        <v>99000000</v>
      </c>
      <c r="K29" s="25">
        <v>103100000</v>
      </c>
    </row>
    <row r="30" spans="1:11" ht="13.5">
      <c r="A30" s="22" t="s">
        <v>34</v>
      </c>
      <c r="B30" s="6">
        <v>1374790669</v>
      </c>
      <c r="C30" s="6">
        <v>1753424711</v>
      </c>
      <c r="D30" s="23">
        <v>1856888621</v>
      </c>
      <c r="E30" s="24">
        <v>2350300864</v>
      </c>
      <c r="F30" s="6">
        <v>2277156743</v>
      </c>
      <c r="G30" s="25">
        <v>2277156743</v>
      </c>
      <c r="H30" s="26">
        <v>0</v>
      </c>
      <c r="I30" s="24">
        <v>2603490393</v>
      </c>
      <c r="J30" s="6">
        <v>2327887780</v>
      </c>
      <c r="K30" s="25">
        <v>2291865995</v>
      </c>
    </row>
    <row r="31" spans="1:11" ht="13.5">
      <c r="A31" s="22" t="s">
        <v>35</v>
      </c>
      <c r="B31" s="6">
        <v>752468913</v>
      </c>
      <c r="C31" s="6">
        <v>665664284</v>
      </c>
      <c r="D31" s="23">
        <v>548063499</v>
      </c>
      <c r="E31" s="24">
        <v>978161103</v>
      </c>
      <c r="F31" s="6">
        <v>670395358</v>
      </c>
      <c r="G31" s="25">
        <v>670395358</v>
      </c>
      <c r="H31" s="26">
        <v>0</v>
      </c>
      <c r="I31" s="24">
        <v>891701955</v>
      </c>
      <c r="J31" s="6">
        <v>745687310</v>
      </c>
      <c r="K31" s="25">
        <v>503715340</v>
      </c>
    </row>
    <row r="32" spans="1:11" ht="13.5">
      <c r="A32" s="34" t="s">
        <v>36</v>
      </c>
      <c r="B32" s="7">
        <f>SUM(B28:B31)</f>
        <v>4233244960</v>
      </c>
      <c r="C32" s="7">
        <f aca="true" t="shared" si="5" ref="C32:K32">SUM(C28:C31)</f>
        <v>5868809743</v>
      </c>
      <c r="D32" s="64">
        <f t="shared" si="5"/>
        <v>4502292996</v>
      </c>
      <c r="E32" s="65">
        <f t="shared" si="5"/>
        <v>6211315323</v>
      </c>
      <c r="F32" s="7">
        <f t="shared" si="5"/>
        <v>6128220448</v>
      </c>
      <c r="G32" s="66">
        <f t="shared" si="5"/>
        <v>6128220448</v>
      </c>
      <c r="H32" s="67">
        <f t="shared" si="5"/>
        <v>0</v>
      </c>
      <c r="I32" s="65">
        <f t="shared" si="5"/>
        <v>5780819331</v>
      </c>
      <c r="J32" s="7">
        <f t="shared" si="5"/>
        <v>5554112588</v>
      </c>
      <c r="K32" s="66">
        <f t="shared" si="5"/>
        <v>5377120433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10736024841</v>
      </c>
      <c r="C35" s="6">
        <v>12900815289</v>
      </c>
      <c r="D35" s="23">
        <v>9904352953</v>
      </c>
      <c r="E35" s="24">
        <v>10530543582</v>
      </c>
      <c r="F35" s="6">
        <v>10422517446</v>
      </c>
      <c r="G35" s="25">
        <v>10422517446</v>
      </c>
      <c r="H35" s="26">
        <v>13538704315</v>
      </c>
      <c r="I35" s="24">
        <v>9183355709</v>
      </c>
      <c r="J35" s="6">
        <v>8878695777</v>
      </c>
      <c r="K35" s="25">
        <v>10158769012</v>
      </c>
    </row>
    <row r="36" spans="1:11" ht="13.5">
      <c r="A36" s="22" t="s">
        <v>39</v>
      </c>
      <c r="B36" s="6">
        <v>24772497760</v>
      </c>
      <c r="C36" s="6">
        <v>29033826744</v>
      </c>
      <c r="D36" s="23">
        <v>34817677367</v>
      </c>
      <c r="E36" s="24">
        <v>37639154495</v>
      </c>
      <c r="F36" s="6">
        <v>37427251174</v>
      </c>
      <c r="G36" s="25">
        <v>37427251174</v>
      </c>
      <c r="H36" s="26">
        <v>34614990792</v>
      </c>
      <c r="I36" s="24">
        <v>42929512647</v>
      </c>
      <c r="J36" s="6">
        <v>46042948397</v>
      </c>
      <c r="K36" s="25">
        <v>48902448660</v>
      </c>
    </row>
    <row r="37" spans="1:11" ht="13.5">
      <c r="A37" s="22" t="s">
        <v>40</v>
      </c>
      <c r="B37" s="6">
        <v>7242429562</v>
      </c>
      <c r="C37" s="6">
        <v>7988696088</v>
      </c>
      <c r="D37" s="23">
        <v>8155257087</v>
      </c>
      <c r="E37" s="24">
        <v>7321815099</v>
      </c>
      <c r="F37" s="6">
        <v>6844607816</v>
      </c>
      <c r="G37" s="25">
        <v>6844607816</v>
      </c>
      <c r="H37" s="26">
        <v>7286194307</v>
      </c>
      <c r="I37" s="24">
        <v>8829526810</v>
      </c>
      <c r="J37" s="6">
        <v>8542635267</v>
      </c>
      <c r="K37" s="25">
        <v>8633007897</v>
      </c>
    </row>
    <row r="38" spans="1:11" ht="13.5">
      <c r="A38" s="22" t="s">
        <v>41</v>
      </c>
      <c r="B38" s="6">
        <v>9252622351</v>
      </c>
      <c r="C38" s="6">
        <v>11488749793</v>
      </c>
      <c r="D38" s="23">
        <v>12450100936</v>
      </c>
      <c r="E38" s="24">
        <v>13001051090</v>
      </c>
      <c r="F38" s="6">
        <v>13881057251</v>
      </c>
      <c r="G38" s="25">
        <v>13881057251</v>
      </c>
      <c r="H38" s="26">
        <v>12647493328</v>
      </c>
      <c r="I38" s="24">
        <v>14391842609</v>
      </c>
      <c r="J38" s="6">
        <v>15398514725</v>
      </c>
      <c r="K38" s="25">
        <v>17256282299</v>
      </c>
    </row>
    <row r="39" spans="1:11" ht="13.5">
      <c r="A39" s="22" t="s">
        <v>42</v>
      </c>
      <c r="B39" s="6">
        <v>19013470688</v>
      </c>
      <c r="C39" s="6">
        <v>22457196152</v>
      </c>
      <c r="D39" s="23">
        <v>24116672297</v>
      </c>
      <c r="E39" s="24">
        <v>27846831888</v>
      </c>
      <c r="F39" s="6">
        <v>27124103553</v>
      </c>
      <c r="G39" s="25">
        <v>27124103553</v>
      </c>
      <c r="H39" s="26">
        <v>28220007472</v>
      </c>
      <c r="I39" s="24">
        <v>28891498937</v>
      </c>
      <c r="J39" s="6">
        <v>30980494182</v>
      </c>
      <c r="K39" s="25">
        <v>33171927476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5241829476</v>
      </c>
      <c r="C42" s="6">
        <v>5506919211</v>
      </c>
      <c r="D42" s="23">
        <v>4515574000</v>
      </c>
      <c r="E42" s="24">
        <v>5618991053</v>
      </c>
      <c r="F42" s="6">
        <v>5297911271</v>
      </c>
      <c r="G42" s="25">
        <v>5297911271</v>
      </c>
      <c r="H42" s="26">
        <v>4558965200</v>
      </c>
      <c r="I42" s="24">
        <v>4184202528</v>
      </c>
      <c r="J42" s="6">
        <v>4348763535</v>
      </c>
      <c r="K42" s="25">
        <v>5130636589</v>
      </c>
    </row>
    <row r="43" spans="1:11" ht="13.5">
      <c r="A43" s="22" t="s">
        <v>45</v>
      </c>
      <c r="B43" s="6">
        <v>-4173467884</v>
      </c>
      <c r="C43" s="6">
        <v>-5820774707</v>
      </c>
      <c r="D43" s="23">
        <v>-6696144000</v>
      </c>
      <c r="E43" s="24">
        <v>-6478137976</v>
      </c>
      <c r="F43" s="6">
        <v>-7101515620</v>
      </c>
      <c r="G43" s="25">
        <v>-7101515620</v>
      </c>
      <c r="H43" s="26">
        <v>-3938982848</v>
      </c>
      <c r="I43" s="24">
        <v>-6046623073</v>
      </c>
      <c r="J43" s="6">
        <v>-5315424800</v>
      </c>
      <c r="K43" s="25">
        <v>-5731321218</v>
      </c>
    </row>
    <row r="44" spans="1:11" ht="13.5">
      <c r="A44" s="22" t="s">
        <v>46</v>
      </c>
      <c r="B44" s="6">
        <v>-156536000</v>
      </c>
      <c r="C44" s="6">
        <v>2252382000</v>
      </c>
      <c r="D44" s="23">
        <v>-283067000</v>
      </c>
      <c r="E44" s="24">
        <v>1224050791</v>
      </c>
      <c r="F44" s="6">
        <v>1224443053</v>
      </c>
      <c r="G44" s="25">
        <v>1224443053</v>
      </c>
      <c r="H44" s="26">
        <v>-307002025</v>
      </c>
      <c r="I44" s="24">
        <v>1671792864</v>
      </c>
      <c r="J44" s="6">
        <v>470247423</v>
      </c>
      <c r="K44" s="25">
        <v>1323356487</v>
      </c>
    </row>
    <row r="45" spans="1:11" ht="13.5">
      <c r="A45" s="34" t="s">
        <v>47</v>
      </c>
      <c r="B45" s="7">
        <v>6161206592</v>
      </c>
      <c r="C45" s="7">
        <v>8099732000</v>
      </c>
      <c r="D45" s="64">
        <v>2266559000</v>
      </c>
      <c r="E45" s="65">
        <v>6968574366</v>
      </c>
      <c r="F45" s="7">
        <v>5663525571</v>
      </c>
      <c r="G45" s="66">
        <v>5663525571</v>
      </c>
      <c r="H45" s="67">
        <v>6522603033</v>
      </c>
      <c r="I45" s="65">
        <v>2074782720</v>
      </c>
      <c r="J45" s="7">
        <v>1578368878</v>
      </c>
      <c r="K45" s="66">
        <v>2301040736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6361480004</v>
      </c>
      <c r="C48" s="6">
        <v>8334416217</v>
      </c>
      <c r="D48" s="23">
        <v>8133507310</v>
      </c>
      <c r="E48" s="24">
        <v>7045003000</v>
      </c>
      <c r="F48" s="6">
        <v>7015090000</v>
      </c>
      <c r="G48" s="25">
        <v>7015090000</v>
      </c>
      <c r="H48" s="26">
        <v>8605346916</v>
      </c>
      <c r="I48" s="24">
        <v>7518401000</v>
      </c>
      <c r="J48" s="6">
        <v>6991125000</v>
      </c>
      <c r="K48" s="25">
        <v>8052877000</v>
      </c>
    </row>
    <row r="49" spans="1:11" ht="13.5">
      <c r="A49" s="22" t="s">
        <v>50</v>
      </c>
      <c r="B49" s="6">
        <f>+B75</f>
        <v>2166263525.9803767</v>
      </c>
      <c r="C49" s="6">
        <f aca="true" t="shared" si="6" ref="C49:K49">+C75</f>
        <v>3891360502.5156474</v>
      </c>
      <c r="D49" s="23">
        <f t="shared" si="6"/>
        <v>5451029745.077769</v>
      </c>
      <c r="E49" s="24">
        <f t="shared" si="6"/>
        <v>4474892867.189627</v>
      </c>
      <c r="F49" s="6">
        <f t="shared" si="6"/>
        <v>3802553210.9680815</v>
      </c>
      <c r="G49" s="25">
        <f t="shared" si="6"/>
        <v>3802553210.9680815</v>
      </c>
      <c r="H49" s="26">
        <f t="shared" si="6"/>
        <v>5662397924</v>
      </c>
      <c r="I49" s="24">
        <f t="shared" si="6"/>
        <v>5772069014.482848</v>
      </c>
      <c r="J49" s="6">
        <f t="shared" si="6"/>
        <v>5203465850.111272</v>
      </c>
      <c r="K49" s="25">
        <f t="shared" si="6"/>
        <v>5548057896.700215</v>
      </c>
    </row>
    <row r="50" spans="1:11" ht="13.5">
      <c r="A50" s="34" t="s">
        <v>51</v>
      </c>
      <c r="B50" s="7">
        <f>+B48-B49</f>
        <v>4195216478.0196233</v>
      </c>
      <c r="C50" s="7">
        <f aca="true" t="shared" si="7" ref="C50:K50">+C48-C49</f>
        <v>4443055714.484352</v>
      </c>
      <c r="D50" s="64">
        <f t="shared" si="7"/>
        <v>2682477564.9222307</v>
      </c>
      <c r="E50" s="65">
        <f t="shared" si="7"/>
        <v>2570110132.8103733</v>
      </c>
      <c r="F50" s="7">
        <f t="shared" si="7"/>
        <v>3212536789.0319185</v>
      </c>
      <c r="G50" s="66">
        <f t="shared" si="7"/>
        <v>3212536789.0319185</v>
      </c>
      <c r="H50" s="67">
        <f t="shared" si="7"/>
        <v>2942948992</v>
      </c>
      <c r="I50" s="65">
        <f t="shared" si="7"/>
        <v>1746331985.5171518</v>
      </c>
      <c r="J50" s="7">
        <f t="shared" si="7"/>
        <v>1787659149.8887281</v>
      </c>
      <c r="K50" s="66">
        <f t="shared" si="7"/>
        <v>2504819103.2997847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4233244960</v>
      </c>
      <c r="C53" s="6">
        <v>42246002589</v>
      </c>
      <c r="D53" s="23">
        <v>5506614974</v>
      </c>
      <c r="E53" s="24">
        <v>36072515239</v>
      </c>
      <c r="F53" s="6">
        <v>35989420364</v>
      </c>
      <c r="G53" s="25">
        <v>35989420364</v>
      </c>
      <c r="H53" s="26">
        <v>29861199916</v>
      </c>
      <c r="I53" s="24">
        <v>38664086919</v>
      </c>
      <c r="J53" s="6">
        <v>41977811225</v>
      </c>
      <c r="K53" s="25">
        <v>44661551214</v>
      </c>
    </row>
    <row r="54" spans="1:11" ht="13.5">
      <c r="A54" s="22" t="s">
        <v>104</v>
      </c>
      <c r="B54" s="6">
        <v>1399489661</v>
      </c>
      <c r="C54" s="6">
        <v>1627385222</v>
      </c>
      <c r="D54" s="23">
        <v>1784969592</v>
      </c>
      <c r="E54" s="24">
        <v>2154334690</v>
      </c>
      <c r="F54" s="6">
        <v>2014840666</v>
      </c>
      <c r="G54" s="25">
        <v>2014840666</v>
      </c>
      <c r="H54" s="26">
        <v>0</v>
      </c>
      <c r="I54" s="24">
        <v>2089826753</v>
      </c>
      <c r="J54" s="6">
        <v>2227875631</v>
      </c>
      <c r="K54" s="25">
        <v>2383826924</v>
      </c>
    </row>
    <row r="55" spans="1:11" ht="13.5">
      <c r="A55" s="22" t="s">
        <v>54</v>
      </c>
      <c r="B55" s="6">
        <v>2097279340</v>
      </c>
      <c r="C55" s="6">
        <v>2697645720</v>
      </c>
      <c r="D55" s="23">
        <v>1998616137</v>
      </c>
      <c r="E55" s="24">
        <v>2570604635</v>
      </c>
      <c r="F55" s="6">
        <v>2542428175</v>
      </c>
      <c r="G55" s="25">
        <v>2542428175</v>
      </c>
      <c r="H55" s="26">
        <v>0</v>
      </c>
      <c r="I55" s="24">
        <v>2744583163</v>
      </c>
      <c r="J55" s="6">
        <v>2482791523</v>
      </c>
      <c r="K55" s="25">
        <v>2443134085</v>
      </c>
    </row>
    <row r="56" spans="1:11" ht="13.5">
      <c r="A56" s="22" t="s">
        <v>55</v>
      </c>
      <c r="B56" s="6">
        <v>1883052606</v>
      </c>
      <c r="C56" s="6">
        <v>2750384452</v>
      </c>
      <c r="D56" s="23">
        <v>2905370123</v>
      </c>
      <c r="E56" s="24">
        <v>3149355058</v>
      </c>
      <c r="F56" s="6">
        <v>3127135302</v>
      </c>
      <c r="G56" s="25">
        <v>3127135302</v>
      </c>
      <c r="H56" s="26">
        <v>0</v>
      </c>
      <c r="I56" s="24">
        <v>3571736183</v>
      </c>
      <c r="J56" s="6">
        <v>3903901708</v>
      </c>
      <c r="K56" s="25">
        <v>4260383898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1299409000</v>
      </c>
      <c r="C59" s="6">
        <v>1452596000</v>
      </c>
      <c r="D59" s="23">
        <v>1700693454</v>
      </c>
      <c r="E59" s="24">
        <v>1839368562</v>
      </c>
      <c r="F59" s="6">
        <v>1839368562</v>
      </c>
      <c r="G59" s="25">
        <v>1839368562</v>
      </c>
      <c r="H59" s="26">
        <v>1839368562</v>
      </c>
      <c r="I59" s="24">
        <v>1984824423</v>
      </c>
      <c r="J59" s="6">
        <v>2166299126</v>
      </c>
      <c r="K59" s="25">
        <v>2367184165</v>
      </c>
    </row>
    <row r="60" spans="1:11" ht="13.5">
      <c r="A60" s="33" t="s">
        <v>58</v>
      </c>
      <c r="B60" s="6">
        <v>1932598868</v>
      </c>
      <c r="C60" s="6">
        <v>2174653767</v>
      </c>
      <c r="D60" s="23">
        <v>2391849244</v>
      </c>
      <c r="E60" s="24">
        <v>2528743481</v>
      </c>
      <c r="F60" s="6">
        <v>2528743481</v>
      </c>
      <c r="G60" s="25">
        <v>2528743481</v>
      </c>
      <c r="H60" s="26">
        <v>2605173040</v>
      </c>
      <c r="I60" s="24">
        <v>2789695212</v>
      </c>
      <c r="J60" s="6">
        <v>3015701327</v>
      </c>
      <c r="K60" s="25">
        <v>3278574621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12000</v>
      </c>
      <c r="D62" s="93">
        <v>8000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24000</v>
      </c>
      <c r="C63" s="92">
        <v>60800</v>
      </c>
      <c r="D63" s="93">
        <v>40600</v>
      </c>
      <c r="E63" s="91">
        <v>600</v>
      </c>
      <c r="F63" s="92">
        <v>377</v>
      </c>
      <c r="G63" s="93">
        <v>377</v>
      </c>
      <c r="H63" s="94">
        <v>377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40012</v>
      </c>
      <c r="C64" s="92">
        <v>39094</v>
      </c>
      <c r="D64" s="93">
        <v>35341</v>
      </c>
      <c r="E64" s="91">
        <v>36316</v>
      </c>
      <c r="F64" s="92">
        <v>36316</v>
      </c>
      <c r="G64" s="93">
        <v>36316</v>
      </c>
      <c r="H64" s="94">
        <v>33841</v>
      </c>
      <c r="I64" s="91">
        <v>32341</v>
      </c>
      <c r="J64" s="92">
        <v>30841</v>
      </c>
      <c r="K64" s="93">
        <v>29341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0.9544178817045339</v>
      </c>
      <c r="C70" s="5">
        <f aca="true" t="shared" si="8" ref="C70:K70">IF(ISERROR(C71/C72),0,(C71/C72))</f>
        <v>0.8818176642911278</v>
      </c>
      <c r="D70" s="5">
        <f t="shared" si="8"/>
        <v>0.9522547444386565</v>
      </c>
      <c r="E70" s="5">
        <f t="shared" si="8"/>
        <v>0.9496839628443254</v>
      </c>
      <c r="F70" s="5">
        <f t="shared" si="8"/>
        <v>0.9033850979398281</v>
      </c>
      <c r="G70" s="5">
        <f t="shared" si="8"/>
        <v>0.9033850979398281</v>
      </c>
      <c r="H70" s="5">
        <f t="shared" si="8"/>
        <v>0</v>
      </c>
      <c r="I70" s="5">
        <f t="shared" si="8"/>
        <v>0.910874848176336</v>
      </c>
      <c r="J70" s="5">
        <f t="shared" si="8"/>
        <v>0.9114684284240219</v>
      </c>
      <c r="K70" s="5">
        <f t="shared" si="8"/>
        <v>0.9140215813120247</v>
      </c>
    </row>
    <row r="71" spans="1:11" ht="12.75" hidden="1">
      <c r="A71" s="1" t="s">
        <v>110</v>
      </c>
      <c r="B71" s="1">
        <f>+B83</f>
        <v>18601603246</v>
      </c>
      <c r="C71" s="1">
        <f aca="true" t="shared" si="9" ref="C71:K71">+C83</f>
        <v>18963843244</v>
      </c>
      <c r="D71" s="1">
        <f t="shared" si="9"/>
        <v>22073063000</v>
      </c>
      <c r="E71" s="1">
        <f t="shared" si="9"/>
        <v>23306934596</v>
      </c>
      <c r="F71" s="1">
        <f t="shared" si="9"/>
        <v>22770935748</v>
      </c>
      <c r="G71" s="1">
        <f t="shared" si="9"/>
        <v>22770935748</v>
      </c>
      <c r="H71" s="1">
        <f t="shared" si="9"/>
        <v>25610973720</v>
      </c>
      <c r="I71" s="1">
        <f t="shared" si="9"/>
        <v>25320257022</v>
      </c>
      <c r="J71" s="1">
        <f t="shared" si="9"/>
        <v>27732252336</v>
      </c>
      <c r="K71" s="1">
        <f t="shared" si="9"/>
        <v>30478472075</v>
      </c>
    </row>
    <row r="72" spans="1:11" ht="12.75" hidden="1">
      <c r="A72" s="1" t="s">
        <v>111</v>
      </c>
      <c r="B72" s="1">
        <f>+B77</f>
        <v>19489998671</v>
      </c>
      <c r="C72" s="1">
        <f aca="true" t="shared" si="10" ref="C72:K72">+C77</f>
        <v>21505401867</v>
      </c>
      <c r="D72" s="1">
        <f t="shared" si="10"/>
        <v>23179787897</v>
      </c>
      <c r="E72" s="1">
        <f t="shared" si="10"/>
        <v>24541779695</v>
      </c>
      <c r="F72" s="1">
        <f t="shared" si="10"/>
        <v>25206233532</v>
      </c>
      <c r="G72" s="1">
        <f t="shared" si="10"/>
        <v>25206233532</v>
      </c>
      <c r="H72" s="1">
        <f t="shared" si="10"/>
        <v>0</v>
      </c>
      <c r="I72" s="1">
        <f t="shared" si="10"/>
        <v>27797734313</v>
      </c>
      <c r="J72" s="1">
        <f t="shared" si="10"/>
        <v>30425905573</v>
      </c>
      <c r="K72" s="1">
        <f t="shared" si="10"/>
        <v>33345462184</v>
      </c>
    </row>
    <row r="73" spans="1:11" ht="12.75" hidden="1">
      <c r="A73" s="1" t="s">
        <v>112</v>
      </c>
      <c r="B73" s="1">
        <f>+B74</f>
        <v>248184241.33333337</v>
      </c>
      <c r="C73" s="1">
        <f aca="true" t="shared" si="11" ref="C73:K73">+(C78+C80+C81+C82)-(B78+B80+B81+B82)</f>
        <v>213857395</v>
      </c>
      <c r="D73" s="1">
        <f t="shared" si="11"/>
        <v>265975190</v>
      </c>
      <c r="E73" s="1">
        <f t="shared" si="11"/>
        <v>112131907</v>
      </c>
      <c r="F73" s="1">
        <f>+(F78+F80+F81+F82)-(D78+D80+D81+D82)</f>
        <v>232493609</v>
      </c>
      <c r="G73" s="1">
        <f>+(G78+G80+G81+G82)-(D78+D80+D81+D82)</f>
        <v>232493609</v>
      </c>
      <c r="H73" s="1">
        <f>+(H78+H80+H81+H82)-(D78+D80+D81+D82)</f>
        <v>-115387603</v>
      </c>
      <c r="I73" s="1">
        <f>+(I78+I80+I81+I82)-(E78+E80+E81+E82)</f>
        <v>396233430</v>
      </c>
      <c r="J73" s="1">
        <f t="shared" si="11"/>
        <v>294940803</v>
      </c>
      <c r="K73" s="1">
        <f t="shared" si="11"/>
        <v>316369104</v>
      </c>
    </row>
    <row r="74" spans="1:11" ht="12.75" hidden="1">
      <c r="A74" s="1" t="s">
        <v>113</v>
      </c>
      <c r="B74" s="1">
        <f>+TREND(C74:E74)</f>
        <v>248184241.33333337</v>
      </c>
      <c r="C74" s="1">
        <f>+C73</f>
        <v>213857395</v>
      </c>
      <c r="D74" s="1">
        <f aca="true" t="shared" si="12" ref="D74:K74">+D73</f>
        <v>265975190</v>
      </c>
      <c r="E74" s="1">
        <f t="shared" si="12"/>
        <v>112131907</v>
      </c>
      <c r="F74" s="1">
        <f t="shared" si="12"/>
        <v>232493609</v>
      </c>
      <c r="G74" s="1">
        <f t="shared" si="12"/>
        <v>232493609</v>
      </c>
      <c r="H74" s="1">
        <f t="shared" si="12"/>
        <v>-115387603</v>
      </c>
      <c r="I74" s="1">
        <f t="shared" si="12"/>
        <v>396233430</v>
      </c>
      <c r="J74" s="1">
        <f t="shared" si="12"/>
        <v>294940803</v>
      </c>
      <c r="K74" s="1">
        <f t="shared" si="12"/>
        <v>316369104</v>
      </c>
    </row>
    <row r="75" spans="1:11" ht="12.75" hidden="1">
      <c r="A75" s="1" t="s">
        <v>114</v>
      </c>
      <c r="B75" s="1">
        <f>+B84-(((B80+B81+B78)*B70)-B79)</f>
        <v>2166263525.9803767</v>
      </c>
      <c r="C75" s="1">
        <f aca="true" t="shared" si="13" ref="C75:K75">+C84-(((C80+C81+C78)*C70)-C79)</f>
        <v>3891360502.5156474</v>
      </c>
      <c r="D75" s="1">
        <f t="shared" si="13"/>
        <v>5451029745.077769</v>
      </c>
      <c r="E75" s="1">
        <f t="shared" si="13"/>
        <v>4474892867.189627</v>
      </c>
      <c r="F75" s="1">
        <f t="shared" si="13"/>
        <v>3802553210.9680815</v>
      </c>
      <c r="G75" s="1">
        <f t="shared" si="13"/>
        <v>3802553210.9680815</v>
      </c>
      <c r="H75" s="1">
        <f t="shared" si="13"/>
        <v>5662397924</v>
      </c>
      <c r="I75" s="1">
        <f t="shared" si="13"/>
        <v>5772069014.482848</v>
      </c>
      <c r="J75" s="1">
        <f t="shared" si="13"/>
        <v>5203465850.111272</v>
      </c>
      <c r="K75" s="1">
        <f t="shared" si="13"/>
        <v>5548057896.700215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19489998671</v>
      </c>
      <c r="C77" s="3">
        <v>21505401867</v>
      </c>
      <c r="D77" s="3">
        <v>23179787897</v>
      </c>
      <c r="E77" s="3">
        <v>24541779695</v>
      </c>
      <c r="F77" s="3">
        <v>25206233532</v>
      </c>
      <c r="G77" s="3">
        <v>25206233532</v>
      </c>
      <c r="H77" s="3">
        <v>0</v>
      </c>
      <c r="I77" s="3">
        <v>27797734313</v>
      </c>
      <c r="J77" s="3">
        <v>30425905573</v>
      </c>
      <c r="K77" s="3">
        <v>33345462184</v>
      </c>
    </row>
    <row r="78" spans="1:11" ht="12.75" hidden="1">
      <c r="A78" s="2" t="s">
        <v>65</v>
      </c>
      <c r="B78" s="3">
        <v>99328093</v>
      </c>
      <c r="C78" s="3">
        <v>101665295</v>
      </c>
      <c r="D78" s="3">
        <v>104311454</v>
      </c>
      <c r="E78" s="3">
        <v>91752662</v>
      </c>
      <c r="F78" s="3">
        <v>99096400</v>
      </c>
      <c r="G78" s="3">
        <v>99096400</v>
      </c>
      <c r="H78" s="3">
        <v>80196831</v>
      </c>
      <c r="I78" s="3">
        <v>94141580</v>
      </c>
      <c r="J78" s="3">
        <v>89434501</v>
      </c>
      <c r="K78" s="3">
        <v>84962776</v>
      </c>
    </row>
    <row r="79" spans="1:11" ht="12.75" hidden="1">
      <c r="A79" s="2" t="s">
        <v>66</v>
      </c>
      <c r="B79" s="3">
        <v>5647522896</v>
      </c>
      <c r="C79" s="3">
        <v>5445078904</v>
      </c>
      <c r="D79" s="3">
        <v>6338164523</v>
      </c>
      <c r="E79" s="3">
        <v>5125322936</v>
      </c>
      <c r="F79" s="3">
        <v>4904435617</v>
      </c>
      <c r="G79" s="3">
        <v>4904435617</v>
      </c>
      <c r="H79" s="3">
        <v>5662397924</v>
      </c>
      <c r="I79" s="3">
        <v>6907829357</v>
      </c>
      <c r="J79" s="3">
        <v>6609529069</v>
      </c>
      <c r="K79" s="3">
        <v>6597348879</v>
      </c>
    </row>
    <row r="80" spans="1:11" ht="12.75" hidden="1">
      <c r="A80" s="2" t="s">
        <v>67</v>
      </c>
      <c r="B80" s="3">
        <v>3979256511</v>
      </c>
      <c r="C80" s="3">
        <v>4172232565</v>
      </c>
      <c r="D80" s="3">
        <v>4309648538</v>
      </c>
      <c r="E80" s="3">
        <v>4499299538</v>
      </c>
      <c r="F80" s="3">
        <v>4506735132</v>
      </c>
      <c r="G80" s="3">
        <v>4506735132</v>
      </c>
      <c r="H80" s="3">
        <v>3177741792</v>
      </c>
      <c r="I80" s="3">
        <v>4740731102</v>
      </c>
      <c r="J80" s="3">
        <v>4988911704</v>
      </c>
      <c r="K80" s="3">
        <v>5253187201</v>
      </c>
    </row>
    <row r="81" spans="1:11" ht="12.75" hidden="1">
      <c r="A81" s="2" t="s">
        <v>68</v>
      </c>
      <c r="B81" s="3">
        <v>272740376</v>
      </c>
      <c r="C81" s="3">
        <v>290496305</v>
      </c>
      <c r="D81" s="3">
        <v>417304756</v>
      </c>
      <c r="E81" s="3">
        <v>351500160</v>
      </c>
      <c r="F81" s="3">
        <v>459034400</v>
      </c>
      <c r="G81" s="3">
        <v>459034400</v>
      </c>
      <c r="H81" s="3">
        <v>1457938522</v>
      </c>
      <c r="I81" s="3">
        <v>504937840</v>
      </c>
      <c r="J81" s="3">
        <v>555431624</v>
      </c>
      <c r="K81" s="3">
        <v>610974786</v>
      </c>
    </row>
    <row r="82" spans="1:11" ht="12.75" hidden="1">
      <c r="A82" s="2" t="s">
        <v>69</v>
      </c>
      <c r="B82" s="3">
        <v>19757522</v>
      </c>
      <c r="C82" s="3">
        <v>20545732</v>
      </c>
      <c r="D82" s="3">
        <v>19650339</v>
      </c>
      <c r="E82" s="3">
        <v>20494634</v>
      </c>
      <c r="F82" s="3">
        <v>18542764</v>
      </c>
      <c r="G82" s="3">
        <v>18542764</v>
      </c>
      <c r="H82" s="3">
        <v>19650339</v>
      </c>
      <c r="I82" s="3">
        <v>19469902</v>
      </c>
      <c r="J82" s="3">
        <v>20443398</v>
      </c>
      <c r="K82" s="3">
        <v>21465568</v>
      </c>
    </row>
    <row r="83" spans="1:11" ht="12.75" hidden="1">
      <c r="A83" s="2" t="s">
        <v>70</v>
      </c>
      <c r="B83" s="3">
        <v>18601603246</v>
      </c>
      <c r="C83" s="3">
        <v>18963843244</v>
      </c>
      <c r="D83" s="3">
        <v>22073063000</v>
      </c>
      <c r="E83" s="3">
        <v>23306934596</v>
      </c>
      <c r="F83" s="3">
        <v>22770935748</v>
      </c>
      <c r="G83" s="3">
        <v>22770935748</v>
      </c>
      <c r="H83" s="3">
        <v>25610973720</v>
      </c>
      <c r="I83" s="3">
        <v>25320257022</v>
      </c>
      <c r="J83" s="3">
        <v>27732252336</v>
      </c>
      <c r="K83" s="3">
        <v>30478472075</v>
      </c>
    </row>
    <row r="84" spans="1:11" ht="12.75" hidden="1">
      <c r="A84" s="2" t="s">
        <v>71</v>
      </c>
      <c r="B84" s="3">
        <v>671723000</v>
      </c>
      <c r="C84" s="3">
        <v>2471245000</v>
      </c>
      <c r="D84" s="3">
        <v>3713460000</v>
      </c>
      <c r="E84" s="3">
        <v>4043432643</v>
      </c>
      <c r="F84" s="3">
        <v>3473642000</v>
      </c>
      <c r="G84" s="3">
        <v>3473642000</v>
      </c>
      <c r="H84" s="3">
        <v>0</v>
      </c>
      <c r="I84" s="3">
        <v>3728138756</v>
      </c>
      <c r="J84" s="3">
        <v>3728947405</v>
      </c>
      <c r="K84" s="3">
        <v>4388337441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8343022</v>
      </c>
      <c r="C5" s="6">
        <v>8790370</v>
      </c>
      <c r="D5" s="23">
        <v>11604147</v>
      </c>
      <c r="E5" s="24">
        <v>11763260</v>
      </c>
      <c r="F5" s="6">
        <v>11763260</v>
      </c>
      <c r="G5" s="25">
        <v>11763260</v>
      </c>
      <c r="H5" s="26">
        <v>0</v>
      </c>
      <c r="I5" s="24">
        <v>14031760</v>
      </c>
      <c r="J5" s="6">
        <v>14873640</v>
      </c>
      <c r="K5" s="25">
        <v>15766030</v>
      </c>
    </row>
    <row r="6" spans="1:11" ht="13.5">
      <c r="A6" s="22" t="s">
        <v>18</v>
      </c>
      <c r="B6" s="6">
        <v>38879260</v>
      </c>
      <c r="C6" s="6">
        <v>44893523</v>
      </c>
      <c r="D6" s="23">
        <v>53484573</v>
      </c>
      <c r="E6" s="24">
        <v>53456080</v>
      </c>
      <c r="F6" s="6">
        <v>53456080</v>
      </c>
      <c r="G6" s="25">
        <v>53456080</v>
      </c>
      <c r="H6" s="26">
        <v>0</v>
      </c>
      <c r="I6" s="24">
        <v>59347000</v>
      </c>
      <c r="J6" s="6">
        <v>62907850</v>
      </c>
      <c r="K6" s="25">
        <v>66682350</v>
      </c>
    </row>
    <row r="7" spans="1:11" ht="13.5">
      <c r="A7" s="22" t="s">
        <v>19</v>
      </c>
      <c r="B7" s="6">
        <v>727656</v>
      </c>
      <c r="C7" s="6">
        <v>997115</v>
      </c>
      <c r="D7" s="23">
        <v>1636606</v>
      </c>
      <c r="E7" s="24">
        <v>742000</v>
      </c>
      <c r="F7" s="6">
        <v>742000</v>
      </c>
      <c r="G7" s="25">
        <v>742000</v>
      </c>
      <c r="H7" s="26">
        <v>0</v>
      </c>
      <c r="I7" s="24">
        <v>400000</v>
      </c>
      <c r="J7" s="6">
        <v>424000</v>
      </c>
      <c r="K7" s="25">
        <v>449440</v>
      </c>
    </row>
    <row r="8" spans="1:11" ht="13.5">
      <c r="A8" s="22" t="s">
        <v>20</v>
      </c>
      <c r="B8" s="6">
        <v>26845258</v>
      </c>
      <c r="C8" s="6">
        <v>25424691</v>
      </c>
      <c r="D8" s="23">
        <v>40762396</v>
      </c>
      <c r="E8" s="24">
        <v>37405350</v>
      </c>
      <c r="F8" s="6">
        <v>37405350</v>
      </c>
      <c r="G8" s="25">
        <v>37405350</v>
      </c>
      <c r="H8" s="26">
        <v>0</v>
      </c>
      <c r="I8" s="24">
        <v>35899100</v>
      </c>
      <c r="J8" s="6">
        <v>28056050</v>
      </c>
      <c r="K8" s="25">
        <v>28755500</v>
      </c>
    </row>
    <row r="9" spans="1:11" ht="13.5">
      <c r="A9" s="22" t="s">
        <v>21</v>
      </c>
      <c r="B9" s="6">
        <v>12182544</v>
      </c>
      <c r="C9" s="6">
        <v>4408602</v>
      </c>
      <c r="D9" s="23">
        <v>18920365</v>
      </c>
      <c r="E9" s="24">
        <v>10728820</v>
      </c>
      <c r="F9" s="6">
        <v>10728820</v>
      </c>
      <c r="G9" s="25">
        <v>10728820</v>
      </c>
      <c r="H9" s="26">
        <v>0</v>
      </c>
      <c r="I9" s="24">
        <v>13896240</v>
      </c>
      <c r="J9" s="6">
        <v>10446730</v>
      </c>
      <c r="K9" s="25">
        <v>11089190</v>
      </c>
    </row>
    <row r="10" spans="1:11" ht="25.5">
      <c r="A10" s="27" t="s">
        <v>103</v>
      </c>
      <c r="B10" s="28">
        <f>SUM(B5:B9)</f>
        <v>86977740</v>
      </c>
      <c r="C10" s="29">
        <f aca="true" t="shared" si="0" ref="C10:K10">SUM(C5:C9)</f>
        <v>84514301</v>
      </c>
      <c r="D10" s="30">
        <f t="shared" si="0"/>
        <v>126408087</v>
      </c>
      <c r="E10" s="28">
        <f t="shared" si="0"/>
        <v>114095510</v>
      </c>
      <c r="F10" s="29">
        <f t="shared" si="0"/>
        <v>114095510</v>
      </c>
      <c r="G10" s="31">
        <f t="shared" si="0"/>
        <v>114095510</v>
      </c>
      <c r="H10" s="32">
        <f t="shared" si="0"/>
        <v>0</v>
      </c>
      <c r="I10" s="28">
        <f t="shared" si="0"/>
        <v>123574100</v>
      </c>
      <c r="J10" s="29">
        <f t="shared" si="0"/>
        <v>116708270</v>
      </c>
      <c r="K10" s="31">
        <f t="shared" si="0"/>
        <v>122742510</v>
      </c>
    </row>
    <row r="11" spans="1:11" ht="13.5">
      <c r="A11" s="22" t="s">
        <v>22</v>
      </c>
      <c r="B11" s="6">
        <v>29379364</v>
      </c>
      <c r="C11" s="6">
        <v>32995196</v>
      </c>
      <c r="D11" s="23">
        <v>43876410</v>
      </c>
      <c r="E11" s="24">
        <v>40142450</v>
      </c>
      <c r="F11" s="6">
        <v>40142450</v>
      </c>
      <c r="G11" s="25">
        <v>40142450</v>
      </c>
      <c r="H11" s="26">
        <v>0</v>
      </c>
      <c r="I11" s="24">
        <v>46702360</v>
      </c>
      <c r="J11" s="6">
        <v>49691030</v>
      </c>
      <c r="K11" s="25">
        <v>52870910</v>
      </c>
    </row>
    <row r="12" spans="1:11" ht="13.5">
      <c r="A12" s="22" t="s">
        <v>23</v>
      </c>
      <c r="B12" s="6">
        <v>2203693</v>
      </c>
      <c r="C12" s="6">
        <v>2801007</v>
      </c>
      <c r="D12" s="23">
        <v>2738700</v>
      </c>
      <c r="E12" s="24">
        <v>2620750</v>
      </c>
      <c r="F12" s="6">
        <v>2620750</v>
      </c>
      <c r="G12" s="25">
        <v>2620750</v>
      </c>
      <c r="H12" s="26">
        <v>0</v>
      </c>
      <c r="I12" s="24">
        <v>2891443</v>
      </c>
      <c r="J12" s="6">
        <v>3064960</v>
      </c>
      <c r="K12" s="25">
        <v>3248880</v>
      </c>
    </row>
    <row r="13" spans="1:11" ht="13.5">
      <c r="A13" s="22" t="s">
        <v>104</v>
      </c>
      <c r="B13" s="6">
        <v>8507061</v>
      </c>
      <c r="C13" s="6">
        <v>8256420</v>
      </c>
      <c r="D13" s="23">
        <v>12941129</v>
      </c>
      <c r="E13" s="24">
        <v>8748300</v>
      </c>
      <c r="F13" s="6">
        <v>8748300</v>
      </c>
      <c r="G13" s="25">
        <v>8748300</v>
      </c>
      <c r="H13" s="26">
        <v>0</v>
      </c>
      <c r="I13" s="24">
        <v>9723120</v>
      </c>
      <c r="J13" s="6">
        <v>10306590</v>
      </c>
      <c r="K13" s="25">
        <v>10925060</v>
      </c>
    </row>
    <row r="14" spans="1:11" ht="13.5">
      <c r="A14" s="22" t="s">
        <v>24</v>
      </c>
      <c r="B14" s="6">
        <v>2896303</v>
      </c>
      <c r="C14" s="6">
        <v>3675601</v>
      </c>
      <c r="D14" s="23">
        <v>4439267</v>
      </c>
      <c r="E14" s="24">
        <v>1178810</v>
      </c>
      <c r="F14" s="6">
        <v>1178810</v>
      </c>
      <c r="G14" s="25">
        <v>1178810</v>
      </c>
      <c r="H14" s="26">
        <v>0</v>
      </c>
      <c r="I14" s="24">
        <v>1030920</v>
      </c>
      <c r="J14" s="6">
        <v>940030</v>
      </c>
      <c r="K14" s="25">
        <v>837060</v>
      </c>
    </row>
    <row r="15" spans="1:11" ht="13.5">
      <c r="A15" s="22" t="s">
        <v>25</v>
      </c>
      <c r="B15" s="6">
        <v>22326126</v>
      </c>
      <c r="C15" s="6">
        <v>20746660</v>
      </c>
      <c r="D15" s="23">
        <v>22434310</v>
      </c>
      <c r="E15" s="24">
        <v>29272410</v>
      </c>
      <c r="F15" s="6">
        <v>29272410</v>
      </c>
      <c r="G15" s="25">
        <v>29272410</v>
      </c>
      <c r="H15" s="26">
        <v>0</v>
      </c>
      <c r="I15" s="24">
        <v>29842000</v>
      </c>
      <c r="J15" s="6">
        <v>31632700</v>
      </c>
      <c r="K15" s="25">
        <v>33530880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34045656</v>
      </c>
      <c r="C17" s="6">
        <v>39528056</v>
      </c>
      <c r="D17" s="23">
        <v>59687763</v>
      </c>
      <c r="E17" s="24">
        <v>32193290</v>
      </c>
      <c r="F17" s="6">
        <v>32193290</v>
      </c>
      <c r="G17" s="25">
        <v>32193290</v>
      </c>
      <c r="H17" s="26">
        <v>0</v>
      </c>
      <c r="I17" s="24">
        <v>35162610</v>
      </c>
      <c r="J17" s="6">
        <v>28451970</v>
      </c>
      <c r="K17" s="25">
        <v>30364890</v>
      </c>
    </row>
    <row r="18" spans="1:11" ht="13.5">
      <c r="A18" s="34" t="s">
        <v>28</v>
      </c>
      <c r="B18" s="35">
        <f>SUM(B11:B17)</f>
        <v>99358203</v>
      </c>
      <c r="C18" s="36">
        <f aca="true" t="shared" si="1" ref="C18:K18">SUM(C11:C17)</f>
        <v>108002940</v>
      </c>
      <c r="D18" s="37">
        <f t="shared" si="1"/>
        <v>146117579</v>
      </c>
      <c r="E18" s="35">
        <f t="shared" si="1"/>
        <v>114156010</v>
      </c>
      <c r="F18" s="36">
        <f t="shared" si="1"/>
        <v>114156010</v>
      </c>
      <c r="G18" s="38">
        <f t="shared" si="1"/>
        <v>114156010</v>
      </c>
      <c r="H18" s="39">
        <f t="shared" si="1"/>
        <v>0</v>
      </c>
      <c r="I18" s="35">
        <f t="shared" si="1"/>
        <v>125352453</v>
      </c>
      <c r="J18" s="36">
        <f t="shared" si="1"/>
        <v>124087280</v>
      </c>
      <c r="K18" s="38">
        <f t="shared" si="1"/>
        <v>131777680</v>
      </c>
    </row>
    <row r="19" spans="1:11" ht="13.5">
      <c r="A19" s="34" t="s">
        <v>29</v>
      </c>
      <c r="B19" s="40">
        <f>+B10-B18</f>
        <v>-12380463</v>
      </c>
      <c r="C19" s="41">
        <f aca="true" t="shared" si="2" ref="C19:K19">+C10-C18</f>
        <v>-23488639</v>
      </c>
      <c r="D19" s="42">
        <f t="shared" si="2"/>
        <v>-19709492</v>
      </c>
      <c r="E19" s="40">
        <f t="shared" si="2"/>
        <v>-60500</v>
      </c>
      <c r="F19" s="41">
        <f t="shared" si="2"/>
        <v>-60500</v>
      </c>
      <c r="G19" s="43">
        <f t="shared" si="2"/>
        <v>-60500</v>
      </c>
      <c r="H19" s="44">
        <f t="shared" si="2"/>
        <v>0</v>
      </c>
      <c r="I19" s="40">
        <f t="shared" si="2"/>
        <v>-1778353</v>
      </c>
      <c r="J19" s="41">
        <f t="shared" si="2"/>
        <v>-7379010</v>
      </c>
      <c r="K19" s="43">
        <f t="shared" si="2"/>
        <v>-9035170</v>
      </c>
    </row>
    <row r="20" spans="1:11" ht="13.5">
      <c r="A20" s="22" t="s">
        <v>30</v>
      </c>
      <c r="B20" s="24">
        <v>15165329</v>
      </c>
      <c r="C20" s="6">
        <v>34160326</v>
      </c>
      <c r="D20" s="23">
        <v>27844623</v>
      </c>
      <c r="E20" s="24">
        <v>24926650</v>
      </c>
      <c r="F20" s="6">
        <v>24926650</v>
      </c>
      <c r="G20" s="25">
        <v>24926650</v>
      </c>
      <c r="H20" s="26">
        <v>0</v>
      </c>
      <c r="I20" s="24">
        <v>28664902</v>
      </c>
      <c r="J20" s="6">
        <v>41785950</v>
      </c>
      <c r="K20" s="25">
        <v>100893500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2784866</v>
      </c>
      <c r="C22" s="52">
        <f aca="true" t="shared" si="3" ref="C22:K22">SUM(C19:C21)</f>
        <v>10671687</v>
      </c>
      <c r="D22" s="53">
        <f t="shared" si="3"/>
        <v>8135131</v>
      </c>
      <c r="E22" s="51">
        <f t="shared" si="3"/>
        <v>24866150</v>
      </c>
      <c r="F22" s="52">
        <f t="shared" si="3"/>
        <v>24866150</v>
      </c>
      <c r="G22" s="54">
        <f t="shared" si="3"/>
        <v>24866150</v>
      </c>
      <c r="H22" s="55">
        <f t="shared" si="3"/>
        <v>0</v>
      </c>
      <c r="I22" s="51">
        <f t="shared" si="3"/>
        <v>26886549</v>
      </c>
      <c r="J22" s="52">
        <f t="shared" si="3"/>
        <v>34406940</v>
      </c>
      <c r="K22" s="54">
        <f t="shared" si="3"/>
        <v>91858330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2784866</v>
      </c>
      <c r="C24" s="41">
        <f aca="true" t="shared" si="4" ref="C24:K24">SUM(C22:C23)</f>
        <v>10671687</v>
      </c>
      <c r="D24" s="42">
        <f t="shared" si="4"/>
        <v>8135131</v>
      </c>
      <c r="E24" s="40">
        <f t="shared" si="4"/>
        <v>24866150</v>
      </c>
      <c r="F24" s="41">
        <f t="shared" si="4"/>
        <v>24866150</v>
      </c>
      <c r="G24" s="43">
        <f t="shared" si="4"/>
        <v>24866150</v>
      </c>
      <c r="H24" s="44">
        <f t="shared" si="4"/>
        <v>0</v>
      </c>
      <c r="I24" s="40">
        <f t="shared" si="4"/>
        <v>26886549</v>
      </c>
      <c r="J24" s="41">
        <f t="shared" si="4"/>
        <v>34406940</v>
      </c>
      <c r="K24" s="43">
        <f t="shared" si="4"/>
        <v>91858330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15165329</v>
      </c>
      <c r="C27" s="7">
        <v>18576993</v>
      </c>
      <c r="D27" s="64">
        <v>28137600</v>
      </c>
      <c r="E27" s="65">
        <v>25476650</v>
      </c>
      <c r="F27" s="7">
        <v>25476650</v>
      </c>
      <c r="G27" s="66">
        <v>25476650</v>
      </c>
      <c r="H27" s="67">
        <v>0</v>
      </c>
      <c r="I27" s="65">
        <v>30544900</v>
      </c>
      <c r="J27" s="7">
        <v>42474950</v>
      </c>
      <c r="K27" s="66">
        <v>101623850</v>
      </c>
    </row>
    <row r="28" spans="1:11" ht="13.5">
      <c r="A28" s="68" t="s">
        <v>30</v>
      </c>
      <c r="B28" s="6">
        <v>15165329</v>
      </c>
      <c r="C28" s="6">
        <v>18484978</v>
      </c>
      <c r="D28" s="23">
        <v>27844623</v>
      </c>
      <c r="E28" s="24">
        <v>24926650</v>
      </c>
      <c r="F28" s="6">
        <v>24926650</v>
      </c>
      <c r="G28" s="25">
        <v>24926650</v>
      </c>
      <c r="H28" s="26">
        <v>0</v>
      </c>
      <c r="I28" s="24">
        <v>28664900</v>
      </c>
      <c r="J28" s="6">
        <v>41785950</v>
      </c>
      <c r="K28" s="25">
        <v>100893500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92015</v>
      </c>
      <c r="D31" s="23">
        <v>292977</v>
      </c>
      <c r="E31" s="24">
        <v>550000</v>
      </c>
      <c r="F31" s="6">
        <v>550000</v>
      </c>
      <c r="G31" s="25">
        <v>550000</v>
      </c>
      <c r="H31" s="26">
        <v>0</v>
      </c>
      <c r="I31" s="24">
        <v>1880000</v>
      </c>
      <c r="J31" s="6">
        <v>689000</v>
      </c>
      <c r="K31" s="25">
        <v>730350</v>
      </c>
    </row>
    <row r="32" spans="1:11" ht="13.5">
      <c r="A32" s="34" t="s">
        <v>36</v>
      </c>
      <c r="B32" s="7">
        <f>SUM(B28:B31)</f>
        <v>15165329</v>
      </c>
      <c r="C32" s="7">
        <f aca="true" t="shared" si="5" ref="C32:K32">SUM(C28:C31)</f>
        <v>18576993</v>
      </c>
      <c r="D32" s="64">
        <f t="shared" si="5"/>
        <v>28137600</v>
      </c>
      <c r="E32" s="65">
        <f t="shared" si="5"/>
        <v>25476650</v>
      </c>
      <c r="F32" s="7">
        <f t="shared" si="5"/>
        <v>25476650</v>
      </c>
      <c r="G32" s="66">
        <f t="shared" si="5"/>
        <v>25476650</v>
      </c>
      <c r="H32" s="67">
        <f t="shared" si="5"/>
        <v>0</v>
      </c>
      <c r="I32" s="65">
        <f t="shared" si="5"/>
        <v>30544900</v>
      </c>
      <c r="J32" s="7">
        <f t="shared" si="5"/>
        <v>42474950</v>
      </c>
      <c r="K32" s="66">
        <f t="shared" si="5"/>
        <v>101623850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15742593</v>
      </c>
      <c r="C35" s="6">
        <v>33268736</v>
      </c>
      <c r="D35" s="23">
        <v>25674315</v>
      </c>
      <c r="E35" s="24">
        <v>33013974</v>
      </c>
      <c r="F35" s="6">
        <v>33013974</v>
      </c>
      <c r="G35" s="25">
        <v>33013974</v>
      </c>
      <c r="H35" s="26">
        <v>62613655</v>
      </c>
      <c r="I35" s="24">
        <v>25674315</v>
      </c>
      <c r="J35" s="6">
        <v>24244391</v>
      </c>
      <c r="K35" s="25">
        <v>24244391</v>
      </c>
    </row>
    <row r="36" spans="1:11" ht="13.5">
      <c r="A36" s="22" t="s">
        <v>39</v>
      </c>
      <c r="B36" s="6">
        <v>221813111</v>
      </c>
      <c r="C36" s="6">
        <v>236048808</v>
      </c>
      <c r="D36" s="23">
        <v>259497623</v>
      </c>
      <c r="E36" s="24">
        <v>227297626</v>
      </c>
      <c r="F36" s="6">
        <v>227297626</v>
      </c>
      <c r="G36" s="25">
        <v>227297626</v>
      </c>
      <c r="H36" s="26">
        <v>278755329</v>
      </c>
      <c r="I36" s="24">
        <v>257485248</v>
      </c>
      <c r="J36" s="6">
        <v>294645418</v>
      </c>
      <c r="K36" s="25">
        <v>396269268</v>
      </c>
    </row>
    <row r="37" spans="1:11" ht="13.5">
      <c r="A37" s="22" t="s">
        <v>40</v>
      </c>
      <c r="B37" s="6">
        <v>37143247</v>
      </c>
      <c r="C37" s="6">
        <v>49497523</v>
      </c>
      <c r="D37" s="23">
        <v>55305269</v>
      </c>
      <c r="E37" s="24">
        <v>63280696</v>
      </c>
      <c r="F37" s="6">
        <v>63280696</v>
      </c>
      <c r="G37" s="25">
        <v>63280696</v>
      </c>
      <c r="H37" s="26">
        <v>129562370</v>
      </c>
      <c r="I37" s="24">
        <v>41291880</v>
      </c>
      <c r="J37" s="6">
        <v>41382780</v>
      </c>
      <c r="K37" s="25">
        <v>41485740</v>
      </c>
    </row>
    <row r="38" spans="1:11" ht="13.5">
      <c r="A38" s="22" t="s">
        <v>41</v>
      </c>
      <c r="B38" s="6">
        <v>18512191</v>
      </c>
      <c r="C38" s="6">
        <v>20006877</v>
      </c>
      <c r="D38" s="23">
        <v>21918394</v>
      </c>
      <c r="E38" s="24">
        <v>16138486</v>
      </c>
      <c r="F38" s="6">
        <v>16138486</v>
      </c>
      <c r="G38" s="25">
        <v>16138486</v>
      </c>
      <c r="H38" s="26">
        <v>24245140</v>
      </c>
      <c r="I38" s="24">
        <v>32345346</v>
      </c>
      <c r="J38" s="6">
        <v>31569366</v>
      </c>
      <c r="K38" s="25">
        <v>30690426</v>
      </c>
    </row>
    <row r="39" spans="1:11" ht="13.5">
      <c r="A39" s="22" t="s">
        <v>42</v>
      </c>
      <c r="B39" s="6">
        <v>181900266</v>
      </c>
      <c r="C39" s="6">
        <v>199813144</v>
      </c>
      <c r="D39" s="23">
        <v>207948275</v>
      </c>
      <c r="E39" s="24">
        <v>180892418</v>
      </c>
      <c r="F39" s="6">
        <v>180892418</v>
      </c>
      <c r="G39" s="25">
        <v>180892418</v>
      </c>
      <c r="H39" s="26">
        <v>187561473</v>
      </c>
      <c r="I39" s="24">
        <v>209522337</v>
      </c>
      <c r="J39" s="6">
        <v>245937663</v>
      </c>
      <c r="K39" s="25">
        <v>348337493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18400393</v>
      </c>
      <c r="C42" s="6">
        <v>29002921</v>
      </c>
      <c r="D42" s="23">
        <v>18754200</v>
      </c>
      <c r="E42" s="24">
        <v>-366160</v>
      </c>
      <c r="F42" s="6">
        <v>-366160</v>
      </c>
      <c r="G42" s="25">
        <v>-366160</v>
      </c>
      <c r="H42" s="26">
        <v>21991774</v>
      </c>
      <c r="I42" s="24">
        <v>23009677</v>
      </c>
      <c r="J42" s="6">
        <v>38918884</v>
      </c>
      <c r="K42" s="25">
        <v>98013743</v>
      </c>
    </row>
    <row r="43" spans="1:11" ht="13.5">
      <c r="A43" s="22" t="s">
        <v>45</v>
      </c>
      <c r="B43" s="6">
        <v>-11802165</v>
      </c>
      <c r="C43" s="6">
        <v>-21302615</v>
      </c>
      <c r="D43" s="23">
        <v>-27153178</v>
      </c>
      <c r="E43" s="24">
        <v>-21476650</v>
      </c>
      <c r="F43" s="6">
        <v>-21476650</v>
      </c>
      <c r="G43" s="25">
        <v>-21476650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-7456546</v>
      </c>
      <c r="C44" s="6">
        <v>1103411</v>
      </c>
      <c r="D44" s="23">
        <v>418849</v>
      </c>
      <c r="E44" s="24">
        <v>-533975</v>
      </c>
      <c r="F44" s="6">
        <v>-533975</v>
      </c>
      <c r="G44" s="25">
        <v>-533975</v>
      </c>
      <c r="H44" s="26">
        <v>-139178</v>
      </c>
      <c r="I44" s="24">
        <v>-685081</v>
      </c>
      <c r="J44" s="6">
        <v>-775970</v>
      </c>
      <c r="K44" s="25">
        <v>-878940</v>
      </c>
    </row>
    <row r="45" spans="1:11" ht="13.5">
      <c r="A45" s="34" t="s">
        <v>47</v>
      </c>
      <c r="B45" s="7">
        <v>606332</v>
      </c>
      <c r="C45" s="7">
        <v>9410053</v>
      </c>
      <c r="D45" s="64">
        <v>1429924</v>
      </c>
      <c r="E45" s="65">
        <v>-7352500</v>
      </c>
      <c r="F45" s="7">
        <v>-7352500</v>
      </c>
      <c r="G45" s="66">
        <v>-7352500</v>
      </c>
      <c r="H45" s="67">
        <v>23017589</v>
      </c>
      <c r="I45" s="65">
        <v>14972101</v>
      </c>
      <c r="J45" s="7">
        <v>53115015</v>
      </c>
      <c r="K45" s="66">
        <v>150249818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4170847</v>
      </c>
      <c r="C48" s="6">
        <v>13453844</v>
      </c>
      <c r="D48" s="23">
        <v>6016131</v>
      </c>
      <c r="E48" s="24">
        <v>-27899228</v>
      </c>
      <c r="F48" s="6">
        <v>-27899228</v>
      </c>
      <c r="G48" s="25">
        <v>-27899228</v>
      </c>
      <c r="H48" s="26">
        <v>11247672</v>
      </c>
      <c r="I48" s="24">
        <v>6744704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23105342.1502485</v>
      </c>
      <c r="C49" s="6">
        <f aca="true" t="shared" si="6" ref="C49:K49">+C75</f>
        <v>25696932.123909928</v>
      </c>
      <c r="D49" s="23">
        <f t="shared" si="6"/>
        <v>31155823.058789067</v>
      </c>
      <c r="E49" s="24">
        <f t="shared" si="6"/>
        <v>13394976.99201068</v>
      </c>
      <c r="F49" s="6">
        <f t="shared" si="6"/>
        <v>13394976.99201068</v>
      </c>
      <c r="G49" s="25">
        <f t="shared" si="6"/>
        <v>13394976.99201068</v>
      </c>
      <c r="H49" s="26">
        <f t="shared" si="6"/>
        <v>119262385</v>
      </c>
      <c r="I49" s="24">
        <f t="shared" si="6"/>
        <v>21511755.664812922</v>
      </c>
      <c r="J49" s="6">
        <f t="shared" si="6"/>
        <v>20746940.428360734</v>
      </c>
      <c r="K49" s="25">
        <f t="shared" si="6"/>
        <v>20750271.895739112</v>
      </c>
    </row>
    <row r="50" spans="1:11" ht="13.5">
      <c r="A50" s="34" t="s">
        <v>51</v>
      </c>
      <c r="B50" s="7">
        <f>+B48-B49</f>
        <v>-18934495.1502485</v>
      </c>
      <c r="C50" s="7">
        <f aca="true" t="shared" si="7" ref="C50:K50">+C48-C49</f>
        <v>-12243088.123909928</v>
      </c>
      <c r="D50" s="64">
        <f t="shared" si="7"/>
        <v>-25139692.058789067</v>
      </c>
      <c r="E50" s="65">
        <f t="shared" si="7"/>
        <v>-41294204.99201068</v>
      </c>
      <c r="F50" s="7">
        <f t="shared" si="7"/>
        <v>-41294204.99201068</v>
      </c>
      <c r="G50" s="66">
        <f t="shared" si="7"/>
        <v>-41294204.99201068</v>
      </c>
      <c r="H50" s="67">
        <f t="shared" si="7"/>
        <v>-108014713</v>
      </c>
      <c r="I50" s="65">
        <f t="shared" si="7"/>
        <v>-14767051.664812922</v>
      </c>
      <c r="J50" s="7">
        <f t="shared" si="7"/>
        <v>-20746940.428360734</v>
      </c>
      <c r="K50" s="66">
        <f t="shared" si="7"/>
        <v>-20750271.895739112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218153457</v>
      </c>
      <c r="C53" s="6">
        <v>230586259</v>
      </c>
      <c r="D53" s="23">
        <v>198543510</v>
      </c>
      <c r="E53" s="24">
        <v>223253835</v>
      </c>
      <c r="F53" s="6">
        <v>223253835</v>
      </c>
      <c r="G53" s="25">
        <v>223253835</v>
      </c>
      <c r="H53" s="26">
        <v>197777185</v>
      </c>
      <c r="I53" s="24">
        <v>327416033</v>
      </c>
      <c r="J53" s="6">
        <v>380196703</v>
      </c>
      <c r="K53" s="25">
        <v>492744683</v>
      </c>
    </row>
    <row r="54" spans="1:11" ht="13.5">
      <c r="A54" s="22" t="s">
        <v>104</v>
      </c>
      <c r="B54" s="6">
        <v>8507061</v>
      </c>
      <c r="C54" s="6">
        <v>8256420</v>
      </c>
      <c r="D54" s="23">
        <v>12941129</v>
      </c>
      <c r="E54" s="24">
        <v>8748300</v>
      </c>
      <c r="F54" s="6">
        <v>8748300</v>
      </c>
      <c r="G54" s="25">
        <v>8748300</v>
      </c>
      <c r="H54" s="26">
        <v>0</v>
      </c>
      <c r="I54" s="24">
        <v>9723120</v>
      </c>
      <c r="J54" s="6">
        <v>10306590</v>
      </c>
      <c r="K54" s="25">
        <v>10925060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6779253</v>
      </c>
      <c r="F55" s="6">
        <v>6779253</v>
      </c>
      <c r="G55" s="25">
        <v>6779253</v>
      </c>
      <c r="H55" s="26">
        <v>0</v>
      </c>
      <c r="I55" s="24">
        <v>7771766</v>
      </c>
      <c r="J55" s="6">
        <v>10000000</v>
      </c>
      <c r="K55" s="25">
        <v>53920000</v>
      </c>
    </row>
    <row r="56" spans="1:11" ht="13.5">
      <c r="A56" s="22" t="s">
        <v>55</v>
      </c>
      <c r="B56" s="6">
        <v>6074939</v>
      </c>
      <c r="C56" s="6">
        <v>1660298</v>
      </c>
      <c r="D56" s="23">
        <v>2034249</v>
      </c>
      <c r="E56" s="24">
        <v>3371540</v>
      </c>
      <c r="F56" s="6">
        <v>3371540</v>
      </c>
      <c r="G56" s="25">
        <v>3371540</v>
      </c>
      <c r="H56" s="26">
        <v>0</v>
      </c>
      <c r="I56" s="24">
        <v>3348660</v>
      </c>
      <c r="J56" s="6">
        <v>3549740</v>
      </c>
      <c r="K56" s="25">
        <v>3762940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0.6877751282580834</v>
      </c>
      <c r="C70" s="5">
        <f aca="true" t="shared" si="8" ref="C70:K70">IF(ISERROR(C71/C72),0,(C71/C72))</f>
        <v>0.7162407295469062</v>
      </c>
      <c r="D70" s="5">
        <f t="shared" si="8"/>
        <v>0.658417371194511</v>
      </c>
      <c r="E70" s="5">
        <f t="shared" si="8"/>
        <v>0.5251677064987487</v>
      </c>
      <c r="F70" s="5">
        <f t="shared" si="8"/>
        <v>0.5251677064987487</v>
      </c>
      <c r="G70" s="5">
        <f t="shared" si="8"/>
        <v>0.5251677064987487</v>
      </c>
      <c r="H70" s="5">
        <f t="shared" si="8"/>
        <v>0</v>
      </c>
      <c r="I70" s="5">
        <f t="shared" si="8"/>
        <v>0.8384122469456236</v>
      </c>
      <c r="J70" s="5">
        <f t="shared" si="8"/>
        <v>0.8719932352709825</v>
      </c>
      <c r="K70" s="5">
        <f t="shared" si="8"/>
        <v>0.871846959462385</v>
      </c>
    </row>
    <row r="71" spans="1:11" ht="12.75" hidden="1">
      <c r="A71" s="1" t="s">
        <v>110</v>
      </c>
      <c r="B71" s="1">
        <f>+B83</f>
        <v>40831829</v>
      </c>
      <c r="C71" s="1">
        <f aca="true" t="shared" si="9" ref="C71:K71">+C83</f>
        <v>41608211</v>
      </c>
      <c r="D71" s="1">
        <f t="shared" si="9"/>
        <v>55280575</v>
      </c>
      <c r="E71" s="1">
        <f t="shared" si="9"/>
        <v>39885521</v>
      </c>
      <c r="F71" s="1">
        <f t="shared" si="9"/>
        <v>39885521</v>
      </c>
      <c r="G71" s="1">
        <f t="shared" si="9"/>
        <v>39885521</v>
      </c>
      <c r="H71" s="1">
        <f t="shared" si="9"/>
        <v>64731191</v>
      </c>
      <c r="I71" s="1">
        <f t="shared" si="9"/>
        <v>69773296</v>
      </c>
      <c r="J71" s="1">
        <f t="shared" si="9"/>
        <v>76934411</v>
      </c>
      <c r="K71" s="1">
        <f t="shared" si="9"/>
        <v>81550446</v>
      </c>
    </row>
    <row r="72" spans="1:11" ht="12.75" hidden="1">
      <c r="A72" s="1" t="s">
        <v>111</v>
      </c>
      <c r="B72" s="1">
        <f>+B77</f>
        <v>59367993</v>
      </c>
      <c r="C72" s="1">
        <f aca="true" t="shared" si="10" ref="C72:K72">+C77</f>
        <v>58092495</v>
      </c>
      <c r="D72" s="1">
        <f t="shared" si="10"/>
        <v>83959776</v>
      </c>
      <c r="E72" s="1">
        <f t="shared" si="10"/>
        <v>75948160</v>
      </c>
      <c r="F72" s="1">
        <f t="shared" si="10"/>
        <v>75948160</v>
      </c>
      <c r="G72" s="1">
        <f t="shared" si="10"/>
        <v>75948160</v>
      </c>
      <c r="H72" s="1">
        <f t="shared" si="10"/>
        <v>0</v>
      </c>
      <c r="I72" s="1">
        <f t="shared" si="10"/>
        <v>83220750</v>
      </c>
      <c r="J72" s="1">
        <f t="shared" si="10"/>
        <v>88228220</v>
      </c>
      <c r="K72" s="1">
        <f t="shared" si="10"/>
        <v>93537570</v>
      </c>
    </row>
    <row r="73" spans="1:11" ht="12.75" hidden="1">
      <c r="A73" s="1" t="s">
        <v>112</v>
      </c>
      <c r="B73" s="1">
        <f>+B74</f>
        <v>6148196.666666668</v>
      </c>
      <c r="C73" s="1">
        <f aca="true" t="shared" si="11" ref="C73:K73">+(C78+C80+C81+C82)-(B78+B80+B81+B82)</f>
        <v>9488613</v>
      </c>
      <c r="D73" s="1">
        <f t="shared" si="11"/>
        <v>-157578</v>
      </c>
      <c r="E73" s="1">
        <f t="shared" si="11"/>
        <v>10238729</v>
      </c>
      <c r="F73" s="1">
        <f>+(F78+F80+F81+F82)-(D78+D80+D81+D82)</f>
        <v>10238729</v>
      </c>
      <c r="G73" s="1">
        <f>+(G78+G80+G81+G82)-(D78+D80+D81+D82)</f>
        <v>10238729</v>
      </c>
      <c r="H73" s="1">
        <f>+(H78+H80+H81+H82)-(D78+D80+D81+D82)</f>
        <v>18489426</v>
      </c>
      <c r="I73" s="1">
        <f>+(I78+I80+I81+I82)-(E78+E80+E81+E82)</f>
        <v>-10238729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113</v>
      </c>
      <c r="B74" s="1">
        <f>+TREND(C74:E74)</f>
        <v>6148196.666666668</v>
      </c>
      <c r="C74" s="1">
        <f>+C73</f>
        <v>9488613</v>
      </c>
      <c r="D74" s="1">
        <f aca="true" t="shared" si="12" ref="D74:K74">+D73</f>
        <v>-157578</v>
      </c>
      <c r="E74" s="1">
        <f t="shared" si="12"/>
        <v>10238729</v>
      </c>
      <c r="F74" s="1">
        <f t="shared" si="12"/>
        <v>10238729</v>
      </c>
      <c r="G74" s="1">
        <f t="shared" si="12"/>
        <v>10238729</v>
      </c>
      <c r="H74" s="1">
        <f t="shared" si="12"/>
        <v>18489426</v>
      </c>
      <c r="I74" s="1">
        <f t="shared" si="12"/>
        <v>-10238729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114</v>
      </c>
      <c r="B75" s="1">
        <f>+B84-(((B80+B81+B78)*B70)-B79)</f>
        <v>23105342.1502485</v>
      </c>
      <c r="C75" s="1">
        <f aca="true" t="shared" si="13" ref="C75:K75">+C84-(((C80+C81+C78)*C70)-C79)</f>
        <v>25696932.123909928</v>
      </c>
      <c r="D75" s="1">
        <f t="shared" si="13"/>
        <v>31155823.058789067</v>
      </c>
      <c r="E75" s="1">
        <f t="shared" si="13"/>
        <v>13394976.99201068</v>
      </c>
      <c r="F75" s="1">
        <f t="shared" si="13"/>
        <v>13394976.99201068</v>
      </c>
      <c r="G75" s="1">
        <f t="shared" si="13"/>
        <v>13394976.99201068</v>
      </c>
      <c r="H75" s="1">
        <f t="shared" si="13"/>
        <v>119262385</v>
      </c>
      <c r="I75" s="1">
        <f t="shared" si="13"/>
        <v>21511755.664812922</v>
      </c>
      <c r="J75" s="1">
        <f t="shared" si="13"/>
        <v>20746940.428360734</v>
      </c>
      <c r="K75" s="1">
        <f t="shared" si="13"/>
        <v>20750271.895739112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59367993</v>
      </c>
      <c r="C77" s="3">
        <v>58092495</v>
      </c>
      <c r="D77" s="3">
        <v>83959776</v>
      </c>
      <c r="E77" s="3">
        <v>75948160</v>
      </c>
      <c r="F77" s="3">
        <v>75948160</v>
      </c>
      <c r="G77" s="3">
        <v>75948160</v>
      </c>
      <c r="H77" s="3">
        <v>0</v>
      </c>
      <c r="I77" s="3">
        <v>83220750</v>
      </c>
      <c r="J77" s="3">
        <v>88228220</v>
      </c>
      <c r="K77" s="3">
        <v>93537570</v>
      </c>
    </row>
    <row r="78" spans="1:11" ht="12.75" hidden="1">
      <c r="A78" s="2" t="s">
        <v>65</v>
      </c>
      <c r="B78" s="3">
        <v>6597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32349511</v>
      </c>
      <c r="C79" s="3">
        <v>42122354</v>
      </c>
      <c r="D79" s="3">
        <v>46151440</v>
      </c>
      <c r="E79" s="3">
        <v>30732850</v>
      </c>
      <c r="F79" s="3">
        <v>30732850</v>
      </c>
      <c r="G79" s="3">
        <v>30732850</v>
      </c>
      <c r="H79" s="3">
        <v>119262385</v>
      </c>
      <c r="I79" s="3">
        <v>40606800</v>
      </c>
      <c r="J79" s="3">
        <v>40606800</v>
      </c>
      <c r="K79" s="3">
        <v>40606800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33013974</v>
      </c>
      <c r="F80" s="3">
        <v>33013974</v>
      </c>
      <c r="G80" s="3">
        <v>33013974</v>
      </c>
      <c r="H80" s="3">
        <v>27130749</v>
      </c>
      <c r="I80" s="3">
        <v>13056016</v>
      </c>
      <c r="J80" s="3">
        <v>13056016</v>
      </c>
      <c r="K80" s="3">
        <v>13056016</v>
      </c>
    </row>
    <row r="81" spans="1:11" ht="12.75" hidden="1">
      <c r="A81" s="2" t="s">
        <v>68</v>
      </c>
      <c r="B81" s="3">
        <v>13434088</v>
      </c>
      <c r="C81" s="3">
        <v>22932823</v>
      </c>
      <c r="D81" s="3">
        <v>22775245</v>
      </c>
      <c r="E81" s="3">
        <v>0</v>
      </c>
      <c r="F81" s="3">
        <v>0</v>
      </c>
      <c r="G81" s="3">
        <v>0</v>
      </c>
      <c r="H81" s="3">
        <v>14131736</v>
      </c>
      <c r="I81" s="3">
        <v>9719229</v>
      </c>
      <c r="J81" s="3">
        <v>9719229</v>
      </c>
      <c r="K81" s="3">
        <v>9719229</v>
      </c>
    </row>
    <row r="82" spans="1:11" ht="12.75" hidden="1">
      <c r="A82" s="2" t="s">
        <v>69</v>
      </c>
      <c r="B82" s="3">
        <v>3525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2186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40831829</v>
      </c>
      <c r="C83" s="3">
        <v>41608211</v>
      </c>
      <c r="D83" s="3">
        <v>55280575</v>
      </c>
      <c r="E83" s="3">
        <v>39885521</v>
      </c>
      <c r="F83" s="3">
        <v>39885521</v>
      </c>
      <c r="G83" s="3">
        <v>39885521</v>
      </c>
      <c r="H83" s="3">
        <v>64731191</v>
      </c>
      <c r="I83" s="3">
        <v>69773296</v>
      </c>
      <c r="J83" s="3">
        <v>76934411</v>
      </c>
      <c r="K83" s="3">
        <v>81550446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47330220</v>
      </c>
      <c r="C5" s="6">
        <v>51271863</v>
      </c>
      <c r="D5" s="23">
        <v>55325463</v>
      </c>
      <c r="E5" s="24">
        <v>62673767</v>
      </c>
      <c r="F5" s="6">
        <v>62173767</v>
      </c>
      <c r="G5" s="25">
        <v>62173767</v>
      </c>
      <c r="H5" s="26">
        <v>0</v>
      </c>
      <c r="I5" s="24">
        <v>67247567</v>
      </c>
      <c r="J5" s="6">
        <v>72627373</v>
      </c>
      <c r="K5" s="25">
        <v>78437563</v>
      </c>
    </row>
    <row r="6" spans="1:11" ht="13.5">
      <c r="A6" s="22" t="s">
        <v>18</v>
      </c>
      <c r="B6" s="6">
        <v>137334717</v>
      </c>
      <c r="C6" s="6">
        <v>152372016</v>
      </c>
      <c r="D6" s="23">
        <v>148435012</v>
      </c>
      <c r="E6" s="24">
        <v>172449789</v>
      </c>
      <c r="F6" s="6">
        <v>172258066</v>
      </c>
      <c r="G6" s="25">
        <v>172258066</v>
      </c>
      <c r="H6" s="26">
        <v>0</v>
      </c>
      <c r="I6" s="24">
        <v>190999655</v>
      </c>
      <c r="J6" s="6">
        <v>206291788</v>
      </c>
      <c r="K6" s="25">
        <v>222808213</v>
      </c>
    </row>
    <row r="7" spans="1:11" ht="13.5">
      <c r="A7" s="22" t="s">
        <v>19</v>
      </c>
      <c r="B7" s="6">
        <v>3613812</v>
      </c>
      <c r="C7" s="6">
        <v>2981375</v>
      </c>
      <c r="D7" s="23">
        <v>3336129</v>
      </c>
      <c r="E7" s="24">
        <v>2580000</v>
      </c>
      <c r="F7" s="6">
        <v>2580000</v>
      </c>
      <c r="G7" s="25">
        <v>2580000</v>
      </c>
      <c r="H7" s="26">
        <v>0</v>
      </c>
      <c r="I7" s="24">
        <v>3050000</v>
      </c>
      <c r="J7" s="6">
        <v>3243000</v>
      </c>
      <c r="K7" s="25">
        <v>3495000</v>
      </c>
    </row>
    <row r="8" spans="1:11" ht="13.5">
      <c r="A8" s="22" t="s">
        <v>20</v>
      </c>
      <c r="B8" s="6">
        <v>58184221</v>
      </c>
      <c r="C8" s="6">
        <v>54854576</v>
      </c>
      <c r="D8" s="23">
        <v>45384930</v>
      </c>
      <c r="E8" s="24">
        <v>51637048</v>
      </c>
      <c r="F8" s="6">
        <v>64128747</v>
      </c>
      <c r="G8" s="25">
        <v>64128747</v>
      </c>
      <c r="H8" s="26">
        <v>0</v>
      </c>
      <c r="I8" s="24">
        <v>58602267</v>
      </c>
      <c r="J8" s="6">
        <v>62107992</v>
      </c>
      <c r="K8" s="25">
        <v>54491008</v>
      </c>
    </row>
    <row r="9" spans="1:11" ht="13.5">
      <c r="A9" s="22" t="s">
        <v>21</v>
      </c>
      <c r="B9" s="6">
        <v>12772428</v>
      </c>
      <c r="C9" s="6">
        <v>10148174</v>
      </c>
      <c r="D9" s="23">
        <v>61268604</v>
      </c>
      <c r="E9" s="24">
        <v>18741575</v>
      </c>
      <c r="F9" s="6">
        <v>37961305</v>
      </c>
      <c r="G9" s="25">
        <v>37961305</v>
      </c>
      <c r="H9" s="26">
        <v>0</v>
      </c>
      <c r="I9" s="24">
        <v>58447197</v>
      </c>
      <c r="J9" s="6">
        <v>63645026</v>
      </c>
      <c r="K9" s="25">
        <v>67969893</v>
      </c>
    </row>
    <row r="10" spans="1:11" ht="25.5">
      <c r="A10" s="27" t="s">
        <v>103</v>
      </c>
      <c r="B10" s="28">
        <f>SUM(B5:B9)</f>
        <v>259235398</v>
      </c>
      <c r="C10" s="29">
        <f aca="true" t="shared" si="0" ref="C10:K10">SUM(C5:C9)</f>
        <v>271628004</v>
      </c>
      <c r="D10" s="30">
        <f t="shared" si="0"/>
        <v>313750138</v>
      </c>
      <c r="E10" s="28">
        <f t="shared" si="0"/>
        <v>308082179</v>
      </c>
      <c r="F10" s="29">
        <f t="shared" si="0"/>
        <v>339101885</v>
      </c>
      <c r="G10" s="31">
        <f t="shared" si="0"/>
        <v>339101885</v>
      </c>
      <c r="H10" s="32">
        <f t="shared" si="0"/>
        <v>0</v>
      </c>
      <c r="I10" s="28">
        <f t="shared" si="0"/>
        <v>378346686</v>
      </c>
      <c r="J10" s="29">
        <f t="shared" si="0"/>
        <v>407915179</v>
      </c>
      <c r="K10" s="31">
        <f t="shared" si="0"/>
        <v>427201677</v>
      </c>
    </row>
    <row r="11" spans="1:11" ht="13.5">
      <c r="A11" s="22" t="s">
        <v>22</v>
      </c>
      <c r="B11" s="6">
        <v>87045598</v>
      </c>
      <c r="C11" s="6">
        <v>99536564</v>
      </c>
      <c r="D11" s="23">
        <v>103458938</v>
      </c>
      <c r="E11" s="24">
        <v>108408389</v>
      </c>
      <c r="F11" s="6">
        <v>116041745</v>
      </c>
      <c r="G11" s="25">
        <v>116041745</v>
      </c>
      <c r="H11" s="26">
        <v>0</v>
      </c>
      <c r="I11" s="24">
        <v>127843598</v>
      </c>
      <c r="J11" s="6">
        <v>136511202</v>
      </c>
      <c r="K11" s="25">
        <v>146304651</v>
      </c>
    </row>
    <row r="12" spans="1:11" ht="13.5">
      <c r="A12" s="22" t="s">
        <v>23</v>
      </c>
      <c r="B12" s="6">
        <v>4314259</v>
      </c>
      <c r="C12" s="6">
        <v>4636423</v>
      </c>
      <c r="D12" s="23">
        <v>5142522</v>
      </c>
      <c r="E12" s="24">
        <v>5857571</v>
      </c>
      <c r="F12" s="6">
        <v>5857571</v>
      </c>
      <c r="G12" s="25">
        <v>5857571</v>
      </c>
      <c r="H12" s="26">
        <v>0</v>
      </c>
      <c r="I12" s="24">
        <v>6360321</v>
      </c>
      <c r="J12" s="6">
        <v>6811904</v>
      </c>
      <c r="K12" s="25">
        <v>7295549</v>
      </c>
    </row>
    <row r="13" spans="1:11" ht="13.5">
      <c r="A13" s="22" t="s">
        <v>104</v>
      </c>
      <c r="B13" s="6">
        <v>16792418</v>
      </c>
      <c r="C13" s="6">
        <v>20232005</v>
      </c>
      <c r="D13" s="23">
        <v>38698258</v>
      </c>
      <c r="E13" s="24">
        <v>21794896</v>
      </c>
      <c r="F13" s="6">
        <v>21794896</v>
      </c>
      <c r="G13" s="25">
        <v>21794896</v>
      </c>
      <c r="H13" s="26">
        <v>0</v>
      </c>
      <c r="I13" s="24">
        <v>20840400</v>
      </c>
      <c r="J13" s="6">
        <v>22171011</v>
      </c>
      <c r="K13" s="25">
        <v>22764632</v>
      </c>
    </row>
    <row r="14" spans="1:11" ht="13.5">
      <c r="A14" s="22" t="s">
        <v>24</v>
      </c>
      <c r="B14" s="6">
        <v>7631308</v>
      </c>
      <c r="C14" s="6">
        <v>9256345</v>
      </c>
      <c r="D14" s="23">
        <v>8900365</v>
      </c>
      <c r="E14" s="24">
        <v>8763154</v>
      </c>
      <c r="F14" s="6">
        <v>8763154</v>
      </c>
      <c r="G14" s="25">
        <v>8763154</v>
      </c>
      <c r="H14" s="26">
        <v>0</v>
      </c>
      <c r="I14" s="24">
        <v>10183321</v>
      </c>
      <c r="J14" s="6">
        <v>13315567</v>
      </c>
      <c r="K14" s="25">
        <v>15006985</v>
      </c>
    </row>
    <row r="15" spans="1:11" ht="13.5">
      <c r="A15" s="22" t="s">
        <v>25</v>
      </c>
      <c r="B15" s="6">
        <v>55774700</v>
      </c>
      <c r="C15" s="6">
        <v>62822646</v>
      </c>
      <c r="D15" s="23">
        <v>66968245</v>
      </c>
      <c r="E15" s="24">
        <v>75204747</v>
      </c>
      <c r="F15" s="6">
        <v>75204747</v>
      </c>
      <c r="G15" s="25">
        <v>75204747</v>
      </c>
      <c r="H15" s="26">
        <v>0</v>
      </c>
      <c r="I15" s="24">
        <v>86229280</v>
      </c>
      <c r="J15" s="6">
        <v>98353382</v>
      </c>
      <c r="K15" s="25">
        <v>112179247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260000</v>
      </c>
      <c r="J16" s="6">
        <v>260000</v>
      </c>
      <c r="K16" s="25">
        <v>260000</v>
      </c>
    </row>
    <row r="17" spans="1:11" ht="13.5">
      <c r="A17" s="22" t="s">
        <v>27</v>
      </c>
      <c r="B17" s="6">
        <v>90260918</v>
      </c>
      <c r="C17" s="6">
        <v>88951520</v>
      </c>
      <c r="D17" s="23">
        <v>88005787</v>
      </c>
      <c r="E17" s="24">
        <v>90215371</v>
      </c>
      <c r="F17" s="6">
        <v>111063223</v>
      </c>
      <c r="G17" s="25">
        <v>111063223</v>
      </c>
      <c r="H17" s="26">
        <v>0</v>
      </c>
      <c r="I17" s="24">
        <v>133178128</v>
      </c>
      <c r="J17" s="6">
        <v>138558622</v>
      </c>
      <c r="K17" s="25">
        <v>133180744</v>
      </c>
    </row>
    <row r="18" spans="1:11" ht="13.5">
      <c r="A18" s="34" t="s">
        <v>28</v>
      </c>
      <c r="B18" s="35">
        <f>SUM(B11:B17)</f>
        <v>261819201</v>
      </c>
      <c r="C18" s="36">
        <f aca="true" t="shared" si="1" ref="C18:K18">SUM(C11:C17)</f>
        <v>285435503</v>
      </c>
      <c r="D18" s="37">
        <f t="shared" si="1"/>
        <v>311174115</v>
      </c>
      <c r="E18" s="35">
        <f t="shared" si="1"/>
        <v>310244128</v>
      </c>
      <c r="F18" s="36">
        <f t="shared" si="1"/>
        <v>338725336</v>
      </c>
      <c r="G18" s="38">
        <f t="shared" si="1"/>
        <v>338725336</v>
      </c>
      <c r="H18" s="39">
        <f t="shared" si="1"/>
        <v>0</v>
      </c>
      <c r="I18" s="35">
        <f t="shared" si="1"/>
        <v>384895048</v>
      </c>
      <c r="J18" s="36">
        <f t="shared" si="1"/>
        <v>415981688</v>
      </c>
      <c r="K18" s="38">
        <f t="shared" si="1"/>
        <v>436991808</v>
      </c>
    </row>
    <row r="19" spans="1:11" ht="13.5">
      <c r="A19" s="34" t="s">
        <v>29</v>
      </c>
      <c r="B19" s="40">
        <f>+B10-B18</f>
        <v>-2583803</v>
      </c>
      <c r="C19" s="41">
        <f aca="true" t="shared" si="2" ref="C19:K19">+C10-C18</f>
        <v>-13807499</v>
      </c>
      <c r="D19" s="42">
        <f t="shared" si="2"/>
        <v>2576023</v>
      </c>
      <c r="E19" s="40">
        <f t="shared" si="2"/>
        <v>-2161949</v>
      </c>
      <c r="F19" s="41">
        <f t="shared" si="2"/>
        <v>376549</v>
      </c>
      <c r="G19" s="43">
        <f t="shared" si="2"/>
        <v>376549</v>
      </c>
      <c r="H19" s="44">
        <f t="shared" si="2"/>
        <v>0</v>
      </c>
      <c r="I19" s="40">
        <f t="shared" si="2"/>
        <v>-6548362</v>
      </c>
      <c r="J19" s="41">
        <f t="shared" si="2"/>
        <v>-8066509</v>
      </c>
      <c r="K19" s="43">
        <f t="shared" si="2"/>
        <v>-9790131</v>
      </c>
    </row>
    <row r="20" spans="1:11" ht="13.5">
      <c r="A20" s="22" t="s">
        <v>30</v>
      </c>
      <c r="B20" s="24">
        <v>15929143</v>
      </c>
      <c r="C20" s="6">
        <v>15832077</v>
      </c>
      <c r="D20" s="23">
        <v>16221362</v>
      </c>
      <c r="E20" s="24">
        <v>20662052</v>
      </c>
      <c r="F20" s="6">
        <v>40452830</v>
      </c>
      <c r="G20" s="25">
        <v>40452830</v>
      </c>
      <c r="H20" s="26">
        <v>0</v>
      </c>
      <c r="I20" s="24">
        <v>90384848</v>
      </c>
      <c r="J20" s="6">
        <v>40712827</v>
      </c>
      <c r="K20" s="25">
        <v>13529604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13345340</v>
      </c>
      <c r="C22" s="52">
        <f aca="true" t="shared" si="3" ref="C22:K22">SUM(C19:C21)</f>
        <v>2024578</v>
      </c>
      <c r="D22" s="53">
        <f t="shared" si="3"/>
        <v>18797385</v>
      </c>
      <c r="E22" s="51">
        <f t="shared" si="3"/>
        <v>18500103</v>
      </c>
      <c r="F22" s="52">
        <f t="shared" si="3"/>
        <v>40829379</v>
      </c>
      <c r="G22" s="54">
        <f t="shared" si="3"/>
        <v>40829379</v>
      </c>
      <c r="H22" s="55">
        <f t="shared" si="3"/>
        <v>0</v>
      </c>
      <c r="I22" s="51">
        <f t="shared" si="3"/>
        <v>83836486</v>
      </c>
      <c r="J22" s="52">
        <f t="shared" si="3"/>
        <v>32646318</v>
      </c>
      <c r="K22" s="54">
        <f t="shared" si="3"/>
        <v>3739473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13345340</v>
      </c>
      <c r="C24" s="41">
        <f aca="true" t="shared" si="4" ref="C24:K24">SUM(C22:C23)</f>
        <v>2024578</v>
      </c>
      <c r="D24" s="42">
        <f t="shared" si="4"/>
        <v>18797385</v>
      </c>
      <c r="E24" s="40">
        <f t="shared" si="4"/>
        <v>18500103</v>
      </c>
      <c r="F24" s="41">
        <f t="shared" si="4"/>
        <v>40829379</v>
      </c>
      <c r="G24" s="43">
        <f t="shared" si="4"/>
        <v>40829379</v>
      </c>
      <c r="H24" s="44">
        <f t="shared" si="4"/>
        <v>0</v>
      </c>
      <c r="I24" s="40">
        <f t="shared" si="4"/>
        <v>83836486</v>
      </c>
      <c r="J24" s="41">
        <f t="shared" si="4"/>
        <v>32646318</v>
      </c>
      <c r="K24" s="43">
        <f t="shared" si="4"/>
        <v>3739473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65225766</v>
      </c>
      <c r="C27" s="7">
        <v>40017372</v>
      </c>
      <c r="D27" s="64">
        <v>23762924</v>
      </c>
      <c r="E27" s="65">
        <v>70860935</v>
      </c>
      <c r="F27" s="7">
        <v>78237483</v>
      </c>
      <c r="G27" s="66">
        <v>78237483</v>
      </c>
      <c r="H27" s="67">
        <v>0</v>
      </c>
      <c r="I27" s="65">
        <v>154732773</v>
      </c>
      <c r="J27" s="7">
        <v>79586949</v>
      </c>
      <c r="K27" s="66">
        <v>53421009</v>
      </c>
    </row>
    <row r="28" spans="1:11" ht="13.5">
      <c r="A28" s="68" t="s">
        <v>30</v>
      </c>
      <c r="B28" s="6">
        <v>13810299</v>
      </c>
      <c r="C28" s="6">
        <v>13431396</v>
      </c>
      <c r="D28" s="23">
        <v>10986213</v>
      </c>
      <c r="E28" s="24">
        <v>20662052</v>
      </c>
      <c r="F28" s="6">
        <v>40452830</v>
      </c>
      <c r="G28" s="25">
        <v>40452830</v>
      </c>
      <c r="H28" s="26">
        <v>0</v>
      </c>
      <c r="I28" s="24">
        <v>90384848</v>
      </c>
      <c r="J28" s="6">
        <v>38212827</v>
      </c>
      <c r="K28" s="25">
        <v>13529604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2500000</v>
      </c>
      <c r="K29" s="25">
        <v>0</v>
      </c>
    </row>
    <row r="30" spans="1:11" ht="13.5">
      <c r="A30" s="22" t="s">
        <v>34</v>
      </c>
      <c r="B30" s="6">
        <v>21607784</v>
      </c>
      <c r="C30" s="6">
        <v>16248650</v>
      </c>
      <c r="D30" s="23">
        <v>10275410</v>
      </c>
      <c r="E30" s="24">
        <v>39764585</v>
      </c>
      <c r="F30" s="6">
        <v>28213667</v>
      </c>
      <c r="G30" s="25">
        <v>28213667</v>
      </c>
      <c r="H30" s="26">
        <v>0</v>
      </c>
      <c r="I30" s="24">
        <v>53929773</v>
      </c>
      <c r="J30" s="6">
        <v>34673692</v>
      </c>
      <c r="K30" s="25">
        <v>36300000</v>
      </c>
    </row>
    <row r="31" spans="1:11" ht="13.5">
      <c r="A31" s="22" t="s">
        <v>35</v>
      </c>
      <c r="B31" s="6">
        <v>29807684</v>
      </c>
      <c r="C31" s="6">
        <v>10337326</v>
      </c>
      <c r="D31" s="23">
        <v>2501301</v>
      </c>
      <c r="E31" s="24">
        <v>10434298</v>
      </c>
      <c r="F31" s="6">
        <v>9570986</v>
      </c>
      <c r="G31" s="25">
        <v>9570986</v>
      </c>
      <c r="H31" s="26">
        <v>0</v>
      </c>
      <c r="I31" s="24">
        <v>10418152</v>
      </c>
      <c r="J31" s="6">
        <v>4200430</v>
      </c>
      <c r="K31" s="25">
        <v>3591405</v>
      </c>
    </row>
    <row r="32" spans="1:11" ht="13.5">
      <c r="A32" s="34" t="s">
        <v>36</v>
      </c>
      <c r="B32" s="7">
        <f>SUM(B28:B31)</f>
        <v>65225767</v>
      </c>
      <c r="C32" s="7">
        <f aca="true" t="shared" si="5" ref="C32:K32">SUM(C28:C31)</f>
        <v>40017372</v>
      </c>
      <c r="D32" s="64">
        <f t="shared" si="5"/>
        <v>23762924</v>
      </c>
      <c r="E32" s="65">
        <f t="shared" si="5"/>
        <v>70860935</v>
      </c>
      <c r="F32" s="7">
        <f t="shared" si="5"/>
        <v>78237483</v>
      </c>
      <c r="G32" s="66">
        <f t="shared" si="5"/>
        <v>78237483</v>
      </c>
      <c r="H32" s="67">
        <f t="shared" si="5"/>
        <v>0</v>
      </c>
      <c r="I32" s="65">
        <f t="shared" si="5"/>
        <v>154732773</v>
      </c>
      <c r="J32" s="7">
        <f t="shared" si="5"/>
        <v>79586949</v>
      </c>
      <c r="K32" s="66">
        <f t="shared" si="5"/>
        <v>53421009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66866201</v>
      </c>
      <c r="C35" s="6">
        <v>73083543</v>
      </c>
      <c r="D35" s="23">
        <v>86323488</v>
      </c>
      <c r="E35" s="24">
        <v>70594275</v>
      </c>
      <c r="F35" s="6">
        <v>110109415</v>
      </c>
      <c r="G35" s="25">
        <v>110109415</v>
      </c>
      <c r="H35" s="26">
        <v>152277664</v>
      </c>
      <c r="I35" s="24">
        <v>115956295</v>
      </c>
      <c r="J35" s="6">
        <v>122751160</v>
      </c>
      <c r="K35" s="25">
        <v>134509841</v>
      </c>
    </row>
    <row r="36" spans="1:11" ht="13.5">
      <c r="A36" s="22" t="s">
        <v>39</v>
      </c>
      <c r="B36" s="6">
        <v>599042680</v>
      </c>
      <c r="C36" s="6">
        <v>618511879</v>
      </c>
      <c r="D36" s="23">
        <v>575987294</v>
      </c>
      <c r="E36" s="24">
        <v>676955467</v>
      </c>
      <c r="F36" s="6">
        <v>632429575</v>
      </c>
      <c r="G36" s="25">
        <v>632429575</v>
      </c>
      <c r="H36" s="26">
        <v>578192388</v>
      </c>
      <c r="I36" s="24">
        <v>774667958</v>
      </c>
      <c r="J36" s="6">
        <v>832095363</v>
      </c>
      <c r="K36" s="25">
        <v>862763274</v>
      </c>
    </row>
    <row r="37" spans="1:11" ht="13.5">
      <c r="A37" s="22" t="s">
        <v>40</v>
      </c>
      <c r="B37" s="6">
        <v>68675713</v>
      </c>
      <c r="C37" s="6">
        <v>49284102</v>
      </c>
      <c r="D37" s="23">
        <v>52102396</v>
      </c>
      <c r="E37" s="24">
        <v>49663000</v>
      </c>
      <c r="F37" s="6">
        <v>51857529</v>
      </c>
      <c r="G37" s="25">
        <v>51857529</v>
      </c>
      <c r="H37" s="26">
        <v>63692835</v>
      </c>
      <c r="I37" s="24">
        <v>49668167</v>
      </c>
      <c r="J37" s="6">
        <v>56209547</v>
      </c>
      <c r="K37" s="25">
        <v>58581000</v>
      </c>
    </row>
    <row r="38" spans="1:11" ht="13.5">
      <c r="A38" s="22" t="s">
        <v>41</v>
      </c>
      <c r="B38" s="6">
        <v>86188054</v>
      </c>
      <c r="C38" s="6">
        <v>136140907</v>
      </c>
      <c r="D38" s="23">
        <v>131937254</v>
      </c>
      <c r="E38" s="24">
        <v>173651882</v>
      </c>
      <c r="F38" s="6">
        <v>154008468</v>
      </c>
      <c r="G38" s="25">
        <v>154008468</v>
      </c>
      <c r="H38" s="26">
        <v>155583542</v>
      </c>
      <c r="I38" s="24">
        <v>194053233</v>
      </c>
      <c r="J38" s="6">
        <v>214869718</v>
      </c>
      <c r="K38" s="25">
        <v>237184946</v>
      </c>
    </row>
    <row r="39" spans="1:11" ht="13.5">
      <c r="A39" s="22" t="s">
        <v>42</v>
      </c>
      <c r="B39" s="6">
        <v>511045114</v>
      </c>
      <c r="C39" s="6">
        <v>506170413</v>
      </c>
      <c r="D39" s="23">
        <v>478271132</v>
      </c>
      <c r="E39" s="24">
        <v>524234860</v>
      </c>
      <c r="F39" s="6">
        <v>536672993</v>
      </c>
      <c r="G39" s="25">
        <v>536672993</v>
      </c>
      <c r="H39" s="26">
        <v>511193675</v>
      </c>
      <c r="I39" s="24">
        <v>646902853</v>
      </c>
      <c r="J39" s="6">
        <v>683767258</v>
      </c>
      <c r="K39" s="25">
        <v>701507169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38954355</v>
      </c>
      <c r="C42" s="6">
        <v>17114476</v>
      </c>
      <c r="D42" s="23">
        <v>40996349</v>
      </c>
      <c r="E42" s="24">
        <v>37034260</v>
      </c>
      <c r="F42" s="6">
        <v>74279390</v>
      </c>
      <c r="G42" s="25">
        <v>74279390</v>
      </c>
      <c r="H42" s="26">
        <v>85538974</v>
      </c>
      <c r="I42" s="24">
        <v>68095698</v>
      </c>
      <c r="J42" s="6">
        <v>47156530</v>
      </c>
      <c r="K42" s="25">
        <v>18958625</v>
      </c>
    </row>
    <row r="43" spans="1:11" ht="13.5">
      <c r="A43" s="22" t="s">
        <v>45</v>
      </c>
      <c r="B43" s="6">
        <v>-64821119</v>
      </c>
      <c r="C43" s="6">
        <v>-41166107</v>
      </c>
      <c r="D43" s="23">
        <v>-23632264</v>
      </c>
      <c r="E43" s="24">
        <v>-65860935</v>
      </c>
      <c r="F43" s="6">
        <v>-73237483</v>
      </c>
      <c r="G43" s="25">
        <v>-73237483</v>
      </c>
      <c r="H43" s="26">
        <v>-17378392</v>
      </c>
      <c r="I43" s="24">
        <v>-150732773</v>
      </c>
      <c r="J43" s="6">
        <v>-72087000</v>
      </c>
      <c r="K43" s="25">
        <v>-40921000</v>
      </c>
    </row>
    <row r="44" spans="1:11" ht="13.5">
      <c r="A44" s="22" t="s">
        <v>46</v>
      </c>
      <c r="B44" s="6">
        <v>-8194779</v>
      </c>
      <c r="C44" s="6">
        <v>31044827</v>
      </c>
      <c r="D44" s="23">
        <v>-9836655</v>
      </c>
      <c r="E44" s="24">
        <v>29698451</v>
      </c>
      <c r="F44" s="6">
        <v>18147533</v>
      </c>
      <c r="G44" s="25">
        <v>18147533</v>
      </c>
      <c r="H44" s="26">
        <v>14498578</v>
      </c>
      <c r="I44" s="24">
        <v>41562976</v>
      </c>
      <c r="J44" s="6">
        <v>18777404</v>
      </c>
      <c r="K44" s="25">
        <v>19594483</v>
      </c>
    </row>
    <row r="45" spans="1:11" ht="13.5">
      <c r="A45" s="34" t="s">
        <v>47</v>
      </c>
      <c r="B45" s="7">
        <v>38061942</v>
      </c>
      <c r="C45" s="7">
        <v>45055138</v>
      </c>
      <c r="D45" s="64">
        <v>52582568</v>
      </c>
      <c r="E45" s="65">
        <v>49524239</v>
      </c>
      <c r="F45" s="7">
        <v>71772008</v>
      </c>
      <c r="G45" s="66">
        <v>71772008</v>
      </c>
      <c r="H45" s="67">
        <v>135241728</v>
      </c>
      <c r="I45" s="65">
        <v>58697907</v>
      </c>
      <c r="J45" s="7">
        <v>52544841</v>
      </c>
      <c r="K45" s="66">
        <v>50176949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29684256</v>
      </c>
      <c r="C48" s="6">
        <v>45055138</v>
      </c>
      <c r="D48" s="23">
        <v>52582568</v>
      </c>
      <c r="E48" s="24">
        <v>44549000</v>
      </c>
      <c r="F48" s="6">
        <v>71772006</v>
      </c>
      <c r="G48" s="25">
        <v>71772006</v>
      </c>
      <c r="H48" s="26">
        <v>136018337</v>
      </c>
      <c r="I48" s="24">
        <v>66616000</v>
      </c>
      <c r="J48" s="6">
        <v>60463000</v>
      </c>
      <c r="K48" s="25">
        <v>58095000</v>
      </c>
    </row>
    <row r="49" spans="1:11" ht="13.5">
      <c r="A49" s="22" t="s">
        <v>50</v>
      </c>
      <c r="B49" s="6">
        <f>+B75</f>
        <v>29460161.15182268</v>
      </c>
      <c r="C49" s="6">
        <f aca="true" t="shared" si="6" ref="C49:K49">+C75</f>
        <v>16517669.357905138</v>
      </c>
      <c r="D49" s="23">
        <f t="shared" si="6"/>
        <v>-1536270.3711343184</v>
      </c>
      <c r="E49" s="24">
        <f t="shared" si="6"/>
        <v>20303598.418427777</v>
      </c>
      <c r="F49" s="6">
        <f t="shared" si="6"/>
        <v>6520252.953586668</v>
      </c>
      <c r="G49" s="25">
        <f t="shared" si="6"/>
        <v>6520252.953586668</v>
      </c>
      <c r="H49" s="26">
        <f t="shared" si="6"/>
        <v>57914474</v>
      </c>
      <c r="I49" s="24">
        <f t="shared" si="6"/>
        <v>-3577073.0244436264</v>
      </c>
      <c r="J49" s="6">
        <f t="shared" si="6"/>
        <v>-23905661.209085435</v>
      </c>
      <c r="K49" s="25">
        <f t="shared" si="6"/>
        <v>-35105424.80208377</v>
      </c>
    </row>
    <row r="50" spans="1:11" ht="13.5">
      <c r="A50" s="34" t="s">
        <v>51</v>
      </c>
      <c r="B50" s="7">
        <f>+B48-B49</f>
        <v>224094.84817732126</v>
      </c>
      <c r="C50" s="7">
        <f aca="true" t="shared" si="7" ref="C50:K50">+C48-C49</f>
        <v>28537468.64209486</v>
      </c>
      <c r="D50" s="64">
        <f t="shared" si="7"/>
        <v>54118838.37113432</v>
      </c>
      <c r="E50" s="65">
        <f t="shared" si="7"/>
        <v>24245401.581572223</v>
      </c>
      <c r="F50" s="7">
        <f t="shared" si="7"/>
        <v>65251753.04641333</v>
      </c>
      <c r="G50" s="66">
        <f t="shared" si="7"/>
        <v>65251753.04641333</v>
      </c>
      <c r="H50" s="67">
        <f t="shared" si="7"/>
        <v>78103863</v>
      </c>
      <c r="I50" s="65">
        <f t="shared" si="7"/>
        <v>70193073.02444363</v>
      </c>
      <c r="J50" s="7">
        <f t="shared" si="7"/>
        <v>84368661.20908543</v>
      </c>
      <c r="K50" s="66">
        <f t="shared" si="7"/>
        <v>93200424.80208376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599018489</v>
      </c>
      <c r="C53" s="6">
        <v>618489464</v>
      </c>
      <c r="D53" s="23">
        <v>575967105</v>
      </c>
      <c r="E53" s="24">
        <v>676937467</v>
      </c>
      <c r="F53" s="6">
        <v>684314015</v>
      </c>
      <c r="G53" s="25">
        <v>684314015</v>
      </c>
      <c r="H53" s="26">
        <v>606076532</v>
      </c>
      <c r="I53" s="24">
        <v>766330083</v>
      </c>
      <c r="J53" s="6">
        <v>823759488</v>
      </c>
      <c r="K53" s="25">
        <v>854429399</v>
      </c>
    </row>
    <row r="54" spans="1:11" ht="13.5">
      <c r="A54" s="22" t="s">
        <v>104</v>
      </c>
      <c r="B54" s="6">
        <v>16792418</v>
      </c>
      <c r="C54" s="6">
        <v>20232005</v>
      </c>
      <c r="D54" s="23">
        <v>38698258</v>
      </c>
      <c r="E54" s="24">
        <v>21794896</v>
      </c>
      <c r="F54" s="6">
        <v>21794896</v>
      </c>
      <c r="G54" s="25">
        <v>21794896</v>
      </c>
      <c r="H54" s="26">
        <v>0</v>
      </c>
      <c r="I54" s="24">
        <v>20840400</v>
      </c>
      <c r="J54" s="6">
        <v>22171011</v>
      </c>
      <c r="K54" s="25">
        <v>22764632</v>
      </c>
    </row>
    <row r="55" spans="1:11" ht="13.5">
      <c r="A55" s="22" t="s">
        <v>54</v>
      </c>
      <c r="B55" s="6">
        <v>41139402</v>
      </c>
      <c r="C55" s="6">
        <v>15730292</v>
      </c>
      <c r="D55" s="23">
        <v>8558412</v>
      </c>
      <c r="E55" s="24">
        <v>29534170</v>
      </c>
      <c r="F55" s="6">
        <v>41890558</v>
      </c>
      <c r="G55" s="25">
        <v>41890558</v>
      </c>
      <c r="H55" s="26">
        <v>0</v>
      </c>
      <c r="I55" s="24">
        <v>105764368</v>
      </c>
      <c r="J55" s="6">
        <v>53616283</v>
      </c>
      <c r="K55" s="25">
        <v>31538500</v>
      </c>
    </row>
    <row r="56" spans="1:11" ht="13.5">
      <c r="A56" s="22" t="s">
        <v>55</v>
      </c>
      <c r="B56" s="6">
        <v>11026408</v>
      </c>
      <c r="C56" s="6">
        <v>11397095</v>
      </c>
      <c r="D56" s="23">
        <v>10900669</v>
      </c>
      <c r="E56" s="24">
        <v>20349256</v>
      </c>
      <c r="F56" s="6">
        <v>13213159</v>
      </c>
      <c r="G56" s="25">
        <v>13213159</v>
      </c>
      <c r="H56" s="26">
        <v>0</v>
      </c>
      <c r="I56" s="24">
        <v>14266212</v>
      </c>
      <c r="J56" s="6">
        <v>14478097</v>
      </c>
      <c r="K56" s="25">
        <v>16011637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10905700</v>
      </c>
      <c r="C59" s="6">
        <v>15848768</v>
      </c>
      <c r="D59" s="23">
        <v>16879376</v>
      </c>
      <c r="E59" s="24">
        <v>18485018</v>
      </c>
      <c r="F59" s="6">
        <v>18485018</v>
      </c>
      <c r="G59" s="25">
        <v>18485018</v>
      </c>
      <c r="H59" s="26">
        <v>18485018</v>
      </c>
      <c r="I59" s="24">
        <v>20103519</v>
      </c>
      <c r="J59" s="6">
        <v>21699624</v>
      </c>
      <c r="K59" s="25">
        <v>23422516</v>
      </c>
    </row>
    <row r="60" spans="1:11" ht="13.5">
      <c r="A60" s="33" t="s">
        <v>58</v>
      </c>
      <c r="B60" s="6">
        <v>16849666</v>
      </c>
      <c r="C60" s="6">
        <v>21185014</v>
      </c>
      <c r="D60" s="23">
        <v>22306978</v>
      </c>
      <c r="E60" s="24">
        <v>23592426</v>
      </c>
      <c r="F60" s="6">
        <v>23592426</v>
      </c>
      <c r="G60" s="25">
        <v>23592426</v>
      </c>
      <c r="H60" s="26">
        <v>23592426</v>
      </c>
      <c r="I60" s="24">
        <v>26743036</v>
      </c>
      <c r="J60" s="6">
        <v>28870303</v>
      </c>
      <c r="K60" s="25">
        <v>31166848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848</v>
      </c>
      <c r="C62" s="92">
        <v>848</v>
      </c>
      <c r="D62" s="93">
        <v>848</v>
      </c>
      <c r="E62" s="91">
        <v>0</v>
      </c>
      <c r="F62" s="92">
        <v>856</v>
      </c>
      <c r="G62" s="93">
        <v>856</v>
      </c>
      <c r="H62" s="94">
        <v>856</v>
      </c>
      <c r="I62" s="91">
        <v>865</v>
      </c>
      <c r="J62" s="92">
        <v>865</v>
      </c>
      <c r="K62" s="93">
        <v>874</v>
      </c>
    </row>
    <row r="63" spans="1:11" ht="13.5">
      <c r="A63" s="90" t="s">
        <v>61</v>
      </c>
      <c r="B63" s="91">
        <v>474</v>
      </c>
      <c r="C63" s="92">
        <v>474</v>
      </c>
      <c r="D63" s="93">
        <v>474</v>
      </c>
      <c r="E63" s="91">
        <v>0</v>
      </c>
      <c r="F63" s="92">
        <v>479</v>
      </c>
      <c r="G63" s="93">
        <v>479</v>
      </c>
      <c r="H63" s="94">
        <v>479</v>
      </c>
      <c r="I63" s="91">
        <v>484</v>
      </c>
      <c r="J63" s="92">
        <v>484</v>
      </c>
      <c r="K63" s="93">
        <v>484</v>
      </c>
    </row>
    <row r="64" spans="1:11" ht="13.5">
      <c r="A64" s="90" t="s">
        <v>62</v>
      </c>
      <c r="B64" s="91">
        <v>689</v>
      </c>
      <c r="C64" s="92">
        <v>689</v>
      </c>
      <c r="D64" s="93">
        <v>689</v>
      </c>
      <c r="E64" s="91">
        <v>0</v>
      </c>
      <c r="F64" s="92">
        <v>696</v>
      </c>
      <c r="G64" s="93">
        <v>696</v>
      </c>
      <c r="H64" s="94">
        <v>696</v>
      </c>
      <c r="I64" s="91">
        <v>703</v>
      </c>
      <c r="J64" s="92">
        <v>703</v>
      </c>
      <c r="K64" s="93">
        <v>703</v>
      </c>
    </row>
    <row r="65" spans="1:11" ht="13.5">
      <c r="A65" s="90" t="s">
        <v>63</v>
      </c>
      <c r="B65" s="91">
        <v>2730</v>
      </c>
      <c r="C65" s="92">
        <v>2730</v>
      </c>
      <c r="D65" s="93">
        <v>2730</v>
      </c>
      <c r="E65" s="91">
        <v>0</v>
      </c>
      <c r="F65" s="92">
        <v>2757</v>
      </c>
      <c r="G65" s="93">
        <v>2757</v>
      </c>
      <c r="H65" s="94">
        <v>2757</v>
      </c>
      <c r="I65" s="91">
        <v>2785</v>
      </c>
      <c r="J65" s="92">
        <v>2785</v>
      </c>
      <c r="K65" s="93">
        <v>2785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0.9359675380817349</v>
      </c>
      <c r="C70" s="5">
        <f aca="true" t="shared" si="8" ref="C70:K70">IF(ISERROR(C71/C72),0,(C71/C72))</f>
        <v>0.9365854262890017</v>
      </c>
      <c r="D70" s="5">
        <f t="shared" si="8"/>
        <v>1.0350917623467137</v>
      </c>
      <c r="E70" s="5">
        <f t="shared" si="8"/>
        <v>0.9784849007231954</v>
      </c>
      <c r="F70" s="5">
        <f t="shared" si="8"/>
        <v>0.980100861825407</v>
      </c>
      <c r="G70" s="5">
        <f t="shared" si="8"/>
        <v>0.980100861825407</v>
      </c>
      <c r="H70" s="5">
        <f t="shared" si="8"/>
        <v>0</v>
      </c>
      <c r="I70" s="5">
        <f t="shared" si="8"/>
        <v>0.8849769557287813</v>
      </c>
      <c r="J70" s="5">
        <f t="shared" si="8"/>
        <v>0.88450980139075</v>
      </c>
      <c r="K70" s="5">
        <f t="shared" si="8"/>
        <v>0.8844121420816742</v>
      </c>
    </row>
    <row r="71" spans="1:11" ht="12.75" hidden="1">
      <c r="A71" s="1" t="s">
        <v>110</v>
      </c>
      <c r="B71" s="1">
        <f>+B83</f>
        <v>184171611</v>
      </c>
      <c r="C71" s="1">
        <f aca="true" t="shared" si="9" ref="C71:K71">+C83</f>
        <v>203052598</v>
      </c>
      <c r="D71" s="1">
        <f t="shared" si="9"/>
        <v>254625272</v>
      </c>
      <c r="E71" s="1">
        <f t="shared" si="9"/>
        <v>243510773</v>
      </c>
      <c r="F71" s="1">
        <f t="shared" si="9"/>
        <v>262072245</v>
      </c>
      <c r="G71" s="1">
        <f t="shared" si="9"/>
        <v>262072245</v>
      </c>
      <c r="H71" s="1">
        <f t="shared" si="9"/>
        <v>404100895</v>
      </c>
      <c r="I71" s="1">
        <f t="shared" si="9"/>
        <v>276727355</v>
      </c>
      <c r="J71" s="1">
        <f t="shared" si="9"/>
        <v>298578832</v>
      </c>
      <c r="K71" s="1">
        <f t="shared" si="9"/>
        <v>322116760</v>
      </c>
    </row>
    <row r="72" spans="1:11" ht="12.75" hidden="1">
      <c r="A72" s="1" t="s">
        <v>111</v>
      </c>
      <c r="B72" s="1">
        <f>+B77</f>
        <v>196771366</v>
      </c>
      <c r="C72" s="1">
        <f aca="true" t="shared" si="10" ref="C72:K72">+C77</f>
        <v>216800937</v>
      </c>
      <c r="D72" s="1">
        <f t="shared" si="10"/>
        <v>245992946</v>
      </c>
      <c r="E72" s="1">
        <f t="shared" si="10"/>
        <v>248865131</v>
      </c>
      <c r="F72" s="1">
        <f t="shared" si="10"/>
        <v>267393138</v>
      </c>
      <c r="G72" s="1">
        <f t="shared" si="10"/>
        <v>267393138</v>
      </c>
      <c r="H72" s="1">
        <f t="shared" si="10"/>
        <v>0</v>
      </c>
      <c r="I72" s="1">
        <f t="shared" si="10"/>
        <v>312694419</v>
      </c>
      <c r="J72" s="1">
        <f t="shared" si="10"/>
        <v>337564187</v>
      </c>
      <c r="K72" s="1">
        <f t="shared" si="10"/>
        <v>364215669</v>
      </c>
    </row>
    <row r="73" spans="1:11" ht="12.75" hidden="1">
      <c r="A73" s="1" t="s">
        <v>112</v>
      </c>
      <c r="B73" s="1">
        <f>+B74</f>
        <v>-641532.0000000005</v>
      </c>
      <c r="C73" s="1">
        <f aca="true" t="shared" si="11" ref="C73:K73">+(C78+C80+C81+C82)-(B78+B80+B81+B82)</f>
        <v>-4598421</v>
      </c>
      <c r="D73" s="1">
        <f t="shared" si="11"/>
        <v>5697198</v>
      </c>
      <c r="E73" s="1">
        <f t="shared" si="11"/>
        <v>-7748517</v>
      </c>
      <c r="F73" s="1">
        <f>+(F78+F80+F81+F82)-(D78+D80+D81+D82)</f>
        <v>4596299</v>
      </c>
      <c r="G73" s="1">
        <f>+(G78+G80+G81+G82)-(D78+D80+D81+D82)</f>
        <v>4596299</v>
      </c>
      <c r="H73" s="1">
        <f>+(H78+H80+H81+H82)-(D78+D80+D81+D82)</f>
        <v>-16836947</v>
      </c>
      <c r="I73" s="1">
        <f>+(I78+I80+I81+I82)-(E78+E80+E81+E82)</f>
        <v>23404020</v>
      </c>
      <c r="J73" s="1">
        <f t="shared" si="11"/>
        <v>12885865</v>
      </c>
      <c r="K73" s="1">
        <f t="shared" si="11"/>
        <v>13984681</v>
      </c>
    </row>
    <row r="74" spans="1:11" ht="12.75" hidden="1">
      <c r="A74" s="1" t="s">
        <v>113</v>
      </c>
      <c r="B74" s="1">
        <f>+TREND(C74:E74)</f>
        <v>-641532.0000000005</v>
      </c>
      <c r="C74" s="1">
        <f>+C73</f>
        <v>-4598421</v>
      </c>
      <c r="D74" s="1">
        <f aca="true" t="shared" si="12" ref="D74:K74">+D73</f>
        <v>5697198</v>
      </c>
      <c r="E74" s="1">
        <f t="shared" si="12"/>
        <v>-7748517</v>
      </c>
      <c r="F74" s="1">
        <f t="shared" si="12"/>
        <v>4596299</v>
      </c>
      <c r="G74" s="1">
        <f t="shared" si="12"/>
        <v>4596299</v>
      </c>
      <c r="H74" s="1">
        <f t="shared" si="12"/>
        <v>-16836947</v>
      </c>
      <c r="I74" s="1">
        <f t="shared" si="12"/>
        <v>23404020</v>
      </c>
      <c r="J74" s="1">
        <f t="shared" si="12"/>
        <v>12885865</v>
      </c>
      <c r="K74" s="1">
        <f t="shared" si="12"/>
        <v>13984681</v>
      </c>
    </row>
    <row r="75" spans="1:11" ht="12.75" hidden="1">
      <c r="A75" s="1" t="s">
        <v>114</v>
      </c>
      <c r="B75" s="1">
        <f>+B84-(((B80+B81+B78)*B70)-B79)</f>
        <v>29460161.15182268</v>
      </c>
      <c r="C75" s="1">
        <f aca="true" t="shared" si="13" ref="C75:K75">+C84-(((C80+C81+C78)*C70)-C79)</f>
        <v>16517669.357905138</v>
      </c>
      <c r="D75" s="1">
        <f t="shared" si="13"/>
        <v>-1536270.3711343184</v>
      </c>
      <c r="E75" s="1">
        <f t="shared" si="13"/>
        <v>20303598.418427777</v>
      </c>
      <c r="F75" s="1">
        <f t="shared" si="13"/>
        <v>6520252.953586668</v>
      </c>
      <c r="G75" s="1">
        <f t="shared" si="13"/>
        <v>6520252.953586668</v>
      </c>
      <c r="H75" s="1">
        <f t="shared" si="13"/>
        <v>57914474</v>
      </c>
      <c r="I75" s="1">
        <f t="shared" si="13"/>
        <v>-3577073.0244436264</v>
      </c>
      <c r="J75" s="1">
        <f t="shared" si="13"/>
        <v>-23905661.209085435</v>
      </c>
      <c r="K75" s="1">
        <f t="shared" si="13"/>
        <v>-35105424.80208377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196771366</v>
      </c>
      <c r="C77" s="3">
        <v>216800937</v>
      </c>
      <c r="D77" s="3">
        <v>245992946</v>
      </c>
      <c r="E77" s="3">
        <v>248865131</v>
      </c>
      <c r="F77" s="3">
        <v>267393138</v>
      </c>
      <c r="G77" s="3">
        <v>267393138</v>
      </c>
      <c r="H77" s="3">
        <v>0</v>
      </c>
      <c r="I77" s="3">
        <v>312694419</v>
      </c>
      <c r="J77" s="3">
        <v>337564187</v>
      </c>
      <c r="K77" s="3">
        <v>364215669</v>
      </c>
    </row>
    <row r="78" spans="1:11" ht="12.75" hidden="1">
      <c r="A78" s="2" t="s">
        <v>65</v>
      </c>
      <c r="B78" s="3">
        <v>24193</v>
      </c>
      <c r="C78" s="3">
        <v>22415</v>
      </c>
      <c r="D78" s="3">
        <v>20190</v>
      </c>
      <c r="E78" s="3">
        <v>18000</v>
      </c>
      <c r="F78" s="3">
        <v>20000</v>
      </c>
      <c r="G78" s="3">
        <v>20000</v>
      </c>
      <c r="H78" s="3">
        <v>19156</v>
      </c>
      <c r="I78" s="3">
        <v>16000</v>
      </c>
      <c r="J78" s="3">
        <v>14000</v>
      </c>
      <c r="K78" s="3">
        <v>12000</v>
      </c>
    </row>
    <row r="79" spans="1:11" ht="12.75" hidden="1">
      <c r="A79" s="2" t="s">
        <v>66</v>
      </c>
      <c r="B79" s="3">
        <v>42773950</v>
      </c>
      <c r="C79" s="3">
        <v>30223324</v>
      </c>
      <c r="D79" s="3">
        <v>32437229</v>
      </c>
      <c r="E79" s="3">
        <v>31155000</v>
      </c>
      <c r="F79" s="3">
        <v>32437229</v>
      </c>
      <c r="G79" s="3">
        <v>32437229</v>
      </c>
      <c r="H79" s="3">
        <v>57783033</v>
      </c>
      <c r="I79" s="3">
        <v>27488167</v>
      </c>
      <c r="J79" s="3">
        <v>30351547</v>
      </c>
      <c r="K79" s="3">
        <v>31514000</v>
      </c>
    </row>
    <row r="80" spans="1:11" ht="12.75" hidden="1">
      <c r="A80" s="2" t="s">
        <v>67</v>
      </c>
      <c r="B80" s="3">
        <v>28173409</v>
      </c>
      <c r="C80" s="3">
        <v>25692131</v>
      </c>
      <c r="D80" s="3">
        <v>30627751</v>
      </c>
      <c r="E80" s="3">
        <v>23446580</v>
      </c>
      <c r="F80" s="3">
        <v>35224625</v>
      </c>
      <c r="G80" s="3">
        <v>35224625</v>
      </c>
      <c r="H80" s="3">
        <v>15832414</v>
      </c>
      <c r="I80" s="3">
        <v>47388605</v>
      </c>
      <c r="J80" s="3">
        <v>60525605</v>
      </c>
      <c r="K80" s="3">
        <v>74713605</v>
      </c>
    </row>
    <row r="81" spans="1:11" ht="12.75" hidden="1">
      <c r="A81" s="2" t="s">
        <v>68</v>
      </c>
      <c r="B81" s="3">
        <v>3652636</v>
      </c>
      <c r="C81" s="3">
        <v>1537271</v>
      </c>
      <c r="D81" s="3">
        <v>2300771</v>
      </c>
      <c r="E81" s="3">
        <v>1735695</v>
      </c>
      <c r="F81" s="3">
        <v>2300466</v>
      </c>
      <c r="G81" s="3">
        <v>2300466</v>
      </c>
      <c r="H81" s="3">
        <v>262275</v>
      </c>
      <c r="I81" s="3">
        <v>1199690</v>
      </c>
      <c r="J81" s="3">
        <v>950555</v>
      </c>
      <c r="K81" s="3">
        <v>749236</v>
      </c>
    </row>
    <row r="82" spans="1:11" ht="12.75" hidden="1">
      <c r="A82" s="2" t="s">
        <v>69</v>
      </c>
      <c r="B82" s="3">
        <v>1777</v>
      </c>
      <c r="C82" s="3">
        <v>1777</v>
      </c>
      <c r="D82" s="3">
        <v>2080</v>
      </c>
      <c r="E82" s="3">
        <v>2000</v>
      </c>
      <c r="F82" s="3">
        <v>2000</v>
      </c>
      <c r="G82" s="3">
        <v>2000</v>
      </c>
      <c r="H82" s="3">
        <v>0</v>
      </c>
      <c r="I82" s="3">
        <v>2000</v>
      </c>
      <c r="J82" s="3">
        <v>2000</v>
      </c>
      <c r="K82" s="3">
        <v>2000</v>
      </c>
    </row>
    <row r="83" spans="1:11" ht="12.75" hidden="1">
      <c r="A83" s="2" t="s">
        <v>70</v>
      </c>
      <c r="B83" s="3">
        <v>184171611</v>
      </c>
      <c r="C83" s="3">
        <v>203052598</v>
      </c>
      <c r="D83" s="3">
        <v>254625272</v>
      </c>
      <c r="E83" s="3">
        <v>243510773</v>
      </c>
      <c r="F83" s="3">
        <v>262072245</v>
      </c>
      <c r="G83" s="3">
        <v>262072245</v>
      </c>
      <c r="H83" s="3">
        <v>404100895</v>
      </c>
      <c r="I83" s="3">
        <v>276727355</v>
      </c>
      <c r="J83" s="3">
        <v>298578832</v>
      </c>
      <c r="K83" s="3">
        <v>322116760</v>
      </c>
    </row>
    <row r="84" spans="1:11" ht="12.75" hidden="1">
      <c r="A84" s="2" t="s">
        <v>71</v>
      </c>
      <c r="B84" s="3">
        <v>16497000</v>
      </c>
      <c r="C84" s="3">
        <v>11818000</v>
      </c>
      <c r="D84" s="3">
        <v>131441</v>
      </c>
      <c r="E84" s="3">
        <v>13806687</v>
      </c>
      <c r="F84" s="3">
        <v>10881000</v>
      </c>
      <c r="G84" s="3">
        <v>10881000</v>
      </c>
      <c r="H84" s="3">
        <v>131441</v>
      </c>
      <c r="I84" s="3">
        <v>11948441</v>
      </c>
      <c r="J84" s="3">
        <v>131441</v>
      </c>
      <c r="K84" s="3">
        <v>131441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73466753</v>
      </c>
      <c r="C5" s="6">
        <v>79607091</v>
      </c>
      <c r="D5" s="23">
        <v>84304572</v>
      </c>
      <c r="E5" s="24">
        <v>90661107</v>
      </c>
      <c r="F5" s="6">
        <v>90661667</v>
      </c>
      <c r="G5" s="25">
        <v>90661667</v>
      </c>
      <c r="H5" s="26">
        <v>0</v>
      </c>
      <c r="I5" s="24">
        <v>94744233</v>
      </c>
      <c r="J5" s="6">
        <v>100424893</v>
      </c>
      <c r="K5" s="25">
        <v>106444487</v>
      </c>
    </row>
    <row r="6" spans="1:11" ht="13.5">
      <c r="A6" s="22" t="s">
        <v>18</v>
      </c>
      <c r="B6" s="6">
        <v>452026969</v>
      </c>
      <c r="C6" s="6">
        <v>482138243</v>
      </c>
      <c r="D6" s="23">
        <v>485789384</v>
      </c>
      <c r="E6" s="24">
        <v>506036683</v>
      </c>
      <c r="F6" s="6">
        <v>509020791</v>
      </c>
      <c r="G6" s="25">
        <v>509020791</v>
      </c>
      <c r="H6" s="26">
        <v>0</v>
      </c>
      <c r="I6" s="24">
        <v>530862454</v>
      </c>
      <c r="J6" s="6">
        <v>561851727</v>
      </c>
      <c r="K6" s="25">
        <v>594244105</v>
      </c>
    </row>
    <row r="7" spans="1:11" ht="13.5">
      <c r="A7" s="22" t="s">
        <v>19</v>
      </c>
      <c r="B7" s="6">
        <v>12556435</v>
      </c>
      <c r="C7" s="6">
        <v>12788897</v>
      </c>
      <c r="D7" s="23">
        <v>13968480</v>
      </c>
      <c r="E7" s="24">
        <v>14010000</v>
      </c>
      <c r="F7" s="6">
        <v>14226200</v>
      </c>
      <c r="G7" s="25">
        <v>14226200</v>
      </c>
      <c r="H7" s="26">
        <v>0</v>
      </c>
      <c r="I7" s="24">
        <v>16425349</v>
      </c>
      <c r="J7" s="6">
        <v>17246617</v>
      </c>
      <c r="K7" s="25">
        <v>18108948</v>
      </c>
    </row>
    <row r="8" spans="1:11" ht="13.5">
      <c r="A8" s="22" t="s">
        <v>20</v>
      </c>
      <c r="B8" s="6">
        <v>66215090</v>
      </c>
      <c r="C8" s="6">
        <v>63837963</v>
      </c>
      <c r="D8" s="23">
        <v>98295430</v>
      </c>
      <c r="E8" s="24">
        <v>92146189</v>
      </c>
      <c r="F8" s="6">
        <v>111066499</v>
      </c>
      <c r="G8" s="25">
        <v>111066499</v>
      </c>
      <c r="H8" s="26">
        <v>0</v>
      </c>
      <c r="I8" s="24">
        <v>100115861</v>
      </c>
      <c r="J8" s="6">
        <v>131486354</v>
      </c>
      <c r="K8" s="25">
        <v>121716185</v>
      </c>
    </row>
    <row r="9" spans="1:11" ht="13.5">
      <c r="A9" s="22" t="s">
        <v>21</v>
      </c>
      <c r="B9" s="6">
        <v>68961055</v>
      </c>
      <c r="C9" s="6">
        <v>42455372</v>
      </c>
      <c r="D9" s="23">
        <v>123919793</v>
      </c>
      <c r="E9" s="24">
        <v>63032660</v>
      </c>
      <c r="F9" s="6">
        <v>54897560</v>
      </c>
      <c r="G9" s="25">
        <v>54897560</v>
      </c>
      <c r="H9" s="26">
        <v>0</v>
      </c>
      <c r="I9" s="24">
        <v>58546755</v>
      </c>
      <c r="J9" s="6">
        <v>59546061</v>
      </c>
      <c r="K9" s="25">
        <v>61098033</v>
      </c>
    </row>
    <row r="10" spans="1:11" ht="25.5">
      <c r="A10" s="27" t="s">
        <v>103</v>
      </c>
      <c r="B10" s="28">
        <f>SUM(B5:B9)</f>
        <v>673226302</v>
      </c>
      <c r="C10" s="29">
        <f aca="true" t="shared" si="0" ref="C10:K10">SUM(C5:C9)</f>
        <v>680827566</v>
      </c>
      <c r="D10" s="30">
        <f t="shared" si="0"/>
        <v>806277659</v>
      </c>
      <c r="E10" s="28">
        <f t="shared" si="0"/>
        <v>765886639</v>
      </c>
      <c r="F10" s="29">
        <f t="shared" si="0"/>
        <v>779872717</v>
      </c>
      <c r="G10" s="31">
        <f t="shared" si="0"/>
        <v>779872717</v>
      </c>
      <c r="H10" s="32">
        <f t="shared" si="0"/>
        <v>0</v>
      </c>
      <c r="I10" s="28">
        <f t="shared" si="0"/>
        <v>800694652</v>
      </c>
      <c r="J10" s="29">
        <f t="shared" si="0"/>
        <v>870555652</v>
      </c>
      <c r="K10" s="31">
        <f t="shared" si="0"/>
        <v>901611758</v>
      </c>
    </row>
    <row r="11" spans="1:11" ht="13.5">
      <c r="A11" s="22" t="s">
        <v>22</v>
      </c>
      <c r="B11" s="6">
        <v>170615596</v>
      </c>
      <c r="C11" s="6">
        <v>189218145</v>
      </c>
      <c r="D11" s="23">
        <v>201346003</v>
      </c>
      <c r="E11" s="24">
        <v>224738047</v>
      </c>
      <c r="F11" s="6">
        <v>219550383</v>
      </c>
      <c r="G11" s="25">
        <v>219550383</v>
      </c>
      <c r="H11" s="26">
        <v>0</v>
      </c>
      <c r="I11" s="24">
        <v>241447397</v>
      </c>
      <c r="J11" s="6">
        <v>255355387</v>
      </c>
      <c r="K11" s="25">
        <v>272338891</v>
      </c>
    </row>
    <row r="12" spans="1:11" ht="13.5">
      <c r="A12" s="22" t="s">
        <v>23</v>
      </c>
      <c r="B12" s="6">
        <v>7753895</v>
      </c>
      <c r="C12" s="6">
        <v>8073770</v>
      </c>
      <c r="D12" s="23">
        <v>8681774</v>
      </c>
      <c r="E12" s="24">
        <v>9392434</v>
      </c>
      <c r="F12" s="6">
        <v>9392434</v>
      </c>
      <c r="G12" s="25">
        <v>9392434</v>
      </c>
      <c r="H12" s="26">
        <v>0</v>
      </c>
      <c r="I12" s="24">
        <v>9952980</v>
      </c>
      <c r="J12" s="6">
        <v>10547159</v>
      </c>
      <c r="K12" s="25">
        <v>11176989</v>
      </c>
    </row>
    <row r="13" spans="1:11" ht="13.5">
      <c r="A13" s="22" t="s">
        <v>104</v>
      </c>
      <c r="B13" s="6">
        <v>43204185</v>
      </c>
      <c r="C13" s="6">
        <v>45327754</v>
      </c>
      <c r="D13" s="23">
        <v>52281502</v>
      </c>
      <c r="E13" s="24">
        <v>55441077</v>
      </c>
      <c r="F13" s="6">
        <v>60457085</v>
      </c>
      <c r="G13" s="25">
        <v>60457085</v>
      </c>
      <c r="H13" s="26">
        <v>0</v>
      </c>
      <c r="I13" s="24">
        <v>62022873</v>
      </c>
      <c r="J13" s="6">
        <v>63103911</v>
      </c>
      <c r="K13" s="25">
        <v>65020483</v>
      </c>
    </row>
    <row r="14" spans="1:11" ht="13.5">
      <c r="A14" s="22" t="s">
        <v>24</v>
      </c>
      <c r="B14" s="6">
        <v>1619381</v>
      </c>
      <c r="C14" s="6">
        <v>3052741</v>
      </c>
      <c r="D14" s="23">
        <v>2678808</v>
      </c>
      <c r="E14" s="24">
        <v>2781097</v>
      </c>
      <c r="F14" s="6">
        <v>2818830</v>
      </c>
      <c r="G14" s="25">
        <v>2818830</v>
      </c>
      <c r="H14" s="26">
        <v>0</v>
      </c>
      <c r="I14" s="24">
        <v>3713699</v>
      </c>
      <c r="J14" s="6">
        <v>3357102</v>
      </c>
      <c r="K14" s="25">
        <v>3036938</v>
      </c>
    </row>
    <row r="15" spans="1:11" ht="13.5">
      <c r="A15" s="22" t="s">
        <v>25</v>
      </c>
      <c r="B15" s="6">
        <v>174912632</v>
      </c>
      <c r="C15" s="6">
        <v>198719205</v>
      </c>
      <c r="D15" s="23">
        <v>204337944</v>
      </c>
      <c r="E15" s="24">
        <v>233879498</v>
      </c>
      <c r="F15" s="6">
        <v>231539777</v>
      </c>
      <c r="G15" s="25">
        <v>231539777</v>
      </c>
      <c r="H15" s="26">
        <v>0</v>
      </c>
      <c r="I15" s="24">
        <v>262864945</v>
      </c>
      <c r="J15" s="6">
        <v>278224185</v>
      </c>
      <c r="K15" s="25">
        <v>297427652</v>
      </c>
    </row>
    <row r="16" spans="1:11" ht="13.5">
      <c r="A16" s="33" t="s">
        <v>26</v>
      </c>
      <c r="B16" s="6">
        <v>3018846</v>
      </c>
      <c r="C16" s="6">
        <v>4763961</v>
      </c>
      <c r="D16" s="23">
        <v>1004781</v>
      </c>
      <c r="E16" s="24">
        <v>1209512</v>
      </c>
      <c r="F16" s="6">
        <v>1177428</v>
      </c>
      <c r="G16" s="25">
        <v>1177428</v>
      </c>
      <c r="H16" s="26">
        <v>0</v>
      </c>
      <c r="I16" s="24">
        <v>1246499</v>
      </c>
      <c r="J16" s="6">
        <v>1329050</v>
      </c>
      <c r="K16" s="25">
        <v>1419613</v>
      </c>
    </row>
    <row r="17" spans="1:11" ht="13.5">
      <c r="A17" s="22" t="s">
        <v>27</v>
      </c>
      <c r="B17" s="6">
        <v>736072701</v>
      </c>
      <c r="C17" s="6">
        <v>222089407</v>
      </c>
      <c r="D17" s="23">
        <v>221479448</v>
      </c>
      <c r="E17" s="24">
        <v>254359791</v>
      </c>
      <c r="F17" s="6">
        <v>270855547</v>
      </c>
      <c r="G17" s="25">
        <v>270855547</v>
      </c>
      <c r="H17" s="26">
        <v>0</v>
      </c>
      <c r="I17" s="24">
        <v>226139464</v>
      </c>
      <c r="J17" s="6">
        <v>260034018</v>
      </c>
      <c r="K17" s="25">
        <v>251991630</v>
      </c>
    </row>
    <row r="18" spans="1:11" ht="13.5">
      <c r="A18" s="34" t="s">
        <v>28</v>
      </c>
      <c r="B18" s="35">
        <f>SUM(B11:B17)</f>
        <v>1137197236</v>
      </c>
      <c r="C18" s="36">
        <f aca="true" t="shared" si="1" ref="C18:K18">SUM(C11:C17)</f>
        <v>671244983</v>
      </c>
      <c r="D18" s="37">
        <f t="shared" si="1"/>
        <v>691810260</v>
      </c>
      <c r="E18" s="35">
        <f t="shared" si="1"/>
        <v>781801456</v>
      </c>
      <c r="F18" s="36">
        <f t="shared" si="1"/>
        <v>795791484</v>
      </c>
      <c r="G18" s="38">
        <f t="shared" si="1"/>
        <v>795791484</v>
      </c>
      <c r="H18" s="39">
        <f t="shared" si="1"/>
        <v>0</v>
      </c>
      <c r="I18" s="35">
        <f t="shared" si="1"/>
        <v>807387857</v>
      </c>
      <c r="J18" s="36">
        <f t="shared" si="1"/>
        <v>871950812</v>
      </c>
      <c r="K18" s="38">
        <f t="shared" si="1"/>
        <v>902412196</v>
      </c>
    </row>
    <row r="19" spans="1:11" ht="13.5">
      <c r="A19" s="34" t="s">
        <v>29</v>
      </c>
      <c r="B19" s="40">
        <f>+B10-B18</f>
        <v>-463970934</v>
      </c>
      <c r="C19" s="41">
        <f aca="true" t="shared" si="2" ref="C19:K19">+C10-C18</f>
        <v>9582583</v>
      </c>
      <c r="D19" s="42">
        <f t="shared" si="2"/>
        <v>114467399</v>
      </c>
      <c r="E19" s="40">
        <f t="shared" si="2"/>
        <v>-15914817</v>
      </c>
      <c r="F19" s="41">
        <f t="shared" si="2"/>
        <v>-15918767</v>
      </c>
      <c r="G19" s="43">
        <f t="shared" si="2"/>
        <v>-15918767</v>
      </c>
      <c r="H19" s="44">
        <f t="shared" si="2"/>
        <v>0</v>
      </c>
      <c r="I19" s="40">
        <f t="shared" si="2"/>
        <v>-6693205</v>
      </c>
      <c r="J19" s="41">
        <f t="shared" si="2"/>
        <v>-1395160</v>
      </c>
      <c r="K19" s="43">
        <f t="shared" si="2"/>
        <v>-800438</v>
      </c>
    </row>
    <row r="20" spans="1:11" ht="13.5">
      <c r="A20" s="22" t="s">
        <v>30</v>
      </c>
      <c r="B20" s="24">
        <v>36039685</v>
      </c>
      <c r="C20" s="6">
        <v>50814717</v>
      </c>
      <c r="D20" s="23">
        <v>38238735</v>
      </c>
      <c r="E20" s="24">
        <v>41332457</v>
      </c>
      <c r="F20" s="6">
        <v>75182417</v>
      </c>
      <c r="G20" s="25">
        <v>75182417</v>
      </c>
      <c r="H20" s="26">
        <v>0</v>
      </c>
      <c r="I20" s="24">
        <v>58904243</v>
      </c>
      <c r="J20" s="6">
        <v>29629825</v>
      </c>
      <c r="K20" s="25">
        <v>31893860</v>
      </c>
    </row>
    <row r="21" spans="1:11" ht="13.5">
      <c r="A21" s="22" t="s">
        <v>105</v>
      </c>
      <c r="B21" s="45">
        <v>4570737</v>
      </c>
      <c r="C21" s="46">
        <v>9178197</v>
      </c>
      <c r="D21" s="47">
        <v>13546706</v>
      </c>
      <c r="E21" s="45">
        <v>0</v>
      </c>
      <c r="F21" s="46">
        <v>0</v>
      </c>
      <c r="G21" s="48">
        <v>0</v>
      </c>
      <c r="H21" s="49">
        <v>0</v>
      </c>
      <c r="I21" s="45">
        <v>1065000</v>
      </c>
      <c r="J21" s="46">
        <v>1236400</v>
      </c>
      <c r="K21" s="48">
        <v>1285514</v>
      </c>
    </row>
    <row r="22" spans="1:11" ht="25.5">
      <c r="A22" s="50" t="s">
        <v>106</v>
      </c>
      <c r="B22" s="51">
        <f>SUM(B19:B21)</f>
        <v>-423360512</v>
      </c>
      <c r="C22" s="52">
        <f aca="true" t="shared" si="3" ref="C22:K22">SUM(C19:C21)</f>
        <v>69575497</v>
      </c>
      <c r="D22" s="53">
        <f t="shared" si="3"/>
        <v>166252840</v>
      </c>
      <c r="E22" s="51">
        <f t="shared" si="3"/>
        <v>25417640</v>
      </c>
      <c r="F22" s="52">
        <f t="shared" si="3"/>
        <v>59263650</v>
      </c>
      <c r="G22" s="54">
        <f t="shared" si="3"/>
        <v>59263650</v>
      </c>
      <c r="H22" s="55">
        <f t="shared" si="3"/>
        <v>0</v>
      </c>
      <c r="I22" s="51">
        <f t="shared" si="3"/>
        <v>53276038</v>
      </c>
      <c r="J22" s="52">
        <f t="shared" si="3"/>
        <v>29471065</v>
      </c>
      <c r="K22" s="54">
        <f t="shared" si="3"/>
        <v>32378936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-423360512</v>
      </c>
      <c r="C24" s="41">
        <f aca="true" t="shared" si="4" ref="C24:K24">SUM(C22:C23)</f>
        <v>69575497</v>
      </c>
      <c r="D24" s="42">
        <f t="shared" si="4"/>
        <v>166252840</v>
      </c>
      <c r="E24" s="40">
        <f t="shared" si="4"/>
        <v>25417640</v>
      </c>
      <c r="F24" s="41">
        <f t="shared" si="4"/>
        <v>59263650</v>
      </c>
      <c r="G24" s="43">
        <f t="shared" si="4"/>
        <v>59263650</v>
      </c>
      <c r="H24" s="44">
        <f t="shared" si="4"/>
        <v>0</v>
      </c>
      <c r="I24" s="40">
        <f t="shared" si="4"/>
        <v>53276038</v>
      </c>
      <c r="J24" s="41">
        <f t="shared" si="4"/>
        <v>29471065</v>
      </c>
      <c r="K24" s="43">
        <f t="shared" si="4"/>
        <v>32378936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110671594</v>
      </c>
      <c r="C27" s="7">
        <v>117409800</v>
      </c>
      <c r="D27" s="64">
        <v>114281656</v>
      </c>
      <c r="E27" s="65">
        <v>123709800</v>
      </c>
      <c r="F27" s="7">
        <v>153196704</v>
      </c>
      <c r="G27" s="66">
        <v>153196704</v>
      </c>
      <c r="H27" s="67">
        <v>0</v>
      </c>
      <c r="I27" s="65">
        <v>142374302</v>
      </c>
      <c r="J27" s="7">
        <v>111902626</v>
      </c>
      <c r="K27" s="66">
        <v>104299349</v>
      </c>
    </row>
    <row r="28" spans="1:11" ht="13.5">
      <c r="A28" s="68" t="s">
        <v>30</v>
      </c>
      <c r="B28" s="6">
        <v>34230008</v>
      </c>
      <c r="C28" s="6">
        <v>48581230</v>
      </c>
      <c r="D28" s="23">
        <v>42341792</v>
      </c>
      <c r="E28" s="24">
        <v>41332456</v>
      </c>
      <c r="F28" s="6">
        <v>69818934</v>
      </c>
      <c r="G28" s="25">
        <v>69818934</v>
      </c>
      <c r="H28" s="26">
        <v>0</v>
      </c>
      <c r="I28" s="24">
        <v>58767684</v>
      </c>
      <c r="J28" s="6">
        <v>29629824</v>
      </c>
      <c r="K28" s="25">
        <v>31893861</v>
      </c>
    </row>
    <row r="29" spans="1:11" ht="13.5">
      <c r="A29" s="22" t="s">
        <v>108</v>
      </c>
      <c r="B29" s="6">
        <v>5073224</v>
      </c>
      <c r="C29" s="6">
        <v>1178301</v>
      </c>
      <c r="D29" s="23">
        <v>4613673</v>
      </c>
      <c r="E29" s="24">
        <v>2200000</v>
      </c>
      <c r="F29" s="6">
        <v>2217187</v>
      </c>
      <c r="G29" s="25">
        <v>2217187</v>
      </c>
      <c r="H29" s="26">
        <v>0</v>
      </c>
      <c r="I29" s="24">
        <v>1865000</v>
      </c>
      <c r="J29" s="6">
        <v>1900000</v>
      </c>
      <c r="K29" s="25">
        <v>2100000</v>
      </c>
    </row>
    <row r="30" spans="1:11" ht="13.5">
      <c r="A30" s="22" t="s">
        <v>34</v>
      </c>
      <c r="B30" s="6">
        <v>2110322</v>
      </c>
      <c r="C30" s="6">
        <v>699000</v>
      </c>
      <c r="D30" s="23">
        <v>0</v>
      </c>
      <c r="E30" s="24">
        <v>1446800</v>
      </c>
      <c r="F30" s="6">
        <v>1446800</v>
      </c>
      <c r="G30" s="25">
        <v>1446800</v>
      </c>
      <c r="H30" s="26">
        <v>0</v>
      </c>
      <c r="I30" s="24">
        <v>4855000</v>
      </c>
      <c r="J30" s="6">
        <v>5300000</v>
      </c>
      <c r="K30" s="25">
        <v>6800000</v>
      </c>
    </row>
    <row r="31" spans="1:11" ht="13.5">
      <c r="A31" s="22" t="s">
        <v>35</v>
      </c>
      <c r="B31" s="6">
        <v>69258043</v>
      </c>
      <c r="C31" s="6">
        <v>66951271</v>
      </c>
      <c r="D31" s="23">
        <v>67326186</v>
      </c>
      <c r="E31" s="24">
        <v>78730544</v>
      </c>
      <c r="F31" s="6">
        <v>79713783</v>
      </c>
      <c r="G31" s="25">
        <v>79713783</v>
      </c>
      <c r="H31" s="26">
        <v>0</v>
      </c>
      <c r="I31" s="24">
        <v>76886618</v>
      </c>
      <c r="J31" s="6">
        <v>75072802</v>
      </c>
      <c r="K31" s="25">
        <v>63505488</v>
      </c>
    </row>
    <row r="32" spans="1:11" ht="13.5">
      <c r="A32" s="34" t="s">
        <v>36</v>
      </c>
      <c r="B32" s="7">
        <f>SUM(B28:B31)</f>
        <v>110671597</v>
      </c>
      <c r="C32" s="7">
        <f aca="true" t="shared" si="5" ref="C32:K32">SUM(C28:C31)</f>
        <v>117409802</v>
      </c>
      <c r="D32" s="64">
        <f t="shared" si="5"/>
        <v>114281651</v>
      </c>
      <c r="E32" s="65">
        <f t="shared" si="5"/>
        <v>123709800</v>
      </c>
      <c r="F32" s="7">
        <f t="shared" si="5"/>
        <v>153196704</v>
      </c>
      <c r="G32" s="66">
        <f t="shared" si="5"/>
        <v>153196704</v>
      </c>
      <c r="H32" s="67">
        <f t="shared" si="5"/>
        <v>0</v>
      </c>
      <c r="I32" s="65">
        <f t="shared" si="5"/>
        <v>142374302</v>
      </c>
      <c r="J32" s="7">
        <f t="shared" si="5"/>
        <v>111902626</v>
      </c>
      <c r="K32" s="66">
        <f t="shared" si="5"/>
        <v>104299349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266620496</v>
      </c>
      <c r="C35" s="6">
        <v>289878623</v>
      </c>
      <c r="D35" s="23">
        <v>371234746</v>
      </c>
      <c r="E35" s="24">
        <v>315038012</v>
      </c>
      <c r="F35" s="6">
        <v>352172983</v>
      </c>
      <c r="G35" s="25">
        <v>352172983</v>
      </c>
      <c r="H35" s="26">
        <v>433550499</v>
      </c>
      <c r="I35" s="24">
        <v>352308098</v>
      </c>
      <c r="J35" s="6">
        <v>361437128</v>
      </c>
      <c r="K35" s="25">
        <v>385838277</v>
      </c>
    </row>
    <row r="36" spans="1:11" ht="13.5">
      <c r="A36" s="22" t="s">
        <v>39</v>
      </c>
      <c r="B36" s="6">
        <v>1502036350</v>
      </c>
      <c r="C36" s="6">
        <v>1745350039</v>
      </c>
      <c r="D36" s="23">
        <v>1986402663</v>
      </c>
      <c r="E36" s="24">
        <v>1844983973</v>
      </c>
      <c r="F36" s="6">
        <v>2071432030</v>
      </c>
      <c r="G36" s="25">
        <v>2071432030</v>
      </c>
      <c r="H36" s="26">
        <v>2065855174</v>
      </c>
      <c r="I36" s="24">
        <v>2149534325</v>
      </c>
      <c r="J36" s="6">
        <v>2196018246</v>
      </c>
      <c r="K36" s="25">
        <v>2232911788</v>
      </c>
    </row>
    <row r="37" spans="1:11" ht="13.5">
      <c r="A37" s="22" t="s">
        <v>40</v>
      </c>
      <c r="B37" s="6">
        <v>123846626</v>
      </c>
      <c r="C37" s="6">
        <v>131438109</v>
      </c>
      <c r="D37" s="23">
        <v>150193695</v>
      </c>
      <c r="E37" s="24">
        <v>123409053</v>
      </c>
      <c r="F37" s="6">
        <v>144812108</v>
      </c>
      <c r="G37" s="25">
        <v>144812108</v>
      </c>
      <c r="H37" s="26">
        <v>123368571</v>
      </c>
      <c r="I37" s="24">
        <v>151342268</v>
      </c>
      <c r="J37" s="6">
        <v>157699630</v>
      </c>
      <c r="K37" s="25">
        <v>164513675</v>
      </c>
    </row>
    <row r="38" spans="1:11" ht="13.5">
      <c r="A38" s="22" t="s">
        <v>41</v>
      </c>
      <c r="B38" s="6">
        <v>218839792</v>
      </c>
      <c r="C38" s="6">
        <v>225888994</v>
      </c>
      <c r="D38" s="23">
        <v>165745650</v>
      </c>
      <c r="E38" s="24">
        <v>223400000</v>
      </c>
      <c r="F38" s="6">
        <v>177831197</v>
      </c>
      <c r="G38" s="25">
        <v>177831197</v>
      </c>
      <c r="H38" s="26">
        <v>163968658</v>
      </c>
      <c r="I38" s="24">
        <v>196262405</v>
      </c>
      <c r="J38" s="6">
        <v>216046931</v>
      </c>
      <c r="K38" s="25">
        <v>238148642</v>
      </c>
    </row>
    <row r="39" spans="1:11" ht="13.5">
      <c r="A39" s="22" t="s">
        <v>42</v>
      </c>
      <c r="B39" s="6">
        <v>1425970429</v>
      </c>
      <c r="C39" s="6">
        <v>1677901559</v>
      </c>
      <c r="D39" s="23">
        <v>2041698064</v>
      </c>
      <c r="E39" s="24">
        <v>1813212932</v>
      </c>
      <c r="F39" s="6">
        <v>2100961708</v>
      </c>
      <c r="G39" s="25">
        <v>2100961708</v>
      </c>
      <c r="H39" s="26">
        <v>2212068444</v>
      </c>
      <c r="I39" s="24">
        <v>2154237750</v>
      </c>
      <c r="J39" s="6">
        <v>2183708813</v>
      </c>
      <c r="K39" s="25">
        <v>2216087748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74818311</v>
      </c>
      <c r="C42" s="6">
        <v>127580217</v>
      </c>
      <c r="D42" s="23">
        <v>148352527</v>
      </c>
      <c r="E42" s="24">
        <v>121851425</v>
      </c>
      <c r="F42" s="6">
        <v>131600892</v>
      </c>
      <c r="G42" s="25">
        <v>131600892</v>
      </c>
      <c r="H42" s="26">
        <v>189515234</v>
      </c>
      <c r="I42" s="24">
        <v>144705323</v>
      </c>
      <c r="J42" s="6">
        <v>120007243</v>
      </c>
      <c r="K42" s="25">
        <v>125882437</v>
      </c>
    </row>
    <row r="43" spans="1:11" ht="13.5">
      <c r="A43" s="22" t="s">
        <v>45</v>
      </c>
      <c r="B43" s="6">
        <v>-106410852</v>
      </c>
      <c r="C43" s="6">
        <v>-116303848</v>
      </c>
      <c r="D43" s="23">
        <v>-113646115</v>
      </c>
      <c r="E43" s="24">
        <v>-121095004</v>
      </c>
      <c r="F43" s="6">
        <v>-145109284</v>
      </c>
      <c r="G43" s="25">
        <v>-145109284</v>
      </c>
      <c r="H43" s="26">
        <v>-113423814</v>
      </c>
      <c r="I43" s="24">
        <v>-140859302</v>
      </c>
      <c r="J43" s="6">
        <v>-110216226</v>
      </c>
      <c r="K43" s="25">
        <v>-102563835</v>
      </c>
    </row>
    <row r="44" spans="1:11" ht="13.5">
      <c r="A44" s="22" t="s">
        <v>46</v>
      </c>
      <c r="B44" s="6">
        <v>32095099</v>
      </c>
      <c r="C44" s="6">
        <v>-450916</v>
      </c>
      <c r="D44" s="23">
        <v>830570</v>
      </c>
      <c r="E44" s="24">
        <v>-1799996</v>
      </c>
      <c r="F44" s="6">
        <v>-1966212</v>
      </c>
      <c r="G44" s="25">
        <v>-1966212</v>
      </c>
      <c r="H44" s="26">
        <v>-697889</v>
      </c>
      <c r="I44" s="24">
        <v>3523972</v>
      </c>
      <c r="J44" s="6">
        <v>3509421</v>
      </c>
      <c r="K44" s="25">
        <v>4452142</v>
      </c>
    </row>
    <row r="45" spans="1:11" ht="13.5">
      <c r="A45" s="34" t="s">
        <v>47</v>
      </c>
      <c r="B45" s="7">
        <v>197474049</v>
      </c>
      <c r="C45" s="7">
        <v>208299502</v>
      </c>
      <c r="D45" s="64">
        <v>243836484</v>
      </c>
      <c r="E45" s="65">
        <v>235490300</v>
      </c>
      <c r="F45" s="7">
        <v>228361881</v>
      </c>
      <c r="G45" s="66">
        <v>228361881</v>
      </c>
      <c r="H45" s="67">
        <v>319230016</v>
      </c>
      <c r="I45" s="65">
        <v>235731880</v>
      </c>
      <c r="J45" s="7">
        <v>249032318</v>
      </c>
      <c r="K45" s="66">
        <v>276803062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197474049</v>
      </c>
      <c r="C48" s="6">
        <v>208299502</v>
      </c>
      <c r="D48" s="23">
        <v>243836485</v>
      </c>
      <c r="E48" s="24">
        <v>235490306</v>
      </c>
      <c r="F48" s="6">
        <v>228361887</v>
      </c>
      <c r="G48" s="25">
        <v>228361887</v>
      </c>
      <c r="H48" s="26">
        <v>319230017</v>
      </c>
      <c r="I48" s="24">
        <v>235731881</v>
      </c>
      <c r="J48" s="6">
        <v>249032320</v>
      </c>
      <c r="K48" s="25">
        <v>276803064</v>
      </c>
    </row>
    <row r="49" spans="1:11" ht="13.5">
      <c r="A49" s="22" t="s">
        <v>50</v>
      </c>
      <c r="B49" s="6">
        <f>+B75</f>
        <v>131647568.55628699</v>
      </c>
      <c r="C49" s="6">
        <f aca="true" t="shared" si="6" ref="C49:K49">+C75</f>
        <v>133354772.50223581</v>
      </c>
      <c r="D49" s="23">
        <f t="shared" si="6"/>
        <v>120563495.1218609</v>
      </c>
      <c r="E49" s="24">
        <f t="shared" si="6"/>
        <v>95293860.45771696</v>
      </c>
      <c r="F49" s="6">
        <f t="shared" si="6"/>
        <v>139623478.24120837</v>
      </c>
      <c r="G49" s="25">
        <f t="shared" si="6"/>
        <v>139623478.24120837</v>
      </c>
      <c r="H49" s="26">
        <f t="shared" si="6"/>
        <v>84869358</v>
      </c>
      <c r="I49" s="24">
        <f t="shared" si="6"/>
        <v>142156199.22091976</v>
      </c>
      <c r="J49" s="6">
        <f t="shared" si="6"/>
        <v>147763558.6672241</v>
      </c>
      <c r="K49" s="25">
        <f t="shared" si="6"/>
        <v>166540067.39933008</v>
      </c>
    </row>
    <row r="50" spans="1:11" ht="13.5">
      <c r="A50" s="34" t="s">
        <v>51</v>
      </c>
      <c r="B50" s="7">
        <f>+B48-B49</f>
        <v>65826480.44371301</v>
      </c>
      <c r="C50" s="7">
        <f aca="true" t="shared" si="7" ref="C50:K50">+C48-C49</f>
        <v>74944729.49776419</v>
      </c>
      <c r="D50" s="64">
        <f t="shared" si="7"/>
        <v>123272989.8781391</v>
      </c>
      <c r="E50" s="65">
        <f t="shared" si="7"/>
        <v>140196445.54228306</v>
      </c>
      <c r="F50" s="7">
        <f t="shared" si="7"/>
        <v>88738408.75879163</v>
      </c>
      <c r="G50" s="66">
        <f t="shared" si="7"/>
        <v>88738408.75879163</v>
      </c>
      <c r="H50" s="67">
        <f t="shared" si="7"/>
        <v>234360659</v>
      </c>
      <c r="I50" s="65">
        <f t="shared" si="7"/>
        <v>93575681.77908024</v>
      </c>
      <c r="J50" s="7">
        <f t="shared" si="7"/>
        <v>101268761.33277589</v>
      </c>
      <c r="K50" s="66">
        <f t="shared" si="7"/>
        <v>110262996.60066992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1494002170</v>
      </c>
      <c r="C53" s="6">
        <v>1734312708</v>
      </c>
      <c r="D53" s="23">
        <v>1985540378</v>
      </c>
      <c r="E53" s="24">
        <v>1843883973</v>
      </c>
      <c r="F53" s="6">
        <v>1873370877</v>
      </c>
      <c r="G53" s="25">
        <v>1873370877</v>
      </c>
      <c r="H53" s="26">
        <v>1720174173</v>
      </c>
      <c r="I53" s="24">
        <v>2148912037</v>
      </c>
      <c r="J53" s="6">
        <v>2195515959</v>
      </c>
      <c r="K53" s="25">
        <v>2232529501</v>
      </c>
    </row>
    <row r="54" spans="1:11" ht="13.5">
      <c r="A54" s="22" t="s">
        <v>104</v>
      </c>
      <c r="B54" s="6">
        <v>43204185</v>
      </c>
      <c r="C54" s="6">
        <v>45327754</v>
      </c>
      <c r="D54" s="23">
        <v>52281502</v>
      </c>
      <c r="E54" s="24">
        <v>55441077</v>
      </c>
      <c r="F54" s="6">
        <v>60457085</v>
      </c>
      <c r="G54" s="25">
        <v>60457085</v>
      </c>
      <c r="H54" s="26">
        <v>0</v>
      </c>
      <c r="I54" s="24">
        <v>62022873</v>
      </c>
      <c r="J54" s="6">
        <v>63103911</v>
      </c>
      <c r="K54" s="25">
        <v>65020483</v>
      </c>
    </row>
    <row r="55" spans="1:11" ht="13.5">
      <c r="A55" s="22" t="s">
        <v>54</v>
      </c>
      <c r="B55" s="6">
        <v>23225424</v>
      </c>
      <c r="C55" s="6">
        <v>17158931</v>
      </c>
      <c r="D55" s="23">
        <v>45289981</v>
      </c>
      <c r="E55" s="24">
        <v>51887895</v>
      </c>
      <c r="F55" s="6">
        <v>57908878</v>
      </c>
      <c r="G55" s="25">
        <v>57908878</v>
      </c>
      <c r="H55" s="26">
        <v>0</v>
      </c>
      <c r="I55" s="24">
        <v>68277463</v>
      </c>
      <c r="J55" s="6">
        <v>74957042</v>
      </c>
      <c r="K55" s="25">
        <v>67682639</v>
      </c>
    </row>
    <row r="56" spans="1:11" ht="13.5">
      <c r="A56" s="22" t="s">
        <v>55</v>
      </c>
      <c r="B56" s="6">
        <v>40621904</v>
      </c>
      <c r="C56" s="6">
        <v>37487642</v>
      </c>
      <c r="D56" s="23">
        <v>36184128</v>
      </c>
      <c r="E56" s="24">
        <v>41510872</v>
      </c>
      <c r="F56" s="6">
        <v>42039035</v>
      </c>
      <c r="G56" s="25">
        <v>42039035</v>
      </c>
      <c r="H56" s="26">
        <v>0</v>
      </c>
      <c r="I56" s="24">
        <v>48121240</v>
      </c>
      <c r="J56" s="6">
        <v>50149553</v>
      </c>
      <c r="K56" s="25">
        <v>51361942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23717929</v>
      </c>
      <c r="C59" s="6">
        <v>25152280</v>
      </c>
      <c r="D59" s="23">
        <v>23543667</v>
      </c>
      <c r="E59" s="24">
        <v>23779104</v>
      </c>
      <c r="F59" s="6">
        <v>23779000</v>
      </c>
      <c r="G59" s="25">
        <v>23779000</v>
      </c>
      <c r="H59" s="26">
        <v>23779000</v>
      </c>
      <c r="I59" s="24">
        <v>24016803</v>
      </c>
      <c r="J59" s="6">
        <v>24257465</v>
      </c>
      <c r="K59" s="25">
        <v>25736507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44063236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500</v>
      </c>
      <c r="C63" s="92">
        <v>450</v>
      </c>
      <c r="D63" s="93">
        <v>400</v>
      </c>
      <c r="E63" s="91">
        <v>350</v>
      </c>
      <c r="F63" s="92">
        <v>350</v>
      </c>
      <c r="G63" s="93">
        <v>350</v>
      </c>
      <c r="H63" s="94">
        <v>350</v>
      </c>
      <c r="I63" s="91">
        <v>350</v>
      </c>
      <c r="J63" s="92">
        <v>350</v>
      </c>
      <c r="K63" s="93">
        <v>350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0.9277425772459983</v>
      </c>
      <c r="C70" s="5">
        <f aca="true" t="shared" si="8" ref="C70:K70">IF(ISERROR(C71/C72),0,(C71/C72))</f>
        <v>0.9692434296334883</v>
      </c>
      <c r="D70" s="5">
        <f t="shared" si="8"/>
        <v>0.9997060016771964</v>
      </c>
      <c r="E70" s="5">
        <f t="shared" si="8"/>
        <v>0.9913395903343819</v>
      </c>
      <c r="F70" s="5">
        <f t="shared" si="8"/>
        <v>0.8951277188307161</v>
      </c>
      <c r="G70" s="5">
        <f t="shared" si="8"/>
        <v>0.8951277188307161</v>
      </c>
      <c r="H70" s="5">
        <f t="shared" si="8"/>
        <v>0</v>
      </c>
      <c r="I70" s="5">
        <f t="shared" si="8"/>
        <v>0.9348211201428115</v>
      </c>
      <c r="J70" s="5">
        <f t="shared" si="8"/>
        <v>0.9365261272525738</v>
      </c>
      <c r="K70" s="5">
        <f t="shared" si="8"/>
        <v>0.9382228809806158</v>
      </c>
    </row>
    <row r="71" spans="1:11" ht="12.75" hidden="1">
      <c r="A71" s="1" t="s">
        <v>110</v>
      </c>
      <c r="B71" s="1">
        <f>+B83</f>
        <v>547260431</v>
      </c>
      <c r="C71" s="1">
        <f aca="true" t="shared" si="9" ref="C71:K71">+C83</f>
        <v>585503816</v>
      </c>
      <c r="D71" s="1">
        <f t="shared" si="9"/>
        <v>693718314</v>
      </c>
      <c r="E71" s="1">
        <f t="shared" si="9"/>
        <v>653905884</v>
      </c>
      <c r="F71" s="1">
        <f t="shared" si="9"/>
        <v>585832464</v>
      </c>
      <c r="G71" s="1">
        <f t="shared" si="9"/>
        <v>585832464</v>
      </c>
      <c r="H71" s="1">
        <f t="shared" si="9"/>
        <v>671465329</v>
      </c>
      <c r="I71" s="1">
        <f t="shared" si="9"/>
        <v>639561087</v>
      </c>
      <c r="J71" s="1">
        <f t="shared" si="9"/>
        <v>676005800</v>
      </c>
      <c r="K71" s="1">
        <f t="shared" si="9"/>
        <v>714725642</v>
      </c>
    </row>
    <row r="72" spans="1:11" ht="12.75" hidden="1">
      <c r="A72" s="1" t="s">
        <v>111</v>
      </c>
      <c r="B72" s="1">
        <f>+B77</f>
        <v>589883923</v>
      </c>
      <c r="C72" s="1">
        <f aca="true" t="shared" si="10" ref="C72:K72">+C77</f>
        <v>604083348</v>
      </c>
      <c r="D72" s="1">
        <f t="shared" si="10"/>
        <v>693922326</v>
      </c>
      <c r="E72" s="1">
        <f t="shared" si="10"/>
        <v>659618450</v>
      </c>
      <c r="F72" s="1">
        <f t="shared" si="10"/>
        <v>654468018</v>
      </c>
      <c r="G72" s="1">
        <f t="shared" si="10"/>
        <v>654468018</v>
      </c>
      <c r="H72" s="1">
        <f t="shared" si="10"/>
        <v>0</v>
      </c>
      <c r="I72" s="1">
        <f t="shared" si="10"/>
        <v>684153442</v>
      </c>
      <c r="J72" s="1">
        <f t="shared" si="10"/>
        <v>721822681</v>
      </c>
      <c r="K72" s="1">
        <f t="shared" si="10"/>
        <v>761786625</v>
      </c>
    </row>
    <row r="73" spans="1:11" ht="12.75" hidden="1">
      <c r="A73" s="1" t="s">
        <v>112</v>
      </c>
      <c r="B73" s="1">
        <f>+B74</f>
        <v>22601153</v>
      </c>
      <c r="C73" s="1">
        <f aca="true" t="shared" si="11" ref="C73:K73">+(C78+C80+C81+C82)-(B78+B80+B81+B82)</f>
        <v>13951766</v>
      </c>
      <c r="D73" s="1">
        <f t="shared" si="11"/>
        <v>20444496</v>
      </c>
      <c r="E73" s="1">
        <f t="shared" si="11"/>
        <v>-24959096</v>
      </c>
      <c r="F73" s="1">
        <f>+(F78+F80+F81+F82)-(D78+D80+D81+D82)</f>
        <v>-5499730</v>
      </c>
      <c r="G73" s="1">
        <f>+(G78+G80+G81+G82)-(D78+D80+D81+D82)</f>
        <v>-5499730</v>
      </c>
      <c r="H73" s="1">
        <f>+(H78+H80+H81+H82)-(D78+D80+D81+D82)</f>
        <v>-12327922</v>
      </c>
      <c r="I73" s="1">
        <f>+(I78+I80+I81+I82)-(E78+E80+E81+E82)</f>
        <v>14897052</v>
      </c>
      <c r="J73" s="1">
        <f t="shared" si="11"/>
        <v>-3791409</v>
      </c>
      <c r="K73" s="1">
        <f t="shared" si="11"/>
        <v>-2989595</v>
      </c>
    </row>
    <row r="74" spans="1:11" ht="12.75" hidden="1">
      <c r="A74" s="1" t="s">
        <v>113</v>
      </c>
      <c r="B74" s="1">
        <f>+TREND(C74:E74)</f>
        <v>22601153</v>
      </c>
      <c r="C74" s="1">
        <f>+C73</f>
        <v>13951766</v>
      </c>
      <c r="D74" s="1">
        <f aca="true" t="shared" si="12" ref="D74:K74">+D73</f>
        <v>20444496</v>
      </c>
      <c r="E74" s="1">
        <f t="shared" si="12"/>
        <v>-24959096</v>
      </c>
      <c r="F74" s="1">
        <f t="shared" si="12"/>
        <v>-5499730</v>
      </c>
      <c r="G74" s="1">
        <f t="shared" si="12"/>
        <v>-5499730</v>
      </c>
      <c r="H74" s="1">
        <f t="shared" si="12"/>
        <v>-12327922</v>
      </c>
      <c r="I74" s="1">
        <f t="shared" si="12"/>
        <v>14897052</v>
      </c>
      <c r="J74" s="1">
        <f t="shared" si="12"/>
        <v>-3791409</v>
      </c>
      <c r="K74" s="1">
        <f t="shared" si="12"/>
        <v>-2989595</v>
      </c>
    </row>
    <row r="75" spans="1:11" ht="12.75" hidden="1">
      <c r="A75" s="1" t="s">
        <v>114</v>
      </c>
      <c r="B75" s="1">
        <f>+B84-(((B80+B81+B78)*B70)-B79)</f>
        <v>131647568.55628699</v>
      </c>
      <c r="C75" s="1">
        <f aca="true" t="shared" si="13" ref="C75:K75">+C84-(((C80+C81+C78)*C70)-C79)</f>
        <v>133354772.50223581</v>
      </c>
      <c r="D75" s="1">
        <f t="shared" si="13"/>
        <v>120563495.1218609</v>
      </c>
      <c r="E75" s="1">
        <f t="shared" si="13"/>
        <v>95293860.45771696</v>
      </c>
      <c r="F75" s="1">
        <f t="shared" si="13"/>
        <v>139623478.24120837</v>
      </c>
      <c r="G75" s="1">
        <f t="shared" si="13"/>
        <v>139623478.24120837</v>
      </c>
      <c r="H75" s="1">
        <f t="shared" si="13"/>
        <v>84869358</v>
      </c>
      <c r="I75" s="1">
        <f t="shared" si="13"/>
        <v>142156199.22091976</v>
      </c>
      <c r="J75" s="1">
        <f t="shared" si="13"/>
        <v>147763558.6672241</v>
      </c>
      <c r="K75" s="1">
        <f t="shared" si="13"/>
        <v>166540067.39933008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589883923</v>
      </c>
      <c r="C77" s="3">
        <v>604083348</v>
      </c>
      <c r="D77" s="3">
        <v>693922326</v>
      </c>
      <c r="E77" s="3">
        <v>659618450</v>
      </c>
      <c r="F77" s="3">
        <v>654468018</v>
      </c>
      <c r="G77" s="3">
        <v>654468018</v>
      </c>
      <c r="H77" s="3">
        <v>0</v>
      </c>
      <c r="I77" s="3">
        <v>684153442</v>
      </c>
      <c r="J77" s="3">
        <v>721822681</v>
      </c>
      <c r="K77" s="3">
        <v>761786625</v>
      </c>
    </row>
    <row r="78" spans="1:11" ht="12.75" hidden="1">
      <c r="A78" s="2" t="s">
        <v>65</v>
      </c>
      <c r="B78" s="3">
        <v>1338541</v>
      </c>
      <c r="C78" s="3">
        <v>577097</v>
      </c>
      <c r="D78" s="3">
        <v>862288</v>
      </c>
      <c r="E78" s="3">
        <v>1100000</v>
      </c>
      <c r="F78" s="3">
        <v>742288</v>
      </c>
      <c r="G78" s="3">
        <v>742288</v>
      </c>
      <c r="H78" s="3">
        <v>1393150</v>
      </c>
      <c r="I78" s="3">
        <v>622288</v>
      </c>
      <c r="J78" s="3">
        <v>502288</v>
      </c>
      <c r="K78" s="3">
        <v>382288</v>
      </c>
    </row>
    <row r="79" spans="1:11" ht="12.75" hidden="1">
      <c r="A79" s="2" t="s">
        <v>66</v>
      </c>
      <c r="B79" s="3">
        <v>101699226</v>
      </c>
      <c r="C79" s="3">
        <v>89563325</v>
      </c>
      <c r="D79" s="3">
        <v>105293369</v>
      </c>
      <c r="E79" s="3">
        <v>80309053</v>
      </c>
      <c r="F79" s="3">
        <v>95029218</v>
      </c>
      <c r="G79" s="3">
        <v>95029218</v>
      </c>
      <c r="H79" s="3">
        <v>84869358</v>
      </c>
      <c r="I79" s="3">
        <v>100730971</v>
      </c>
      <c r="J79" s="3">
        <v>103752901</v>
      </c>
      <c r="K79" s="3">
        <v>106865488</v>
      </c>
    </row>
    <row r="80" spans="1:11" ht="12.75" hidden="1">
      <c r="A80" s="2" t="s">
        <v>67</v>
      </c>
      <c r="B80" s="3">
        <v>39649966</v>
      </c>
      <c r="C80" s="3">
        <v>39211139</v>
      </c>
      <c r="D80" s="3">
        <v>57905206</v>
      </c>
      <c r="E80" s="3">
        <v>47597706</v>
      </c>
      <c r="F80" s="3">
        <v>55798014</v>
      </c>
      <c r="G80" s="3">
        <v>55798014</v>
      </c>
      <c r="H80" s="3">
        <v>55996563</v>
      </c>
      <c r="I80" s="3">
        <v>50435952</v>
      </c>
      <c r="J80" s="3">
        <v>45698436</v>
      </c>
      <c r="K80" s="3">
        <v>41605981</v>
      </c>
    </row>
    <row r="81" spans="1:11" ht="12.75" hidden="1">
      <c r="A81" s="2" t="s">
        <v>68</v>
      </c>
      <c r="B81" s="3">
        <v>16063840</v>
      </c>
      <c r="C81" s="3">
        <v>31292690</v>
      </c>
      <c r="D81" s="3">
        <v>32917117</v>
      </c>
      <c r="E81" s="3">
        <v>18000000</v>
      </c>
      <c r="F81" s="3">
        <v>29674579</v>
      </c>
      <c r="G81" s="3">
        <v>29674579</v>
      </c>
      <c r="H81" s="3">
        <v>21966976</v>
      </c>
      <c r="I81" s="3">
        <v>30624327</v>
      </c>
      <c r="J81" s="3">
        <v>31720434</v>
      </c>
      <c r="K81" s="3">
        <v>32973294</v>
      </c>
    </row>
    <row r="82" spans="1:11" ht="12.75" hidden="1">
      <c r="A82" s="2" t="s">
        <v>69</v>
      </c>
      <c r="B82" s="3">
        <v>658193</v>
      </c>
      <c r="C82" s="3">
        <v>581380</v>
      </c>
      <c r="D82" s="3">
        <v>422191</v>
      </c>
      <c r="E82" s="3">
        <v>450000</v>
      </c>
      <c r="F82" s="3">
        <v>392191</v>
      </c>
      <c r="G82" s="3">
        <v>392191</v>
      </c>
      <c r="H82" s="3">
        <v>422191</v>
      </c>
      <c r="I82" s="3">
        <v>362191</v>
      </c>
      <c r="J82" s="3">
        <v>332191</v>
      </c>
      <c r="K82" s="3">
        <v>302191</v>
      </c>
    </row>
    <row r="83" spans="1:11" ht="12.75" hidden="1">
      <c r="A83" s="2" t="s">
        <v>70</v>
      </c>
      <c r="B83" s="3">
        <v>547260431</v>
      </c>
      <c r="C83" s="3">
        <v>585503816</v>
      </c>
      <c r="D83" s="3">
        <v>693718314</v>
      </c>
      <c r="E83" s="3">
        <v>653905884</v>
      </c>
      <c r="F83" s="3">
        <v>585832464</v>
      </c>
      <c r="G83" s="3">
        <v>585832464</v>
      </c>
      <c r="H83" s="3">
        <v>671465329</v>
      </c>
      <c r="I83" s="3">
        <v>639561087</v>
      </c>
      <c r="J83" s="3">
        <v>676005800</v>
      </c>
      <c r="K83" s="3">
        <v>714725642</v>
      </c>
    </row>
    <row r="84" spans="1:11" ht="12.75" hidden="1">
      <c r="A84" s="2" t="s">
        <v>71</v>
      </c>
      <c r="B84" s="3">
        <v>82878234</v>
      </c>
      <c r="C84" s="3">
        <v>112686168</v>
      </c>
      <c r="D84" s="3">
        <v>106927782</v>
      </c>
      <c r="E84" s="3">
        <v>81104884</v>
      </c>
      <c r="F84" s="3">
        <v>121767590</v>
      </c>
      <c r="G84" s="3">
        <v>121767590</v>
      </c>
      <c r="H84" s="3">
        <v>0</v>
      </c>
      <c r="I84" s="3">
        <v>117783817</v>
      </c>
      <c r="J84" s="3">
        <v>116985858</v>
      </c>
      <c r="K84" s="3">
        <v>130005233</v>
      </c>
    </row>
    <row r="85" spans="1:11" ht="12.75" hidden="1">
      <c r="A85" s="2" t="s">
        <v>72</v>
      </c>
      <c r="B85" s="3">
        <v>0</v>
      </c>
      <c r="C85" s="3">
        <v>0</v>
      </c>
      <c r="D85" s="3">
        <v>31957319</v>
      </c>
      <c r="E85" s="3">
        <v>38637162</v>
      </c>
      <c r="F85" s="3">
        <v>38637162</v>
      </c>
      <c r="G85" s="3">
        <v>38637162</v>
      </c>
      <c r="H85" s="3">
        <v>0</v>
      </c>
      <c r="I85" s="3">
        <v>30261571</v>
      </c>
      <c r="J85" s="3">
        <v>27419061</v>
      </c>
      <c r="K85" s="3">
        <v>24963589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129006026</v>
      </c>
      <c r="C5" s="6">
        <v>147283673</v>
      </c>
      <c r="D5" s="23">
        <v>157769973</v>
      </c>
      <c r="E5" s="24">
        <v>177082173</v>
      </c>
      <c r="F5" s="6">
        <v>176759333</v>
      </c>
      <c r="G5" s="25">
        <v>176759333</v>
      </c>
      <c r="H5" s="26">
        <v>0</v>
      </c>
      <c r="I5" s="24">
        <v>194395766</v>
      </c>
      <c r="J5" s="6">
        <v>205761521</v>
      </c>
      <c r="K5" s="25">
        <v>217915219</v>
      </c>
    </row>
    <row r="6" spans="1:11" ht="13.5">
      <c r="A6" s="22" t="s">
        <v>18</v>
      </c>
      <c r="B6" s="6">
        <v>527720774</v>
      </c>
      <c r="C6" s="6">
        <v>599559051</v>
      </c>
      <c r="D6" s="23">
        <v>641585329</v>
      </c>
      <c r="E6" s="24">
        <v>668136067</v>
      </c>
      <c r="F6" s="6">
        <v>670336067</v>
      </c>
      <c r="G6" s="25">
        <v>670336067</v>
      </c>
      <c r="H6" s="26">
        <v>0</v>
      </c>
      <c r="I6" s="24">
        <v>742279599</v>
      </c>
      <c r="J6" s="6">
        <v>779776853</v>
      </c>
      <c r="K6" s="25">
        <v>822317656</v>
      </c>
    </row>
    <row r="7" spans="1:11" ht="13.5">
      <c r="A7" s="22" t="s">
        <v>19</v>
      </c>
      <c r="B7" s="6">
        <v>14714900</v>
      </c>
      <c r="C7" s="6">
        <v>14613241</v>
      </c>
      <c r="D7" s="23">
        <v>22385592</v>
      </c>
      <c r="E7" s="24">
        <v>18732000</v>
      </c>
      <c r="F7" s="6">
        <v>18732000</v>
      </c>
      <c r="G7" s="25">
        <v>18732000</v>
      </c>
      <c r="H7" s="26">
        <v>0</v>
      </c>
      <c r="I7" s="24">
        <v>20955930</v>
      </c>
      <c r="J7" s="6">
        <v>22257290</v>
      </c>
      <c r="K7" s="25">
        <v>23641140</v>
      </c>
    </row>
    <row r="8" spans="1:11" ht="13.5">
      <c r="A8" s="22" t="s">
        <v>20</v>
      </c>
      <c r="B8" s="6">
        <v>153465291</v>
      </c>
      <c r="C8" s="6">
        <v>149610785</v>
      </c>
      <c r="D8" s="23">
        <v>290629406</v>
      </c>
      <c r="E8" s="24">
        <v>236511591</v>
      </c>
      <c r="F8" s="6">
        <v>254132910</v>
      </c>
      <c r="G8" s="25">
        <v>254132910</v>
      </c>
      <c r="H8" s="26">
        <v>0</v>
      </c>
      <c r="I8" s="24">
        <v>275184319</v>
      </c>
      <c r="J8" s="6">
        <v>266411272</v>
      </c>
      <c r="K8" s="25">
        <v>282532681</v>
      </c>
    </row>
    <row r="9" spans="1:11" ht="13.5">
      <c r="A9" s="22" t="s">
        <v>21</v>
      </c>
      <c r="B9" s="6">
        <v>58008645</v>
      </c>
      <c r="C9" s="6">
        <v>60252713</v>
      </c>
      <c r="D9" s="23">
        <v>129112622</v>
      </c>
      <c r="E9" s="24">
        <v>56532906</v>
      </c>
      <c r="F9" s="6">
        <v>97816312</v>
      </c>
      <c r="G9" s="25">
        <v>97816312</v>
      </c>
      <c r="H9" s="26">
        <v>0</v>
      </c>
      <c r="I9" s="24">
        <v>147906241</v>
      </c>
      <c r="J9" s="6">
        <v>153300728</v>
      </c>
      <c r="K9" s="25">
        <v>162400175</v>
      </c>
    </row>
    <row r="10" spans="1:11" ht="25.5">
      <c r="A10" s="27" t="s">
        <v>103</v>
      </c>
      <c r="B10" s="28">
        <f>SUM(B5:B9)</f>
        <v>882915636</v>
      </c>
      <c r="C10" s="29">
        <f aca="true" t="shared" si="0" ref="C10:K10">SUM(C5:C9)</f>
        <v>971319463</v>
      </c>
      <c r="D10" s="30">
        <f t="shared" si="0"/>
        <v>1241482922</v>
      </c>
      <c r="E10" s="28">
        <f t="shared" si="0"/>
        <v>1156994737</v>
      </c>
      <c r="F10" s="29">
        <f t="shared" si="0"/>
        <v>1217776622</v>
      </c>
      <c r="G10" s="31">
        <f t="shared" si="0"/>
        <v>1217776622</v>
      </c>
      <c r="H10" s="32">
        <f t="shared" si="0"/>
        <v>0</v>
      </c>
      <c r="I10" s="28">
        <f t="shared" si="0"/>
        <v>1380721855</v>
      </c>
      <c r="J10" s="29">
        <f t="shared" si="0"/>
        <v>1427507664</v>
      </c>
      <c r="K10" s="31">
        <f t="shared" si="0"/>
        <v>1508806871</v>
      </c>
    </row>
    <row r="11" spans="1:11" ht="13.5">
      <c r="A11" s="22" t="s">
        <v>22</v>
      </c>
      <c r="B11" s="6">
        <v>248882794</v>
      </c>
      <c r="C11" s="6">
        <v>269332637</v>
      </c>
      <c r="D11" s="23">
        <v>311839316</v>
      </c>
      <c r="E11" s="24">
        <v>308228907</v>
      </c>
      <c r="F11" s="6">
        <v>320305890</v>
      </c>
      <c r="G11" s="25">
        <v>320305890</v>
      </c>
      <c r="H11" s="26">
        <v>0</v>
      </c>
      <c r="I11" s="24">
        <v>346840060</v>
      </c>
      <c r="J11" s="6">
        <v>369470691</v>
      </c>
      <c r="K11" s="25">
        <v>406015771</v>
      </c>
    </row>
    <row r="12" spans="1:11" ht="13.5">
      <c r="A12" s="22" t="s">
        <v>23</v>
      </c>
      <c r="B12" s="6">
        <v>13868485</v>
      </c>
      <c r="C12" s="6">
        <v>14547571</v>
      </c>
      <c r="D12" s="23">
        <v>15567736</v>
      </c>
      <c r="E12" s="24">
        <v>18138774</v>
      </c>
      <c r="F12" s="6">
        <v>18138774</v>
      </c>
      <c r="G12" s="25">
        <v>18138774</v>
      </c>
      <c r="H12" s="26">
        <v>0</v>
      </c>
      <c r="I12" s="24">
        <v>19451700</v>
      </c>
      <c r="J12" s="6">
        <v>20813200</v>
      </c>
      <c r="K12" s="25">
        <v>22270000</v>
      </c>
    </row>
    <row r="13" spans="1:11" ht="13.5">
      <c r="A13" s="22" t="s">
        <v>104</v>
      </c>
      <c r="B13" s="6">
        <v>105359521</v>
      </c>
      <c r="C13" s="6">
        <v>106204496</v>
      </c>
      <c r="D13" s="23">
        <v>110052755</v>
      </c>
      <c r="E13" s="24">
        <v>111411587</v>
      </c>
      <c r="F13" s="6">
        <v>114789631</v>
      </c>
      <c r="G13" s="25">
        <v>114789631</v>
      </c>
      <c r="H13" s="26">
        <v>0</v>
      </c>
      <c r="I13" s="24">
        <v>136627584</v>
      </c>
      <c r="J13" s="6">
        <v>123250627</v>
      </c>
      <c r="K13" s="25">
        <v>120823553</v>
      </c>
    </row>
    <row r="14" spans="1:11" ht="13.5">
      <c r="A14" s="22" t="s">
        <v>24</v>
      </c>
      <c r="B14" s="6">
        <v>57217007</v>
      </c>
      <c r="C14" s="6">
        <v>55450529</v>
      </c>
      <c r="D14" s="23">
        <v>51159815</v>
      </c>
      <c r="E14" s="24">
        <v>47984398</v>
      </c>
      <c r="F14" s="6">
        <v>46688408</v>
      </c>
      <c r="G14" s="25">
        <v>46688408</v>
      </c>
      <c r="H14" s="26">
        <v>0</v>
      </c>
      <c r="I14" s="24">
        <v>44104404</v>
      </c>
      <c r="J14" s="6">
        <v>39837530</v>
      </c>
      <c r="K14" s="25">
        <v>36320368</v>
      </c>
    </row>
    <row r="15" spans="1:11" ht="13.5">
      <c r="A15" s="22" t="s">
        <v>25</v>
      </c>
      <c r="B15" s="6">
        <v>244542914</v>
      </c>
      <c r="C15" s="6">
        <v>276585399</v>
      </c>
      <c r="D15" s="23">
        <v>287963631</v>
      </c>
      <c r="E15" s="24">
        <v>324269460</v>
      </c>
      <c r="F15" s="6">
        <v>318202460</v>
      </c>
      <c r="G15" s="25">
        <v>318202460</v>
      </c>
      <c r="H15" s="26">
        <v>0</v>
      </c>
      <c r="I15" s="24">
        <v>363484340</v>
      </c>
      <c r="J15" s="6">
        <v>385293610</v>
      </c>
      <c r="K15" s="25">
        <v>408411400</v>
      </c>
    </row>
    <row r="16" spans="1:11" ht="13.5">
      <c r="A16" s="33" t="s">
        <v>26</v>
      </c>
      <c r="B16" s="6">
        <v>1188374</v>
      </c>
      <c r="C16" s="6">
        <v>1520077</v>
      </c>
      <c r="D16" s="23">
        <v>2368266</v>
      </c>
      <c r="E16" s="24">
        <v>3043000</v>
      </c>
      <c r="F16" s="6">
        <v>3043000</v>
      </c>
      <c r="G16" s="25">
        <v>3043000</v>
      </c>
      <c r="H16" s="26">
        <v>0</v>
      </c>
      <c r="I16" s="24">
        <v>3144760</v>
      </c>
      <c r="J16" s="6">
        <v>3281570</v>
      </c>
      <c r="K16" s="25">
        <v>3383070</v>
      </c>
    </row>
    <row r="17" spans="1:11" ht="13.5">
      <c r="A17" s="22" t="s">
        <v>27</v>
      </c>
      <c r="B17" s="6">
        <v>266939902</v>
      </c>
      <c r="C17" s="6">
        <v>276200589</v>
      </c>
      <c r="D17" s="23">
        <v>484139368</v>
      </c>
      <c r="E17" s="24">
        <v>402919507</v>
      </c>
      <c r="F17" s="6">
        <v>457822648</v>
      </c>
      <c r="G17" s="25">
        <v>457822648</v>
      </c>
      <c r="H17" s="26">
        <v>0</v>
      </c>
      <c r="I17" s="24">
        <v>522828452</v>
      </c>
      <c r="J17" s="6">
        <v>520170102</v>
      </c>
      <c r="K17" s="25">
        <v>544033848</v>
      </c>
    </row>
    <row r="18" spans="1:11" ht="13.5">
      <c r="A18" s="34" t="s">
        <v>28</v>
      </c>
      <c r="B18" s="35">
        <f>SUM(B11:B17)</f>
        <v>937998997</v>
      </c>
      <c r="C18" s="36">
        <f aca="true" t="shared" si="1" ref="C18:K18">SUM(C11:C17)</f>
        <v>999841298</v>
      </c>
      <c r="D18" s="37">
        <f t="shared" si="1"/>
        <v>1263090887</v>
      </c>
      <c r="E18" s="35">
        <f t="shared" si="1"/>
        <v>1215995633</v>
      </c>
      <c r="F18" s="36">
        <f t="shared" si="1"/>
        <v>1278990811</v>
      </c>
      <c r="G18" s="38">
        <f t="shared" si="1"/>
        <v>1278990811</v>
      </c>
      <c r="H18" s="39">
        <f t="shared" si="1"/>
        <v>0</v>
      </c>
      <c r="I18" s="35">
        <f t="shared" si="1"/>
        <v>1436481300</v>
      </c>
      <c r="J18" s="36">
        <f t="shared" si="1"/>
        <v>1462117330</v>
      </c>
      <c r="K18" s="38">
        <f t="shared" si="1"/>
        <v>1541258010</v>
      </c>
    </row>
    <row r="19" spans="1:11" ht="13.5">
      <c r="A19" s="34" t="s">
        <v>29</v>
      </c>
      <c r="B19" s="40">
        <f>+B10-B18</f>
        <v>-55083361</v>
      </c>
      <c r="C19" s="41">
        <f aca="true" t="shared" si="2" ref="C19:K19">+C10-C18</f>
        <v>-28521835</v>
      </c>
      <c r="D19" s="42">
        <f t="shared" si="2"/>
        <v>-21607965</v>
      </c>
      <c r="E19" s="40">
        <f t="shared" si="2"/>
        <v>-59000896</v>
      </c>
      <c r="F19" s="41">
        <f t="shared" si="2"/>
        <v>-61214189</v>
      </c>
      <c r="G19" s="43">
        <f t="shared" si="2"/>
        <v>-61214189</v>
      </c>
      <c r="H19" s="44">
        <f t="shared" si="2"/>
        <v>0</v>
      </c>
      <c r="I19" s="40">
        <f t="shared" si="2"/>
        <v>-55759445</v>
      </c>
      <c r="J19" s="41">
        <f t="shared" si="2"/>
        <v>-34609666</v>
      </c>
      <c r="K19" s="43">
        <f t="shared" si="2"/>
        <v>-32451139</v>
      </c>
    </row>
    <row r="20" spans="1:11" ht="13.5">
      <c r="A20" s="22" t="s">
        <v>30</v>
      </c>
      <c r="B20" s="24">
        <v>50064123</v>
      </c>
      <c r="C20" s="6">
        <v>82905085</v>
      </c>
      <c r="D20" s="23">
        <v>273073807</v>
      </c>
      <c r="E20" s="24">
        <v>118339554</v>
      </c>
      <c r="F20" s="6">
        <v>152007031</v>
      </c>
      <c r="G20" s="25">
        <v>152007031</v>
      </c>
      <c r="H20" s="26">
        <v>0</v>
      </c>
      <c r="I20" s="24">
        <v>129881758</v>
      </c>
      <c r="J20" s="6">
        <v>165418211</v>
      </c>
      <c r="K20" s="25">
        <v>188666798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-5019238</v>
      </c>
      <c r="C22" s="52">
        <f aca="true" t="shared" si="3" ref="C22:K22">SUM(C19:C21)</f>
        <v>54383250</v>
      </c>
      <c r="D22" s="53">
        <f t="shared" si="3"/>
        <v>251465842</v>
      </c>
      <c r="E22" s="51">
        <f t="shared" si="3"/>
        <v>59338658</v>
      </c>
      <c r="F22" s="52">
        <f t="shared" si="3"/>
        <v>90792842</v>
      </c>
      <c r="G22" s="54">
        <f t="shared" si="3"/>
        <v>90792842</v>
      </c>
      <c r="H22" s="55">
        <f t="shared" si="3"/>
        <v>0</v>
      </c>
      <c r="I22" s="51">
        <f t="shared" si="3"/>
        <v>74122313</v>
      </c>
      <c r="J22" s="52">
        <f t="shared" si="3"/>
        <v>130808545</v>
      </c>
      <c r="K22" s="54">
        <f t="shared" si="3"/>
        <v>156215659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-5019238</v>
      </c>
      <c r="C24" s="41">
        <f aca="true" t="shared" si="4" ref="C24:K24">SUM(C22:C23)</f>
        <v>54383250</v>
      </c>
      <c r="D24" s="42">
        <f t="shared" si="4"/>
        <v>251465842</v>
      </c>
      <c r="E24" s="40">
        <f t="shared" si="4"/>
        <v>59338658</v>
      </c>
      <c r="F24" s="41">
        <f t="shared" si="4"/>
        <v>90792842</v>
      </c>
      <c r="G24" s="43">
        <f t="shared" si="4"/>
        <v>90792842</v>
      </c>
      <c r="H24" s="44">
        <f t="shared" si="4"/>
        <v>0</v>
      </c>
      <c r="I24" s="40">
        <f t="shared" si="4"/>
        <v>74122313</v>
      </c>
      <c r="J24" s="41">
        <f t="shared" si="4"/>
        <v>130808545</v>
      </c>
      <c r="K24" s="43">
        <f t="shared" si="4"/>
        <v>156215659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109695108</v>
      </c>
      <c r="C27" s="7">
        <v>119960837</v>
      </c>
      <c r="D27" s="64">
        <v>346196743</v>
      </c>
      <c r="E27" s="65">
        <v>252243036</v>
      </c>
      <c r="F27" s="7">
        <v>235166826</v>
      </c>
      <c r="G27" s="66">
        <v>235166826</v>
      </c>
      <c r="H27" s="67">
        <v>0</v>
      </c>
      <c r="I27" s="65">
        <v>244338094</v>
      </c>
      <c r="J27" s="7">
        <v>326488734</v>
      </c>
      <c r="K27" s="66">
        <v>331963798</v>
      </c>
    </row>
    <row r="28" spans="1:11" ht="13.5">
      <c r="A28" s="68" t="s">
        <v>30</v>
      </c>
      <c r="B28" s="6">
        <v>50034818</v>
      </c>
      <c r="C28" s="6">
        <v>82905085</v>
      </c>
      <c r="D28" s="23">
        <v>274113345</v>
      </c>
      <c r="E28" s="24">
        <v>189264836</v>
      </c>
      <c r="F28" s="6">
        <v>174573026</v>
      </c>
      <c r="G28" s="25">
        <v>174573026</v>
      </c>
      <c r="H28" s="26">
        <v>0</v>
      </c>
      <c r="I28" s="24">
        <v>144112494</v>
      </c>
      <c r="J28" s="6">
        <v>162594234</v>
      </c>
      <c r="K28" s="25">
        <v>189666798</v>
      </c>
    </row>
    <row r="29" spans="1:11" ht="13.5">
      <c r="A29" s="22" t="s">
        <v>108</v>
      </c>
      <c r="B29" s="6">
        <v>29305</v>
      </c>
      <c r="C29" s="6">
        <v>749384</v>
      </c>
      <c r="D29" s="23">
        <v>15847776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20291294</v>
      </c>
      <c r="C30" s="6">
        <v>0</v>
      </c>
      <c r="D30" s="23">
        <v>10594989</v>
      </c>
      <c r="E30" s="24">
        <v>13505000</v>
      </c>
      <c r="F30" s="6">
        <v>13525000</v>
      </c>
      <c r="G30" s="25">
        <v>13525000</v>
      </c>
      <c r="H30" s="26">
        <v>0</v>
      </c>
      <c r="I30" s="24">
        <v>21970000</v>
      </c>
      <c r="J30" s="6">
        <v>71975000</v>
      </c>
      <c r="K30" s="25">
        <v>62860000</v>
      </c>
    </row>
    <row r="31" spans="1:11" ht="13.5">
      <c r="A31" s="22" t="s">
        <v>35</v>
      </c>
      <c r="B31" s="6">
        <v>39339693</v>
      </c>
      <c r="C31" s="6">
        <v>36306371</v>
      </c>
      <c r="D31" s="23">
        <v>45640628</v>
      </c>
      <c r="E31" s="24">
        <v>49473200</v>
      </c>
      <c r="F31" s="6">
        <v>47068800</v>
      </c>
      <c r="G31" s="25">
        <v>47068800</v>
      </c>
      <c r="H31" s="26">
        <v>0</v>
      </c>
      <c r="I31" s="24">
        <v>78255600</v>
      </c>
      <c r="J31" s="6">
        <v>91919500</v>
      </c>
      <c r="K31" s="25">
        <v>79437000</v>
      </c>
    </row>
    <row r="32" spans="1:11" ht="13.5">
      <c r="A32" s="34" t="s">
        <v>36</v>
      </c>
      <c r="B32" s="7">
        <f>SUM(B28:B31)</f>
        <v>109695110</v>
      </c>
      <c r="C32" s="7">
        <f aca="true" t="shared" si="5" ref="C32:K32">SUM(C28:C31)</f>
        <v>119960840</v>
      </c>
      <c r="D32" s="64">
        <f t="shared" si="5"/>
        <v>346196738</v>
      </c>
      <c r="E32" s="65">
        <f t="shared" si="5"/>
        <v>252243036</v>
      </c>
      <c r="F32" s="7">
        <f t="shared" si="5"/>
        <v>235166826</v>
      </c>
      <c r="G32" s="66">
        <f t="shared" si="5"/>
        <v>235166826</v>
      </c>
      <c r="H32" s="67">
        <f t="shared" si="5"/>
        <v>0</v>
      </c>
      <c r="I32" s="65">
        <f t="shared" si="5"/>
        <v>244338094</v>
      </c>
      <c r="J32" s="7">
        <f t="shared" si="5"/>
        <v>326488734</v>
      </c>
      <c r="K32" s="66">
        <f t="shared" si="5"/>
        <v>331963798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530713773</v>
      </c>
      <c r="C35" s="6">
        <v>618358817</v>
      </c>
      <c r="D35" s="23">
        <v>893200702</v>
      </c>
      <c r="E35" s="24">
        <v>631971084</v>
      </c>
      <c r="F35" s="6">
        <v>734911709</v>
      </c>
      <c r="G35" s="25">
        <v>734911709</v>
      </c>
      <c r="H35" s="26">
        <v>804894472</v>
      </c>
      <c r="I35" s="24">
        <v>727660544</v>
      </c>
      <c r="J35" s="6">
        <v>755707973</v>
      </c>
      <c r="K35" s="25">
        <v>784753967</v>
      </c>
    </row>
    <row r="36" spans="1:11" ht="13.5">
      <c r="A36" s="22" t="s">
        <v>39</v>
      </c>
      <c r="B36" s="6">
        <v>2480809379</v>
      </c>
      <c r="C36" s="6">
        <v>2474914143</v>
      </c>
      <c r="D36" s="23">
        <v>2570623981</v>
      </c>
      <c r="E36" s="24">
        <v>2810459714</v>
      </c>
      <c r="F36" s="6">
        <v>2689659851</v>
      </c>
      <c r="G36" s="25">
        <v>2689659851</v>
      </c>
      <c r="H36" s="26">
        <v>2673402610</v>
      </c>
      <c r="I36" s="24">
        <v>2760130255</v>
      </c>
      <c r="J36" s="6">
        <v>2875177483</v>
      </c>
      <c r="K36" s="25">
        <v>2945388143</v>
      </c>
    </row>
    <row r="37" spans="1:11" ht="13.5">
      <c r="A37" s="22" t="s">
        <v>40</v>
      </c>
      <c r="B37" s="6">
        <v>210485353</v>
      </c>
      <c r="C37" s="6">
        <v>264597550</v>
      </c>
      <c r="D37" s="23">
        <v>384082034</v>
      </c>
      <c r="E37" s="24">
        <v>290415905</v>
      </c>
      <c r="F37" s="6">
        <v>306234663</v>
      </c>
      <c r="G37" s="25">
        <v>306234663</v>
      </c>
      <c r="H37" s="26">
        <v>370344666</v>
      </c>
      <c r="I37" s="24">
        <v>232843789</v>
      </c>
      <c r="J37" s="6">
        <v>222015005</v>
      </c>
      <c r="K37" s="25">
        <v>229062114</v>
      </c>
    </row>
    <row r="38" spans="1:11" ht="13.5">
      <c r="A38" s="22" t="s">
        <v>41</v>
      </c>
      <c r="B38" s="6">
        <v>609802074</v>
      </c>
      <c r="C38" s="6">
        <v>581124251</v>
      </c>
      <c r="D38" s="23">
        <v>581765184</v>
      </c>
      <c r="E38" s="24">
        <v>534844326</v>
      </c>
      <c r="F38" s="6">
        <v>534844326</v>
      </c>
      <c r="G38" s="25">
        <v>534844326</v>
      </c>
      <c r="H38" s="26">
        <v>584682950</v>
      </c>
      <c r="I38" s="24">
        <v>563587210</v>
      </c>
      <c r="J38" s="6">
        <v>616794931</v>
      </c>
      <c r="K38" s="25">
        <v>667241889</v>
      </c>
    </row>
    <row r="39" spans="1:11" ht="13.5">
      <c r="A39" s="22" t="s">
        <v>42</v>
      </c>
      <c r="B39" s="6">
        <v>2191235725</v>
      </c>
      <c r="C39" s="6">
        <v>2247551159</v>
      </c>
      <c r="D39" s="23">
        <v>2497977465</v>
      </c>
      <c r="E39" s="24">
        <v>2617170569</v>
      </c>
      <c r="F39" s="6">
        <v>2583492572</v>
      </c>
      <c r="G39" s="25">
        <v>2583492572</v>
      </c>
      <c r="H39" s="26">
        <v>2523269468</v>
      </c>
      <c r="I39" s="24">
        <v>2691359799</v>
      </c>
      <c r="J39" s="6">
        <v>2792075520</v>
      </c>
      <c r="K39" s="25">
        <v>2833838109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126536436</v>
      </c>
      <c r="C42" s="6">
        <v>193789147</v>
      </c>
      <c r="D42" s="23">
        <v>477097820</v>
      </c>
      <c r="E42" s="24">
        <v>225696848</v>
      </c>
      <c r="F42" s="6">
        <v>217733679</v>
      </c>
      <c r="G42" s="25">
        <v>217733679</v>
      </c>
      <c r="H42" s="26">
        <v>98113437</v>
      </c>
      <c r="I42" s="24">
        <v>226016681</v>
      </c>
      <c r="J42" s="6">
        <v>279133519</v>
      </c>
      <c r="K42" s="25">
        <v>295058759</v>
      </c>
    </row>
    <row r="43" spans="1:11" ht="13.5">
      <c r="A43" s="22" t="s">
        <v>45</v>
      </c>
      <c r="B43" s="6">
        <v>-109606168</v>
      </c>
      <c r="C43" s="6">
        <v>-113733987</v>
      </c>
      <c r="D43" s="23">
        <v>-332227529</v>
      </c>
      <c r="E43" s="24">
        <v>-156368991</v>
      </c>
      <c r="F43" s="6">
        <v>-156502131</v>
      </c>
      <c r="G43" s="25">
        <v>-156502131</v>
      </c>
      <c r="H43" s="26">
        <v>-106231032</v>
      </c>
      <c r="I43" s="24">
        <v>-213906873</v>
      </c>
      <c r="J43" s="6">
        <v>-287530823</v>
      </c>
      <c r="K43" s="25">
        <v>-291992544</v>
      </c>
    </row>
    <row r="44" spans="1:11" ht="13.5">
      <c r="A44" s="22" t="s">
        <v>46</v>
      </c>
      <c r="B44" s="6">
        <v>-30526039</v>
      </c>
      <c r="C44" s="6">
        <v>-32079107</v>
      </c>
      <c r="D44" s="23">
        <v>-24552287</v>
      </c>
      <c r="E44" s="24">
        <v>-19643792</v>
      </c>
      <c r="F44" s="6">
        <v>-19623792</v>
      </c>
      <c r="G44" s="25">
        <v>-19623792</v>
      </c>
      <c r="H44" s="26">
        <v>-33149815</v>
      </c>
      <c r="I44" s="24">
        <v>-16268481</v>
      </c>
      <c r="J44" s="6">
        <v>30648949</v>
      </c>
      <c r="K44" s="25">
        <v>22661094</v>
      </c>
    </row>
    <row r="45" spans="1:11" ht="13.5">
      <c r="A45" s="34" t="s">
        <v>47</v>
      </c>
      <c r="B45" s="7">
        <v>218900818</v>
      </c>
      <c r="C45" s="7">
        <v>266877068</v>
      </c>
      <c r="D45" s="64">
        <v>387195128</v>
      </c>
      <c r="E45" s="65">
        <v>436878988</v>
      </c>
      <c r="F45" s="7">
        <v>428802684</v>
      </c>
      <c r="G45" s="66">
        <v>428802684</v>
      </c>
      <c r="H45" s="67">
        <v>345927514</v>
      </c>
      <c r="I45" s="65">
        <v>424644326</v>
      </c>
      <c r="J45" s="7">
        <v>446895971</v>
      </c>
      <c r="K45" s="66">
        <v>472623280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218901017</v>
      </c>
      <c r="C48" s="6">
        <v>266877126</v>
      </c>
      <c r="D48" s="23">
        <v>387194924</v>
      </c>
      <c r="E48" s="24">
        <v>342537263</v>
      </c>
      <c r="F48" s="6">
        <v>428802688</v>
      </c>
      <c r="G48" s="25">
        <v>428802688</v>
      </c>
      <c r="H48" s="26">
        <v>345927519</v>
      </c>
      <c r="I48" s="24">
        <v>424644020</v>
      </c>
      <c r="J48" s="6">
        <v>446895667</v>
      </c>
      <c r="K48" s="25">
        <v>472622977</v>
      </c>
    </row>
    <row r="49" spans="1:11" ht="13.5">
      <c r="A49" s="22" t="s">
        <v>50</v>
      </c>
      <c r="B49" s="6">
        <f>+B75</f>
        <v>191044654.73939526</v>
      </c>
      <c r="C49" s="6">
        <f aca="true" t="shared" si="6" ref="C49:K49">+C75</f>
        <v>210907449.37755018</v>
      </c>
      <c r="D49" s="23">
        <f t="shared" si="6"/>
        <v>328239954.9089457</v>
      </c>
      <c r="E49" s="24">
        <f t="shared" si="6"/>
        <v>203314262.9949559</v>
      </c>
      <c r="F49" s="6">
        <f t="shared" si="6"/>
        <v>218358272.85870057</v>
      </c>
      <c r="G49" s="25">
        <f t="shared" si="6"/>
        <v>218358272.85870057</v>
      </c>
      <c r="H49" s="26">
        <f t="shared" si="6"/>
        <v>412108472</v>
      </c>
      <c r="I49" s="24">
        <f t="shared" si="6"/>
        <v>230567327.81901443</v>
      </c>
      <c r="J49" s="6">
        <f t="shared" si="6"/>
        <v>226695141.30642813</v>
      </c>
      <c r="K49" s="25">
        <f t="shared" si="6"/>
        <v>231823664.10520852</v>
      </c>
    </row>
    <row r="50" spans="1:11" ht="13.5">
      <c r="A50" s="34" t="s">
        <v>51</v>
      </c>
      <c r="B50" s="7">
        <f>+B48-B49</f>
        <v>27856362.26060474</v>
      </c>
      <c r="C50" s="7">
        <f aca="true" t="shared" si="7" ref="C50:K50">+C48-C49</f>
        <v>55969676.622449815</v>
      </c>
      <c r="D50" s="64">
        <f t="shared" si="7"/>
        <v>58954969.09105432</v>
      </c>
      <c r="E50" s="65">
        <f t="shared" si="7"/>
        <v>139223000.0050441</v>
      </c>
      <c r="F50" s="7">
        <f t="shared" si="7"/>
        <v>210444415.14129943</v>
      </c>
      <c r="G50" s="66">
        <f t="shared" si="7"/>
        <v>210444415.14129943</v>
      </c>
      <c r="H50" s="67">
        <f t="shared" si="7"/>
        <v>-66180953</v>
      </c>
      <c r="I50" s="65">
        <f t="shared" si="7"/>
        <v>194076692.18098557</v>
      </c>
      <c r="J50" s="7">
        <f t="shared" si="7"/>
        <v>220200525.69357187</v>
      </c>
      <c r="K50" s="66">
        <f t="shared" si="7"/>
        <v>240799312.89479148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2479711720</v>
      </c>
      <c r="C53" s="6">
        <v>2473750503</v>
      </c>
      <c r="D53" s="23">
        <v>2569634651</v>
      </c>
      <c r="E53" s="24">
        <v>2866330220</v>
      </c>
      <c r="F53" s="6">
        <v>2849254010</v>
      </c>
      <c r="G53" s="25">
        <v>2849254010</v>
      </c>
      <c r="H53" s="26">
        <v>2614087184</v>
      </c>
      <c r="I53" s="24">
        <v>2759543094</v>
      </c>
      <c r="J53" s="6">
        <v>2874673734</v>
      </c>
      <c r="K53" s="25">
        <v>2944854798</v>
      </c>
    </row>
    <row r="54" spans="1:11" ht="13.5">
      <c r="A54" s="22" t="s">
        <v>104</v>
      </c>
      <c r="B54" s="6">
        <v>105359521</v>
      </c>
      <c r="C54" s="6">
        <v>106204496</v>
      </c>
      <c r="D54" s="23">
        <v>110052755</v>
      </c>
      <c r="E54" s="24">
        <v>111411587</v>
      </c>
      <c r="F54" s="6">
        <v>114789631</v>
      </c>
      <c r="G54" s="25">
        <v>114789631</v>
      </c>
      <c r="H54" s="26">
        <v>0</v>
      </c>
      <c r="I54" s="24">
        <v>136627584</v>
      </c>
      <c r="J54" s="6">
        <v>123250627</v>
      </c>
      <c r="K54" s="25">
        <v>120823553</v>
      </c>
    </row>
    <row r="55" spans="1:11" ht="13.5">
      <c r="A55" s="22" t="s">
        <v>54</v>
      </c>
      <c r="B55" s="6">
        <v>17406066</v>
      </c>
      <c r="C55" s="6">
        <v>19734089</v>
      </c>
      <c r="D55" s="23">
        <v>22317364</v>
      </c>
      <c r="E55" s="24">
        <v>40546482</v>
      </c>
      <c r="F55" s="6">
        <v>22539682</v>
      </c>
      <c r="G55" s="25">
        <v>22539682</v>
      </c>
      <c r="H55" s="26">
        <v>0</v>
      </c>
      <c r="I55" s="24">
        <v>35745000</v>
      </c>
      <c r="J55" s="6">
        <v>56790167</v>
      </c>
      <c r="K55" s="25">
        <v>61430708</v>
      </c>
    </row>
    <row r="56" spans="1:11" ht="13.5">
      <c r="A56" s="22" t="s">
        <v>55</v>
      </c>
      <c r="B56" s="6">
        <v>52813916</v>
      </c>
      <c r="C56" s="6">
        <v>62122455</v>
      </c>
      <c r="D56" s="23">
        <v>65059135</v>
      </c>
      <c r="E56" s="24">
        <v>80730250</v>
      </c>
      <c r="F56" s="6">
        <v>81851440</v>
      </c>
      <c r="G56" s="25">
        <v>81851440</v>
      </c>
      <c r="H56" s="26">
        <v>0</v>
      </c>
      <c r="I56" s="24">
        <v>93959620</v>
      </c>
      <c r="J56" s="6">
        <v>96578598</v>
      </c>
      <c r="K56" s="25">
        <v>102186540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71253341</v>
      </c>
      <c r="C59" s="6">
        <v>74060632</v>
      </c>
      <c r="D59" s="23">
        <v>68160500</v>
      </c>
      <c r="E59" s="24">
        <v>207212537</v>
      </c>
      <c r="F59" s="6">
        <v>66084286</v>
      </c>
      <c r="G59" s="25">
        <v>66084286</v>
      </c>
      <c r="H59" s="26">
        <v>66084286</v>
      </c>
      <c r="I59" s="24">
        <v>67851408</v>
      </c>
      <c r="J59" s="6">
        <v>74623054</v>
      </c>
      <c r="K59" s="25">
        <v>82537764</v>
      </c>
    </row>
    <row r="60" spans="1:11" ht="13.5">
      <c r="A60" s="33" t="s">
        <v>58</v>
      </c>
      <c r="B60" s="6">
        <v>88645550</v>
      </c>
      <c r="C60" s="6">
        <v>89171986</v>
      </c>
      <c r="D60" s="23">
        <v>99683872</v>
      </c>
      <c r="E60" s="24">
        <v>132359831</v>
      </c>
      <c r="F60" s="6">
        <v>106920060</v>
      </c>
      <c r="G60" s="25">
        <v>106920060</v>
      </c>
      <c r="H60" s="26">
        <v>106920060</v>
      </c>
      <c r="I60" s="24">
        <v>110690920</v>
      </c>
      <c r="J60" s="6">
        <v>124459944</v>
      </c>
      <c r="K60" s="25">
        <v>136155320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50</v>
      </c>
      <c r="C62" s="92">
        <v>1184</v>
      </c>
      <c r="D62" s="93">
        <v>1184</v>
      </c>
      <c r="E62" s="91">
        <v>1082</v>
      </c>
      <c r="F62" s="92">
        <v>1082</v>
      </c>
      <c r="G62" s="93">
        <v>1082</v>
      </c>
      <c r="H62" s="94">
        <v>1232</v>
      </c>
      <c r="I62" s="91">
        <v>1233</v>
      </c>
      <c r="J62" s="92">
        <v>1234</v>
      </c>
      <c r="K62" s="93">
        <v>1241</v>
      </c>
    </row>
    <row r="63" spans="1:11" ht="13.5">
      <c r="A63" s="90" t="s">
        <v>61</v>
      </c>
      <c r="B63" s="91">
        <v>414</v>
      </c>
      <c r="C63" s="92">
        <v>1203</v>
      </c>
      <c r="D63" s="93">
        <v>1203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4938</v>
      </c>
      <c r="C64" s="92">
        <v>4337</v>
      </c>
      <c r="D64" s="93">
        <v>4307</v>
      </c>
      <c r="E64" s="91">
        <v>9442</v>
      </c>
      <c r="F64" s="92">
        <v>9442</v>
      </c>
      <c r="G64" s="93">
        <v>9442</v>
      </c>
      <c r="H64" s="94">
        <v>4375</v>
      </c>
      <c r="I64" s="91">
        <v>4419</v>
      </c>
      <c r="J64" s="92">
        <v>4463</v>
      </c>
      <c r="K64" s="93">
        <v>4508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3999</v>
      </c>
      <c r="F65" s="92">
        <v>3999</v>
      </c>
      <c r="G65" s="93">
        <v>3999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0.9428936954427942</v>
      </c>
      <c r="C70" s="5">
        <f aca="true" t="shared" si="8" ref="C70:K70">IF(ISERROR(C71/C72),0,(C71/C72))</f>
        <v>0.9256502229513254</v>
      </c>
      <c r="D70" s="5">
        <f t="shared" si="8"/>
        <v>0.9028374382484321</v>
      </c>
      <c r="E70" s="5">
        <f t="shared" si="8"/>
        <v>0.9510727741287506</v>
      </c>
      <c r="F70" s="5">
        <f t="shared" si="8"/>
        <v>0.9504955612191629</v>
      </c>
      <c r="G70" s="5">
        <f t="shared" si="8"/>
        <v>0.9504955612191629</v>
      </c>
      <c r="H70" s="5">
        <f t="shared" si="8"/>
        <v>0</v>
      </c>
      <c r="I70" s="5">
        <f t="shared" si="8"/>
        <v>0.9120575432292551</v>
      </c>
      <c r="J70" s="5">
        <f t="shared" si="8"/>
        <v>0.9089589698685987</v>
      </c>
      <c r="K70" s="5">
        <f t="shared" si="8"/>
        <v>0.9061754223368467</v>
      </c>
    </row>
    <row r="71" spans="1:11" ht="12.75" hidden="1">
      <c r="A71" s="1" t="s">
        <v>110</v>
      </c>
      <c r="B71" s="1">
        <f>+B83</f>
        <v>673919545</v>
      </c>
      <c r="C71" s="1">
        <f aca="true" t="shared" si="9" ref="C71:K71">+C83</f>
        <v>746814063</v>
      </c>
      <c r="D71" s="1">
        <f t="shared" si="9"/>
        <v>838255602</v>
      </c>
      <c r="E71" s="1">
        <f t="shared" si="9"/>
        <v>857630964</v>
      </c>
      <c r="F71" s="1">
        <f t="shared" si="9"/>
        <v>898134388</v>
      </c>
      <c r="G71" s="1">
        <f t="shared" si="9"/>
        <v>898134388</v>
      </c>
      <c r="H71" s="1">
        <f t="shared" si="9"/>
        <v>1187988453</v>
      </c>
      <c r="I71" s="1">
        <f t="shared" si="9"/>
        <v>989200835</v>
      </c>
      <c r="J71" s="1">
        <f t="shared" si="9"/>
        <v>1035158017</v>
      </c>
      <c r="K71" s="1">
        <f t="shared" si="9"/>
        <v>1089796512</v>
      </c>
    </row>
    <row r="72" spans="1:11" ht="12.75" hidden="1">
      <c r="A72" s="1" t="s">
        <v>111</v>
      </c>
      <c r="B72" s="1">
        <f>+B77</f>
        <v>714735445</v>
      </c>
      <c r="C72" s="1">
        <f aca="true" t="shared" si="10" ref="C72:K72">+C77</f>
        <v>806799420</v>
      </c>
      <c r="D72" s="1">
        <f t="shared" si="10"/>
        <v>928467924</v>
      </c>
      <c r="E72" s="1">
        <f t="shared" si="10"/>
        <v>901751146</v>
      </c>
      <c r="F72" s="1">
        <f t="shared" si="10"/>
        <v>944911712</v>
      </c>
      <c r="G72" s="1">
        <f t="shared" si="10"/>
        <v>944911712</v>
      </c>
      <c r="H72" s="1">
        <f t="shared" si="10"/>
        <v>0</v>
      </c>
      <c r="I72" s="1">
        <f t="shared" si="10"/>
        <v>1084581606</v>
      </c>
      <c r="J72" s="1">
        <f t="shared" si="10"/>
        <v>1138839102</v>
      </c>
      <c r="K72" s="1">
        <f t="shared" si="10"/>
        <v>1202633050</v>
      </c>
    </row>
    <row r="73" spans="1:11" ht="12.75" hidden="1">
      <c r="A73" s="1" t="s">
        <v>112</v>
      </c>
      <c r="B73" s="1">
        <f>+B74</f>
        <v>122422341.5</v>
      </c>
      <c r="C73" s="1">
        <f aca="true" t="shared" si="11" ref="C73:K73">+(C78+C80+C81+C82)-(B78+B80+B81+B82)</f>
        <v>41117086</v>
      </c>
      <c r="D73" s="1">
        <f t="shared" si="11"/>
        <v>163357727</v>
      </c>
      <c r="E73" s="1">
        <f t="shared" si="11"/>
        <v>-202233165</v>
      </c>
      <c r="F73" s="1">
        <f>+(F78+F80+F81+F82)-(D78+D80+D81+D82)</f>
        <v>-185557965</v>
      </c>
      <c r="G73" s="1">
        <f>+(G78+G80+G81+G82)-(D78+D80+D81+D82)</f>
        <v>-185557965</v>
      </c>
      <c r="H73" s="1">
        <f>+(H78+H80+H81+H82)-(D78+D80+D81+D82)</f>
        <v>-44913940</v>
      </c>
      <c r="I73" s="1">
        <f>+(I78+I80+I81+I82)-(E78+E80+E81+E82)</f>
        <v>7116435</v>
      </c>
      <c r="J73" s="1">
        <f t="shared" si="11"/>
        <v>4046661</v>
      </c>
      <c r="K73" s="1">
        <f t="shared" si="11"/>
        <v>4848822</v>
      </c>
    </row>
    <row r="74" spans="1:11" ht="12.75" hidden="1">
      <c r="A74" s="1" t="s">
        <v>113</v>
      </c>
      <c r="B74" s="1">
        <f>+TREND(C74:E74)</f>
        <v>122422341.5</v>
      </c>
      <c r="C74" s="1">
        <f>+C73</f>
        <v>41117086</v>
      </c>
      <c r="D74" s="1">
        <f aca="true" t="shared" si="12" ref="D74:K74">+D73</f>
        <v>163357727</v>
      </c>
      <c r="E74" s="1">
        <f t="shared" si="12"/>
        <v>-202233165</v>
      </c>
      <c r="F74" s="1">
        <f t="shared" si="12"/>
        <v>-185557965</v>
      </c>
      <c r="G74" s="1">
        <f t="shared" si="12"/>
        <v>-185557965</v>
      </c>
      <c r="H74" s="1">
        <f t="shared" si="12"/>
        <v>-44913940</v>
      </c>
      <c r="I74" s="1">
        <f t="shared" si="12"/>
        <v>7116435</v>
      </c>
      <c r="J74" s="1">
        <f t="shared" si="12"/>
        <v>4046661</v>
      </c>
      <c r="K74" s="1">
        <f t="shared" si="12"/>
        <v>4848822</v>
      </c>
    </row>
    <row r="75" spans="1:11" ht="12.75" hidden="1">
      <c r="A75" s="1" t="s">
        <v>114</v>
      </c>
      <c r="B75" s="1">
        <f>+B84-(((B80+B81+B78)*B70)-B79)</f>
        <v>191044654.73939526</v>
      </c>
      <c r="C75" s="1">
        <f aca="true" t="shared" si="13" ref="C75:K75">+C84-(((C80+C81+C78)*C70)-C79)</f>
        <v>210907449.37755018</v>
      </c>
      <c r="D75" s="1">
        <f t="shared" si="13"/>
        <v>328239954.9089457</v>
      </c>
      <c r="E75" s="1">
        <f t="shared" si="13"/>
        <v>203314262.9949559</v>
      </c>
      <c r="F75" s="1">
        <f t="shared" si="13"/>
        <v>218358272.85870057</v>
      </c>
      <c r="G75" s="1">
        <f t="shared" si="13"/>
        <v>218358272.85870057</v>
      </c>
      <c r="H75" s="1">
        <f t="shared" si="13"/>
        <v>412108472</v>
      </c>
      <c r="I75" s="1">
        <f t="shared" si="13"/>
        <v>230567327.81901443</v>
      </c>
      <c r="J75" s="1">
        <f t="shared" si="13"/>
        <v>226695141.30642813</v>
      </c>
      <c r="K75" s="1">
        <f t="shared" si="13"/>
        <v>231823664.10520852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714735445</v>
      </c>
      <c r="C77" s="3">
        <v>806799420</v>
      </c>
      <c r="D77" s="3">
        <v>928467924</v>
      </c>
      <c r="E77" s="3">
        <v>901751146</v>
      </c>
      <c r="F77" s="3">
        <v>944911712</v>
      </c>
      <c r="G77" s="3">
        <v>944911712</v>
      </c>
      <c r="H77" s="3">
        <v>0</v>
      </c>
      <c r="I77" s="3">
        <v>1084581606</v>
      </c>
      <c r="J77" s="3">
        <v>1138839102</v>
      </c>
      <c r="K77" s="3">
        <v>1202633050</v>
      </c>
    </row>
    <row r="78" spans="1:11" ht="12.75" hidden="1">
      <c r="A78" s="2" t="s">
        <v>65</v>
      </c>
      <c r="B78" s="3">
        <v>1097659</v>
      </c>
      <c r="C78" s="3">
        <v>1163637</v>
      </c>
      <c r="D78" s="3">
        <v>989333</v>
      </c>
      <c r="E78" s="3">
        <v>653106</v>
      </c>
      <c r="F78" s="3">
        <v>653106</v>
      </c>
      <c r="G78" s="3">
        <v>653106</v>
      </c>
      <c r="H78" s="3">
        <v>611232</v>
      </c>
      <c r="I78" s="3">
        <v>587306</v>
      </c>
      <c r="J78" s="3">
        <v>502306</v>
      </c>
      <c r="K78" s="3">
        <v>532444</v>
      </c>
    </row>
    <row r="79" spans="1:11" ht="12.75" hidden="1">
      <c r="A79" s="2" t="s">
        <v>66</v>
      </c>
      <c r="B79" s="3">
        <v>134357528</v>
      </c>
      <c r="C79" s="3">
        <v>171630197</v>
      </c>
      <c r="D79" s="3">
        <v>179373805</v>
      </c>
      <c r="E79" s="3">
        <v>201016665</v>
      </c>
      <c r="F79" s="3">
        <v>216835423</v>
      </c>
      <c r="G79" s="3">
        <v>216835423</v>
      </c>
      <c r="H79" s="3">
        <v>261306907</v>
      </c>
      <c r="I79" s="3">
        <v>147601215</v>
      </c>
      <c r="J79" s="3">
        <v>143888015</v>
      </c>
      <c r="K79" s="3">
        <v>148776249</v>
      </c>
    </row>
    <row r="80" spans="1:11" ht="12.75" hidden="1">
      <c r="A80" s="2" t="s">
        <v>67</v>
      </c>
      <c r="B80" s="3">
        <v>87298374</v>
      </c>
      <c r="C80" s="3">
        <v>95525776</v>
      </c>
      <c r="D80" s="3">
        <v>86279946</v>
      </c>
      <c r="E80" s="3">
        <v>87084071</v>
      </c>
      <c r="F80" s="3">
        <v>87084071</v>
      </c>
      <c r="G80" s="3">
        <v>87084071</v>
      </c>
      <c r="H80" s="3">
        <v>108167039</v>
      </c>
      <c r="I80" s="3">
        <v>75814177</v>
      </c>
      <c r="J80" s="3">
        <v>79035138</v>
      </c>
      <c r="K80" s="3">
        <v>82000465</v>
      </c>
    </row>
    <row r="81" spans="1:11" ht="12.75" hidden="1">
      <c r="A81" s="2" t="s">
        <v>68</v>
      </c>
      <c r="B81" s="3">
        <v>39104911</v>
      </c>
      <c r="C81" s="3">
        <v>71956814</v>
      </c>
      <c r="D81" s="3">
        <v>244711088</v>
      </c>
      <c r="E81" s="3">
        <v>42120359</v>
      </c>
      <c r="F81" s="3">
        <v>58795559</v>
      </c>
      <c r="G81" s="3">
        <v>58795559</v>
      </c>
      <c r="H81" s="3">
        <v>178616192</v>
      </c>
      <c r="I81" s="3">
        <v>60559426</v>
      </c>
      <c r="J81" s="3">
        <v>61467818</v>
      </c>
      <c r="K81" s="3">
        <v>63311852</v>
      </c>
    </row>
    <row r="82" spans="1:11" ht="12.75" hidden="1">
      <c r="A82" s="2" t="s">
        <v>69</v>
      </c>
      <c r="B82" s="3">
        <v>332646</v>
      </c>
      <c r="C82" s="3">
        <v>304449</v>
      </c>
      <c r="D82" s="3">
        <v>328036</v>
      </c>
      <c r="E82" s="3">
        <v>217702</v>
      </c>
      <c r="F82" s="3">
        <v>217702</v>
      </c>
      <c r="G82" s="3">
        <v>217702</v>
      </c>
      <c r="H82" s="3">
        <v>0</v>
      </c>
      <c r="I82" s="3">
        <v>230764</v>
      </c>
      <c r="J82" s="3">
        <v>233072</v>
      </c>
      <c r="K82" s="3">
        <v>242395</v>
      </c>
    </row>
    <row r="83" spans="1:11" ht="12.75" hidden="1">
      <c r="A83" s="2" t="s">
        <v>70</v>
      </c>
      <c r="B83" s="3">
        <v>673919545</v>
      </c>
      <c r="C83" s="3">
        <v>746814063</v>
      </c>
      <c r="D83" s="3">
        <v>838255602</v>
      </c>
      <c r="E83" s="3">
        <v>857630964</v>
      </c>
      <c r="F83" s="3">
        <v>898134388</v>
      </c>
      <c r="G83" s="3">
        <v>898134388</v>
      </c>
      <c r="H83" s="3">
        <v>1187988453</v>
      </c>
      <c r="I83" s="3">
        <v>989200835</v>
      </c>
      <c r="J83" s="3">
        <v>1035158017</v>
      </c>
      <c r="K83" s="3">
        <v>1089796512</v>
      </c>
    </row>
    <row r="84" spans="1:11" ht="12.75" hidden="1">
      <c r="A84" s="2" t="s">
        <v>71</v>
      </c>
      <c r="B84" s="3">
        <v>176906963</v>
      </c>
      <c r="C84" s="3">
        <v>195384670</v>
      </c>
      <c r="D84" s="3">
        <v>448590454</v>
      </c>
      <c r="E84" s="3">
        <v>125801565</v>
      </c>
      <c r="F84" s="3">
        <v>140801565</v>
      </c>
      <c r="G84" s="3">
        <v>140801565</v>
      </c>
      <c r="H84" s="3">
        <v>150801565</v>
      </c>
      <c r="I84" s="3">
        <v>207882343</v>
      </c>
      <c r="J84" s="3">
        <v>210975124</v>
      </c>
      <c r="K84" s="3">
        <v>215208353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40882658</v>
      </c>
      <c r="C5" s="6">
        <v>46824282</v>
      </c>
      <c r="D5" s="23">
        <v>50065106</v>
      </c>
      <c r="E5" s="24">
        <v>61549078</v>
      </c>
      <c r="F5" s="6">
        <v>61549078</v>
      </c>
      <c r="G5" s="25">
        <v>61549078</v>
      </c>
      <c r="H5" s="26">
        <v>0</v>
      </c>
      <c r="I5" s="24">
        <v>66620843</v>
      </c>
      <c r="J5" s="6">
        <v>76798335</v>
      </c>
      <c r="K5" s="25">
        <v>81790226</v>
      </c>
    </row>
    <row r="6" spans="1:11" ht="13.5">
      <c r="A6" s="22" t="s">
        <v>18</v>
      </c>
      <c r="B6" s="6">
        <v>197139823</v>
      </c>
      <c r="C6" s="6">
        <v>216793217</v>
      </c>
      <c r="D6" s="23">
        <v>225913172</v>
      </c>
      <c r="E6" s="24">
        <v>281238846</v>
      </c>
      <c r="F6" s="6">
        <v>281238846</v>
      </c>
      <c r="G6" s="25">
        <v>281238846</v>
      </c>
      <c r="H6" s="26">
        <v>0</v>
      </c>
      <c r="I6" s="24">
        <v>298243842</v>
      </c>
      <c r="J6" s="6">
        <v>328870165</v>
      </c>
      <c r="K6" s="25">
        <v>363121364</v>
      </c>
    </row>
    <row r="7" spans="1:11" ht="13.5">
      <c r="A7" s="22" t="s">
        <v>19</v>
      </c>
      <c r="B7" s="6">
        <v>2644864</v>
      </c>
      <c r="C7" s="6">
        <v>1400914</v>
      </c>
      <c r="D7" s="23">
        <v>1527953</v>
      </c>
      <c r="E7" s="24">
        <v>1951500</v>
      </c>
      <c r="F7" s="6">
        <v>1951500</v>
      </c>
      <c r="G7" s="25">
        <v>1951500</v>
      </c>
      <c r="H7" s="26">
        <v>0</v>
      </c>
      <c r="I7" s="24">
        <v>708439</v>
      </c>
      <c r="J7" s="6">
        <v>796244</v>
      </c>
      <c r="K7" s="25">
        <v>864171</v>
      </c>
    </row>
    <row r="8" spans="1:11" ht="13.5">
      <c r="A8" s="22" t="s">
        <v>20</v>
      </c>
      <c r="B8" s="6">
        <v>56802192</v>
      </c>
      <c r="C8" s="6">
        <v>72183416</v>
      </c>
      <c r="D8" s="23">
        <v>85279792</v>
      </c>
      <c r="E8" s="24">
        <v>77260000</v>
      </c>
      <c r="F8" s="6">
        <v>77260000</v>
      </c>
      <c r="G8" s="25">
        <v>77260000</v>
      </c>
      <c r="H8" s="26">
        <v>0</v>
      </c>
      <c r="I8" s="24">
        <v>115869000</v>
      </c>
      <c r="J8" s="6">
        <v>112811000</v>
      </c>
      <c r="K8" s="25">
        <v>89564000</v>
      </c>
    </row>
    <row r="9" spans="1:11" ht="13.5">
      <c r="A9" s="22" t="s">
        <v>21</v>
      </c>
      <c r="B9" s="6">
        <v>25952290</v>
      </c>
      <c r="C9" s="6">
        <v>27570146</v>
      </c>
      <c r="D9" s="23">
        <v>31056367</v>
      </c>
      <c r="E9" s="24">
        <v>39277529</v>
      </c>
      <c r="F9" s="6">
        <v>39277529</v>
      </c>
      <c r="G9" s="25">
        <v>39277529</v>
      </c>
      <c r="H9" s="26">
        <v>0</v>
      </c>
      <c r="I9" s="24">
        <v>41762169</v>
      </c>
      <c r="J9" s="6">
        <v>36215462</v>
      </c>
      <c r="K9" s="25">
        <v>37989549</v>
      </c>
    </row>
    <row r="10" spans="1:11" ht="25.5">
      <c r="A10" s="27" t="s">
        <v>103</v>
      </c>
      <c r="B10" s="28">
        <f>SUM(B5:B9)</f>
        <v>323421827</v>
      </c>
      <c r="C10" s="29">
        <f aca="true" t="shared" si="0" ref="C10:K10">SUM(C5:C9)</f>
        <v>364771975</v>
      </c>
      <c r="D10" s="30">
        <f t="shared" si="0"/>
        <v>393842390</v>
      </c>
      <c r="E10" s="28">
        <f t="shared" si="0"/>
        <v>461276953</v>
      </c>
      <c r="F10" s="29">
        <f t="shared" si="0"/>
        <v>461276953</v>
      </c>
      <c r="G10" s="31">
        <f t="shared" si="0"/>
        <v>461276953</v>
      </c>
      <c r="H10" s="32">
        <f t="shared" si="0"/>
        <v>0</v>
      </c>
      <c r="I10" s="28">
        <f t="shared" si="0"/>
        <v>523204293</v>
      </c>
      <c r="J10" s="29">
        <f t="shared" si="0"/>
        <v>555491206</v>
      </c>
      <c r="K10" s="31">
        <f t="shared" si="0"/>
        <v>573329310</v>
      </c>
    </row>
    <row r="11" spans="1:11" ht="13.5">
      <c r="A11" s="22" t="s">
        <v>22</v>
      </c>
      <c r="B11" s="6">
        <v>128080594</v>
      </c>
      <c r="C11" s="6">
        <v>140547726</v>
      </c>
      <c r="D11" s="23">
        <v>153370353</v>
      </c>
      <c r="E11" s="24">
        <v>149021817</v>
      </c>
      <c r="F11" s="6">
        <v>149021817</v>
      </c>
      <c r="G11" s="25">
        <v>149021817</v>
      </c>
      <c r="H11" s="26">
        <v>0</v>
      </c>
      <c r="I11" s="24">
        <v>161155785</v>
      </c>
      <c r="J11" s="6">
        <v>169906853</v>
      </c>
      <c r="K11" s="25">
        <v>178829438</v>
      </c>
    </row>
    <row r="12" spans="1:11" ht="13.5">
      <c r="A12" s="22" t="s">
        <v>23</v>
      </c>
      <c r="B12" s="6">
        <v>7325281</v>
      </c>
      <c r="C12" s="6">
        <v>7196674</v>
      </c>
      <c r="D12" s="23">
        <v>8335730</v>
      </c>
      <c r="E12" s="24">
        <v>8756897</v>
      </c>
      <c r="F12" s="6">
        <v>8756897</v>
      </c>
      <c r="G12" s="25">
        <v>8756897</v>
      </c>
      <c r="H12" s="26">
        <v>0</v>
      </c>
      <c r="I12" s="24">
        <v>9024082</v>
      </c>
      <c r="J12" s="6">
        <v>9267611</v>
      </c>
      <c r="K12" s="25">
        <v>9826191</v>
      </c>
    </row>
    <row r="13" spans="1:11" ht="13.5">
      <c r="A13" s="22" t="s">
        <v>104</v>
      </c>
      <c r="B13" s="6">
        <v>20039511</v>
      </c>
      <c r="C13" s="6">
        <v>18470023</v>
      </c>
      <c r="D13" s="23">
        <v>20494141</v>
      </c>
      <c r="E13" s="24">
        <v>19393524</v>
      </c>
      <c r="F13" s="6">
        <v>19393524</v>
      </c>
      <c r="G13" s="25">
        <v>19393524</v>
      </c>
      <c r="H13" s="26">
        <v>0</v>
      </c>
      <c r="I13" s="24">
        <v>20716494</v>
      </c>
      <c r="J13" s="6">
        <v>21733352</v>
      </c>
      <c r="K13" s="25">
        <v>24224569</v>
      </c>
    </row>
    <row r="14" spans="1:11" ht="13.5">
      <c r="A14" s="22" t="s">
        <v>24</v>
      </c>
      <c r="B14" s="6">
        <v>9597611</v>
      </c>
      <c r="C14" s="6">
        <v>12827674</v>
      </c>
      <c r="D14" s="23">
        <v>11440125</v>
      </c>
      <c r="E14" s="24">
        <v>10228080</v>
      </c>
      <c r="F14" s="6">
        <v>10228080</v>
      </c>
      <c r="G14" s="25">
        <v>10228080</v>
      </c>
      <c r="H14" s="26">
        <v>0</v>
      </c>
      <c r="I14" s="24">
        <v>7771083</v>
      </c>
      <c r="J14" s="6">
        <v>7654517</v>
      </c>
      <c r="K14" s="25">
        <v>7489945</v>
      </c>
    </row>
    <row r="15" spans="1:11" ht="13.5">
      <c r="A15" s="22" t="s">
        <v>25</v>
      </c>
      <c r="B15" s="6">
        <v>101206096</v>
      </c>
      <c r="C15" s="6">
        <v>107434133</v>
      </c>
      <c r="D15" s="23">
        <v>114059489</v>
      </c>
      <c r="E15" s="24">
        <v>121042983</v>
      </c>
      <c r="F15" s="6">
        <v>121042983</v>
      </c>
      <c r="G15" s="25">
        <v>121042983</v>
      </c>
      <c r="H15" s="26">
        <v>0</v>
      </c>
      <c r="I15" s="24">
        <v>138994294</v>
      </c>
      <c r="J15" s="6">
        <v>159212344</v>
      </c>
      <c r="K15" s="25">
        <v>182190841</v>
      </c>
    </row>
    <row r="16" spans="1:11" ht="13.5">
      <c r="A16" s="33" t="s">
        <v>26</v>
      </c>
      <c r="B16" s="6">
        <v>18489078</v>
      </c>
      <c r="C16" s="6">
        <v>27278259</v>
      </c>
      <c r="D16" s="23">
        <v>0</v>
      </c>
      <c r="E16" s="24">
        <v>1343547</v>
      </c>
      <c r="F16" s="6">
        <v>1343547</v>
      </c>
      <c r="G16" s="25">
        <v>1343547</v>
      </c>
      <c r="H16" s="26">
        <v>0</v>
      </c>
      <c r="I16" s="24">
        <v>1300000</v>
      </c>
      <c r="J16" s="6">
        <v>1345000</v>
      </c>
      <c r="K16" s="25">
        <v>1390000</v>
      </c>
    </row>
    <row r="17" spans="1:11" ht="13.5">
      <c r="A17" s="22" t="s">
        <v>27</v>
      </c>
      <c r="B17" s="6">
        <v>75845977</v>
      </c>
      <c r="C17" s="6">
        <v>117593124</v>
      </c>
      <c r="D17" s="23">
        <v>144018530</v>
      </c>
      <c r="E17" s="24">
        <v>164958303</v>
      </c>
      <c r="F17" s="6">
        <v>164958303</v>
      </c>
      <c r="G17" s="25">
        <v>164958303</v>
      </c>
      <c r="H17" s="26">
        <v>0</v>
      </c>
      <c r="I17" s="24">
        <v>181860700</v>
      </c>
      <c r="J17" s="6">
        <v>179048029</v>
      </c>
      <c r="K17" s="25">
        <v>158269104</v>
      </c>
    </row>
    <row r="18" spans="1:11" ht="13.5">
      <c r="A18" s="34" t="s">
        <v>28</v>
      </c>
      <c r="B18" s="35">
        <f>SUM(B11:B17)</f>
        <v>360584148</v>
      </c>
      <c r="C18" s="36">
        <f aca="true" t="shared" si="1" ref="C18:K18">SUM(C11:C17)</f>
        <v>431347613</v>
      </c>
      <c r="D18" s="37">
        <f t="shared" si="1"/>
        <v>451718368</v>
      </c>
      <c r="E18" s="35">
        <f t="shared" si="1"/>
        <v>474745151</v>
      </c>
      <c r="F18" s="36">
        <f t="shared" si="1"/>
        <v>474745151</v>
      </c>
      <c r="G18" s="38">
        <f t="shared" si="1"/>
        <v>474745151</v>
      </c>
      <c r="H18" s="39">
        <f t="shared" si="1"/>
        <v>0</v>
      </c>
      <c r="I18" s="35">
        <f t="shared" si="1"/>
        <v>520822438</v>
      </c>
      <c r="J18" s="36">
        <f t="shared" si="1"/>
        <v>548167706</v>
      </c>
      <c r="K18" s="38">
        <f t="shared" si="1"/>
        <v>562220088</v>
      </c>
    </row>
    <row r="19" spans="1:11" ht="13.5">
      <c r="A19" s="34" t="s">
        <v>29</v>
      </c>
      <c r="B19" s="40">
        <f>+B10-B18</f>
        <v>-37162321</v>
      </c>
      <c r="C19" s="41">
        <f aca="true" t="shared" si="2" ref="C19:K19">+C10-C18</f>
        <v>-66575638</v>
      </c>
      <c r="D19" s="42">
        <f t="shared" si="2"/>
        <v>-57875978</v>
      </c>
      <c r="E19" s="40">
        <f t="shared" si="2"/>
        <v>-13468198</v>
      </c>
      <c r="F19" s="41">
        <f t="shared" si="2"/>
        <v>-13468198</v>
      </c>
      <c r="G19" s="43">
        <f t="shared" si="2"/>
        <v>-13468198</v>
      </c>
      <c r="H19" s="44">
        <f t="shared" si="2"/>
        <v>0</v>
      </c>
      <c r="I19" s="40">
        <f t="shared" si="2"/>
        <v>2381855</v>
      </c>
      <c r="J19" s="41">
        <f t="shared" si="2"/>
        <v>7323500</v>
      </c>
      <c r="K19" s="43">
        <f t="shared" si="2"/>
        <v>11109222</v>
      </c>
    </row>
    <row r="20" spans="1:11" ht="13.5">
      <c r="A20" s="22" t="s">
        <v>30</v>
      </c>
      <c r="B20" s="24">
        <v>30944037</v>
      </c>
      <c r="C20" s="6">
        <v>37658684</v>
      </c>
      <c r="D20" s="23">
        <v>40421361</v>
      </c>
      <c r="E20" s="24">
        <v>31937000</v>
      </c>
      <c r="F20" s="6">
        <v>31937000</v>
      </c>
      <c r="G20" s="25">
        <v>31937000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-6218284</v>
      </c>
      <c r="C22" s="52">
        <f aca="true" t="shared" si="3" ref="C22:K22">SUM(C19:C21)</f>
        <v>-28916954</v>
      </c>
      <c r="D22" s="53">
        <f t="shared" si="3"/>
        <v>-17454617</v>
      </c>
      <c r="E22" s="51">
        <f t="shared" si="3"/>
        <v>18468802</v>
      </c>
      <c r="F22" s="52">
        <f t="shared" si="3"/>
        <v>18468802</v>
      </c>
      <c r="G22" s="54">
        <f t="shared" si="3"/>
        <v>18468802</v>
      </c>
      <c r="H22" s="55">
        <f t="shared" si="3"/>
        <v>0</v>
      </c>
      <c r="I22" s="51">
        <f t="shared" si="3"/>
        <v>2381855</v>
      </c>
      <c r="J22" s="52">
        <f t="shared" si="3"/>
        <v>7323500</v>
      </c>
      <c r="K22" s="54">
        <f t="shared" si="3"/>
        <v>11109222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-6218284</v>
      </c>
      <c r="C24" s="41">
        <f aca="true" t="shared" si="4" ref="C24:K24">SUM(C22:C23)</f>
        <v>-28916954</v>
      </c>
      <c r="D24" s="42">
        <f t="shared" si="4"/>
        <v>-17454617</v>
      </c>
      <c r="E24" s="40">
        <f t="shared" si="4"/>
        <v>18468802</v>
      </c>
      <c r="F24" s="41">
        <f t="shared" si="4"/>
        <v>18468802</v>
      </c>
      <c r="G24" s="43">
        <f t="shared" si="4"/>
        <v>18468802</v>
      </c>
      <c r="H24" s="44">
        <f t="shared" si="4"/>
        <v>0</v>
      </c>
      <c r="I24" s="40">
        <f t="shared" si="4"/>
        <v>2381855</v>
      </c>
      <c r="J24" s="41">
        <f t="shared" si="4"/>
        <v>7323500</v>
      </c>
      <c r="K24" s="43">
        <f t="shared" si="4"/>
        <v>11109222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35048441</v>
      </c>
      <c r="C27" s="7">
        <v>45742610</v>
      </c>
      <c r="D27" s="64">
        <v>42018521</v>
      </c>
      <c r="E27" s="65">
        <v>48786087</v>
      </c>
      <c r="F27" s="7">
        <v>48786087</v>
      </c>
      <c r="G27" s="66">
        <v>48786087</v>
      </c>
      <c r="H27" s="67">
        <v>0</v>
      </c>
      <c r="I27" s="65">
        <v>60928000</v>
      </c>
      <c r="J27" s="7">
        <v>57450000</v>
      </c>
      <c r="K27" s="66">
        <v>83777000</v>
      </c>
    </row>
    <row r="28" spans="1:11" ht="13.5">
      <c r="A28" s="68" t="s">
        <v>30</v>
      </c>
      <c r="B28" s="6">
        <v>17056729</v>
      </c>
      <c r="C28" s="6">
        <v>37807196</v>
      </c>
      <c r="D28" s="23">
        <v>36388060</v>
      </c>
      <c r="E28" s="24">
        <v>31400000</v>
      </c>
      <c r="F28" s="6">
        <v>31400000</v>
      </c>
      <c r="G28" s="25">
        <v>31400000</v>
      </c>
      <c r="H28" s="26">
        <v>0</v>
      </c>
      <c r="I28" s="24">
        <v>47138000</v>
      </c>
      <c r="J28" s="6">
        <v>47030000</v>
      </c>
      <c r="K28" s="25">
        <v>68277000</v>
      </c>
    </row>
    <row r="29" spans="1:11" ht="13.5">
      <c r="A29" s="22" t="s">
        <v>108</v>
      </c>
      <c r="B29" s="6">
        <v>0</v>
      </c>
      <c r="C29" s="6">
        <v>2187893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3683887</v>
      </c>
      <c r="D30" s="23">
        <v>5492918</v>
      </c>
      <c r="E30" s="24">
        <v>17386087</v>
      </c>
      <c r="F30" s="6">
        <v>17386087</v>
      </c>
      <c r="G30" s="25">
        <v>17386087</v>
      </c>
      <c r="H30" s="26">
        <v>0</v>
      </c>
      <c r="I30" s="24">
        <v>13790000</v>
      </c>
      <c r="J30" s="6">
        <v>10420000</v>
      </c>
      <c r="K30" s="25">
        <v>15500000</v>
      </c>
    </row>
    <row r="31" spans="1:11" ht="13.5">
      <c r="A31" s="22" t="s">
        <v>35</v>
      </c>
      <c r="B31" s="6">
        <v>17991712</v>
      </c>
      <c r="C31" s="6">
        <v>2063634</v>
      </c>
      <c r="D31" s="23">
        <v>137543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35048441</v>
      </c>
      <c r="C32" s="7">
        <f aca="true" t="shared" si="5" ref="C32:K32">SUM(C28:C31)</f>
        <v>45742610</v>
      </c>
      <c r="D32" s="64">
        <f t="shared" si="5"/>
        <v>42018521</v>
      </c>
      <c r="E32" s="65">
        <f t="shared" si="5"/>
        <v>48786087</v>
      </c>
      <c r="F32" s="7">
        <f t="shared" si="5"/>
        <v>48786087</v>
      </c>
      <c r="G32" s="66">
        <f t="shared" si="5"/>
        <v>48786087</v>
      </c>
      <c r="H32" s="67">
        <f t="shared" si="5"/>
        <v>0</v>
      </c>
      <c r="I32" s="65">
        <f t="shared" si="5"/>
        <v>60928000</v>
      </c>
      <c r="J32" s="7">
        <f t="shared" si="5"/>
        <v>57450000</v>
      </c>
      <c r="K32" s="66">
        <f t="shared" si="5"/>
        <v>83777000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91041021</v>
      </c>
      <c r="C35" s="6">
        <v>99491367</v>
      </c>
      <c r="D35" s="23">
        <v>84485265</v>
      </c>
      <c r="E35" s="24">
        <v>0</v>
      </c>
      <c r="F35" s="6">
        <v>0</v>
      </c>
      <c r="G35" s="25">
        <v>0</v>
      </c>
      <c r="H35" s="26">
        <v>87667077</v>
      </c>
      <c r="I35" s="24">
        <v>51299788</v>
      </c>
      <c r="J35" s="6">
        <v>51484788</v>
      </c>
      <c r="K35" s="25">
        <v>53035538</v>
      </c>
    </row>
    <row r="36" spans="1:11" ht="13.5">
      <c r="A36" s="22" t="s">
        <v>39</v>
      </c>
      <c r="B36" s="6">
        <v>634110443</v>
      </c>
      <c r="C36" s="6">
        <v>646958066</v>
      </c>
      <c r="D36" s="23">
        <v>704455445</v>
      </c>
      <c r="E36" s="24">
        <v>0</v>
      </c>
      <c r="F36" s="6">
        <v>0</v>
      </c>
      <c r="G36" s="25">
        <v>0</v>
      </c>
      <c r="H36" s="26">
        <v>753681661</v>
      </c>
      <c r="I36" s="24">
        <v>688153850</v>
      </c>
      <c r="J36" s="6">
        <v>723870497</v>
      </c>
      <c r="K36" s="25">
        <v>783422929</v>
      </c>
    </row>
    <row r="37" spans="1:11" ht="13.5">
      <c r="A37" s="22" t="s">
        <v>40</v>
      </c>
      <c r="B37" s="6">
        <v>75983519</v>
      </c>
      <c r="C37" s="6">
        <v>86698286</v>
      </c>
      <c r="D37" s="23">
        <v>97966257</v>
      </c>
      <c r="E37" s="24">
        <v>0</v>
      </c>
      <c r="F37" s="6">
        <v>0</v>
      </c>
      <c r="G37" s="25">
        <v>0</v>
      </c>
      <c r="H37" s="26">
        <v>80873966</v>
      </c>
      <c r="I37" s="24">
        <v>34601005</v>
      </c>
      <c r="J37" s="6">
        <v>31954730</v>
      </c>
      <c r="K37" s="25">
        <v>28483987</v>
      </c>
    </row>
    <row r="38" spans="1:11" ht="13.5">
      <c r="A38" s="22" t="s">
        <v>41</v>
      </c>
      <c r="B38" s="6">
        <v>192842449</v>
      </c>
      <c r="C38" s="6">
        <v>232342605</v>
      </c>
      <c r="D38" s="23">
        <v>230742915</v>
      </c>
      <c r="E38" s="24">
        <v>0</v>
      </c>
      <c r="F38" s="6">
        <v>0</v>
      </c>
      <c r="G38" s="25">
        <v>0</v>
      </c>
      <c r="H38" s="26">
        <v>226554990</v>
      </c>
      <c r="I38" s="24">
        <v>252349749</v>
      </c>
      <c r="J38" s="6">
        <v>270354514</v>
      </c>
      <c r="K38" s="25">
        <v>291810397</v>
      </c>
    </row>
    <row r="39" spans="1:11" ht="13.5">
      <c r="A39" s="22" t="s">
        <v>42</v>
      </c>
      <c r="B39" s="6">
        <v>456325496</v>
      </c>
      <c r="C39" s="6">
        <v>427408542</v>
      </c>
      <c r="D39" s="23">
        <v>460231538</v>
      </c>
      <c r="E39" s="24">
        <v>0</v>
      </c>
      <c r="F39" s="6">
        <v>0</v>
      </c>
      <c r="G39" s="25">
        <v>0</v>
      </c>
      <c r="H39" s="26">
        <v>533919782</v>
      </c>
      <c r="I39" s="24">
        <v>452502884</v>
      </c>
      <c r="J39" s="6">
        <v>473046041</v>
      </c>
      <c r="K39" s="25">
        <v>516164083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10784400</v>
      </c>
      <c r="C42" s="6">
        <v>17565225</v>
      </c>
      <c r="D42" s="23">
        <v>40552944</v>
      </c>
      <c r="E42" s="24">
        <v>16019937</v>
      </c>
      <c r="F42" s="6">
        <v>16019937</v>
      </c>
      <c r="G42" s="25">
        <v>16019937</v>
      </c>
      <c r="H42" s="26">
        <v>24808024</v>
      </c>
      <c r="I42" s="24">
        <v>60348109</v>
      </c>
      <c r="J42" s="6">
        <v>61195927</v>
      </c>
      <c r="K42" s="25">
        <v>86747993</v>
      </c>
    </row>
    <row r="43" spans="1:11" ht="13.5">
      <c r="A43" s="22" t="s">
        <v>45</v>
      </c>
      <c r="B43" s="6">
        <v>-34948441</v>
      </c>
      <c r="C43" s="6">
        <v>-46000605</v>
      </c>
      <c r="D43" s="23">
        <v>-43182793</v>
      </c>
      <c r="E43" s="24">
        <v>-47286087</v>
      </c>
      <c r="F43" s="6">
        <v>-47286087</v>
      </c>
      <c r="G43" s="25">
        <v>-47286087</v>
      </c>
      <c r="H43" s="26">
        <v>-26839523</v>
      </c>
      <c r="I43" s="24">
        <v>-48128000</v>
      </c>
      <c r="J43" s="6">
        <v>-53950000</v>
      </c>
      <c r="K43" s="25">
        <v>-80977000</v>
      </c>
    </row>
    <row r="44" spans="1:11" ht="13.5">
      <c r="A44" s="22" t="s">
        <v>46</v>
      </c>
      <c r="B44" s="6">
        <v>-9259934</v>
      </c>
      <c r="C44" s="6">
        <v>29845507</v>
      </c>
      <c r="D44" s="23">
        <v>-10966499</v>
      </c>
      <c r="E44" s="24">
        <v>-11070232</v>
      </c>
      <c r="F44" s="6">
        <v>-11070232</v>
      </c>
      <c r="G44" s="25">
        <v>-11070232</v>
      </c>
      <c r="H44" s="26">
        <v>0</v>
      </c>
      <c r="I44" s="24">
        <v>-10895000</v>
      </c>
      <c r="J44" s="6">
        <v>-10350250</v>
      </c>
      <c r="K44" s="25">
        <v>-9522230</v>
      </c>
    </row>
    <row r="45" spans="1:11" ht="13.5">
      <c r="A45" s="34" t="s">
        <v>47</v>
      </c>
      <c r="B45" s="7">
        <v>15564478</v>
      </c>
      <c r="C45" s="7">
        <v>16974605</v>
      </c>
      <c r="D45" s="64">
        <v>3378257</v>
      </c>
      <c r="E45" s="65">
        <v>-77240122</v>
      </c>
      <c r="F45" s="7">
        <v>-77240122</v>
      </c>
      <c r="G45" s="66">
        <v>-77240122</v>
      </c>
      <c r="H45" s="67">
        <v>827657</v>
      </c>
      <c r="I45" s="65">
        <v>1325109</v>
      </c>
      <c r="J45" s="7">
        <v>-1779214</v>
      </c>
      <c r="K45" s="66">
        <v>-5530451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15564479</v>
      </c>
      <c r="C48" s="6">
        <v>16974606</v>
      </c>
      <c r="D48" s="23">
        <v>3378257</v>
      </c>
      <c r="E48" s="24">
        <v>0</v>
      </c>
      <c r="F48" s="6">
        <v>0</v>
      </c>
      <c r="G48" s="25">
        <v>0</v>
      </c>
      <c r="H48" s="26">
        <v>827657</v>
      </c>
      <c r="I48" s="24">
        <v>5000000</v>
      </c>
      <c r="J48" s="6">
        <v>7500000</v>
      </c>
      <c r="K48" s="25">
        <v>11250000</v>
      </c>
    </row>
    <row r="49" spans="1:11" ht="13.5">
      <c r="A49" s="22" t="s">
        <v>50</v>
      </c>
      <c r="B49" s="6">
        <f>+B75</f>
        <v>-29259112.983323097</v>
      </c>
      <c r="C49" s="6">
        <f aca="true" t="shared" si="6" ref="C49:K49">+C75</f>
        <v>-33931375.77380939</v>
      </c>
      <c r="D49" s="23">
        <f t="shared" si="6"/>
        <v>-21779706.957143456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45000000</v>
      </c>
      <c r="I49" s="24">
        <f t="shared" si="6"/>
        <v>-21208546.331625864</v>
      </c>
      <c r="J49" s="6">
        <f t="shared" si="6"/>
        <v>-20631152.980672166</v>
      </c>
      <c r="K49" s="25">
        <f t="shared" si="6"/>
        <v>-21737676.775406465</v>
      </c>
    </row>
    <row r="50" spans="1:11" ht="13.5">
      <c r="A50" s="34" t="s">
        <v>51</v>
      </c>
      <c r="B50" s="7">
        <f>+B48-B49</f>
        <v>44823591.9833231</v>
      </c>
      <c r="C50" s="7">
        <f aca="true" t="shared" si="7" ref="C50:K50">+C48-C49</f>
        <v>50905981.77380939</v>
      </c>
      <c r="D50" s="64">
        <f t="shared" si="7"/>
        <v>25157963.957143456</v>
      </c>
      <c r="E50" s="65">
        <f t="shared" si="7"/>
        <v>0</v>
      </c>
      <c r="F50" s="7">
        <f t="shared" si="7"/>
        <v>0</v>
      </c>
      <c r="G50" s="66">
        <f t="shared" si="7"/>
        <v>0</v>
      </c>
      <c r="H50" s="67">
        <f t="shared" si="7"/>
        <v>-44172343</v>
      </c>
      <c r="I50" s="65">
        <f t="shared" si="7"/>
        <v>26208546.331625864</v>
      </c>
      <c r="J50" s="7">
        <f t="shared" si="7"/>
        <v>28131152.980672166</v>
      </c>
      <c r="K50" s="66">
        <f t="shared" si="7"/>
        <v>32987676.775406465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281647441</v>
      </c>
      <c r="C53" s="6">
        <v>322393823</v>
      </c>
      <c r="D53" s="23">
        <v>367609005</v>
      </c>
      <c r="E53" s="24">
        <v>398636455</v>
      </c>
      <c r="F53" s="6">
        <v>398636455</v>
      </c>
      <c r="G53" s="25">
        <v>398636455</v>
      </c>
      <c r="H53" s="26">
        <v>349850368</v>
      </c>
      <c r="I53" s="24">
        <v>420804873</v>
      </c>
      <c r="J53" s="6">
        <v>457405944</v>
      </c>
      <c r="K53" s="25">
        <v>503440898</v>
      </c>
    </row>
    <row r="54" spans="1:11" ht="13.5">
      <c r="A54" s="22" t="s">
        <v>104</v>
      </c>
      <c r="B54" s="6">
        <v>20039511</v>
      </c>
      <c r="C54" s="6">
        <v>18470023</v>
      </c>
      <c r="D54" s="23">
        <v>20494141</v>
      </c>
      <c r="E54" s="24">
        <v>19393524</v>
      </c>
      <c r="F54" s="6">
        <v>19393524</v>
      </c>
      <c r="G54" s="25">
        <v>19393524</v>
      </c>
      <c r="H54" s="26">
        <v>0</v>
      </c>
      <c r="I54" s="24">
        <v>20716494</v>
      </c>
      <c r="J54" s="6">
        <v>21733352</v>
      </c>
      <c r="K54" s="25">
        <v>24224569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790000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38514</v>
      </c>
      <c r="C59" s="6">
        <v>55110</v>
      </c>
      <c r="D59" s="23">
        <v>57894</v>
      </c>
      <c r="E59" s="24">
        <v>17026826</v>
      </c>
      <c r="F59" s="6">
        <v>30000000</v>
      </c>
      <c r="G59" s="25">
        <v>30000000</v>
      </c>
      <c r="H59" s="26">
        <v>30000000</v>
      </c>
      <c r="I59" s="24">
        <v>34053653</v>
      </c>
      <c r="J59" s="6">
        <v>36233623</v>
      </c>
      <c r="K59" s="25">
        <v>38555719</v>
      </c>
    </row>
    <row r="60" spans="1:11" ht="13.5">
      <c r="A60" s="33" t="s">
        <v>58</v>
      </c>
      <c r="B60" s="6">
        <v>20104820</v>
      </c>
      <c r="C60" s="6">
        <v>38496008</v>
      </c>
      <c r="D60" s="23">
        <v>36895538</v>
      </c>
      <c r="E60" s="24">
        <v>19604447</v>
      </c>
      <c r="F60" s="6">
        <v>30640065</v>
      </c>
      <c r="G60" s="25">
        <v>30640065</v>
      </c>
      <c r="H60" s="26">
        <v>30640065</v>
      </c>
      <c r="I60" s="24">
        <v>37666310</v>
      </c>
      <c r="J60" s="6">
        <v>40025585</v>
      </c>
      <c r="K60" s="25">
        <v>42536014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25550</v>
      </c>
      <c r="C64" s="92">
        <v>25550</v>
      </c>
      <c r="D64" s="93">
        <v>47774</v>
      </c>
      <c r="E64" s="91">
        <v>0</v>
      </c>
      <c r="F64" s="92">
        <v>47774</v>
      </c>
      <c r="G64" s="93">
        <v>47774</v>
      </c>
      <c r="H64" s="94">
        <v>47774</v>
      </c>
      <c r="I64" s="91">
        <v>57329</v>
      </c>
      <c r="J64" s="92">
        <v>68795</v>
      </c>
      <c r="K64" s="93">
        <v>82553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0.9514156732200831</v>
      </c>
      <c r="C70" s="5">
        <f aca="true" t="shared" si="8" ref="C70:K70">IF(ISERROR(C71/C72),0,(C71/C72))</f>
        <v>0.9888175720188491</v>
      </c>
      <c r="D70" s="5">
        <f t="shared" si="8"/>
        <v>0.9787643490252477</v>
      </c>
      <c r="E70" s="5">
        <f t="shared" si="8"/>
        <v>0.925990725700475</v>
      </c>
      <c r="F70" s="5">
        <f t="shared" si="8"/>
        <v>0.925990725700475</v>
      </c>
      <c r="G70" s="5">
        <f t="shared" si="8"/>
        <v>0.925990725700475</v>
      </c>
      <c r="H70" s="5">
        <f t="shared" si="8"/>
        <v>0</v>
      </c>
      <c r="I70" s="5">
        <f t="shared" si="8"/>
        <v>0.9710313648007602</v>
      </c>
      <c r="J70" s="5">
        <f t="shared" si="8"/>
        <v>0.9550154699091005</v>
      </c>
      <c r="K70" s="5">
        <f t="shared" si="8"/>
        <v>0.9550296271261715</v>
      </c>
    </row>
    <row r="71" spans="1:11" ht="12.75" hidden="1">
      <c r="A71" s="1" t="s">
        <v>110</v>
      </c>
      <c r="B71" s="1">
        <f>+B83</f>
        <v>251142870</v>
      </c>
      <c r="C71" s="1">
        <f aca="true" t="shared" si="9" ref="C71:K71">+C83</f>
        <v>286758589</v>
      </c>
      <c r="D71" s="1">
        <f t="shared" si="9"/>
        <v>300467388</v>
      </c>
      <c r="E71" s="1">
        <f t="shared" si="9"/>
        <v>352400080</v>
      </c>
      <c r="F71" s="1">
        <f t="shared" si="9"/>
        <v>352400080</v>
      </c>
      <c r="G71" s="1">
        <f t="shared" si="9"/>
        <v>352400080</v>
      </c>
      <c r="H71" s="1">
        <f t="shared" si="9"/>
        <v>448555409</v>
      </c>
      <c r="I71" s="1">
        <f t="shared" si="9"/>
        <v>392432474</v>
      </c>
      <c r="J71" s="1">
        <f t="shared" si="9"/>
        <v>420628448</v>
      </c>
      <c r="K71" s="1">
        <f t="shared" si="9"/>
        <v>459716657</v>
      </c>
    </row>
    <row r="72" spans="1:11" ht="12.75" hidden="1">
      <c r="A72" s="1" t="s">
        <v>111</v>
      </c>
      <c r="B72" s="1">
        <f>+B77</f>
        <v>263967556</v>
      </c>
      <c r="C72" s="1">
        <f aca="true" t="shared" si="10" ref="C72:K72">+C77</f>
        <v>290001510</v>
      </c>
      <c r="D72" s="1">
        <f t="shared" si="10"/>
        <v>306986445</v>
      </c>
      <c r="E72" s="1">
        <f t="shared" si="10"/>
        <v>380565453</v>
      </c>
      <c r="F72" s="1">
        <f t="shared" si="10"/>
        <v>380565453</v>
      </c>
      <c r="G72" s="1">
        <f t="shared" si="10"/>
        <v>380565453</v>
      </c>
      <c r="H72" s="1">
        <f t="shared" si="10"/>
        <v>0</v>
      </c>
      <c r="I72" s="1">
        <f t="shared" si="10"/>
        <v>404139854</v>
      </c>
      <c r="J72" s="1">
        <f t="shared" si="10"/>
        <v>440441502</v>
      </c>
      <c r="K72" s="1">
        <f t="shared" si="10"/>
        <v>481363765</v>
      </c>
    </row>
    <row r="73" spans="1:11" ht="12.75" hidden="1">
      <c r="A73" s="1" t="s">
        <v>112</v>
      </c>
      <c r="B73" s="1">
        <f>+B74</f>
        <v>18854355.166666664</v>
      </c>
      <c r="C73" s="1">
        <f aca="true" t="shared" si="11" ref="C73:K73">+(C78+C80+C81+C82)-(B78+B80+B81+B82)</f>
        <v>7237524</v>
      </c>
      <c r="D73" s="1">
        <f t="shared" si="11"/>
        <v>-1402822</v>
      </c>
      <c r="E73" s="1">
        <f t="shared" si="11"/>
        <v>-79744155</v>
      </c>
      <c r="F73" s="1">
        <f>+(F78+F80+F81+F82)-(D78+D80+D81+D82)</f>
        <v>-79744155</v>
      </c>
      <c r="G73" s="1">
        <f>+(G78+G80+G81+G82)-(D78+D80+D81+D82)</f>
        <v>-79744155</v>
      </c>
      <c r="H73" s="1">
        <f>+(H78+H80+H81+H82)-(D78+D80+D81+D82)</f>
        <v>5695265</v>
      </c>
      <c r="I73" s="1">
        <f>+(I78+I80+I81+I82)-(E78+E80+E81+E82)</f>
        <v>46299788</v>
      </c>
      <c r="J73" s="1">
        <f t="shared" si="11"/>
        <v>-2315000</v>
      </c>
      <c r="K73" s="1">
        <f t="shared" si="11"/>
        <v>-2199250</v>
      </c>
    </row>
    <row r="74" spans="1:11" ht="12.75" hidden="1">
      <c r="A74" s="1" t="s">
        <v>113</v>
      </c>
      <c r="B74" s="1">
        <f>+TREND(C74:E74)</f>
        <v>18854355.166666664</v>
      </c>
      <c r="C74" s="1">
        <f>+C73</f>
        <v>7237524</v>
      </c>
      <c r="D74" s="1">
        <f aca="true" t="shared" si="12" ref="D74:K74">+D73</f>
        <v>-1402822</v>
      </c>
      <c r="E74" s="1">
        <f t="shared" si="12"/>
        <v>-79744155</v>
      </c>
      <c r="F74" s="1">
        <f t="shared" si="12"/>
        <v>-79744155</v>
      </c>
      <c r="G74" s="1">
        <f t="shared" si="12"/>
        <v>-79744155</v>
      </c>
      <c r="H74" s="1">
        <f t="shared" si="12"/>
        <v>5695265</v>
      </c>
      <c r="I74" s="1">
        <f t="shared" si="12"/>
        <v>46299788</v>
      </c>
      <c r="J74" s="1">
        <f t="shared" si="12"/>
        <v>-2315000</v>
      </c>
      <c r="K74" s="1">
        <f t="shared" si="12"/>
        <v>-2199250</v>
      </c>
    </row>
    <row r="75" spans="1:11" ht="12.75" hidden="1">
      <c r="A75" s="1" t="s">
        <v>114</v>
      </c>
      <c r="B75" s="1">
        <f>+B84-(((B80+B81+B78)*B70)-B79)</f>
        <v>-29259112.983323097</v>
      </c>
      <c r="C75" s="1">
        <f aca="true" t="shared" si="13" ref="C75:K75">+C84-(((C80+C81+C78)*C70)-C79)</f>
        <v>-33931375.77380939</v>
      </c>
      <c r="D75" s="1">
        <f t="shared" si="13"/>
        <v>-21779706.957143456</v>
      </c>
      <c r="E75" s="1">
        <f t="shared" si="13"/>
        <v>0</v>
      </c>
      <c r="F75" s="1">
        <f t="shared" si="13"/>
        <v>0</v>
      </c>
      <c r="G75" s="1">
        <f t="shared" si="13"/>
        <v>0</v>
      </c>
      <c r="H75" s="1">
        <f t="shared" si="13"/>
        <v>45000000</v>
      </c>
      <c r="I75" s="1">
        <f t="shared" si="13"/>
        <v>-21208546.331625864</v>
      </c>
      <c r="J75" s="1">
        <f t="shared" si="13"/>
        <v>-20631152.980672166</v>
      </c>
      <c r="K75" s="1">
        <f t="shared" si="13"/>
        <v>-21737676.775406465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263967556</v>
      </c>
      <c r="C77" s="3">
        <v>290001510</v>
      </c>
      <c r="D77" s="3">
        <v>306986445</v>
      </c>
      <c r="E77" s="3">
        <v>380565453</v>
      </c>
      <c r="F77" s="3">
        <v>380565453</v>
      </c>
      <c r="G77" s="3">
        <v>380565453</v>
      </c>
      <c r="H77" s="3">
        <v>0</v>
      </c>
      <c r="I77" s="3">
        <v>404139854</v>
      </c>
      <c r="J77" s="3">
        <v>440441502</v>
      </c>
      <c r="K77" s="3">
        <v>481363765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41059499</v>
      </c>
      <c r="C79" s="3">
        <v>46308181</v>
      </c>
      <c r="D79" s="3">
        <v>56271029</v>
      </c>
      <c r="E79" s="3">
        <v>0</v>
      </c>
      <c r="F79" s="3">
        <v>0</v>
      </c>
      <c r="G79" s="3">
        <v>0</v>
      </c>
      <c r="H79" s="3">
        <v>45000000</v>
      </c>
      <c r="I79" s="3">
        <v>23750000</v>
      </c>
      <c r="J79" s="3">
        <v>21375000</v>
      </c>
      <c r="K79" s="3">
        <v>18168750</v>
      </c>
    </row>
    <row r="80" spans="1:11" ht="12.75" hidden="1">
      <c r="A80" s="2" t="s">
        <v>67</v>
      </c>
      <c r="B80" s="3">
        <v>42584818</v>
      </c>
      <c r="C80" s="3">
        <v>46762549</v>
      </c>
      <c r="D80" s="3">
        <v>54006322</v>
      </c>
      <c r="E80" s="3">
        <v>0</v>
      </c>
      <c r="F80" s="3">
        <v>0</v>
      </c>
      <c r="G80" s="3">
        <v>0</v>
      </c>
      <c r="H80" s="3">
        <v>79318211</v>
      </c>
      <c r="I80" s="3">
        <v>46299788</v>
      </c>
      <c r="J80" s="3">
        <v>43984788</v>
      </c>
      <c r="K80" s="3">
        <v>41785538</v>
      </c>
    </row>
    <row r="81" spans="1:11" ht="12.75" hidden="1">
      <c r="A81" s="2" t="s">
        <v>68</v>
      </c>
      <c r="B81" s="3">
        <v>31324635</v>
      </c>
      <c r="C81" s="3">
        <v>34384428</v>
      </c>
      <c r="D81" s="3">
        <v>25737833</v>
      </c>
      <c r="E81" s="3">
        <v>0</v>
      </c>
      <c r="F81" s="3">
        <v>0</v>
      </c>
      <c r="G81" s="3">
        <v>0</v>
      </c>
      <c r="H81" s="3">
        <v>6121209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251142870</v>
      </c>
      <c r="C83" s="3">
        <v>286758589</v>
      </c>
      <c r="D83" s="3">
        <v>300467388</v>
      </c>
      <c r="E83" s="3">
        <v>352400080</v>
      </c>
      <c r="F83" s="3">
        <v>352400080</v>
      </c>
      <c r="G83" s="3">
        <v>352400080</v>
      </c>
      <c r="H83" s="3">
        <v>448555409</v>
      </c>
      <c r="I83" s="3">
        <v>392432474</v>
      </c>
      <c r="J83" s="3">
        <v>420628448</v>
      </c>
      <c r="K83" s="3">
        <v>459716657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66729602</v>
      </c>
      <c r="C5" s="6">
        <v>84154706</v>
      </c>
      <c r="D5" s="23">
        <v>95014875</v>
      </c>
      <c r="E5" s="24">
        <v>104468425</v>
      </c>
      <c r="F5" s="6">
        <v>102693770</v>
      </c>
      <c r="G5" s="25">
        <v>102693770</v>
      </c>
      <c r="H5" s="26">
        <v>0</v>
      </c>
      <c r="I5" s="24">
        <v>108855396</v>
      </c>
      <c r="J5" s="6">
        <v>115060154</v>
      </c>
      <c r="K5" s="25">
        <v>121963763</v>
      </c>
    </row>
    <row r="6" spans="1:11" ht="13.5">
      <c r="A6" s="22" t="s">
        <v>18</v>
      </c>
      <c r="B6" s="6">
        <v>164698333</v>
      </c>
      <c r="C6" s="6">
        <v>179798176</v>
      </c>
      <c r="D6" s="23">
        <v>187655707</v>
      </c>
      <c r="E6" s="24">
        <v>208269100</v>
      </c>
      <c r="F6" s="6">
        <v>248973581</v>
      </c>
      <c r="G6" s="25">
        <v>248973581</v>
      </c>
      <c r="H6" s="26">
        <v>0</v>
      </c>
      <c r="I6" s="24">
        <v>271091745</v>
      </c>
      <c r="J6" s="6">
        <v>296053523</v>
      </c>
      <c r="K6" s="25">
        <v>323276074</v>
      </c>
    </row>
    <row r="7" spans="1:11" ht="13.5">
      <c r="A7" s="22" t="s">
        <v>19</v>
      </c>
      <c r="B7" s="6">
        <v>1613757</v>
      </c>
      <c r="C7" s="6">
        <v>2844201</v>
      </c>
      <c r="D7" s="23">
        <v>3365138</v>
      </c>
      <c r="E7" s="24">
        <v>2639440</v>
      </c>
      <c r="F7" s="6">
        <v>3911040</v>
      </c>
      <c r="G7" s="25">
        <v>3911040</v>
      </c>
      <c r="H7" s="26">
        <v>0</v>
      </c>
      <c r="I7" s="24">
        <v>4087036</v>
      </c>
      <c r="J7" s="6">
        <v>4270952</v>
      </c>
      <c r="K7" s="25">
        <v>4463146</v>
      </c>
    </row>
    <row r="8" spans="1:11" ht="13.5">
      <c r="A8" s="22" t="s">
        <v>20</v>
      </c>
      <c r="B8" s="6">
        <v>37107251</v>
      </c>
      <c r="C8" s="6">
        <v>82274365</v>
      </c>
      <c r="D8" s="23">
        <v>84123635</v>
      </c>
      <c r="E8" s="24">
        <v>116966000</v>
      </c>
      <c r="F8" s="6">
        <v>101961537</v>
      </c>
      <c r="G8" s="25">
        <v>101961537</v>
      </c>
      <c r="H8" s="26">
        <v>0</v>
      </c>
      <c r="I8" s="24">
        <v>101374995</v>
      </c>
      <c r="J8" s="6">
        <v>102694190</v>
      </c>
      <c r="K8" s="25">
        <v>114539203</v>
      </c>
    </row>
    <row r="9" spans="1:11" ht="13.5">
      <c r="A9" s="22" t="s">
        <v>21</v>
      </c>
      <c r="B9" s="6">
        <v>16961232</v>
      </c>
      <c r="C9" s="6">
        <v>24680659</v>
      </c>
      <c r="D9" s="23">
        <v>54143906</v>
      </c>
      <c r="E9" s="24">
        <v>14320670</v>
      </c>
      <c r="F9" s="6">
        <v>43725678</v>
      </c>
      <c r="G9" s="25">
        <v>43725678</v>
      </c>
      <c r="H9" s="26">
        <v>0</v>
      </c>
      <c r="I9" s="24">
        <v>47339248</v>
      </c>
      <c r="J9" s="6">
        <v>47892719</v>
      </c>
      <c r="K9" s="25">
        <v>48814027</v>
      </c>
    </row>
    <row r="10" spans="1:11" ht="25.5">
      <c r="A10" s="27" t="s">
        <v>103</v>
      </c>
      <c r="B10" s="28">
        <f>SUM(B5:B9)</f>
        <v>287110175</v>
      </c>
      <c r="C10" s="29">
        <f aca="true" t="shared" si="0" ref="C10:K10">SUM(C5:C9)</f>
        <v>373752107</v>
      </c>
      <c r="D10" s="30">
        <f t="shared" si="0"/>
        <v>424303261</v>
      </c>
      <c r="E10" s="28">
        <f t="shared" si="0"/>
        <v>446663635</v>
      </c>
      <c r="F10" s="29">
        <f t="shared" si="0"/>
        <v>501265606</v>
      </c>
      <c r="G10" s="31">
        <f t="shared" si="0"/>
        <v>501265606</v>
      </c>
      <c r="H10" s="32">
        <f t="shared" si="0"/>
        <v>0</v>
      </c>
      <c r="I10" s="28">
        <f t="shared" si="0"/>
        <v>532748420</v>
      </c>
      <c r="J10" s="29">
        <f t="shared" si="0"/>
        <v>565971538</v>
      </c>
      <c r="K10" s="31">
        <f t="shared" si="0"/>
        <v>613056213</v>
      </c>
    </row>
    <row r="11" spans="1:11" ht="13.5">
      <c r="A11" s="22" t="s">
        <v>22</v>
      </c>
      <c r="B11" s="6">
        <v>100828921</v>
      </c>
      <c r="C11" s="6">
        <v>111341510</v>
      </c>
      <c r="D11" s="23">
        <v>132989704</v>
      </c>
      <c r="E11" s="24">
        <v>145380938</v>
      </c>
      <c r="F11" s="6">
        <v>144806069</v>
      </c>
      <c r="G11" s="25">
        <v>144806069</v>
      </c>
      <c r="H11" s="26">
        <v>0</v>
      </c>
      <c r="I11" s="24">
        <v>174075672</v>
      </c>
      <c r="J11" s="6">
        <v>198319366</v>
      </c>
      <c r="K11" s="25">
        <v>213287781</v>
      </c>
    </row>
    <row r="12" spans="1:11" ht="13.5">
      <c r="A12" s="22" t="s">
        <v>23</v>
      </c>
      <c r="B12" s="6">
        <v>3735333</v>
      </c>
      <c r="C12" s="6">
        <v>4043480</v>
      </c>
      <c r="D12" s="23">
        <v>4700713</v>
      </c>
      <c r="E12" s="24">
        <v>5032400</v>
      </c>
      <c r="F12" s="6">
        <v>5047100</v>
      </c>
      <c r="G12" s="25">
        <v>5047100</v>
      </c>
      <c r="H12" s="26">
        <v>0</v>
      </c>
      <c r="I12" s="24">
        <v>5289200</v>
      </c>
      <c r="J12" s="6">
        <v>5619700</v>
      </c>
      <c r="K12" s="25">
        <v>5984600</v>
      </c>
    </row>
    <row r="13" spans="1:11" ht="13.5">
      <c r="A13" s="22" t="s">
        <v>104</v>
      </c>
      <c r="B13" s="6">
        <v>25578023</v>
      </c>
      <c r="C13" s="6">
        <v>29395768</v>
      </c>
      <c r="D13" s="23">
        <v>30791412</v>
      </c>
      <c r="E13" s="24">
        <v>22820875</v>
      </c>
      <c r="F13" s="6">
        <v>18555070</v>
      </c>
      <c r="G13" s="25">
        <v>18555070</v>
      </c>
      <c r="H13" s="26">
        <v>0</v>
      </c>
      <c r="I13" s="24">
        <v>20325828</v>
      </c>
      <c r="J13" s="6">
        <v>21342120</v>
      </c>
      <c r="K13" s="25">
        <v>22409227</v>
      </c>
    </row>
    <row r="14" spans="1:11" ht="13.5">
      <c r="A14" s="22" t="s">
        <v>24</v>
      </c>
      <c r="B14" s="6">
        <v>12791946</v>
      </c>
      <c r="C14" s="6">
        <v>13558902</v>
      </c>
      <c r="D14" s="23">
        <v>13683255</v>
      </c>
      <c r="E14" s="24">
        <v>13836740</v>
      </c>
      <c r="F14" s="6">
        <v>14357907</v>
      </c>
      <c r="G14" s="25">
        <v>14357907</v>
      </c>
      <c r="H14" s="26">
        <v>0</v>
      </c>
      <c r="I14" s="24">
        <v>15075803</v>
      </c>
      <c r="J14" s="6">
        <v>16206491</v>
      </c>
      <c r="K14" s="25">
        <v>17503011</v>
      </c>
    </row>
    <row r="15" spans="1:11" ht="13.5">
      <c r="A15" s="22" t="s">
        <v>25</v>
      </c>
      <c r="B15" s="6">
        <v>64256389</v>
      </c>
      <c r="C15" s="6">
        <v>73173805</v>
      </c>
      <c r="D15" s="23">
        <v>79880221</v>
      </c>
      <c r="E15" s="24">
        <v>82931027</v>
      </c>
      <c r="F15" s="6">
        <v>83414849</v>
      </c>
      <c r="G15" s="25">
        <v>83414849</v>
      </c>
      <c r="H15" s="26">
        <v>0</v>
      </c>
      <c r="I15" s="24">
        <v>94515419</v>
      </c>
      <c r="J15" s="6">
        <v>107604679</v>
      </c>
      <c r="K15" s="25">
        <v>122557068</v>
      </c>
    </row>
    <row r="16" spans="1:11" ht="13.5">
      <c r="A16" s="33" t="s">
        <v>26</v>
      </c>
      <c r="B16" s="6">
        <v>631819</v>
      </c>
      <c r="C16" s="6">
        <v>2331932</v>
      </c>
      <c r="D16" s="23">
        <v>2437968</v>
      </c>
      <c r="E16" s="24">
        <v>2700000</v>
      </c>
      <c r="F16" s="6">
        <v>4270000</v>
      </c>
      <c r="G16" s="25">
        <v>4270000</v>
      </c>
      <c r="H16" s="26">
        <v>0</v>
      </c>
      <c r="I16" s="24">
        <v>4126600</v>
      </c>
      <c r="J16" s="6">
        <v>4132930</v>
      </c>
      <c r="K16" s="25">
        <v>4139580</v>
      </c>
    </row>
    <row r="17" spans="1:11" ht="13.5">
      <c r="A17" s="22" t="s">
        <v>27</v>
      </c>
      <c r="B17" s="6">
        <v>99628438</v>
      </c>
      <c r="C17" s="6">
        <v>117469482</v>
      </c>
      <c r="D17" s="23">
        <v>145884519</v>
      </c>
      <c r="E17" s="24">
        <v>166786215</v>
      </c>
      <c r="F17" s="6">
        <v>233749134</v>
      </c>
      <c r="G17" s="25">
        <v>233749134</v>
      </c>
      <c r="H17" s="26">
        <v>0</v>
      </c>
      <c r="I17" s="24">
        <v>220783189</v>
      </c>
      <c r="J17" s="6">
        <v>216729296</v>
      </c>
      <c r="K17" s="25">
        <v>229611983</v>
      </c>
    </row>
    <row r="18" spans="1:11" ht="13.5">
      <c r="A18" s="34" t="s">
        <v>28</v>
      </c>
      <c r="B18" s="35">
        <f>SUM(B11:B17)</f>
        <v>307450869</v>
      </c>
      <c r="C18" s="36">
        <f aca="true" t="shared" si="1" ref="C18:K18">SUM(C11:C17)</f>
        <v>351314879</v>
      </c>
      <c r="D18" s="37">
        <f t="shared" si="1"/>
        <v>410367792</v>
      </c>
      <c r="E18" s="35">
        <f t="shared" si="1"/>
        <v>439488195</v>
      </c>
      <c r="F18" s="36">
        <f t="shared" si="1"/>
        <v>504200129</v>
      </c>
      <c r="G18" s="38">
        <f t="shared" si="1"/>
        <v>504200129</v>
      </c>
      <c r="H18" s="39">
        <f t="shared" si="1"/>
        <v>0</v>
      </c>
      <c r="I18" s="35">
        <f t="shared" si="1"/>
        <v>534191711</v>
      </c>
      <c r="J18" s="36">
        <f t="shared" si="1"/>
        <v>569954582</v>
      </c>
      <c r="K18" s="38">
        <f t="shared" si="1"/>
        <v>615493250</v>
      </c>
    </row>
    <row r="19" spans="1:11" ht="13.5">
      <c r="A19" s="34" t="s">
        <v>29</v>
      </c>
      <c r="B19" s="40">
        <f>+B10-B18</f>
        <v>-20340694</v>
      </c>
      <c r="C19" s="41">
        <f aca="true" t="shared" si="2" ref="C19:K19">+C10-C18</f>
        <v>22437228</v>
      </c>
      <c r="D19" s="42">
        <f t="shared" si="2"/>
        <v>13935469</v>
      </c>
      <c r="E19" s="40">
        <f t="shared" si="2"/>
        <v>7175440</v>
      </c>
      <c r="F19" s="41">
        <f t="shared" si="2"/>
        <v>-2934523</v>
      </c>
      <c r="G19" s="43">
        <f t="shared" si="2"/>
        <v>-2934523</v>
      </c>
      <c r="H19" s="44">
        <f t="shared" si="2"/>
        <v>0</v>
      </c>
      <c r="I19" s="40">
        <f t="shared" si="2"/>
        <v>-1443291</v>
      </c>
      <c r="J19" s="41">
        <f t="shared" si="2"/>
        <v>-3983044</v>
      </c>
      <c r="K19" s="43">
        <f t="shared" si="2"/>
        <v>-2437037</v>
      </c>
    </row>
    <row r="20" spans="1:11" ht="13.5">
      <c r="A20" s="22" t="s">
        <v>30</v>
      </c>
      <c r="B20" s="24">
        <v>21702886</v>
      </c>
      <c r="C20" s="6">
        <v>22857500</v>
      </c>
      <c r="D20" s="23">
        <v>49960432</v>
      </c>
      <c r="E20" s="24">
        <v>27214000</v>
      </c>
      <c r="F20" s="6">
        <v>39710252</v>
      </c>
      <c r="G20" s="25">
        <v>39710252</v>
      </c>
      <c r="H20" s="26">
        <v>0</v>
      </c>
      <c r="I20" s="24">
        <v>45540053</v>
      </c>
      <c r="J20" s="6">
        <v>40368810</v>
      </c>
      <c r="K20" s="25">
        <v>40475798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1362192</v>
      </c>
      <c r="C22" s="52">
        <f aca="true" t="shared" si="3" ref="C22:K22">SUM(C19:C21)</f>
        <v>45294728</v>
      </c>
      <c r="D22" s="53">
        <f t="shared" si="3"/>
        <v>63895901</v>
      </c>
      <c r="E22" s="51">
        <f t="shared" si="3"/>
        <v>34389440</v>
      </c>
      <c r="F22" s="52">
        <f t="shared" si="3"/>
        <v>36775729</v>
      </c>
      <c r="G22" s="54">
        <f t="shared" si="3"/>
        <v>36775729</v>
      </c>
      <c r="H22" s="55">
        <f t="shared" si="3"/>
        <v>0</v>
      </c>
      <c r="I22" s="51">
        <f t="shared" si="3"/>
        <v>44096762</v>
      </c>
      <c r="J22" s="52">
        <f t="shared" si="3"/>
        <v>36385766</v>
      </c>
      <c r="K22" s="54">
        <f t="shared" si="3"/>
        <v>38038761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1362192</v>
      </c>
      <c r="C24" s="41">
        <f aca="true" t="shared" si="4" ref="C24:K24">SUM(C22:C23)</f>
        <v>45294728</v>
      </c>
      <c r="D24" s="42">
        <f t="shared" si="4"/>
        <v>63895901</v>
      </c>
      <c r="E24" s="40">
        <f t="shared" si="4"/>
        <v>34389440</v>
      </c>
      <c r="F24" s="41">
        <f t="shared" si="4"/>
        <v>36775729</v>
      </c>
      <c r="G24" s="43">
        <f t="shared" si="4"/>
        <v>36775729</v>
      </c>
      <c r="H24" s="44">
        <f t="shared" si="4"/>
        <v>0</v>
      </c>
      <c r="I24" s="40">
        <f t="shared" si="4"/>
        <v>44096762</v>
      </c>
      <c r="J24" s="41">
        <f t="shared" si="4"/>
        <v>36385766</v>
      </c>
      <c r="K24" s="43">
        <f t="shared" si="4"/>
        <v>38038761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37551165</v>
      </c>
      <c r="C27" s="7">
        <v>40273018</v>
      </c>
      <c r="D27" s="64">
        <v>69544330</v>
      </c>
      <c r="E27" s="65">
        <v>45705802</v>
      </c>
      <c r="F27" s="7">
        <v>62644513</v>
      </c>
      <c r="G27" s="66">
        <v>62644513</v>
      </c>
      <c r="H27" s="67">
        <v>0</v>
      </c>
      <c r="I27" s="65">
        <v>89870191</v>
      </c>
      <c r="J27" s="7">
        <v>71719341</v>
      </c>
      <c r="K27" s="66">
        <v>67051495</v>
      </c>
    </row>
    <row r="28" spans="1:11" ht="13.5">
      <c r="A28" s="68" t="s">
        <v>30</v>
      </c>
      <c r="B28" s="6">
        <v>26883430</v>
      </c>
      <c r="C28" s="6">
        <v>31564597</v>
      </c>
      <c r="D28" s="23">
        <v>43858525</v>
      </c>
      <c r="E28" s="24">
        <v>25227808</v>
      </c>
      <c r="F28" s="6">
        <v>35832693</v>
      </c>
      <c r="G28" s="25">
        <v>35832693</v>
      </c>
      <c r="H28" s="26">
        <v>0</v>
      </c>
      <c r="I28" s="24">
        <v>41012981</v>
      </c>
      <c r="J28" s="6">
        <v>35991237</v>
      </c>
      <c r="K28" s="25">
        <v>35505088</v>
      </c>
    </row>
    <row r="29" spans="1:11" ht="13.5">
      <c r="A29" s="22" t="s">
        <v>108</v>
      </c>
      <c r="B29" s="6">
        <v>0</v>
      </c>
      <c r="C29" s="6">
        <v>141880</v>
      </c>
      <c r="D29" s="23">
        <v>2309207</v>
      </c>
      <c r="E29" s="24">
        <v>0</v>
      </c>
      <c r="F29" s="6">
        <v>673385</v>
      </c>
      <c r="G29" s="25">
        <v>673385</v>
      </c>
      <c r="H29" s="26">
        <v>0</v>
      </c>
      <c r="I29" s="24">
        <v>1315789</v>
      </c>
      <c r="J29" s="6">
        <v>0</v>
      </c>
      <c r="K29" s="25">
        <v>0</v>
      </c>
    </row>
    <row r="30" spans="1:11" ht="13.5">
      <c r="A30" s="22" t="s">
        <v>34</v>
      </c>
      <c r="B30" s="6">
        <v>3841259</v>
      </c>
      <c r="C30" s="6">
        <v>8350184</v>
      </c>
      <c r="D30" s="23">
        <v>18053596</v>
      </c>
      <c r="E30" s="24">
        <v>10000000</v>
      </c>
      <c r="F30" s="6">
        <v>10919383</v>
      </c>
      <c r="G30" s="25">
        <v>10919383</v>
      </c>
      <c r="H30" s="26">
        <v>0</v>
      </c>
      <c r="I30" s="24">
        <v>21987138</v>
      </c>
      <c r="J30" s="6">
        <v>15878800</v>
      </c>
      <c r="K30" s="25">
        <v>9340000</v>
      </c>
    </row>
    <row r="31" spans="1:11" ht="13.5">
      <c r="A31" s="22" t="s">
        <v>35</v>
      </c>
      <c r="B31" s="6">
        <v>6826476</v>
      </c>
      <c r="C31" s="6">
        <v>216353</v>
      </c>
      <c r="D31" s="23">
        <v>5323001</v>
      </c>
      <c r="E31" s="24">
        <v>10477994</v>
      </c>
      <c r="F31" s="6">
        <v>15219052</v>
      </c>
      <c r="G31" s="25">
        <v>15219052</v>
      </c>
      <c r="H31" s="26">
        <v>0</v>
      </c>
      <c r="I31" s="24">
        <v>25554283</v>
      </c>
      <c r="J31" s="6">
        <v>19849304</v>
      </c>
      <c r="K31" s="25">
        <v>22206407</v>
      </c>
    </row>
    <row r="32" spans="1:11" ht="13.5">
      <c r="A32" s="34" t="s">
        <v>36</v>
      </c>
      <c r="B32" s="7">
        <f>SUM(B28:B31)</f>
        <v>37551165</v>
      </c>
      <c r="C32" s="7">
        <f aca="true" t="shared" si="5" ref="C32:K32">SUM(C28:C31)</f>
        <v>40273014</v>
      </c>
      <c r="D32" s="64">
        <f t="shared" si="5"/>
        <v>69544329</v>
      </c>
      <c r="E32" s="65">
        <f t="shared" si="5"/>
        <v>45705802</v>
      </c>
      <c r="F32" s="7">
        <f t="shared" si="5"/>
        <v>62644513</v>
      </c>
      <c r="G32" s="66">
        <f t="shared" si="5"/>
        <v>62644513</v>
      </c>
      <c r="H32" s="67">
        <f t="shared" si="5"/>
        <v>0</v>
      </c>
      <c r="I32" s="65">
        <f t="shared" si="5"/>
        <v>89870191</v>
      </c>
      <c r="J32" s="7">
        <f t="shared" si="5"/>
        <v>71719341</v>
      </c>
      <c r="K32" s="66">
        <f t="shared" si="5"/>
        <v>67051495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76934962</v>
      </c>
      <c r="C35" s="6">
        <v>94226048</v>
      </c>
      <c r="D35" s="23">
        <v>119940072</v>
      </c>
      <c r="E35" s="24">
        <v>161166904</v>
      </c>
      <c r="F35" s="6">
        <v>133322468</v>
      </c>
      <c r="G35" s="25">
        <v>133322468</v>
      </c>
      <c r="H35" s="26">
        <v>142451734</v>
      </c>
      <c r="I35" s="24">
        <v>137086033</v>
      </c>
      <c r="J35" s="6">
        <v>136392916</v>
      </c>
      <c r="K35" s="25">
        <v>141149753</v>
      </c>
    </row>
    <row r="36" spans="1:11" ht="13.5">
      <c r="A36" s="22" t="s">
        <v>39</v>
      </c>
      <c r="B36" s="6">
        <v>698707937</v>
      </c>
      <c r="C36" s="6">
        <v>710296551</v>
      </c>
      <c r="D36" s="23">
        <v>749595350</v>
      </c>
      <c r="E36" s="24">
        <v>791480878</v>
      </c>
      <c r="F36" s="6">
        <v>793928447</v>
      </c>
      <c r="G36" s="25">
        <v>793928447</v>
      </c>
      <c r="H36" s="26">
        <v>787315202</v>
      </c>
      <c r="I36" s="24">
        <v>858290821</v>
      </c>
      <c r="J36" s="6">
        <v>908668042</v>
      </c>
      <c r="K36" s="25">
        <v>953310310</v>
      </c>
    </row>
    <row r="37" spans="1:11" ht="13.5">
      <c r="A37" s="22" t="s">
        <v>40</v>
      </c>
      <c r="B37" s="6">
        <v>108311142</v>
      </c>
      <c r="C37" s="6">
        <v>95461351</v>
      </c>
      <c r="D37" s="23">
        <v>80814513</v>
      </c>
      <c r="E37" s="24">
        <v>75692614</v>
      </c>
      <c r="F37" s="6">
        <v>94754132</v>
      </c>
      <c r="G37" s="25">
        <v>94754132</v>
      </c>
      <c r="H37" s="26">
        <v>63650974</v>
      </c>
      <c r="I37" s="24">
        <v>102354192</v>
      </c>
      <c r="J37" s="6">
        <v>105796040</v>
      </c>
      <c r="K37" s="25">
        <v>123032889</v>
      </c>
    </row>
    <row r="38" spans="1:11" ht="13.5">
      <c r="A38" s="22" t="s">
        <v>41</v>
      </c>
      <c r="B38" s="6">
        <v>181134608</v>
      </c>
      <c r="C38" s="6">
        <v>177569371</v>
      </c>
      <c r="D38" s="23">
        <v>193333134</v>
      </c>
      <c r="E38" s="24">
        <v>211872477</v>
      </c>
      <c r="F38" s="6">
        <v>200333278</v>
      </c>
      <c r="G38" s="25">
        <v>200333278</v>
      </c>
      <c r="H38" s="26">
        <v>217110778</v>
      </c>
      <c r="I38" s="24">
        <v>216762396</v>
      </c>
      <c r="J38" s="6">
        <v>226618886</v>
      </c>
      <c r="K38" s="25">
        <v>220742381</v>
      </c>
    </row>
    <row r="39" spans="1:11" ht="13.5">
      <c r="A39" s="22" t="s">
        <v>42</v>
      </c>
      <c r="B39" s="6">
        <v>486197148</v>
      </c>
      <c r="C39" s="6">
        <v>531491877</v>
      </c>
      <c r="D39" s="23">
        <v>595387776</v>
      </c>
      <c r="E39" s="24">
        <v>665082691</v>
      </c>
      <c r="F39" s="6">
        <v>632163505</v>
      </c>
      <c r="G39" s="25">
        <v>632163505</v>
      </c>
      <c r="H39" s="26">
        <v>649005184</v>
      </c>
      <c r="I39" s="24">
        <v>676260267</v>
      </c>
      <c r="J39" s="6">
        <v>712646033</v>
      </c>
      <c r="K39" s="25">
        <v>750684794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27604308</v>
      </c>
      <c r="C42" s="6">
        <v>51202633</v>
      </c>
      <c r="D42" s="23">
        <v>71768598</v>
      </c>
      <c r="E42" s="24">
        <v>82470495</v>
      </c>
      <c r="F42" s="6">
        <v>75347194</v>
      </c>
      <c r="G42" s="25">
        <v>75347194</v>
      </c>
      <c r="H42" s="26">
        <v>99546467</v>
      </c>
      <c r="I42" s="24">
        <v>76256384</v>
      </c>
      <c r="J42" s="6">
        <v>66514832</v>
      </c>
      <c r="K42" s="25">
        <v>73722306</v>
      </c>
    </row>
    <row r="43" spans="1:11" ht="13.5">
      <c r="A43" s="22" t="s">
        <v>45</v>
      </c>
      <c r="B43" s="6">
        <v>-35519919</v>
      </c>
      <c r="C43" s="6">
        <v>-40983168</v>
      </c>
      <c r="D43" s="23">
        <v>-70090586</v>
      </c>
      <c r="E43" s="24">
        <v>-44976624</v>
      </c>
      <c r="F43" s="6">
        <v>-60652730</v>
      </c>
      <c r="G43" s="25">
        <v>-60652730</v>
      </c>
      <c r="H43" s="26">
        <v>-45792078</v>
      </c>
      <c r="I43" s="24">
        <v>-83744256</v>
      </c>
      <c r="J43" s="6">
        <v>-72069379</v>
      </c>
      <c r="K43" s="25">
        <v>-66449738</v>
      </c>
    </row>
    <row r="44" spans="1:11" ht="13.5">
      <c r="A44" s="22" t="s">
        <v>46</v>
      </c>
      <c r="B44" s="6">
        <v>19851933</v>
      </c>
      <c r="C44" s="6">
        <v>3369089</v>
      </c>
      <c r="D44" s="23">
        <v>5290542</v>
      </c>
      <c r="E44" s="24">
        <v>-3285177</v>
      </c>
      <c r="F44" s="6">
        <v>-1885442</v>
      </c>
      <c r="G44" s="25">
        <v>-1885442</v>
      </c>
      <c r="H44" s="26">
        <v>-2121549</v>
      </c>
      <c r="I44" s="24">
        <v>8425467</v>
      </c>
      <c r="J44" s="6">
        <v>1651438</v>
      </c>
      <c r="K44" s="25">
        <v>-6555910</v>
      </c>
    </row>
    <row r="45" spans="1:11" ht="13.5">
      <c r="A45" s="34" t="s">
        <v>47</v>
      </c>
      <c r="B45" s="7">
        <v>28619935</v>
      </c>
      <c r="C45" s="7">
        <v>42208490</v>
      </c>
      <c r="D45" s="64">
        <v>49177044</v>
      </c>
      <c r="E45" s="65">
        <v>111132735</v>
      </c>
      <c r="F45" s="7">
        <v>61986069</v>
      </c>
      <c r="G45" s="66">
        <v>61986069</v>
      </c>
      <c r="H45" s="67">
        <v>105906923</v>
      </c>
      <c r="I45" s="65">
        <v>62923668</v>
      </c>
      <c r="J45" s="7">
        <v>59020559</v>
      </c>
      <c r="K45" s="66">
        <v>59737217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32894972</v>
      </c>
      <c r="C48" s="6">
        <v>46786003</v>
      </c>
      <c r="D48" s="23">
        <v>54057033</v>
      </c>
      <c r="E48" s="24">
        <v>116450779</v>
      </c>
      <c r="F48" s="6">
        <v>67168061</v>
      </c>
      <c r="G48" s="25">
        <v>67168061</v>
      </c>
      <c r="H48" s="26">
        <v>103305893</v>
      </c>
      <c r="I48" s="24">
        <v>62923667</v>
      </c>
      <c r="J48" s="6">
        <v>59020558</v>
      </c>
      <c r="K48" s="25">
        <v>59737216</v>
      </c>
    </row>
    <row r="49" spans="1:11" ht="13.5">
      <c r="A49" s="22" t="s">
        <v>50</v>
      </c>
      <c r="B49" s="6">
        <f>+B75</f>
        <v>38863516.9309999</v>
      </c>
      <c r="C49" s="6">
        <f aca="true" t="shared" si="6" ref="C49:K49">+C75</f>
        <v>20290468.13058091</v>
      </c>
      <c r="D49" s="23">
        <f t="shared" si="6"/>
        <v>3029656.5149897933</v>
      </c>
      <c r="E49" s="24">
        <f t="shared" si="6"/>
        <v>73525800.75841722</v>
      </c>
      <c r="F49" s="6">
        <f t="shared" si="6"/>
        <v>21690072.18608182</v>
      </c>
      <c r="G49" s="25">
        <f t="shared" si="6"/>
        <v>21690072.18608182</v>
      </c>
      <c r="H49" s="26">
        <f t="shared" si="6"/>
        <v>71154694</v>
      </c>
      <c r="I49" s="24">
        <f t="shared" si="6"/>
        <v>23351638.825599283</v>
      </c>
      <c r="J49" s="6">
        <f t="shared" si="6"/>
        <v>26045151.15897666</v>
      </c>
      <c r="K49" s="25">
        <f t="shared" si="6"/>
        <v>31803869.793378323</v>
      </c>
    </row>
    <row r="50" spans="1:11" ht="13.5">
      <c r="A50" s="34" t="s">
        <v>51</v>
      </c>
      <c r="B50" s="7">
        <f>+B48-B49</f>
        <v>-5968544.930999897</v>
      </c>
      <c r="C50" s="7">
        <f aca="true" t="shared" si="7" ref="C50:K50">+C48-C49</f>
        <v>26495534.86941909</v>
      </c>
      <c r="D50" s="64">
        <f t="shared" si="7"/>
        <v>51027376.48501021</v>
      </c>
      <c r="E50" s="65">
        <f t="shared" si="7"/>
        <v>42924978.24158278</v>
      </c>
      <c r="F50" s="7">
        <f t="shared" si="7"/>
        <v>45477988.81391818</v>
      </c>
      <c r="G50" s="66">
        <f t="shared" si="7"/>
        <v>45477988.81391818</v>
      </c>
      <c r="H50" s="67">
        <f t="shared" si="7"/>
        <v>32151199</v>
      </c>
      <c r="I50" s="65">
        <f t="shared" si="7"/>
        <v>39572028.17440072</v>
      </c>
      <c r="J50" s="7">
        <f t="shared" si="7"/>
        <v>32975406.84102334</v>
      </c>
      <c r="K50" s="66">
        <f t="shared" si="7"/>
        <v>27933346.206621677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694221212</v>
      </c>
      <c r="C53" s="6">
        <v>705583817</v>
      </c>
      <c r="D53" s="23">
        <v>744657002</v>
      </c>
      <c r="E53" s="24">
        <v>774062729</v>
      </c>
      <c r="F53" s="6">
        <v>791001440</v>
      </c>
      <c r="G53" s="25">
        <v>791001440</v>
      </c>
      <c r="H53" s="26">
        <v>728356927</v>
      </c>
      <c r="I53" s="24">
        <v>858290819</v>
      </c>
      <c r="J53" s="6">
        <v>908668042</v>
      </c>
      <c r="K53" s="25">
        <v>953310311</v>
      </c>
    </row>
    <row r="54" spans="1:11" ht="13.5">
      <c r="A54" s="22" t="s">
        <v>104</v>
      </c>
      <c r="B54" s="6">
        <v>25578023</v>
      </c>
      <c r="C54" s="6">
        <v>29395768</v>
      </c>
      <c r="D54" s="23">
        <v>30791412</v>
      </c>
      <c r="E54" s="24">
        <v>22820875</v>
      </c>
      <c r="F54" s="6">
        <v>18555070</v>
      </c>
      <c r="G54" s="25">
        <v>18555070</v>
      </c>
      <c r="H54" s="26">
        <v>0</v>
      </c>
      <c r="I54" s="24">
        <v>20325828</v>
      </c>
      <c r="J54" s="6">
        <v>21342120</v>
      </c>
      <c r="K54" s="25">
        <v>22409227</v>
      </c>
    </row>
    <row r="55" spans="1:11" ht="13.5">
      <c r="A55" s="22" t="s">
        <v>54</v>
      </c>
      <c r="B55" s="6">
        <v>0</v>
      </c>
      <c r="C55" s="6">
        <v>12515553</v>
      </c>
      <c r="D55" s="23">
        <v>30099737</v>
      </c>
      <c r="E55" s="24">
        <v>4892675</v>
      </c>
      <c r="F55" s="6">
        <v>11516443</v>
      </c>
      <c r="G55" s="25">
        <v>11516443</v>
      </c>
      <c r="H55" s="26">
        <v>0</v>
      </c>
      <c r="I55" s="24">
        <v>11413003</v>
      </c>
      <c r="J55" s="6">
        <v>7706566</v>
      </c>
      <c r="K55" s="25">
        <v>5762793</v>
      </c>
    </row>
    <row r="56" spans="1:11" ht="13.5">
      <c r="A56" s="22" t="s">
        <v>55</v>
      </c>
      <c r="B56" s="6">
        <v>10243208</v>
      </c>
      <c r="C56" s="6">
        <v>9900172</v>
      </c>
      <c r="D56" s="23">
        <v>12073497</v>
      </c>
      <c r="E56" s="24">
        <v>16242096</v>
      </c>
      <c r="F56" s="6">
        <v>16057683</v>
      </c>
      <c r="G56" s="25">
        <v>16057683</v>
      </c>
      <c r="H56" s="26">
        <v>0</v>
      </c>
      <c r="I56" s="24">
        <v>19361020</v>
      </c>
      <c r="J56" s="6">
        <v>18860760</v>
      </c>
      <c r="K56" s="25">
        <v>18229033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8023414</v>
      </c>
      <c r="C59" s="6">
        <v>11095889</v>
      </c>
      <c r="D59" s="23">
        <v>11099489</v>
      </c>
      <c r="E59" s="24">
        <v>11570712</v>
      </c>
      <c r="F59" s="6">
        <v>11570712</v>
      </c>
      <c r="G59" s="25">
        <v>11570712</v>
      </c>
      <c r="H59" s="26">
        <v>13873982</v>
      </c>
      <c r="I59" s="24">
        <v>15675688</v>
      </c>
      <c r="J59" s="6">
        <v>17846742</v>
      </c>
      <c r="K59" s="25">
        <v>20143774</v>
      </c>
    </row>
    <row r="60" spans="1:11" ht="13.5">
      <c r="A60" s="33" t="s">
        <v>58</v>
      </c>
      <c r="B60" s="6">
        <v>12454444</v>
      </c>
      <c r="C60" s="6">
        <v>16142099</v>
      </c>
      <c r="D60" s="23">
        <v>16142099</v>
      </c>
      <c r="E60" s="24">
        <v>21490675</v>
      </c>
      <c r="F60" s="6">
        <v>29588835</v>
      </c>
      <c r="G60" s="25">
        <v>29588835</v>
      </c>
      <c r="H60" s="26">
        <v>29588835</v>
      </c>
      <c r="I60" s="24">
        <v>33402725</v>
      </c>
      <c r="J60" s="6">
        <v>37847840</v>
      </c>
      <c r="K60" s="25">
        <v>42457555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171</v>
      </c>
      <c r="C62" s="92">
        <v>183</v>
      </c>
      <c r="D62" s="93">
        <v>192</v>
      </c>
      <c r="E62" s="91">
        <v>202</v>
      </c>
      <c r="F62" s="92">
        <v>202</v>
      </c>
      <c r="G62" s="93">
        <v>202</v>
      </c>
      <c r="H62" s="94">
        <v>202</v>
      </c>
      <c r="I62" s="91">
        <v>212</v>
      </c>
      <c r="J62" s="92">
        <v>200</v>
      </c>
      <c r="K62" s="93">
        <v>190</v>
      </c>
    </row>
    <row r="63" spans="1:11" ht="13.5">
      <c r="A63" s="90" t="s">
        <v>61</v>
      </c>
      <c r="B63" s="91">
        <v>713</v>
      </c>
      <c r="C63" s="92">
        <v>578</v>
      </c>
      <c r="D63" s="93">
        <v>427</v>
      </c>
      <c r="E63" s="91">
        <v>239</v>
      </c>
      <c r="F63" s="92">
        <v>239</v>
      </c>
      <c r="G63" s="93">
        <v>239</v>
      </c>
      <c r="H63" s="94">
        <v>239</v>
      </c>
      <c r="I63" s="91">
        <v>132</v>
      </c>
      <c r="J63" s="92">
        <v>22</v>
      </c>
      <c r="K63" s="93">
        <v>0</v>
      </c>
    </row>
    <row r="64" spans="1:11" ht="13.5">
      <c r="A64" s="90" t="s">
        <v>62</v>
      </c>
      <c r="B64" s="91">
        <v>644</v>
      </c>
      <c r="C64" s="92">
        <v>4043</v>
      </c>
      <c r="D64" s="93">
        <v>4245</v>
      </c>
      <c r="E64" s="91">
        <v>4457</v>
      </c>
      <c r="F64" s="92">
        <v>4457</v>
      </c>
      <c r="G64" s="93">
        <v>4457</v>
      </c>
      <c r="H64" s="94">
        <v>4457</v>
      </c>
      <c r="I64" s="91">
        <v>4680</v>
      </c>
      <c r="J64" s="92">
        <v>4896</v>
      </c>
      <c r="K64" s="93">
        <v>5100</v>
      </c>
    </row>
    <row r="65" spans="1:11" ht="13.5">
      <c r="A65" s="90" t="s">
        <v>63</v>
      </c>
      <c r="B65" s="91">
        <v>193</v>
      </c>
      <c r="C65" s="92">
        <v>206</v>
      </c>
      <c r="D65" s="93">
        <v>267</v>
      </c>
      <c r="E65" s="91">
        <v>324</v>
      </c>
      <c r="F65" s="92">
        <v>324</v>
      </c>
      <c r="G65" s="93">
        <v>324</v>
      </c>
      <c r="H65" s="94">
        <v>324</v>
      </c>
      <c r="I65" s="91">
        <v>415</v>
      </c>
      <c r="J65" s="92">
        <v>469</v>
      </c>
      <c r="K65" s="93">
        <v>469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0.9627605069541734</v>
      </c>
      <c r="C70" s="5">
        <f aca="true" t="shared" si="8" ref="C70:K70">IF(ISERROR(C71/C72),0,(C71/C72))</f>
        <v>0.9024694361491411</v>
      </c>
      <c r="D70" s="5">
        <f t="shared" si="8"/>
        <v>0.8279139108766604</v>
      </c>
      <c r="E70" s="5">
        <f t="shared" si="8"/>
        <v>0.971985477997272</v>
      </c>
      <c r="F70" s="5">
        <f t="shared" si="8"/>
        <v>0.8943521131223585</v>
      </c>
      <c r="G70" s="5">
        <f t="shared" si="8"/>
        <v>0.8943521131223585</v>
      </c>
      <c r="H70" s="5">
        <f t="shared" si="8"/>
        <v>0</v>
      </c>
      <c r="I70" s="5">
        <f t="shared" si="8"/>
        <v>0.894221049011697</v>
      </c>
      <c r="J70" s="5">
        <f t="shared" si="8"/>
        <v>0.8952499106352322</v>
      </c>
      <c r="K70" s="5">
        <f t="shared" si="8"/>
        <v>0.8997063223049704</v>
      </c>
    </row>
    <row r="71" spans="1:11" ht="12.75" hidden="1">
      <c r="A71" s="1" t="s">
        <v>110</v>
      </c>
      <c r="B71" s="1">
        <f>+B83</f>
        <v>238762944</v>
      </c>
      <c r="C71" s="1">
        <f aca="true" t="shared" si="9" ref="C71:K71">+C83</f>
        <v>260482949</v>
      </c>
      <c r="D71" s="1">
        <f t="shared" si="9"/>
        <v>278853400</v>
      </c>
      <c r="E71" s="1">
        <f t="shared" si="9"/>
        <v>317895816</v>
      </c>
      <c r="F71" s="1">
        <f t="shared" si="9"/>
        <v>353620591</v>
      </c>
      <c r="G71" s="1">
        <f t="shared" si="9"/>
        <v>353620591</v>
      </c>
      <c r="H71" s="1">
        <f t="shared" si="9"/>
        <v>342182166</v>
      </c>
      <c r="I71" s="1">
        <f t="shared" si="9"/>
        <v>382088483</v>
      </c>
      <c r="J71" s="1">
        <f t="shared" si="9"/>
        <v>410925435</v>
      </c>
      <c r="K71" s="1">
        <f t="shared" si="9"/>
        <v>444503385</v>
      </c>
    </row>
    <row r="72" spans="1:11" ht="12.75" hidden="1">
      <c r="A72" s="1" t="s">
        <v>111</v>
      </c>
      <c r="B72" s="1">
        <f>+B77</f>
        <v>247998274</v>
      </c>
      <c r="C72" s="1">
        <f aca="true" t="shared" si="10" ref="C72:K72">+C77</f>
        <v>288633541</v>
      </c>
      <c r="D72" s="1">
        <f t="shared" si="10"/>
        <v>336814488</v>
      </c>
      <c r="E72" s="1">
        <f t="shared" si="10"/>
        <v>327058195</v>
      </c>
      <c r="F72" s="1">
        <f t="shared" si="10"/>
        <v>395393029</v>
      </c>
      <c r="G72" s="1">
        <f t="shared" si="10"/>
        <v>395393029</v>
      </c>
      <c r="H72" s="1">
        <f t="shared" si="10"/>
        <v>0</v>
      </c>
      <c r="I72" s="1">
        <f t="shared" si="10"/>
        <v>427286389</v>
      </c>
      <c r="J72" s="1">
        <f t="shared" si="10"/>
        <v>459006396</v>
      </c>
      <c r="K72" s="1">
        <f t="shared" si="10"/>
        <v>494053864</v>
      </c>
    </row>
    <row r="73" spans="1:11" ht="12.75" hidden="1">
      <c r="A73" s="1" t="s">
        <v>112</v>
      </c>
      <c r="B73" s="1">
        <f>+B74</f>
        <v>12502978.666666666</v>
      </c>
      <c r="C73" s="1">
        <f aca="true" t="shared" si="11" ref="C73:K73">+(C78+C80+C81+C82)-(B78+B80+B81+B82)</f>
        <v>3291543</v>
      </c>
      <c r="D73" s="1">
        <f t="shared" si="11"/>
        <v>18755034</v>
      </c>
      <c r="E73" s="1">
        <f t="shared" si="11"/>
        <v>-21050089</v>
      </c>
      <c r="F73" s="1">
        <f>+(F78+F80+F81+F82)-(D78+D80+D81+D82)</f>
        <v>515008</v>
      </c>
      <c r="G73" s="1">
        <f>+(G78+G80+G81+G82)-(D78+D80+D81+D82)</f>
        <v>515008</v>
      </c>
      <c r="H73" s="1">
        <f>+(H78+H80+H81+H82)-(D78+D80+D81+D82)</f>
        <v>-26913414</v>
      </c>
      <c r="I73" s="1">
        <f>+(I78+I80+I81+I82)-(E78+E80+E81+E82)</f>
        <v>24391067</v>
      </c>
      <c r="J73" s="1">
        <f t="shared" si="11"/>
        <v>3209992</v>
      </c>
      <c r="K73" s="1">
        <f t="shared" si="11"/>
        <v>4040179</v>
      </c>
    </row>
    <row r="74" spans="1:11" ht="12.75" hidden="1">
      <c r="A74" s="1" t="s">
        <v>113</v>
      </c>
      <c r="B74" s="1">
        <f>+TREND(C74:E74)</f>
        <v>12502978.666666666</v>
      </c>
      <c r="C74" s="1">
        <f>+C73</f>
        <v>3291543</v>
      </c>
      <c r="D74" s="1">
        <f aca="true" t="shared" si="12" ref="D74:K74">+D73</f>
        <v>18755034</v>
      </c>
      <c r="E74" s="1">
        <f t="shared" si="12"/>
        <v>-21050089</v>
      </c>
      <c r="F74" s="1">
        <f t="shared" si="12"/>
        <v>515008</v>
      </c>
      <c r="G74" s="1">
        <f t="shared" si="12"/>
        <v>515008</v>
      </c>
      <c r="H74" s="1">
        <f t="shared" si="12"/>
        <v>-26913414</v>
      </c>
      <c r="I74" s="1">
        <f t="shared" si="12"/>
        <v>24391067</v>
      </c>
      <c r="J74" s="1">
        <f t="shared" si="12"/>
        <v>3209992</v>
      </c>
      <c r="K74" s="1">
        <f t="shared" si="12"/>
        <v>4040179</v>
      </c>
    </row>
    <row r="75" spans="1:11" ht="12.75" hidden="1">
      <c r="A75" s="1" t="s">
        <v>114</v>
      </c>
      <c r="B75" s="1">
        <f>+B84-(((B80+B81+B78)*B70)-B79)</f>
        <v>38863516.9309999</v>
      </c>
      <c r="C75" s="1">
        <f aca="true" t="shared" si="13" ref="C75:K75">+C84-(((C80+C81+C78)*C70)-C79)</f>
        <v>20290468.13058091</v>
      </c>
      <c r="D75" s="1">
        <f t="shared" si="13"/>
        <v>3029656.5149897933</v>
      </c>
      <c r="E75" s="1">
        <f t="shared" si="13"/>
        <v>73525800.75841722</v>
      </c>
      <c r="F75" s="1">
        <f t="shared" si="13"/>
        <v>21690072.18608182</v>
      </c>
      <c r="G75" s="1">
        <f t="shared" si="13"/>
        <v>21690072.18608182</v>
      </c>
      <c r="H75" s="1">
        <f t="shared" si="13"/>
        <v>71154694</v>
      </c>
      <c r="I75" s="1">
        <f t="shared" si="13"/>
        <v>23351638.825599283</v>
      </c>
      <c r="J75" s="1">
        <f t="shared" si="13"/>
        <v>26045151.15897666</v>
      </c>
      <c r="K75" s="1">
        <f t="shared" si="13"/>
        <v>31803869.793378323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247998274</v>
      </c>
      <c r="C77" s="3">
        <v>288633541</v>
      </c>
      <c r="D77" s="3">
        <v>336814488</v>
      </c>
      <c r="E77" s="3">
        <v>327058195</v>
      </c>
      <c r="F77" s="3">
        <v>395393029</v>
      </c>
      <c r="G77" s="3">
        <v>395393029</v>
      </c>
      <c r="H77" s="3">
        <v>0</v>
      </c>
      <c r="I77" s="3">
        <v>427286389</v>
      </c>
      <c r="J77" s="3">
        <v>459006396</v>
      </c>
      <c r="K77" s="3">
        <v>494053864</v>
      </c>
    </row>
    <row r="78" spans="1:11" ht="12.75" hidden="1">
      <c r="A78" s="2" t="s">
        <v>65</v>
      </c>
      <c r="B78" s="3">
        <v>211687</v>
      </c>
      <c r="C78" s="3">
        <v>135221</v>
      </c>
      <c r="D78" s="3">
        <v>58360</v>
      </c>
      <c r="E78" s="3">
        <v>0</v>
      </c>
      <c r="F78" s="3">
        <v>0</v>
      </c>
      <c r="G78" s="3">
        <v>0</v>
      </c>
      <c r="H78" s="3">
        <v>135201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78785423</v>
      </c>
      <c r="C79" s="3">
        <v>55113761</v>
      </c>
      <c r="D79" s="3">
        <v>44003119</v>
      </c>
      <c r="E79" s="3">
        <v>45399001</v>
      </c>
      <c r="F79" s="3">
        <v>55872780</v>
      </c>
      <c r="G79" s="3">
        <v>55872780</v>
      </c>
      <c r="H79" s="3">
        <v>44085567</v>
      </c>
      <c r="I79" s="3">
        <v>59773726</v>
      </c>
      <c r="J79" s="3">
        <v>58014415</v>
      </c>
      <c r="K79" s="3">
        <v>61440475</v>
      </c>
    </row>
    <row r="80" spans="1:11" ht="12.75" hidden="1">
      <c r="A80" s="2" t="s">
        <v>67</v>
      </c>
      <c r="B80" s="3">
        <v>45735247</v>
      </c>
      <c r="C80" s="3">
        <v>42137331</v>
      </c>
      <c r="D80" s="3">
        <v>41066313</v>
      </c>
      <c r="E80" s="3">
        <v>42389288</v>
      </c>
      <c r="F80" s="3">
        <v>40238259</v>
      </c>
      <c r="G80" s="3">
        <v>40238259</v>
      </c>
      <c r="H80" s="3">
        <v>-1212960</v>
      </c>
      <c r="I80" s="3">
        <v>41150918</v>
      </c>
      <c r="J80" s="3">
        <v>53982129</v>
      </c>
      <c r="K80" s="3">
        <v>57125010</v>
      </c>
    </row>
    <row r="81" spans="1:11" ht="12.75" hidden="1">
      <c r="A81" s="2" t="s">
        <v>68</v>
      </c>
      <c r="B81" s="3">
        <v>-40457</v>
      </c>
      <c r="C81" s="3">
        <v>6926683</v>
      </c>
      <c r="D81" s="3">
        <v>26829219</v>
      </c>
      <c r="E81" s="3">
        <v>4531404</v>
      </c>
      <c r="F81" s="3">
        <v>28249123</v>
      </c>
      <c r="G81" s="3">
        <v>28249123</v>
      </c>
      <c r="H81" s="3">
        <v>42195079</v>
      </c>
      <c r="I81" s="3">
        <v>30220794</v>
      </c>
      <c r="J81" s="3">
        <v>20599575</v>
      </c>
      <c r="K81" s="3">
        <v>21496873</v>
      </c>
    </row>
    <row r="82" spans="1:11" ht="12.75" hidden="1">
      <c r="A82" s="2" t="s">
        <v>69</v>
      </c>
      <c r="B82" s="3">
        <v>77680</v>
      </c>
      <c r="C82" s="3">
        <v>76465</v>
      </c>
      <c r="D82" s="3">
        <v>76842</v>
      </c>
      <c r="E82" s="3">
        <v>59953</v>
      </c>
      <c r="F82" s="3">
        <v>58360</v>
      </c>
      <c r="G82" s="3">
        <v>58360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238762944</v>
      </c>
      <c r="C83" s="3">
        <v>260482949</v>
      </c>
      <c r="D83" s="3">
        <v>278853400</v>
      </c>
      <c r="E83" s="3">
        <v>317895816</v>
      </c>
      <c r="F83" s="3">
        <v>353620591</v>
      </c>
      <c r="G83" s="3">
        <v>353620591</v>
      </c>
      <c r="H83" s="3">
        <v>342182166</v>
      </c>
      <c r="I83" s="3">
        <v>382088483</v>
      </c>
      <c r="J83" s="3">
        <v>410925435</v>
      </c>
      <c r="K83" s="3">
        <v>444503385</v>
      </c>
    </row>
    <row r="84" spans="1:11" ht="12.75" hidden="1">
      <c r="A84" s="2" t="s">
        <v>71</v>
      </c>
      <c r="B84" s="3">
        <v>4275037</v>
      </c>
      <c r="C84" s="3">
        <v>9577513</v>
      </c>
      <c r="D84" s="3">
        <v>15286510</v>
      </c>
      <c r="E84" s="3">
        <v>73733031</v>
      </c>
      <c r="F84" s="3">
        <v>27069127</v>
      </c>
      <c r="G84" s="3">
        <v>27069127</v>
      </c>
      <c r="H84" s="3">
        <v>27069127</v>
      </c>
      <c r="I84" s="3">
        <v>27400000</v>
      </c>
      <c r="J84" s="3">
        <v>34800000</v>
      </c>
      <c r="K84" s="3">
        <v>41100000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59755185</v>
      </c>
      <c r="E85" s="3">
        <v>63988100</v>
      </c>
      <c r="F85" s="3">
        <v>67116800</v>
      </c>
      <c r="G85" s="3">
        <v>67116800</v>
      </c>
      <c r="H85" s="3">
        <v>67116800</v>
      </c>
      <c r="I85" s="3">
        <v>75559900</v>
      </c>
      <c r="J85" s="3">
        <v>85081800</v>
      </c>
      <c r="K85" s="3">
        <v>95724600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127720680</v>
      </c>
      <c r="C5" s="6">
        <v>142457835</v>
      </c>
      <c r="D5" s="23">
        <v>147030396</v>
      </c>
      <c r="E5" s="24">
        <v>162260750</v>
      </c>
      <c r="F5" s="6">
        <v>162260750</v>
      </c>
      <c r="G5" s="25">
        <v>162260750</v>
      </c>
      <c r="H5" s="26">
        <v>0</v>
      </c>
      <c r="I5" s="24">
        <v>174684040</v>
      </c>
      <c r="J5" s="6">
        <v>192146000</v>
      </c>
      <c r="K5" s="25">
        <v>205663000</v>
      </c>
    </row>
    <row r="6" spans="1:11" ht="13.5">
      <c r="A6" s="22" t="s">
        <v>18</v>
      </c>
      <c r="B6" s="6">
        <v>226548839</v>
      </c>
      <c r="C6" s="6">
        <v>241302401</v>
      </c>
      <c r="D6" s="23">
        <v>252537827</v>
      </c>
      <c r="E6" s="24">
        <v>272586110</v>
      </c>
      <c r="F6" s="6">
        <v>266135090</v>
      </c>
      <c r="G6" s="25">
        <v>266135090</v>
      </c>
      <c r="H6" s="26">
        <v>0</v>
      </c>
      <c r="I6" s="24">
        <v>300140470</v>
      </c>
      <c r="J6" s="6">
        <v>334819000</v>
      </c>
      <c r="K6" s="25">
        <v>372860000</v>
      </c>
    </row>
    <row r="7" spans="1:11" ht="13.5">
      <c r="A7" s="22" t="s">
        <v>19</v>
      </c>
      <c r="B7" s="6">
        <v>6667005</v>
      </c>
      <c r="C7" s="6">
        <v>6588564</v>
      </c>
      <c r="D7" s="23">
        <v>5944216</v>
      </c>
      <c r="E7" s="24">
        <v>2346030</v>
      </c>
      <c r="F7" s="6">
        <v>2346030</v>
      </c>
      <c r="G7" s="25">
        <v>2346030</v>
      </c>
      <c r="H7" s="26">
        <v>0</v>
      </c>
      <c r="I7" s="24">
        <v>3200000</v>
      </c>
      <c r="J7" s="6">
        <v>3400000</v>
      </c>
      <c r="K7" s="25">
        <v>3600000</v>
      </c>
    </row>
    <row r="8" spans="1:11" ht="13.5">
      <c r="A8" s="22" t="s">
        <v>20</v>
      </c>
      <c r="B8" s="6">
        <v>89230880</v>
      </c>
      <c r="C8" s="6">
        <v>83819450</v>
      </c>
      <c r="D8" s="23">
        <v>88557952</v>
      </c>
      <c r="E8" s="24">
        <v>68844000</v>
      </c>
      <c r="F8" s="6">
        <v>91990000</v>
      </c>
      <c r="G8" s="25">
        <v>91990000</v>
      </c>
      <c r="H8" s="26">
        <v>0</v>
      </c>
      <c r="I8" s="24">
        <v>93803000</v>
      </c>
      <c r="J8" s="6">
        <v>104483000</v>
      </c>
      <c r="K8" s="25">
        <v>108783000</v>
      </c>
    </row>
    <row r="9" spans="1:11" ht="13.5">
      <c r="A9" s="22" t="s">
        <v>21</v>
      </c>
      <c r="B9" s="6">
        <v>58053702</v>
      </c>
      <c r="C9" s="6">
        <v>36195703</v>
      </c>
      <c r="D9" s="23">
        <v>64844570</v>
      </c>
      <c r="E9" s="24">
        <v>30729550</v>
      </c>
      <c r="F9" s="6">
        <v>93780690</v>
      </c>
      <c r="G9" s="25">
        <v>93780690</v>
      </c>
      <c r="H9" s="26">
        <v>0</v>
      </c>
      <c r="I9" s="24">
        <v>96394240</v>
      </c>
      <c r="J9" s="6">
        <v>104974000</v>
      </c>
      <c r="K9" s="25">
        <v>114890000</v>
      </c>
    </row>
    <row r="10" spans="1:11" ht="25.5">
      <c r="A10" s="27" t="s">
        <v>103</v>
      </c>
      <c r="B10" s="28">
        <f>SUM(B5:B9)</f>
        <v>508221106</v>
      </c>
      <c r="C10" s="29">
        <f aca="true" t="shared" si="0" ref="C10:K10">SUM(C5:C9)</f>
        <v>510363953</v>
      </c>
      <c r="D10" s="30">
        <f t="shared" si="0"/>
        <v>558914961</v>
      </c>
      <c r="E10" s="28">
        <f t="shared" si="0"/>
        <v>536766440</v>
      </c>
      <c r="F10" s="29">
        <f t="shared" si="0"/>
        <v>616512560</v>
      </c>
      <c r="G10" s="31">
        <f t="shared" si="0"/>
        <v>616512560</v>
      </c>
      <c r="H10" s="32">
        <f t="shared" si="0"/>
        <v>0</v>
      </c>
      <c r="I10" s="28">
        <f t="shared" si="0"/>
        <v>668221750</v>
      </c>
      <c r="J10" s="29">
        <f t="shared" si="0"/>
        <v>739822000</v>
      </c>
      <c r="K10" s="31">
        <f t="shared" si="0"/>
        <v>805796000</v>
      </c>
    </row>
    <row r="11" spans="1:11" ht="13.5">
      <c r="A11" s="22" t="s">
        <v>22</v>
      </c>
      <c r="B11" s="6">
        <v>129375132</v>
      </c>
      <c r="C11" s="6">
        <v>139324493</v>
      </c>
      <c r="D11" s="23">
        <v>156407125</v>
      </c>
      <c r="E11" s="24">
        <v>173706054</v>
      </c>
      <c r="F11" s="6">
        <v>172338199</v>
      </c>
      <c r="G11" s="25">
        <v>172338199</v>
      </c>
      <c r="H11" s="26">
        <v>0</v>
      </c>
      <c r="I11" s="24">
        <v>187180179</v>
      </c>
      <c r="J11" s="6">
        <v>201497250</v>
      </c>
      <c r="K11" s="25">
        <v>215265020</v>
      </c>
    </row>
    <row r="12" spans="1:11" ht="13.5">
      <c r="A12" s="22" t="s">
        <v>23</v>
      </c>
      <c r="B12" s="6">
        <v>5619224</v>
      </c>
      <c r="C12" s="6">
        <v>5907523</v>
      </c>
      <c r="D12" s="23">
        <v>6239932</v>
      </c>
      <c r="E12" s="24">
        <v>6665000</v>
      </c>
      <c r="F12" s="6">
        <v>6665000</v>
      </c>
      <c r="G12" s="25">
        <v>6665000</v>
      </c>
      <c r="H12" s="26">
        <v>0</v>
      </c>
      <c r="I12" s="24">
        <v>6816820</v>
      </c>
      <c r="J12" s="6">
        <v>7293820</v>
      </c>
      <c r="K12" s="25">
        <v>7804390</v>
      </c>
    </row>
    <row r="13" spans="1:11" ht="13.5">
      <c r="A13" s="22" t="s">
        <v>104</v>
      </c>
      <c r="B13" s="6">
        <v>148906824</v>
      </c>
      <c r="C13" s="6">
        <v>21369836</v>
      </c>
      <c r="D13" s="23">
        <v>22233910</v>
      </c>
      <c r="E13" s="24">
        <v>28198600</v>
      </c>
      <c r="F13" s="6">
        <v>28198600</v>
      </c>
      <c r="G13" s="25">
        <v>28198600</v>
      </c>
      <c r="H13" s="26">
        <v>0</v>
      </c>
      <c r="I13" s="24">
        <v>25917825</v>
      </c>
      <c r="J13" s="6">
        <v>32544000</v>
      </c>
      <c r="K13" s="25">
        <v>34748900</v>
      </c>
    </row>
    <row r="14" spans="1:11" ht="13.5">
      <c r="A14" s="22" t="s">
        <v>24</v>
      </c>
      <c r="B14" s="6">
        <v>16685996</v>
      </c>
      <c r="C14" s="6">
        <v>14876042</v>
      </c>
      <c r="D14" s="23">
        <v>14487940</v>
      </c>
      <c r="E14" s="24">
        <v>18500000</v>
      </c>
      <c r="F14" s="6">
        <v>14500000</v>
      </c>
      <c r="G14" s="25">
        <v>14500000</v>
      </c>
      <c r="H14" s="26">
        <v>0</v>
      </c>
      <c r="I14" s="24">
        <v>13961930</v>
      </c>
      <c r="J14" s="6">
        <v>15586000</v>
      </c>
      <c r="K14" s="25">
        <v>16520000</v>
      </c>
    </row>
    <row r="15" spans="1:11" ht="13.5">
      <c r="A15" s="22" t="s">
        <v>25</v>
      </c>
      <c r="B15" s="6">
        <v>124094866</v>
      </c>
      <c r="C15" s="6">
        <v>140331986</v>
      </c>
      <c r="D15" s="23">
        <v>144020602</v>
      </c>
      <c r="E15" s="24">
        <v>154078650</v>
      </c>
      <c r="F15" s="6">
        <v>150584355</v>
      </c>
      <c r="G15" s="25">
        <v>150584355</v>
      </c>
      <c r="H15" s="26">
        <v>0</v>
      </c>
      <c r="I15" s="24">
        <v>154262350</v>
      </c>
      <c r="J15" s="6">
        <v>174745600</v>
      </c>
      <c r="K15" s="25">
        <v>189606796</v>
      </c>
    </row>
    <row r="16" spans="1:11" ht="13.5">
      <c r="A16" s="33" t="s">
        <v>26</v>
      </c>
      <c r="B16" s="6">
        <v>5783606</v>
      </c>
      <c r="C16" s="6">
        <v>5610302</v>
      </c>
      <c r="D16" s="23">
        <v>5000692</v>
      </c>
      <c r="E16" s="24">
        <v>5514000</v>
      </c>
      <c r="F16" s="6">
        <v>5464000</v>
      </c>
      <c r="G16" s="25">
        <v>5464000</v>
      </c>
      <c r="H16" s="26">
        <v>0</v>
      </c>
      <c r="I16" s="24">
        <v>5630760</v>
      </c>
      <c r="J16" s="6">
        <v>5664600</v>
      </c>
      <c r="K16" s="25">
        <v>5781100</v>
      </c>
    </row>
    <row r="17" spans="1:11" ht="13.5">
      <c r="A17" s="22" t="s">
        <v>27</v>
      </c>
      <c r="B17" s="6">
        <v>262135303</v>
      </c>
      <c r="C17" s="6">
        <v>166272151</v>
      </c>
      <c r="D17" s="23">
        <v>215637653</v>
      </c>
      <c r="E17" s="24">
        <v>154085330</v>
      </c>
      <c r="F17" s="6">
        <v>235601500</v>
      </c>
      <c r="G17" s="25">
        <v>235601500</v>
      </c>
      <c r="H17" s="26">
        <v>0</v>
      </c>
      <c r="I17" s="24">
        <v>242063528</v>
      </c>
      <c r="J17" s="6">
        <v>286525797</v>
      </c>
      <c r="K17" s="25">
        <v>299507960</v>
      </c>
    </row>
    <row r="18" spans="1:11" ht="13.5">
      <c r="A18" s="34" t="s">
        <v>28</v>
      </c>
      <c r="B18" s="35">
        <f>SUM(B11:B17)</f>
        <v>692600951</v>
      </c>
      <c r="C18" s="36">
        <f aca="true" t="shared" si="1" ref="C18:K18">SUM(C11:C17)</f>
        <v>493692333</v>
      </c>
      <c r="D18" s="37">
        <f t="shared" si="1"/>
        <v>564027854</v>
      </c>
      <c r="E18" s="35">
        <f t="shared" si="1"/>
        <v>540747634</v>
      </c>
      <c r="F18" s="36">
        <f t="shared" si="1"/>
        <v>613351654</v>
      </c>
      <c r="G18" s="38">
        <f t="shared" si="1"/>
        <v>613351654</v>
      </c>
      <c r="H18" s="39">
        <f t="shared" si="1"/>
        <v>0</v>
      </c>
      <c r="I18" s="35">
        <f t="shared" si="1"/>
        <v>635833392</v>
      </c>
      <c r="J18" s="36">
        <f t="shared" si="1"/>
        <v>723857067</v>
      </c>
      <c r="K18" s="38">
        <f t="shared" si="1"/>
        <v>769234166</v>
      </c>
    </row>
    <row r="19" spans="1:11" ht="13.5">
      <c r="A19" s="34" t="s">
        <v>29</v>
      </c>
      <c r="B19" s="40">
        <f>+B10-B18</f>
        <v>-184379845</v>
      </c>
      <c r="C19" s="41">
        <f aca="true" t="shared" si="2" ref="C19:K19">+C10-C18</f>
        <v>16671620</v>
      </c>
      <c r="D19" s="42">
        <f t="shared" si="2"/>
        <v>-5112893</v>
      </c>
      <c r="E19" s="40">
        <f t="shared" si="2"/>
        <v>-3981194</v>
      </c>
      <c r="F19" s="41">
        <f t="shared" si="2"/>
        <v>3160906</v>
      </c>
      <c r="G19" s="43">
        <f t="shared" si="2"/>
        <v>3160906</v>
      </c>
      <c r="H19" s="44">
        <f t="shared" si="2"/>
        <v>0</v>
      </c>
      <c r="I19" s="40">
        <f t="shared" si="2"/>
        <v>32388358</v>
      </c>
      <c r="J19" s="41">
        <f t="shared" si="2"/>
        <v>15964933</v>
      </c>
      <c r="K19" s="43">
        <f t="shared" si="2"/>
        <v>36561834</v>
      </c>
    </row>
    <row r="20" spans="1:11" ht="13.5">
      <c r="A20" s="22" t="s">
        <v>30</v>
      </c>
      <c r="B20" s="24">
        <v>30678920</v>
      </c>
      <c r="C20" s="6">
        <v>41022993</v>
      </c>
      <c r="D20" s="23">
        <v>39272470</v>
      </c>
      <c r="E20" s="24">
        <v>39484000</v>
      </c>
      <c r="F20" s="6">
        <v>50790300</v>
      </c>
      <c r="G20" s="25">
        <v>50790300</v>
      </c>
      <c r="H20" s="26">
        <v>0</v>
      </c>
      <c r="I20" s="24">
        <v>56265000</v>
      </c>
      <c r="J20" s="6">
        <v>46586000</v>
      </c>
      <c r="K20" s="25">
        <v>41027000</v>
      </c>
    </row>
    <row r="21" spans="1:11" ht="13.5">
      <c r="A21" s="22" t="s">
        <v>105</v>
      </c>
      <c r="B21" s="45">
        <v>0</v>
      </c>
      <c r="C21" s="46">
        <v>0</v>
      </c>
      <c r="D21" s="47">
        <v>-4589070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-153700925</v>
      </c>
      <c r="C22" s="52">
        <f aca="true" t="shared" si="3" ref="C22:K22">SUM(C19:C21)</f>
        <v>57694613</v>
      </c>
      <c r="D22" s="53">
        <f t="shared" si="3"/>
        <v>29570507</v>
      </c>
      <c r="E22" s="51">
        <f t="shared" si="3"/>
        <v>35502806</v>
      </c>
      <c r="F22" s="52">
        <f t="shared" si="3"/>
        <v>53951206</v>
      </c>
      <c r="G22" s="54">
        <f t="shared" si="3"/>
        <v>53951206</v>
      </c>
      <c r="H22" s="55">
        <f t="shared" si="3"/>
        <v>0</v>
      </c>
      <c r="I22" s="51">
        <f t="shared" si="3"/>
        <v>88653358</v>
      </c>
      <c r="J22" s="52">
        <f t="shared" si="3"/>
        <v>62550933</v>
      </c>
      <c r="K22" s="54">
        <f t="shared" si="3"/>
        <v>77588834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-153700925</v>
      </c>
      <c r="C24" s="41">
        <f aca="true" t="shared" si="4" ref="C24:K24">SUM(C22:C23)</f>
        <v>57694613</v>
      </c>
      <c r="D24" s="42">
        <f t="shared" si="4"/>
        <v>29570507</v>
      </c>
      <c r="E24" s="40">
        <f t="shared" si="4"/>
        <v>35502806</v>
      </c>
      <c r="F24" s="41">
        <f t="shared" si="4"/>
        <v>53951206</v>
      </c>
      <c r="G24" s="43">
        <f t="shared" si="4"/>
        <v>53951206</v>
      </c>
      <c r="H24" s="44">
        <f t="shared" si="4"/>
        <v>0</v>
      </c>
      <c r="I24" s="40">
        <f t="shared" si="4"/>
        <v>88653358</v>
      </c>
      <c r="J24" s="41">
        <f t="shared" si="4"/>
        <v>62550933</v>
      </c>
      <c r="K24" s="43">
        <f t="shared" si="4"/>
        <v>77588834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60317845</v>
      </c>
      <c r="C27" s="7">
        <v>75133722</v>
      </c>
      <c r="D27" s="64">
        <v>77263160</v>
      </c>
      <c r="E27" s="65">
        <v>70173500</v>
      </c>
      <c r="F27" s="7">
        <v>89134300</v>
      </c>
      <c r="G27" s="66">
        <v>89134300</v>
      </c>
      <c r="H27" s="67">
        <v>0</v>
      </c>
      <c r="I27" s="65">
        <v>102682600</v>
      </c>
      <c r="J27" s="7">
        <v>70240000</v>
      </c>
      <c r="K27" s="66">
        <v>58992000</v>
      </c>
    </row>
    <row r="28" spans="1:11" ht="13.5">
      <c r="A28" s="68" t="s">
        <v>30</v>
      </c>
      <c r="B28" s="6">
        <v>30678921</v>
      </c>
      <c r="C28" s="6">
        <v>37667684</v>
      </c>
      <c r="D28" s="23">
        <v>40061817</v>
      </c>
      <c r="E28" s="24">
        <v>39484000</v>
      </c>
      <c r="F28" s="6">
        <v>52615300</v>
      </c>
      <c r="G28" s="25">
        <v>52615300</v>
      </c>
      <c r="H28" s="26">
        <v>0</v>
      </c>
      <c r="I28" s="24">
        <v>56265000</v>
      </c>
      <c r="J28" s="6">
        <v>46586000</v>
      </c>
      <c r="K28" s="25">
        <v>41027000</v>
      </c>
    </row>
    <row r="29" spans="1:11" ht="13.5">
      <c r="A29" s="22" t="s">
        <v>108</v>
      </c>
      <c r="B29" s="6">
        <v>776640</v>
      </c>
      <c r="C29" s="6">
        <v>695000</v>
      </c>
      <c r="D29" s="23">
        <v>3907670</v>
      </c>
      <c r="E29" s="24">
        <v>0</v>
      </c>
      <c r="F29" s="6">
        <v>3751000</v>
      </c>
      <c r="G29" s="25">
        <v>3751000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13094328</v>
      </c>
      <c r="C30" s="6">
        <v>23202443</v>
      </c>
      <c r="D30" s="23">
        <v>14317928</v>
      </c>
      <c r="E30" s="24">
        <v>16494500</v>
      </c>
      <c r="F30" s="6">
        <v>17389500</v>
      </c>
      <c r="G30" s="25">
        <v>17389500</v>
      </c>
      <c r="H30" s="26">
        <v>0</v>
      </c>
      <c r="I30" s="24">
        <v>14732000</v>
      </c>
      <c r="J30" s="6">
        <v>12570000</v>
      </c>
      <c r="K30" s="25">
        <v>10660000</v>
      </c>
    </row>
    <row r="31" spans="1:11" ht="13.5">
      <c r="A31" s="22" t="s">
        <v>35</v>
      </c>
      <c r="B31" s="6">
        <v>15767956</v>
      </c>
      <c r="C31" s="6">
        <v>13568595</v>
      </c>
      <c r="D31" s="23">
        <v>18975745</v>
      </c>
      <c r="E31" s="24">
        <v>14195000</v>
      </c>
      <c r="F31" s="6">
        <v>15378500</v>
      </c>
      <c r="G31" s="25">
        <v>15378500</v>
      </c>
      <c r="H31" s="26">
        <v>0</v>
      </c>
      <c r="I31" s="24">
        <v>31685600</v>
      </c>
      <c r="J31" s="6">
        <v>11084000</v>
      </c>
      <c r="K31" s="25">
        <v>7305000</v>
      </c>
    </row>
    <row r="32" spans="1:11" ht="13.5">
      <c r="A32" s="34" t="s">
        <v>36</v>
      </c>
      <c r="B32" s="7">
        <f>SUM(B28:B31)</f>
        <v>60317845</v>
      </c>
      <c r="C32" s="7">
        <f aca="true" t="shared" si="5" ref="C32:K32">SUM(C28:C31)</f>
        <v>75133722</v>
      </c>
      <c r="D32" s="64">
        <f t="shared" si="5"/>
        <v>77263160</v>
      </c>
      <c r="E32" s="65">
        <f t="shared" si="5"/>
        <v>70173500</v>
      </c>
      <c r="F32" s="7">
        <f t="shared" si="5"/>
        <v>89134300</v>
      </c>
      <c r="G32" s="66">
        <f t="shared" si="5"/>
        <v>89134300</v>
      </c>
      <c r="H32" s="67">
        <f t="shared" si="5"/>
        <v>0</v>
      </c>
      <c r="I32" s="65">
        <f t="shared" si="5"/>
        <v>102682600</v>
      </c>
      <c r="J32" s="7">
        <f t="shared" si="5"/>
        <v>70240000</v>
      </c>
      <c r="K32" s="66">
        <f t="shared" si="5"/>
        <v>58992000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129857986</v>
      </c>
      <c r="C35" s="6">
        <v>131527562</v>
      </c>
      <c r="D35" s="23">
        <v>103512964</v>
      </c>
      <c r="E35" s="24">
        <v>124787193</v>
      </c>
      <c r="F35" s="6">
        <v>103850419</v>
      </c>
      <c r="G35" s="25">
        <v>103850419</v>
      </c>
      <c r="H35" s="26">
        <v>-42335144</v>
      </c>
      <c r="I35" s="24">
        <v>120512772</v>
      </c>
      <c r="J35" s="6">
        <v>168301227</v>
      </c>
      <c r="K35" s="25">
        <v>236766641</v>
      </c>
    </row>
    <row r="36" spans="1:11" ht="13.5">
      <c r="A36" s="22" t="s">
        <v>39</v>
      </c>
      <c r="B36" s="6">
        <v>859583428</v>
      </c>
      <c r="C36" s="6">
        <v>900177579</v>
      </c>
      <c r="D36" s="23">
        <v>958570861</v>
      </c>
      <c r="E36" s="24">
        <v>1018636635</v>
      </c>
      <c r="F36" s="6">
        <v>1018838971</v>
      </c>
      <c r="G36" s="25">
        <v>1018838971</v>
      </c>
      <c r="H36" s="26">
        <v>14460197</v>
      </c>
      <c r="I36" s="24">
        <v>1096614791</v>
      </c>
      <c r="J36" s="6">
        <v>1135378643</v>
      </c>
      <c r="K36" s="25">
        <v>1160749236</v>
      </c>
    </row>
    <row r="37" spans="1:11" ht="13.5">
      <c r="A37" s="22" t="s">
        <v>40</v>
      </c>
      <c r="B37" s="6">
        <v>94692023</v>
      </c>
      <c r="C37" s="6">
        <v>105417514</v>
      </c>
      <c r="D37" s="23">
        <v>111996917</v>
      </c>
      <c r="E37" s="24">
        <v>117274455</v>
      </c>
      <c r="F37" s="6">
        <v>108025973</v>
      </c>
      <c r="G37" s="25">
        <v>108025973</v>
      </c>
      <c r="H37" s="26">
        <v>19929875</v>
      </c>
      <c r="I37" s="24">
        <v>105626825</v>
      </c>
      <c r="J37" s="6">
        <v>112018888</v>
      </c>
      <c r="K37" s="25">
        <v>115544390</v>
      </c>
    </row>
    <row r="38" spans="1:11" ht="13.5">
      <c r="A38" s="22" t="s">
        <v>41</v>
      </c>
      <c r="B38" s="6">
        <v>236724551</v>
      </c>
      <c r="C38" s="6">
        <v>223267232</v>
      </c>
      <c r="D38" s="23">
        <v>210980877</v>
      </c>
      <c r="E38" s="24">
        <v>228039014</v>
      </c>
      <c r="F38" s="6">
        <v>217819758</v>
      </c>
      <c r="G38" s="25">
        <v>217819758</v>
      </c>
      <c r="H38" s="26">
        <v>-6721857</v>
      </c>
      <c r="I38" s="24">
        <v>226003727</v>
      </c>
      <c r="J38" s="6">
        <v>229815037</v>
      </c>
      <c r="K38" s="25">
        <v>227772709</v>
      </c>
    </row>
    <row r="39" spans="1:11" ht="13.5">
      <c r="A39" s="22" t="s">
        <v>42</v>
      </c>
      <c r="B39" s="6">
        <v>658024840</v>
      </c>
      <c r="C39" s="6">
        <v>703020395</v>
      </c>
      <c r="D39" s="23">
        <v>739106031</v>
      </c>
      <c r="E39" s="24">
        <v>798110356</v>
      </c>
      <c r="F39" s="6">
        <v>796843661</v>
      </c>
      <c r="G39" s="25">
        <v>796843661</v>
      </c>
      <c r="H39" s="26">
        <v>-41082965</v>
      </c>
      <c r="I39" s="24">
        <v>885497010</v>
      </c>
      <c r="J39" s="6">
        <v>961845943</v>
      </c>
      <c r="K39" s="25">
        <v>1054198778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68827790</v>
      </c>
      <c r="C42" s="6">
        <v>79435662</v>
      </c>
      <c r="D42" s="23">
        <v>77635763</v>
      </c>
      <c r="E42" s="24">
        <v>67848999</v>
      </c>
      <c r="F42" s="6">
        <v>87006045</v>
      </c>
      <c r="G42" s="25">
        <v>87006045</v>
      </c>
      <c r="H42" s="26">
        <v>81287318</v>
      </c>
      <c r="I42" s="24">
        <v>115052611</v>
      </c>
      <c r="J42" s="6">
        <v>127108722</v>
      </c>
      <c r="K42" s="25">
        <v>142543279</v>
      </c>
    </row>
    <row r="43" spans="1:11" ht="13.5">
      <c r="A43" s="22" t="s">
        <v>45</v>
      </c>
      <c r="B43" s="6">
        <v>-62489822</v>
      </c>
      <c r="C43" s="6">
        <v>-71686775</v>
      </c>
      <c r="D43" s="23">
        <v>-79298980</v>
      </c>
      <c r="E43" s="24">
        <v>-71623922</v>
      </c>
      <c r="F43" s="6">
        <v>-90045391</v>
      </c>
      <c r="G43" s="25">
        <v>-90045391</v>
      </c>
      <c r="H43" s="26">
        <v>-63169386</v>
      </c>
      <c r="I43" s="24">
        <v>-103443660</v>
      </c>
      <c r="J43" s="6">
        <v>-71057851</v>
      </c>
      <c r="K43" s="25">
        <v>-59869493</v>
      </c>
    </row>
    <row r="44" spans="1:11" ht="13.5">
      <c r="A44" s="22" t="s">
        <v>46</v>
      </c>
      <c r="B44" s="6">
        <v>-8143743</v>
      </c>
      <c r="C44" s="6">
        <v>-17091008</v>
      </c>
      <c r="D44" s="23">
        <v>-27194381</v>
      </c>
      <c r="E44" s="24">
        <v>759456</v>
      </c>
      <c r="F44" s="6">
        <v>-290180</v>
      </c>
      <c r="G44" s="25">
        <v>-290180</v>
      </c>
      <c r="H44" s="26">
        <v>25454536</v>
      </c>
      <c r="I44" s="24">
        <v>-4535554</v>
      </c>
      <c r="J44" s="6">
        <v>-7333064</v>
      </c>
      <c r="K44" s="25">
        <v>-13949270</v>
      </c>
    </row>
    <row r="45" spans="1:11" ht="13.5">
      <c r="A45" s="34" t="s">
        <v>47</v>
      </c>
      <c r="B45" s="7">
        <v>55502805</v>
      </c>
      <c r="C45" s="7">
        <v>46160682</v>
      </c>
      <c r="D45" s="64">
        <v>17303085</v>
      </c>
      <c r="E45" s="65">
        <v>27550913</v>
      </c>
      <c r="F45" s="7">
        <v>13973560</v>
      </c>
      <c r="G45" s="66">
        <v>13973560</v>
      </c>
      <c r="H45" s="67">
        <v>60875554</v>
      </c>
      <c r="I45" s="65">
        <v>22338191</v>
      </c>
      <c r="J45" s="7">
        <v>71055998</v>
      </c>
      <c r="K45" s="66">
        <v>139780514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72887457</v>
      </c>
      <c r="C48" s="6">
        <v>65185700</v>
      </c>
      <c r="D48" s="23">
        <v>38737925</v>
      </c>
      <c r="E48" s="24">
        <v>49532409</v>
      </c>
      <c r="F48" s="6">
        <v>36694006</v>
      </c>
      <c r="G48" s="25">
        <v>36694006</v>
      </c>
      <c r="H48" s="26">
        <v>-33757185</v>
      </c>
      <c r="I48" s="24">
        <v>46195159</v>
      </c>
      <c r="J48" s="6">
        <v>96105816</v>
      </c>
      <c r="K48" s="25">
        <v>166082823</v>
      </c>
    </row>
    <row r="49" spans="1:11" ht="13.5">
      <c r="A49" s="22" t="s">
        <v>50</v>
      </c>
      <c r="B49" s="6">
        <f>+B75</f>
        <v>24357592.444163606</v>
      </c>
      <c r="C49" s="6">
        <f aca="true" t="shared" si="6" ref="C49:K49">+C75</f>
        <v>8003716.982988328</v>
      </c>
      <c r="D49" s="23">
        <f t="shared" si="6"/>
        <v>25566732.58230439</v>
      </c>
      <c r="E49" s="24">
        <f t="shared" si="6"/>
        <v>36470703.171182916</v>
      </c>
      <c r="F49" s="6">
        <f t="shared" si="6"/>
        <v>29580021.964271903</v>
      </c>
      <c r="G49" s="25">
        <f t="shared" si="6"/>
        <v>29580021.964271903</v>
      </c>
      <c r="H49" s="26">
        <f t="shared" si="6"/>
        <v>61817792</v>
      </c>
      <c r="I49" s="24">
        <f t="shared" si="6"/>
        <v>22522745.243854582</v>
      </c>
      <c r="J49" s="6">
        <f t="shared" si="6"/>
        <v>35431414.20596488</v>
      </c>
      <c r="K49" s="25">
        <f t="shared" si="6"/>
        <v>46271427.863227695</v>
      </c>
    </row>
    <row r="50" spans="1:11" ht="13.5">
      <c r="A50" s="34" t="s">
        <v>51</v>
      </c>
      <c r="B50" s="7">
        <f>+B48-B49</f>
        <v>48529864.555836394</v>
      </c>
      <c r="C50" s="7">
        <f aca="true" t="shared" si="7" ref="C50:K50">+C48-C49</f>
        <v>57181983.01701167</v>
      </c>
      <c r="D50" s="64">
        <f t="shared" si="7"/>
        <v>13171192.417695612</v>
      </c>
      <c r="E50" s="65">
        <f t="shared" si="7"/>
        <v>13061705.828817084</v>
      </c>
      <c r="F50" s="7">
        <f t="shared" si="7"/>
        <v>7113984.035728097</v>
      </c>
      <c r="G50" s="66">
        <f t="shared" si="7"/>
        <v>7113984.035728097</v>
      </c>
      <c r="H50" s="67">
        <f t="shared" si="7"/>
        <v>-95574977</v>
      </c>
      <c r="I50" s="65">
        <f t="shared" si="7"/>
        <v>23672413.756145418</v>
      </c>
      <c r="J50" s="7">
        <f t="shared" si="7"/>
        <v>60674401.79403512</v>
      </c>
      <c r="K50" s="66">
        <f t="shared" si="7"/>
        <v>119811395.1367723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94134675</v>
      </c>
      <c r="C53" s="6">
        <v>75133722</v>
      </c>
      <c r="D53" s="23">
        <v>926440161</v>
      </c>
      <c r="E53" s="24">
        <v>98372100</v>
      </c>
      <c r="F53" s="6">
        <v>117332900</v>
      </c>
      <c r="G53" s="25">
        <v>117332900</v>
      </c>
      <c r="H53" s="26">
        <v>28198600</v>
      </c>
      <c r="I53" s="24">
        <v>1070791000</v>
      </c>
      <c r="J53" s="6">
        <v>1108487000</v>
      </c>
      <c r="K53" s="25">
        <v>1132730000</v>
      </c>
    </row>
    <row r="54" spans="1:11" ht="13.5">
      <c r="A54" s="22" t="s">
        <v>104</v>
      </c>
      <c r="B54" s="6">
        <v>148906824</v>
      </c>
      <c r="C54" s="6">
        <v>21369836</v>
      </c>
      <c r="D54" s="23">
        <v>22233910</v>
      </c>
      <c r="E54" s="24">
        <v>28198600</v>
      </c>
      <c r="F54" s="6">
        <v>28198600</v>
      </c>
      <c r="G54" s="25">
        <v>28198600</v>
      </c>
      <c r="H54" s="26">
        <v>0</v>
      </c>
      <c r="I54" s="24">
        <v>25917825</v>
      </c>
      <c r="J54" s="6">
        <v>32544000</v>
      </c>
      <c r="K54" s="25">
        <v>34748900</v>
      </c>
    </row>
    <row r="55" spans="1:11" ht="13.5">
      <c r="A55" s="22" t="s">
        <v>54</v>
      </c>
      <c r="B55" s="6">
        <v>33307356</v>
      </c>
      <c r="C55" s="6">
        <v>36456808</v>
      </c>
      <c r="D55" s="23">
        <v>39340935</v>
      </c>
      <c r="E55" s="24">
        <v>23440500</v>
      </c>
      <c r="F55" s="6">
        <v>22254510</v>
      </c>
      <c r="G55" s="25">
        <v>22254510</v>
      </c>
      <c r="H55" s="26">
        <v>0</v>
      </c>
      <c r="I55" s="24">
        <v>35138600</v>
      </c>
      <c r="J55" s="6">
        <v>17246000</v>
      </c>
      <c r="K55" s="25">
        <v>15336000</v>
      </c>
    </row>
    <row r="56" spans="1:11" ht="13.5">
      <c r="A56" s="22" t="s">
        <v>55</v>
      </c>
      <c r="B56" s="6">
        <v>22025166</v>
      </c>
      <c r="C56" s="6">
        <v>22514633</v>
      </c>
      <c r="D56" s="23">
        <v>34591049</v>
      </c>
      <c r="E56" s="24">
        <v>34796040</v>
      </c>
      <c r="F56" s="6">
        <v>35802540</v>
      </c>
      <c r="G56" s="25">
        <v>35802540</v>
      </c>
      <c r="H56" s="26">
        <v>0</v>
      </c>
      <c r="I56" s="24">
        <v>42968110</v>
      </c>
      <c r="J56" s="6">
        <v>44116690</v>
      </c>
      <c r="K56" s="25">
        <v>46654690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35922080</v>
      </c>
      <c r="C59" s="6">
        <v>38463732</v>
      </c>
      <c r="D59" s="23">
        <v>0</v>
      </c>
      <c r="E59" s="24">
        <v>36105275</v>
      </c>
      <c r="F59" s="6">
        <v>42679024</v>
      </c>
      <c r="G59" s="25">
        <v>42679024</v>
      </c>
      <c r="H59" s="26">
        <v>42679024</v>
      </c>
      <c r="I59" s="24">
        <v>12160913</v>
      </c>
      <c r="J59" s="6">
        <v>12525741</v>
      </c>
      <c r="K59" s="25">
        <v>12525741</v>
      </c>
    </row>
    <row r="60" spans="1:11" ht="13.5">
      <c r="A60" s="33" t="s">
        <v>58</v>
      </c>
      <c r="B60" s="6">
        <v>39573536</v>
      </c>
      <c r="C60" s="6">
        <v>49713359</v>
      </c>
      <c r="D60" s="23">
        <v>50533774</v>
      </c>
      <c r="E60" s="24">
        <v>49542916</v>
      </c>
      <c r="F60" s="6">
        <v>49542916</v>
      </c>
      <c r="G60" s="25">
        <v>49542916</v>
      </c>
      <c r="H60" s="26">
        <v>49542916</v>
      </c>
      <c r="I60" s="24">
        <v>52267436</v>
      </c>
      <c r="J60" s="6">
        <v>56250742</v>
      </c>
      <c r="K60" s="25">
        <v>56250742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1170</v>
      </c>
      <c r="C62" s="92">
        <v>1202</v>
      </c>
      <c r="D62" s="93">
        <v>1237</v>
      </c>
      <c r="E62" s="91">
        <v>0</v>
      </c>
      <c r="F62" s="92">
        <v>1348</v>
      </c>
      <c r="G62" s="93">
        <v>1348</v>
      </c>
      <c r="H62" s="94">
        <v>1348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4973</v>
      </c>
      <c r="C63" s="92">
        <v>4303</v>
      </c>
      <c r="D63" s="93">
        <v>3436</v>
      </c>
      <c r="E63" s="91">
        <v>4582</v>
      </c>
      <c r="F63" s="92">
        <v>3745</v>
      </c>
      <c r="G63" s="93">
        <v>3745</v>
      </c>
      <c r="H63" s="94">
        <v>3745</v>
      </c>
      <c r="I63" s="91">
        <v>4561</v>
      </c>
      <c r="J63" s="92">
        <v>4555</v>
      </c>
      <c r="K63" s="93">
        <v>4555</v>
      </c>
    </row>
    <row r="64" spans="1:11" ht="13.5">
      <c r="A64" s="90" t="s">
        <v>62</v>
      </c>
      <c r="B64" s="91">
        <v>7095</v>
      </c>
      <c r="C64" s="92">
        <v>7382</v>
      </c>
      <c r="D64" s="93">
        <v>0</v>
      </c>
      <c r="E64" s="91">
        <v>8323</v>
      </c>
      <c r="F64" s="92">
        <v>2839</v>
      </c>
      <c r="G64" s="93">
        <v>2839</v>
      </c>
      <c r="H64" s="94">
        <v>2839</v>
      </c>
      <c r="I64" s="91">
        <v>8573</v>
      </c>
      <c r="J64" s="92">
        <v>8830</v>
      </c>
      <c r="K64" s="93">
        <v>8830</v>
      </c>
    </row>
    <row r="65" spans="1:11" ht="13.5">
      <c r="A65" s="90" t="s">
        <v>63</v>
      </c>
      <c r="B65" s="91">
        <v>1511</v>
      </c>
      <c r="C65" s="92">
        <v>1513</v>
      </c>
      <c r="D65" s="93">
        <v>1515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0.8536298180746466</v>
      </c>
      <c r="C70" s="5">
        <f aca="true" t="shared" si="8" ref="C70:K70">IF(ISERROR(C71/C72),0,(C71/C72))</f>
        <v>1.0590591349560434</v>
      </c>
      <c r="D70" s="5">
        <f t="shared" si="8"/>
        <v>0.8987522220392076</v>
      </c>
      <c r="E70" s="5">
        <f t="shared" si="8"/>
        <v>0.9185774819873216</v>
      </c>
      <c r="F70" s="5">
        <f t="shared" si="8"/>
        <v>0.8282319045939281</v>
      </c>
      <c r="G70" s="5">
        <f t="shared" si="8"/>
        <v>0.8282319045939281</v>
      </c>
      <c r="H70" s="5">
        <f t="shared" si="8"/>
        <v>0</v>
      </c>
      <c r="I70" s="5">
        <f t="shared" si="8"/>
        <v>0.8413969573641289</v>
      </c>
      <c r="J70" s="5">
        <f t="shared" si="8"/>
        <v>0.8584418123475318</v>
      </c>
      <c r="K70" s="5">
        <f t="shared" si="8"/>
        <v>0.8607933487505824</v>
      </c>
    </row>
    <row r="71" spans="1:11" ht="12.75" hidden="1">
      <c r="A71" s="1" t="s">
        <v>110</v>
      </c>
      <c r="B71" s="1">
        <f>+B83</f>
        <v>351934667</v>
      </c>
      <c r="C71" s="1">
        <f aca="true" t="shared" si="9" ref="C71:K71">+C83</f>
        <v>441775810</v>
      </c>
      <c r="D71" s="1">
        <f t="shared" si="9"/>
        <v>417097904</v>
      </c>
      <c r="E71" s="1">
        <f t="shared" si="9"/>
        <v>427438362</v>
      </c>
      <c r="F71" s="1">
        <f t="shared" si="9"/>
        <v>432276204</v>
      </c>
      <c r="G71" s="1">
        <f t="shared" si="9"/>
        <v>432276204</v>
      </c>
      <c r="H71" s="1">
        <f t="shared" si="9"/>
        <v>514021284</v>
      </c>
      <c r="I71" s="1">
        <f t="shared" si="9"/>
        <v>480411369</v>
      </c>
      <c r="J71" s="1">
        <f t="shared" si="9"/>
        <v>542268250</v>
      </c>
      <c r="K71" s="1">
        <f t="shared" si="9"/>
        <v>596670100</v>
      </c>
    </row>
    <row r="72" spans="1:11" ht="12.75" hidden="1">
      <c r="A72" s="1" t="s">
        <v>111</v>
      </c>
      <c r="B72" s="1">
        <f>+B77</f>
        <v>412280194</v>
      </c>
      <c r="C72" s="1">
        <f aca="true" t="shared" si="10" ref="C72:K72">+C77</f>
        <v>417139889</v>
      </c>
      <c r="D72" s="1">
        <f t="shared" si="10"/>
        <v>464085533</v>
      </c>
      <c r="E72" s="1">
        <f t="shared" si="10"/>
        <v>465326410</v>
      </c>
      <c r="F72" s="1">
        <f t="shared" si="10"/>
        <v>521926530</v>
      </c>
      <c r="G72" s="1">
        <f t="shared" si="10"/>
        <v>521926530</v>
      </c>
      <c r="H72" s="1">
        <f t="shared" si="10"/>
        <v>0</v>
      </c>
      <c r="I72" s="1">
        <f t="shared" si="10"/>
        <v>570968750</v>
      </c>
      <c r="J72" s="1">
        <f t="shared" si="10"/>
        <v>631689000</v>
      </c>
      <c r="K72" s="1">
        <f t="shared" si="10"/>
        <v>693163000</v>
      </c>
    </row>
    <row r="73" spans="1:11" ht="12.75" hidden="1">
      <c r="A73" s="1" t="s">
        <v>112</v>
      </c>
      <c r="B73" s="1">
        <f>+B74</f>
        <v>6388043.833333334</v>
      </c>
      <c r="C73" s="1">
        <f aca="true" t="shared" si="11" ref="C73:K73">+(C78+C80+C81+C82)-(B78+B80+B81+B82)</f>
        <v>10259117</v>
      </c>
      <c r="D73" s="1">
        <f t="shared" si="11"/>
        <v>686121</v>
      </c>
      <c r="E73" s="1">
        <f t="shared" si="11"/>
        <v>14339564</v>
      </c>
      <c r="F73" s="1">
        <f>+(F78+F80+F81+F82)-(D78+D80+D81+D82)</f>
        <v>4670204</v>
      </c>
      <c r="G73" s="1">
        <f>+(G78+G80+G81+G82)-(D78+D80+D81+D82)</f>
        <v>4670204</v>
      </c>
      <c r="H73" s="1">
        <f>+(H78+H80+H81+H82)-(D78+D80+D81+D82)</f>
        <v>-81304661</v>
      </c>
      <c r="I73" s="1">
        <f>+(I78+I80+I81+I82)-(E78+E80+E81+E82)</f>
        <v>-7277</v>
      </c>
      <c r="J73" s="1">
        <f t="shared" si="11"/>
        <v>-1446398</v>
      </c>
      <c r="K73" s="1">
        <f t="shared" si="11"/>
        <v>-795748</v>
      </c>
    </row>
    <row r="74" spans="1:11" ht="12.75" hidden="1">
      <c r="A74" s="1" t="s">
        <v>113</v>
      </c>
      <c r="B74" s="1">
        <f>+TREND(C74:E74)</f>
        <v>6388043.833333334</v>
      </c>
      <c r="C74" s="1">
        <f>+C73</f>
        <v>10259117</v>
      </c>
      <c r="D74" s="1">
        <f aca="true" t="shared" si="12" ref="D74:K74">+D73</f>
        <v>686121</v>
      </c>
      <c r="E74" s="1">
        <f t="shared" si="12"/>
        <v>14339564</v>
      </c>
      <c r="F74" s="1">
        <f t="shared" si="12"/>
        <v>4670204</v>
      </c>
      <c r="G74" s="1">
        <f t="shared" si="12"/>
        <v>4670204</v>
      </c>
      <c r="H74" s="1">
        <f t="shared" si="12"/>
        <v>-81304661</v>
      </c>
      <c r="I74" s="1">
        <f t="shared" si="12"/>
        <v>-7277</v>
      </c>
      <c r="J74" s="1">
        <f t="shared" si="12"/>
        <v>-1446398</v>
      </c>
      <c r="K74" s="1">
        <f t="shared" si="12"/>
        <v>-795748</v>
      </c>
    </row>
    <row r="75" spans="1:11" ht="12.75" hidden="1">
      <c r="A75" s="1" t="s">
        <v>114</v>
      </c>
      <c r="B75" s="1">
        <f>+B84-(((B80+B81+B78)*B70)-B79)</f>
        <v>24357592.444163606</v>
      </c>
      <c r="C75" s="1">
        <f aca="true" t="shared" si="13" ref="C75:K75">+C84-(((C80+C81+C78)*C70)-C79)</f>
        <v>8003716.982988328</v>
      </c>
      <c r="D75" s="1">
        <f t="shared" si="13"/>
        <v>25566732.58230439</v>
      </c>
      <c r="E75" s="1">
        <f t="shared" si="13"/>
        <v>36470703.171182916</v>
      </c>
      <c r="F75" s="1">
        <f t="shared" si="13"/>
        <v>29580021.964271903</v>
      </c>
      <c r="G75" s="1">
        <f t="shared" si="13"/>
        <v>29580021.964271903</v>
      </c>
      <c r="H75" s="1">
        <f t="shared" si="13"/>
        <v>61817792</v>
      </c>
      <c r="I75" s="1">
        <f t="shared" si="13"/>
        <v>22522745.243854582</v>
      </c>
      <c r="J75" s="1">
        <f t="shared" si="13"/>
        <v>35431414.20596488</v>
      </c>
      <c r="K75" s="1">
        <f t="shared" si="13"/>
        <v>46271427.863227695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412280194</v>
      </c>
      <c r="C77" s="3">
        <v>417139889</v>
      </c>
      <c r="D77" s="3">
        <v>464085533</v>
      </c>
      <c r="E77" s="3">
        <v>465326410</v>
      </c>
      <c r="F77" s="3">
        <v>521926530</v>
      </c>
      <c r="G77" s="3">
        <v>521926530</v>
      </c>
      <c r="H77" s="3">
        <v>0</v>
      </c>
      <c r="I77" s="3">
        <v>570968750</v>
      </c>
      <c r="J77" s="3">
        <v>631689000</v>
      </c>
      <c r="K77" s="3">
        <v>693163000</v>
      </c>
    </row>
    <row r="78" spans="1:11" ht="12.75" hidden="1">
      <c r="A78" s="2" t="s">
        <v>65</v>
      </c>
      <c r="B78" s="3">
        <v>633261</v>
      </c>
      <c r="C78" s="3">
        <v>455881</v>
      </c>
      <c r="D78" s="3">
        <v>354535</v>
      </c>
      <c r="E78" s="3">
        <v>2733792</v>
      </c>
      <c r="F78" s="3">
        <v>229537</v>
      </c>
      <c r="G78" s="3">
        <v>229537</v>
      </c>
      <c r="H78" s="3">
        <v>-9574</v>
      </c>
      <c r="I78" s="3">
        <v>1967751</v>
      </c>
      <c r="J78" s="3">
        <v>1842753</v>
      </c>
      <c r="K78" s="3">
        <v>1717755</v>
      </c>
    </row>
    <row r="79" spans="1:11" ht="12.75" hidden="1">
      <c r="A79" s="2" t="s">
        <v>66</v>
      </c>
      <c r="B79" s="3">
        <v>49338174</v>
      </c>
      <c r="C79" s="3">
        <v>55979840</v>
      </c>
      <c r="D79" s="3">
        <v>61786340</v>
      </c>
      <c r="E79" s="3">
        <v>61480882</v>
      </c>
      <c r="F79" s="3">
        <v>56683806</v>
      </c>
      <c r="G79" s="3">
        <v>56683806</v>
      </c>
      <c r="H79" s="3">
        <v>20580577</v>
      </c>
      <c r="I79" s="3">
        <v>54494633</v>
      </c>
      <c r="J79" s="3">
        <v>60817546</v>
      </c>
      <c r="K79" s="3">
        <v>64199938</v>
      </c>
    </row>
    <row r="80" spans="1:11" ht="12.75" hidden="1">
      <c r="A80" s="2" t="s">
        <v>67</v>
      </c>
      <c r="B80" s="3">
        <v>62765184</v>
      </c>
      <c r="C80" s="3">
        <v>67215930</v>
      </c>
      <c r="D80" s="3">
        <v>68111083</v>
      </c>
      <c r="E80" s="3">
        <v>78373465</v>
      </c>
      <c r="F80" s="3">
        <v>64183154</v>
      </c>
      <c r="G80" s="3">
        <v>64183154</v>
      </c>
      <c r="H80" s="3">
        <v>-8052820</v>
      </c>
      <c r="I80" s="3">
        <v>72107023</v>
      </c>
      <c r="J80" s="3">
        <v>70785623</v>
      </c>
      <c r="K80" s="3">
        <v>70114873</v>
      </c>
    </row>
    <row r="81" spans="1:11" ht="12.75" hidden="1">
      <c r="A81" s="2" t="s">
        <v>68</v>
      </c>
      <c r="B81" s="3">
        <v>3423597</v>
      </c>
      <c r="C81" s="3">
        <v>9496624</v>
      </c>
      <c r="D81" s="3">
        <v>9378506</v>
      </c>
      <c r="E81" s="3">
        <v>11076863</v>
      </c>
      <c r="F81" s="3">
        <v>18101637</v>
      </c>
      <c r="G81" s="3">
        <v>18101637</v>
      </c>
      <c r="H81" s="3">
        <v>4726855</v>
      </c>
      <c r="I81" s="3">
        <v>18101637</v>
      </c>
      <c r="J81" s="3">
        <v>18101637</v>
      </c>
      <c r="K81" s="3">
        <v>18101637</v>
      </c>
    </row>
    <row r="82" spans="1:11" ht="12.75" hidden="1">
      <c r="A82" s="2" t="s">
        <v>69</v>
      </c>
      <c r="B82" s="3">
        <v>201842</v>
      </c>
      <c r="C82" s="3">
        <v>114566</v>
      </c>
      <c r="D82" s="3">
        <v>124998</v>
      </c>
      <c r="E82" s="3">
        <v>124566</v>
      </c>
      <c r="F82" s="3">
        <v>124998</v>
      </c>
      <c r="G82" s="3">
        <v>124998</v>
      </c>
      <c r="H82" s="3">
        <v>0</v>
      </c>
      <c r="I82" s="3">
        <v>124998</v>
      </c>
      <c r="J82" s="3">
        <v>124998</v>
      </c>
      <c r="K82" s="3">
        <v>124998</v>
      </c>
    </row>
    <row r="83" spans="1:11" ht="12.75" hidden="1">
      <c r="A83" s="2" t="s">
        <v>70</v>
      </c>
      <c r="B83" s="3">
        <v>351934667</v>
      </c>
      <c r="C83" s="3">
        <v>441775810</v>
      </c>
      <c r="D83" s="3">
        <v>417097904</v>
      </c>
      <c r="E83" s="3">
        <v>427438362</v>
      </c>
      <c r="F83" s="3">
        <v>432276204</v>
      </c>
      <c r="G83" s="3">
        <v>432276204</v>
      </c>
      <c r="H83" s="3">
        <v>514021284</v>
      </c>
      <c r="I83" s="3">
        <v>480411369</v>
      </c>
      <c r="J83" s="3">
        <v>542268250</v>
      </c>
      <c r="K83" s="3">
        <v>596670100</v>
      </c>
    </row>
    <row r="84" spans="1:11" ht="12.75" hidden="1">
      <c r="A84" s="2" t="s">
        <v>71</v>
      </c>
      <c r="B84" s="3">
        <v>32060706</v>
      </c>
      <c r="C84" s="3">
        <v>33749813</v>
      </c>
      <c r="D84" s="3">
        <v>33742972</v>
      </c>
      <c r="E84" s="3">
        <v>59668078</v>
      </c>
      <c r="F84" s="3">
        <v>41237215</v>
      </c>
      <c r="G84" s="3">
        <v>41237215</v>
      </c>
      <c r="H84" s="3">
        <v>41237215</v>
      </c>
      <c r="I84" s="3">
        <v>45585064</v>
      </c>
      <c r="J84" s="3">
        <v>52500305</v>
      </c>
      <c r="K84" s="3">
        <v>59486307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2089891</v>
      </c>
      <c r="C7" s="6">
        <v>3432586</v>
      </c>
      <c r="D7" s="23">
        <v>4683695</v>
      </c>
      <c r="E7" s="24">
        <v>4500000</v>
      </c>
      <c r="F7" s="6">
        <v>4750000</v>
      </c>
      <c r="G7" s="25">
        <v>4750000</v>
      </c>
      <c r="H7" s="26">
        <v>0</v>
      </c>
      <c r="I7" s="24">
        <v>5225000</v>
      </c>
      <c r="J7" s="6">
        <v>5486250</v>
      </c>
      <c r="K7" s="25">
        <v>5760563</v>
      </c>
    </row>
    <row r="8" spans="1:11" ht="13.5">
      <c r="A8" s="22" t="s">
        <v>20</v>
      </c>
      <c r="B8" s="6">
        <v>128544439</v>
      </c>
      <c r="C8" s="6">
        <v>138082436</v>
      </c>
      <c r="D8" s="23">
        <v>145732716</v>
      </c>
      <c r="E8" s="24">
        <v>170060000</v>
      </c>
      <c r="F8" s="6">
        <v>170030460</v>
      </c>
      <c r="G8" s="25">
        <v>170030460</v>
      </c>
      <c r="H8" s="26">
        <v>0</v>
      </c>
      <c r="I8" s="24">
        <v>186119000</v>
      </c>
      <c r="J8" s="6">
        <v>183922000</v>
      </c>
      <c r="K8" s="25">
        <v>209127000</v>
      </c>
    </row>
    <row r="9" spans="1:11" ht="13.5">
      <c r="A9" s="22" t="s">
        <v>21</v>
      </c>
      <c r="B9" s="6">
        <v>141405276</v>
      </c>
      <c r="C9" s="6">
        <v>141360528</v>
      </c>
      <c r="D9" s="23">
        <v>156145706</v>
      </c>
      <c r="E9" s="24">
        <v>134256882</v>
      </c>
      <c r="F9" s="6">
        <v>38113908</v>
      </c>
      <c r="G9" s="25">
        <v>38113908</v>
      </c>
      <c r="H9" s="26">
        <v>0</v>
      </c>
      <c r="I9" s="24">
        <v>156271125</v>
      </c>
      <c r="J9" s="6">
        <v>166873081</v>
      </c>
      <c r="K9" s="25">
        <v>175281515</v>
      </c>
    </row>
    <row r="10" spans="1:11" ht="25.5">
      <c r="A10" s="27" t="s">
        <v>103</v>
      </c>
      <c r="B10" s="28">
        <f>SUM(B5:B9)</f>
        <v>272039606</v>
      </c>
      <c r="C10" s="29">
        <f aca="true" t="shared" si="0" ref="C10:K10">SUM(C5:C9)</f>
        <v>282875550</v>
      </c>
      <c r="D10" s="30">
        <f t="shared" si="0"/>
        <v>306562117</v>
      </c>
      <c r="E10" s="28">
        <f t="shared" si="0"/>
        <v>308816882</v>
      </c>
      <c r="F10" s="29">
        <f t="shared" si="0"/>
        <v>212894368</v>
      </c>
      <c r="G10" s="31">
        <f t="shared" si="0"/>
        <v>212894368</v>
      </c>
      <c r="H10" s="32">
        <f t="shared" si="0"/>
        <v>0</v>
      </c>
      <c r="I10" s="28">
        <f t="shared" si="0"/>
        <v>347615125</v>
      </c>
      <c r="J10" s="29">
        <f t="shared" si="0"/>
        <v>356281331</v>
      </c>
      <c r="K10" s="31">
        <f t="shared" si="0"/>
        <v>390169078</v>
      </c>
    </row>
    <row r="11" spans="1:11" ht="13.5">
      <c r="A11" s="22" t="s">
        <v>22</v>
      </c>
      <c r="B11" s="6">
        <v>143788408</v>
      </c>
      <c r="C11" s="6">
        <v>142532291</v>
      </c>
      <c r="D11" s="23">
        <v>92561883</v>
      </c>
      <c r="E11" s="24">
        <v>155035309</v>
      </c>
      <c r="F11" s="6">
        <v>94315426</v>
      </c>
      <c r="G11" s="25">
        <v>94315426</v>
      </c>
      <c r="H11" s="26">
        <v>0</v>
      </c>
      <c r="I11" s="24">
        <v>101398024</v>
      </c>
      <c r="J11" s="6">
        <v>108542387</v>
      </c>
      <c r="K11" s="25">
        <v>110440354</v>
      </c>
    </row>
    <row r="12" spans="1:11" ht="13.5">
      <c r="A12" s="22" t="s">
        <v>23</v>
      </c>
      <c r="B12" s="6">
        <v>6326927</v>
      </c>
      <c r="C12" s="6">
        <v>6748342</v>
      </c>
      <c r="D12" s="23">
        <v>7027896</v>
      </c>
      <c r="E12" s="24">
        <v>7705275</v>
      </c>
      <c r="F12" s="6">
        <v>7723443</v>
      </c>
      <c r="G12" s="25">
        <v>7723443</v>
      </c>
      <c r="H12" s="26">
        <v>0</v>
      </c>
      <c r="I12" s="24">
        <v>8495785</v>
      </c>
      <c r="J12" s="6">
        <v>9345364</v>
      </c>
      <c r="K12" s="25">
        <v>10279901</v>
      </c>
    </row>
    <row r="13" spans="1:11" ht="13.5">
      <c r="A13" s="22" t="s">
        <v>104</v>
      </c>
      <c r="B13" s="6">
        <v>9028527</v>
      </c>
      <c r="C13" s="6">
        <v>5161364</v>
      </c>
      <c r="D13" s="23">
        <v>4830626</v>
      </c>
      <c r="E13" s="24">
        <v>8322033</v>
      </c>
      <c r="F13" s="6">
        <v>6800000</v>
      </c>
      <c r="G13" s="25">
        <v>6800000</v>
      </c>
      <c r="H13" s="26">
        <v>0</v>
      </c>
      <c r="I13" s="24">
        <v>6800000</v>
      </c>
      <c r="J13" s="6">
        <v>6460000</v>
      </c>
      <c r="K13" s="25">
        <v>6136998</v>
      </c>
    </row>
    <row r="14" spans="1:11" ht="13.5">
      <c r="A14" s="22" t="s">
        <v>24</v>
      </c>
      <c r="B14" s="6">
        <v>401851</v>
      </c>
      <c r="C14" s="6">
        <v>742776</v>
      </c>
      <c r="D14" s="23">
        <v>704457</v>
      </c>
      <c r="E14" s="24">
        <v>530000</v>
      </c>
      <c r="F14" s="6">
        <v>830000</v>
      </c>
      <c r="G14" s="25">
        <v>830000</v>
      </c>
      <c r="H14" s="26">
        <v>0</v>
      </c>
      <c r="I14" s="24">
        <v>664000</v>
      </c>
      <c r="J14" s="6">
        <v>398400</v>
      </c>
      <c r="K14" s="25">
        <v>159360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4084000</v>
      </c>
      <c r="F16" s="6">
        <v>35038410</v>
      </c>
      <c r="G16" s="25">
        <v>35038410</v>
      </c>
      <c r="H16" s="26">
        <v>0</v>
      </c>
      <c r="I16" s="24">
        <v>47217000</v>
      </c>
      <c r="J16" s="6">
        <v>41716000</v>
      </c>
      <c r="K16" s="25">
        <v>64023000</v>
      </c>
    </row>
    <row r="17" spans="1:11" ht="13.5">
      <c r="A17" s="22" t="s">
        <v>27</v>
      </c>
      <c r="B17" s="6">
        <v>214376134</v>
      </c>
      <c r="C17" s="6">
        <v>112883643</v>
      </c>
      <c r="D17" s="23">
        <v>208787608</v>
      </c>
      <c r="E17" s="24">
        <v>130636420</v>
      </c>
      <c r="F17" s="6">
        <v>64568588</v>
      </c>
      <c r="G17" s="25">
        <v>64568588</v>
      </c>
      <c r="H17" s="26">
        <v>0</v>
      </c>
      <c r="I17" s="24">
        <v>182004273</v>
      </c>
      <c r="J17" s="6">
        <v>188011758</v>
      </c>
      <c r="K17" s="25">
        <v>196952139</v>
      </c>
    </row>
    <row r="18" spans="1:11" ht="13.5">
      <c r="A18" s="34" t="s">
        <v>28</v>
      </c>
      <c r="B18" s="35">
        <f>SUM(B11:B17)</f>
        <v>373921847</v>
      </c>
      <c r="C18" s="36">
        <f aca="true" t="shared" si="1" ref="C18:K18">SUM(C11:C17)</f>
        <v>268068416</v>
      </c>
      <c r="D18" s="37">
        <f t="shared" si="1"/>
        <v>313912470</v>
      </c>
      <c r="E18" s="35">
        <f t="shared" si="1"/>
        <v>306313037</v>
      </c>
      <c r="F18" s="36">
        <f t="shared" si="1"/>
        <v>209275867</v>
      </c>
      <c r="G18" s="38">
        <f t="shared" si="1"/>
        <v>209275867</v>
      </c>
      <c r="H18" s="39">
        <f t="shared" si="1"/>
        <v>0</v>
      </c>
      <c r="I18" s="35">
        <f t="shared" si="1"/>
        <v>346579082</v>
      </c>
      <c r="J18" s="36">
        <f t="shared" si="1"/>
        <v>354473909</v>
      </c>
      <c r="K18" s="38">
        <f t="shared" si="1"/>
        <v>387991752</v>
      </c>
    </row>
    <row r="19" spans="1:11" ht="13.5">
      <c r="A19" s="34" t="s">
        <v>29</v>
      </c>
      <c r="B19" s="40">
        <f>+B10-B18</f>
        <v>-101882241</v>
      </c>
      <c r="C19" s="41">
        <f aca="true" t="shared" si="2" ref="C19:K19">+C10-C18</f>
        <v>14807134</v>
      </c>
      <c r="D19" s="42">
        <f t="shared" si="2"/>
        <v>-7350353</v>
      </c>
      <c r="E19" s="40">
        <f t="shared" si="2"/>
        <v>2503845</v>
      </c>
      <c r="F19" s="41">
        <f t="shared" si="2"/>
        <v>3618501</v>
      </c>
      <c r="G19" s="43">
        <f t="shared" si="2"/>
        <v>3618501</v>
      </c>
      <c r="H19" s="44">
        <f t="shared" si="2"/>
        <v>0</v>
      </c>
      <c r="I19" s="40">
        <f t="shared" si="2"/>
        <v>1036043</v>
      </c>
      <c r="J19" s="41">
        <f t="shared" si="2"/>
        <v>1807422</v>
      </c>
      <c r="K19" s="43">
        <f t="shared" si="2"/>
        <v>2177326</v>
      </c>
    </row>
    <row r="20" spans="1:11" ht="13.5">
      <c r="A20" s="22" t="s">
        <v>30</v>
      </c>
      <c r="B20" s="24">
        <v>0</v>
      </c>
      <c r="C20" s="6">
        <v>11000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105</v>
      </c>
      <c r="B21" s="45">
        <v>0</v>
      </c>
      <c r="C21" s="46">
        <v>294000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-101882241</v>
      </c>
      <c r="C22" s="52">
        <f aca="true" t="shared" si="3" ref="C22:K22">SUM(C19:C21)</f>
        <v>15112134</v>
      </c>
      <c r="D22" s="53">
        <f t="shared" si="3"/>
        <v>-7350353</v>
      </c>
      <c r="E22" s="51">
        <f t="shared" si="3"/>
        <v>2503845</v>
      </c>
      <c r="F22" s="52">
        <f t="shared" si="3"/>
        <v>3618501</v>
      </c>
      <c r="G22" s="54">
        <f t="shared" si="3"/>
        <v>3618501</v>
      </c>
      <c r="H22" s="55">
        <f t="shared" si="3"/>
        <v>0</v>
      </c>
      <c r="I22" s="51">
        <f t="shared" si="3"/>
        <v>1036043</v>
      </c>
      <c r="J22" s="52">
        <f t="shared" si="3"/>
        <v>1807422</v>
      </c>
      <c r="K22" s="54">
        <f t="shared" si="3"/>
        <v>2177326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-101882241</v>
      </c>
      <c r="C24" s="41">
        <f aca="true" t="shared" si="4" ref="C24:K24">SUM(C22:C23)</f>
        <v>15112134</v>
      </c>
      <c r="D24" s="42">
        <f t="shared" si="4"/>
        <v>-7350353</v>
      </c>
      <c r="E24" s="40">
        <f t="shared" si="4"/>
        <v>2503845</v>
      </c>
      <c r="F24" s="41">
        <f t="shared" si="4"/>
        <v>3618501</v>
      </c>
      <c r="G24" s="43">
        <f t="shared" si="4"/>
        <v>3618501</v>
      </c>
      <c r="H24" s="44">
        <f t="shared" si="4"/>
        <v>0</v>
      </c>
      <c r="I24" s="40">
        <f t="shared" si="4"/>
        <v>1036043</v>
      </c>
      <c r="J24" s="41">
        <f t="shared" si="4"/>
        <v>1807422</v>
      </c>
      <c r="K24" s="43">
        <f t="shared" si="4"/>
        <v>2177326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513800</v>
      </c>
      <c r="C27" s="7">
        <v>3675000</v>
      </c>
      <c r="D27" s="64">
        <v>1226000</v>
      </c>
      <c r="E27" s="65">
        <v>8300000</v>
      </c>
      <c r="F27" s="7">
        <v>9413750</v>
      </c>
      <c r="G27" s="66">
        <v>9413750</v>
      </c>
      <c r="H27" s="67">
        <v>0</v>
      </c>
      <c r="I27" s="65">
        <v>1035000</v>
      </c>
      <c r="J27" s="7">
        <v>1800000</v>
      </c>
      <c r="K27" s="66">
        <v>2150000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513800</v>
      </c>
      <c r="C31" s="6">
        <v>3675000</v>
      </c>
      <c r="D31" s="23">
        <v>1226000</v>
      </c>
      <c r="E31" s="24">
        <v>8300000</v>
      </c>
      <c r="F31" s="6">
        <v>9413750</v>
      </c>
      <c r="G31" s="25">
        <v>9413750</v>
      </c>
      <c r="H31" s="26">
        <v>0</v>
      </c>
      <c r="I31" s="24">
        <v>1035000</v>
      </c>
      <c r="J31" s="6">
        <v>1800000</v>
      </c>
      <c r="K31" s="25">
        <v>2150000</v>
      </c>
    </row>
    <row r="32" spans="1:11" ht="13.5">
      <c r="A32" s="34" t="s">
        <v>36</v>
      </c>
      <c r="B32" s="7">
        <f>SUM(B28:B31)</f>
        <v>513800</v>
      </c>
      <c r="C32" s="7">
        <f aca="true" t="shared" si="5" ref="C32:K32">SUM(C28:C31)</f>
        <v>3675000</v>
      </c>
      <c r="D32" s="64">
        <f t="shared" si="5"/>
        <v>1226000</v>
      </c>
      <c r="E32" s="65">
        <f t="shared" si="5"/>
        <v>8300000</v>
      </c>
      <c r="F32" s="7">
        <f t="shared" si="5"/>
        <v>9413750</v>
      </c>
      <c r="G32" s="66">
        <f t="shared" si="5"/>
        <v>9413750</v>
      </c>
      <c r="H32" s="67">
        <f t="shared" si="5"/>
        <v>0</v>
      </c>
      <c r="I32" s="65">
        <f t="shared" si="5"/>
        <v>1035000</v>
      </c>
      <c r="J32" s="7">
        <f t="shared" si="5"/>
        <v>1800000</v>
      </c>
      <c r="K32" s="66">
        <f t="shared" si="5"/>
        <v>2150000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53818291</v>
      </c>
      <c r="C35" s="6">
        <v>90009442</v>
      </c>
      <c r="D35" s="23">
        <v>105077526</v>
      </c>
      <c r="E35" s="24">
        <v>113384000</v>
      </c>
      <c r="F35" s="6">
        <v>105077526</v>
      </c>
      <c r="G35" s="25">
        <v>105077526</v>
      </c>
      <c r="H35" s="26">
        <v>172834</v>
      </c>
      <c r="I35" s="24">
        <v>113385000</v>
      </c>
      <c r="J35" s="6">
        <v>113385000</v>
      </c>
      <c r="K35" s="25">
        <v>113385000</v>
      </c>
    </row>
    <row r="36" spans="1:11" ht="13.5">
      <c r="A36" s="22" t="s">
        <v>39</v>
      </c>
      <c r="B36" s="6">
        <v>546550447</v>
      </c>
      <c r="C36" s="6">
        <v>542158164</v>
      </c>
      <c r="D36" s="23">
        <v>515890136</v>
      </c>
      <c r="E36" s="24">
        <v>532282000</v>
      </c>
      <c r="F36" s="6">
        <v>515890136</v>
      </c>
      <c r="G36" s="25">
        <v>515890136</v>
      </c>
      <c r="H36" s="26">
        <v>514184</v>
      </c>
      <c r="I36" s="24">
        <v>512282000</v>
      </c>
      <c r="J36" s="6">
        <v>512282000</v>
      </c>
      <c r="K36" s="25">
        <v>512282000</v>
      </c>
    </row>
    <row r="37" spans="1:11" ht="13.5">
      <c r="A37" s="22" t="s">
        <v>40</v>
      </c>
      <c r="B37" s="6">
        <v>61778865</v>
      </c>
      <c r="C37" s="6">
        <v>68993411</v>
      </c>
      <c r="D37" s="23">
        <v>52701096</v>
      </c>
      <c r="E37" s="24">
        <v>67533000</v>
      </c>
      <c r="F37" s="6">
        <v>52701096</v>
      </c>
      <c r="G37" s="25">
        <v>52701096</v>
      </c>
      <c r="H37" s="26">
        <v>61215</v>
      </c>
      <c r="I37" s="24">
        <v>59073000</v>
      </c>
      <c r="J37" s="6">
        <v>59073000</v>
      </c>
      <c r="K37" s="25">
        <v>59073000</v>
      </c>
    </row>
    <row r="38" spans="1:11" ht="13.5">
      <c r="A38" s="22" t="s">
        <v>41</v>
      </c>
      <c r="B38" s="6">
        <v>97589958</v>
      </c>
      <c r="C38" s="6">
        <v>107059961</v>
      </c>
      <c r="D38" s="23">
        <v>114973730</v>
      </c>
      <c r="E38" s="24">
        <v>117570000</v>
      </c>
      <c r="F38" s="6">
        <v>114973730</v>
      </c>
      <c r="G38" s="25">
        <v>114973730</v>
      </c>
      <c r="H38" s="26">
        <v>114974</v>
      </c>
      <c r="I38" s="24">
        <v>115415000</v>
      </c>
      <c r="J38" s="6">
        <v>115415000</v>
      </c>
      <c r="K38" s="25">
        <v>115415000</v>
      </c>
    </row>
    <row r="39" spans="1:11" ht="13.5">
      <c r="A39" s="22" t="s">
        <v>42</v>
      </c>
      <c r="B39" s="6">
        <v>440999915</v>
      </c>
      <c r="C39" s="6">
        <v>456114234</v>
      </c>
      <c r="D39" s="23">
        <v>453292836</v>
      </c>
      <c r="E39" s="24">
        <v>460563000</v>
      </c>
      <c r="F39" s="6">
        <v>453292836</v>
      </c>
      <c r="G39" s="25">
        <v>453292836</v>
      </c>
      <c r="H39" s="26">
        <v>510829</v>
      </c>
      <c r="I39" s="24">
        <v>451179000</v>
      </c>
      <c r="J39" s="6">
        <v>451179000</v>
      </c>
      <c r="K39" s="25">
        <v>451179000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27952298</v>
      </c>
      <c r="C42" s="6">
        <v>29838854</v>
      </c>
      <c r="D42" s="23">
        <v>5976000</v>
      </c>
      <c r="E42" s="24">
        <v>9022000</v>
      </c>
      <c r="F42" s="6">
        <v>9965356</v>
      </c>
      <c r="G42" s="25">
        <v>9965356</v>
      </c>
      <c r="H42" s="26">
        <v>-707282452</v>
      </c>
      <c r="I42" s="24">
        <v>20075554</v>
      </c>
      <c r="J42" s="6">
        <v>20429016</v>
      </c>
      <c r="K42" s="25">
        <v>20614500</v>
      </c>
    </row>
    <row r="43" spans="1:11" ht="13.5">
      <c r="A43" s="22" t="s">
        <v>45</v>
      </c>
      <c r="B43" s="6">
        <v>-10479727</v>
      </c>
      <c r="C43" s="6">
        <v>-607000</v>
      </c>
      <c r="D43" s="23">
        <v>1399000</v>
      </c>
      <c r="E43" s="24">
        <v>-5768000</v>
      </c>
      <c r="F43" s="6">
        <v>-9412750</v>
      </c>
      <c r="G43" s="25">
        <v>-9412750</v>
      </c>
      <c r="H43" s="26">
        <v>796474722</v>
      </c>
      <c r="I43" s="24">
        <v>-1035000</v>
      </c>
      <c r="J43" s="6">
        <v>-1800000</v>
      </c>
      <c r="K43" s="25">
        <v>-2150000</v>
      </c>
    </row>
    <row r="44" spans="1:11" ht="13.5">
      <c r="A44" s="22" t="s">
        <v>46</v>
      </c>
      <c r="B44" s="6">
        <v>-1846000</v>
      </c>
      <c r="C44" s="6">
        <v>979882</v>
      </c>
      <c r="D44" s="23">
        <v>-622000</v>
      </c>
      <c r="E44" s="24">
        <v>-650000</v>
      </c>
      <c r="F44" s="6">
        <v>0</v>
      </c>
      <c r="G44" s="25">
        <v>0</v>
      </c>
      <c r="H44" s="26">
        <v>0</v>
      </c>
      <c r="I44" s="24">
        <v>-664000</v>
      </c>
      <c r="J44" s="6">
        <v>-398000</v>
      </c>
      <c r="K44" s="25">
        <v>-159000</v>
      </c>
    </row>
    <row r="45" spans="1:11" ht="13.5">
      <c r="A45" s="34" t="s">
        <v>47</v>
      </c>
      <c r="B45" s="7">
        <v>42771882</v>
      </c>
      <c r="C45" s="7">
        <v>72984354</v>
      </c>
      <c r="D45" s="64">
        <v>79737474</v>
      </c>
      <c r="E45" s="65">
        <v>97186000</v>
      </c>
      <c r="F45" s="7">
        <v>552606</v>
      </c>
      <c r="G45" s="66">
        <v>552606</v>
      </c>
      <c r="H45" s="67">
        <v>103679617</v>
      </c>
      <c r="I45" s="65">
        <v>54332554</v>
      </c>
      <c r="J45" s="7">
        <v>72563570</v>
      </c>
      <c r="K45" s="66">
        <v>90869070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42813393</v>
      </c>
      <c r="C48" s="6">
        <v>73025248</v>
      </c>
      <c r="D48" s="23">
        <v>79737174</v>
      </c>
      <c r="E48" s="24">
        <v>95686000</v>
      </c>
      <c r="F48" s="6">
        <v>79737174</v>
      </c>
      <c r="G48" s="25">
        <v>79737174</v>
      </c>
      <c r="H48" s="26">
        <v>156307</v>
      </c>
      <c r="I48" s="24">
        <v>120686000</v>
      </c>
      <c r="J48" s="6">
        <v>120686000</v>
      </c>
      <c r="K48" s="25">
        <v>120686000</v>
      </c>
    </row>
    <row r="49" spans="1:11" ht="13.5">
      <c r="A49" s="22" t="s">
        <v>50</v>
      </c>
      <c r="B49" s="6">
        <f>+B75</f>
        <v>18021056.29403465</v>
      </c>
      <c r="C49" s="6">
        <f aca="true" t="shared" si="6" ref="C49:K49">+C75</f>
        <v>627092.812537171</v>
      </c>
      <c r="D49" s="23">
        <f t="shared" si="6"/>
        <v>-24431518.864184916</v>
      </c>
      <c r="E49" s="24">
        <f t="shared" si="6"/>
        <v>1219454.8260140866</v>
      </c>
      <c r="F49" s="6">
        <f t="shared" si="6"/>
        <v>-237961533.2322749</v>
      </c>
      <c r="G49" s="25">
        <f t="shared" si="6"/>
        <v>-237961533.2322749</v>
      </c>
      <c r="H49" s="26">
        <f t="shared" si="6"/>
        <v>48026</v>
      </c>
      <c r="I49" s="24">
        <f t="shared" si="6"/>
        <v>-11854223.425312899</v>
      </c>
      <c r="J49" s="6">
        <f t="shared" si="6"/>
        <v>-11925562.066927984</v>
      </c>
      <c r="K49" s="25">
        <f t="shared" si="6"/>
        <v>-11987419.719215684</v>
      </c>
    </row>
    <row r="50" spans="1:11" ht="13.5">
      <c r="A50" s="34" t="s">
        <v>51</v>
      </c>
      <c r="B50" s="7">
        <f>+B48-B49</f>
        <v>24792336.70596535</v>
      </c>
      <c r="C50" s="7">
        <f aca="true" t="shared" si="7" ref="C50:K50">+C48-C49</f>
        <v>72398155.18746284</v>
      </c>
      <c r="D50" s="64">
        <f t="shared" si="7"/>
        <v>104168692.86418492</v>
      </c>
      <c r="E50" s="65">
        <f t="shared" si="7"/>
        <v>94466545.17398591</v>
      </c>
      <c r="F50" s="7">
        <f t="shared" si="7"/>
        <v>317698707.2322749</v>
      </c>
      <c r="G50" s="66">
        <f t="shared" si="7"/>
        <v>317698707.2322749</v>
      </c>
      <c r="H50" s="67">
        <f t="shared" si="7"/>
        <v>108281</v>
      </c>
      <c r="I50" s="65">
        <f t="shared" si="7"/>
        <v>132540223.4253129</v>
      </c>
      <c r="J50" s="7">
        <f t="shared" si="7"/>
        <v>132611562.06692798</v>
      </c>
      <c r="K50" s="66">
        <f t="shared" si="7"/>
        <v>132673419.71921569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501770800</v>
      </c>
      <c r="C53" s="6">
        <v>499858000</v>
      </c>
      <c r="D53" s="23">
        <v>468362000</v>
      </c>
      <c r="E53" s="24">
        <v>503351000</v>
      </c>
      <c r="F53" s="6">
        <v>504464750</v>
      </c>
      <c r="G53" s="25">
        <v>504464750</v>
      </c>
      <c r="H53" s="26">
        <v>495051000</v>
      </c>
      <c r="I53" s="24">
        <v>450051000</v>
      </c>
      <c r="J53" s="6">
        <v>450051000</v>
      </c>
      <c r="K53" s="25">
        <v>450051000</v>
      </c>
    </row>
    <row r="54" spans="1:11" ht="13.5">
      <c r="A54" s="22" t="s">
        <v>104</v>
      </c>
      <c r="B54" s="6">
        <v>9028527</v>
      </c>
      <c r="C54" s="6">
        <v>5161364</v>
      </c>
      <c r="D54" s="23">
        <v>4830626</v>
      </c>
      <c r="E54" s="24">
        <v>8322033</v>
      </c>
      <c r="F54" s="6">
        <v>6800000</v>
      </c>
      <c r="G54" s="25">
        <v>6800000</v>
      </c>
      <c r="H54" s="26">
        <v>0</v>
      </c>
      <c r="I54" s="24">
        <v>6800000</v>
      </c>
      <c r="J54" s="6">
        <v>6460000</v>
      </c>
      <c r="K54" s="25">
        <v>6136998</v>
      </c>
    </row>
    <row r="55" spans="1:11" ht="13.5">
      <c r="A55" s="22" t="s">
        <v>54</v>
      </c>
      <c r="B55" s="6">
        <v>0</v>
      </c>
      <c r="C55" s="6">
        <v>299000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2337000</v>
      </c>
      <c r="C56" s="6">
        <v>2957000</v>
      </c>
      <c r="D56" s="23">
        <v>2957000</v>
      </c>
      <c r="E56" s="24">
        <v>0</v>
      </c>
      <c r="F56" s="6">
        <v>0</v>
      </c>
      <c r="G56" s="25">
        <v>0</v>
      </c>
      <c r="H56" s="26">
        <v>0</v>
      </c>
      <c r="I56" s="24">
        <v>7970170</v>
      </c>
      <c r="J56" s="6">
        <v>8479770</v>
      </c>
      <c r="K56" s="25">
        <v>8987800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0.6498750513382542</v>
      </c>
      <c r="C70" s="5">
        <f aca="true" t="shared" si="8" ref="C70:K70">IF(ISERROR(C71/C72),0,(C71/C72))</f>
        <v>1.0483728241198425</v>
      </c>
      <c r="D70" s="5">
        <f t="shared" si="8"/>
        <v>0.8317231599055308</v>
      </c>
      <c r="E70" s="5">
        <f t="shared" si="8"/>
        <v>0.9343133709898015</v>
      </c>
      <c r="F70" s="5">
        <f t="shared" si="8"/>
        <v>4.078196337148109</v>
      </c>
      <c r="G70" s="5">
        <f t="shared" si="8"/>
        <v>4.078196337148109</v>
      </c>
      <c r="H70" s="5">
        <f t="shared" si="8"/>
        <v>0</v>
      </c>
      <c r="I70" s="5">
        <f t="shared" si="8"/>
        <v>0.9956406085897187</v>
      </c>
      <c r="J70" s="5">
        <f t="shared" si="8"/>
        <v>0.9971160717048186</v>
      </c>
      <c r="K70" s="5">
        <f t="shared" si="8"/>
        <v>0.998395444037553</v>
      </c>
    </row>
    <row r="71" spans="1:11" ht="12.75" hidden="1">
      <c r="A71" s="1" t="s">
        <v>110</v>
      </c>
      <c r="B71" s="1">
        <f>+B83</f>
        <v>91895761</v>
      </c>
      <c r="C71" s="1">
        <f aca="true" t="shared" si="9" ref="C71:K71">+C83</f>
        <v>148058054</v>
      </c>
      <c r="D71" s="1">
        <f t="shared" si="9"/>
        <v>129870000</v>
      </c>
      <c r="E71" s="1">
        <f t="shared" si="9"/>
        <v>125438000</v>
      </c>
      <c r="F71" s="1">
        <f t="shared" si="9"/>
        <v>155436000</v>
      </c>
      <c r="G71" s="1">
        <f t="shared" si="9"/>
        <v>155436000</v>
      </c>
      <c r="H71" s="1">
        <f t="shared" si="9"/>
        <v>71674597</v>
      </c>
      <c r="I71" s="1">
        <f t="shared" si="9"/>
        <v>155589878</v>
      </c>
      <c r="J71" s="1">
        <f t="shared" si="9"/>
        <v>166391831</v>
      </c>
      <c r="K71" s="1">
        <f t="shared" si="9"/>
        <v>175000266</v>
      </c>
    </row>
    <row r="72" spans="1:11" ht="12.75" hidden="1">
      <c r="A72" s="1" t="s">
        <v>111</v>
      </c>
      <c r="B72" s="1">
        <f>+B77</f>
        <v>141405276</v>
      </c>
      <c r="C72" s="1">
        <f aca="true" t="shared" si="10" ref="C72:K72">+C77</f>
        <v>141226528</v>
      </c>
      <c r="D72" s="1">
        <f t="shared" si="10"/>
        <v>156145706</v>
      </c>
      <c r="E72" s="1">
        <f t="shared" si="10"/>
        <v>134256882</v>
      </c>
      <c r="F72" s="1">
        <f t="shared" si="10"/>
        <v>38113908</v>
      </c>
      <c r="G72" s="1">
        <f t="shared" si="10"/>
        <v>38113908</v>
      </c>
      <c r="H72" s="1">
        <f t="shared" si="10"/>
        <v>0</v>
      </c>
      <c r="I72" s="1">
        <f t="shared" si="10"/>
        <v>156271125</v>
      </c>
      <c r="J72" s="1">
        <f t="shared" si="10"/>
        <v>166873081</v>
      </c>
      <c r="K72" s="1">
        <f t="shared" si="10"/>
        <v>175281515</v>
      </c>
    </row>
    <row r="73" spans="1:11" ht="12.75" hidden="1">
      <c r="A73" s="1" t="s">
        <v>112</v>
      </c>
      <c r="B73" s="1">
        <f>+B74</f>
        <v>9636965.833333332</v>
      </c>
      <c r="C73" s="1">
        <f aca="true" t="shared" si="11" ref="C73:K73">+(C78+C80+C81+C82)-(B78+B80+B81+B82)</f>
        <v>3033449</v>
      </c>
      <c r="D73" s="1">
        <f t="shared" si="11"/>
        <v>12677387</v>
      </c>
      <c r="E73" s="1">
        <f t="shared" si="11"/>
        <v>-17299776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-68122851</v>
      </c>
      <c r="I73" s="1">
        <f>+(I78+I80+I81+I82)-(E78+E80+E81+E82)</f>
        <v>1000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113</v>
      </c>
      <c r="B74" s="1">
        <f>+TREND(C74:E74)</f>
        <v>9636965.833333332</v>
      </c>
      <c r="C74" s="1">
        <f>+C73</f>
        <v>3033449</v>
      </c>
      <c r="D74" s="1">
        <f aca="true" t="shared" si="12" ref="D74:K74">+D73</f>
        <v>12677387</v>
      </c>
      <c r="E74" s="1">
        <f t="shared" si="12"/>
        <v>-17299776</v>
      </c>
      <c r="F74" s="1">
        <f t="shared" si="12"/>
        <v>0</v>
      </c>
      <c r="G74" s="1">
        <f t="shared" si="12"/>
        <v>0</v>
      </c>
      <c r="H74" s="1">
        <f t="shared" si="12"/>
        <v>-68122851</v>
      </c>
      <c r="I74" s="1">
        <f t="shared" si="12"/>
        <v>1000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114</v>
      </c>
      <c r="B75" s="1">
        <f>+B84-(((B80+B81+B78)*B70)-B79)</f>
        <v>18021056.29403465</v>
      </c>
      <c r="C75" s="1">
        <f aca="true" t="shared" si="13" ref="C75:K75">+C84-(((C80+C81+C78)*C70)-C79)</f>
        <v>627092.812537171</v>
      </c>
      <c r="D75" s="1">
        <f t="shared" si="13"/>
        <v>-24431518.864184916</v>
      </c>
      <c r="E75" s="1">
        <f t="shared" si="13"/>
        <v>1219454.8260140866</v>
      </c>
      <c r="F75" s="1">
        <f t="shared" si="13"/>
        <v>-237961533.2322749</v>
      </c>
      <c r="G75" s="1">
        <f t="shared" si="13"/>
        <v>-237961533.2322749</v>
      </c>
      <c r="H75" s="1">
        <f t="shared" si="13"/>
        <v>48026</v>
      </c>
      <c r="I75" s="1">
        <f t="shared" si="13"/>
        <v>-11854223.425312899</v>
      </c>
      <c r="J75" s="1">
        <f t="shared" si="13"/>
        <v>-11925562.066927984</v>
      </c>
      <c r="K75" s="1">
        <f t="shared" si="13"/>
        <v>-11987419.719215684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141405276</v>
      </c>
      <c r="C77" s="3">
        <v>141226528</v>
      </c>
      <c r="D77" s="3">
        <v>156145706</v>
      </c>
      <c r="E77" s="3">
        <v>134256882</v>
      </c>
      <c r="F77" s="3">
        <v>38113908</v>
      </c>
      <c r="G77" s="3">
        <v>38113908</v>
      </c>
      <c r="H77" s="3">
        <v>0</v>
      </c>
      <c r="I77" s="3">
        <v>156271125</v>
      </c>
      <c r="J77" s="3">
        <v>166873081</v>
      </c>
      <c r="K77" s="3">
        <v>175281515</v>
      </c>
    </row>
    <row r="78" spans="1:11" ht="12.75" hidden="1">
      <c r="A78" s="2" t="s">
        <v>65</v>
      </c>
      <c r="B78" s="3">
        <v>44737781</v>
      </c>
      <c r="C78" s="3">
        <v>42258702</v>
      </c>
      <c r="D78" s="3">
        <v>47487458</v>
      </c>
      <c r="E78" s="3">
        <v>37190000</v>
      </c>
      <c r="F78" s="3">
        <v>47487458</v>
      </c>
      <c r="G78" s="3">
        <v>47487458</v>
      </c>
      <c r="H78" s="3">
        <v>47487</v>
      </c>
      <c r="I78" s="3">
        <v>37190000</v>
      </c>
      <c r="J78" s="3">
        <v>37190000</v>
      </c>
      <c r="K78" s="3">
        <v>37190000</v>
      </c>
    </row>
    <row r="79" spans="1:11" ht="12.75" hidden="1">
      <c r="A79" s="2" t="s">
        <v>66</v>
      </c>
      <c r="B79" s="3">
        <v>42949800</v>
      </c>
      <c r="C79" s="3">
        <v>48713565</v>
      </c>
      <c r="D79" s="3">
        <v>30277988</v>
      </c>
      <c r="E79" s="3">
        <v>44745600</v>
      </c>
      <c r="F79" s="3">
        <v>30296129</v>
      </c>
      <c r="G79" s="3">
        <v>30296129</v>
      </c>
      <c r="H79" s="3">
        <v>48026</v>
      </c>
      <c r="I79" s="3">
        <v>36285000</v>
      </c>
      <c r="J79" s="3">
        <v>36285000</v>
      </c>
      <c r="K79" s="3">
        <v>36285000</v>
      </c>
    </row>
    <row r="80" spans="1:11" ht="12.75" hidden="1">
      <c r="A80" s="2" t="s">
        <v>67</v>
      </c>
      <c r="B80" s="3">
        <v>3325868</v>
      </c>
      <c r="C80" s="3">
        <v>6559548</v>
      </c>
      <c r="D80" s="3">
        <v>14440466</v>
      </c>
      <c r="E80" s="3">
        <v>6757000</v>
      </c>
      <c r="F80" s="3">
        <v>16446187</v>
      </c>
      <c r="G80" s="3">
        <v>16446187</v>
      </c>
      <c r="H80" s="3">
        <v>10034</v>
      </c>
      <c r="I80" s="3">
        <v>6758000</v>
      </c>
      <c r="J80" s="3">
        <v>6758000</v>
      </c>
      <c r="K80" s="3">
        <v>6758000</v>
      </c>
    </row>
    <row r="81" spans="1:11" ht="12.75" hidden="1">
      <c r="A81" s="2" t="s">
        <v>68</v>
      </c>
      <c r="B81" s="3">
        <v>1754764</v>
      </c>
      <c r="C81" s="3">
        <v>4152860</v>
      </c>
      <c r="D81" s="3">
        <v>3850582</v>
      </c>
      <c r="E81" s="3">
        <v>4402000</v>
      </c>
      <c r="F81" s="3">
        <v>1844861</v>
      </c>
      <c r="G81" s="3">
        <v>1844861</v>
      </c>
      <c r="H81" s="3">
        <v>0</v>
      </c>
      <c r="I81" s="3">
        <v>4402000</v>
      </c>
      <c r="J81" s="3">
        <v>4402000</v>
      </c>
      <c r="K81" s="3">
        <v>4402000</v>
      </c>
    </row>
    <row r="82" spans="1:11" ht="12.75" hidden="1">
      <c r="A82" s="2" t="s">
        <v>69</v>
      </c>
      <c r="B82" s="3">
        <v>2653527</v>
      </c>
      <c r="C82" s="3">
        <v>2534279</v>
      </c>
      <c r="D82" s="3">
        <v>2404270</v>
      </c>
      <c r="E82" s="3">
        <v>2534000</v>
      </c>
      <c r="F82" s="3">
        <v>2404270</v>
      </c>
      <c r="G82" s="3">
        <v>2404270</v>
      </c>
      <c r="H82" s="3">
        <v>2404</v>
      </c>
      <c r="I82" s="3">
        <v>2534000</v>
      </c>
      <c r="J82" s="3">
        <v>2534000</v>
      </c>
      <c r="K82" s="3">
        <v>2534000</v>
      </c>
    </row>
    <row r="83" spans="1:11" ht="12.75" hidden="1">
      <c r="A83" s="2" t="s">
        <v>70</v>
      </c>
      <c r="B83" s="3">
        <v>91895761</v>
      </c>
      <c r="C83" s="3">
        <v>148058054</v>
      </c>
      <c r="D83" s="3">
        <v>129870000</v>
      </c>
      <c r="E83" s="3">
        <v>125438000</v>
      </c>
      <c r="F83" s="3">
        <v>155436000</v>
      </c>
      <c r="G83" s="3">
        <v>155436000</v>
      </c>
      <c r="H83" s="3">
        <v>71674597</v>
      </c>
      <c r="I83" s="3">
        <v>155589878</v>
      </c>
      <c r="J83" s="3">
        <v>166391831</v>
      </c>
      <c r="K83" s="3">
        <v>175000266</v>
      </c>
    </row>
    <row r="84" spans="1:11" ht="12.75" hidden="1">
      <c r="A84" s="2" t="s">
        <v>71</v>
      </c>
      <c r="B84" s="3">
        <v>7447000</v>
      </c>
      <c r="C84" s="3">
        <v>7447000</v>
      </c>
      <c r="D84" s="3">
        <v>0</v>
      </c>
      <c r="E84" s="3">
        <v>1646972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1949763</v>
      </c>
      <c r="C5" s="6">
        <v>2311724</v>
      </c>
      <c r="D5" s="23">
        <v>0</v>
      </c>
      <c r="E5" s="24">
        <v>2937900</v>
      </c>
      <c r="F5" s="6">
        <v>2590000</v>
      </c>
      <c r="G5" s="25">
        <v>2590000</v>
      </c>
      <c r="H5" s="26">
        <v>0</v>
      </c>
      <c r="I5" s="24">
        <v>2992939</v>
      </c>
      <c r="J5" s="6">
        <v>3169504</v>
      </c>
      <c r="K5" s="25">
        <v>3347068</v>
      </c>
    </row>
    <row r="6" spans="1:11" ht="13.5">
      <c r="A6" s="22" t="s">
        <v>18</v>
      </c>
      <c r="B6" s="6">
        <v>11305371</v>
      </c>
      <c r="C6" s="6">
        <v>11815881</v>
      </c>
      <c r="D6" s="23">
        <v>0</v>
      </c>
      <c r="E6" s="24">
        <v>16437800</v>
      </c>
      <c r="F6" s="6">
        <v>14294100</v>
      </c>
      <c r="G6" s="25">
        <v>14294100</v>
      </c>
      <c r="H6" s="26">
        <v>0</v>
      </c>
      <c r="I6" s="24">
        <v>17833361</v>
      </c>
      <c r="J6" s="6">
        <v>18885490</v>
      </c>
      <c r="K6" s="25">
        <v>19942820</v>
      </c>
    </row>
    <row r="7" spans="1:11" ht="13.5">
      <c r="A7" s="22" t="s">
        <v>19</v>
      </c>
      <c r="B7" s="6">
        <v>520802</v>
      </c>
      <c r="C7" s="6">
        <v>658940</v>
      </c>
      <c r="D7" s="23">
        <v>0</v>
      </c>
      <c r="E7" s="24">
        <v>492600</v>
      </c>
      <c r="F7" s="6">
        <v>466500</v>
      </c>
      <c r="G7" s="25">
        <v>466500</v>
      </c>
      <c r="H7" s="26">
        <v>0</v>
      </c>
      <c r="I7" s="24">
        <v>651800</v>
      </c>
      <c r="J7" s="6">
        <v>690300</v>
      </c>
      <c r="K7" s="25">
        <v>729000</v>
      </c>
    </row>
    <row r="8" spans="1:11" ht="13.5">
      <c r="A8" s="22" t="s">
        <v>20</v>
      </c>
      <c r="B8" s="6">
        <v>9754284</v>
      </c>
      <c r="C8" s="6">
        <v>783282</v>
      </c>
      <c r="D8" s="23">
        <v>0</v>
      </c>
      <c r="E8" s="24">
        <v>15656100</v>
      </c>
      <c r="F8" s="6">
        <v>16778650</v>
      </c>
      <c r="G8" s="25">
        <v>16778650</v>
      </c>
      <c r="H8" s="26">
        <v>0</v>
      </c>
      <c r="I8" s="24">
        <v>16840900</v>
      </c>
      <c r="J8" s="6">
        <v>16231699</v>
      </c>
      <c r="K8" s="25">
        <v>16504500</v>
      </c>
    </row>
    <row r="9" spans="1:11" ht="13.5">
      <c r="A9" s="22" t="s">
        <v>21</v>
      </c>
      <c r="B9" s="6">
        <v>4984907</v>
      </c>
      <c r="C9" s="6">
        <v>20177819</v>
      </c>
      <c r="D9" s="23">
        <v>0</v>
      </c>
      <c r="E9" s="24">
        <v>5407800</v>
      </c>
      <c r="F9" s="6">
        <v>5567537</v>
      </c>
      <c r="G9" s="25">
        <v>5567537</v>
      </c>
      <c r="H9" s="26">
        <v>0</v>
      </c>
      <c r="I9" s="24">
        <v>29658200</v>
      </c>
      <c r="J9" s="6">
        <v>31407900</v>
      </c>
      <c r="K9" s="25">
        <v>33166699</v>
      </c>
    </row>
    <row r="10" spans="1:11" ht="25.5">
      <c r="A10" s="27" t="s">
        <v>103</v>
      </c>
      <c r="B10" s="28">
        <f>SUM(B5:B9)</f>
        <v>28515127</v>
      </c>
      <c r="C10" s="29">
        <f aca="true" t="shared" si="0" ref="C10:K10">SUM(C5:C9)</f>
        <v>35747646</v>
      </c>
      <c r="D10" s="30">
        <f t="shared" si="0"/>
        <v>0</v>
      </c>
      <c r="E10" s="28">
        <f t="shared" si="0"/>
        <v>40932200</v>
      </c>
      <c r="F10" s="29">
        <f t="shared" si="0"/>
        <v>39696787</v>
      </c>
      <c r="G10" s="31">
        <f t="shared" si="0"/>
        <v>39696787</v>
      </c>
      <c r="H10" s="32">
        <f t="shared" si="0"/>
        <v>0</v>
      </c>
      <c r="I10" s="28">
        <f t="shared" si="0"/>
        <v>67977200</v>
      </c>
      <c r="J10" s="29">
        <f t="shared" si="0"/>
        <v>70384893</v>
      </c>
      <c r="K10" s="31">
        <f t="shared" si="0"/>
        <v>73690087</v>
      </c>
    </row>
    <row r="11" spans="1:11" ht="13.5">
      <c r="A11" s="22" t="s">
        <v>22</v>
      </c>
      <c r="B11" s="6">
        <v>8265074</v>
      </c>
      <c r="C11" s="6">
        <v>9592126</v>
      </c>
      <c r="D11" s="23">
        <v>0</v>
      </c>
      <c r="E11" s="24">
        <v>13789500</v>
      </c>
      <c r="F11" s="6">
        <v>12977995</v>
      </c>
      <c r="G11" s="25">
        <v>12977995</v>
      </c>
      <c r="H11" s="26">
        <v>0</v>
      </c>
      <c r="I11" s="24">
        <v>17096300</v>
      </c>
      <c r="J11" s="6">
        <v>18147500</v>
      </c>
      <c r="K11" s="25">
        <v>19208099</v>
      </c>
    </row>
    <row r="12" spans="1:11" ht="13.5">
      <c r="A12" s="22" t="s">
        <v>23</v>
      </c>
      <c r="B12" s="6">
        <v>1972619</v>
      </c>
      <c r="C12" s="6">
        <v>2144267</v>
      </c>
      <c r="D12" s="23">
        <v>0</v>
      </c>
      <c r="E12" s="24">
        <v>2336200</v>
      </c>
      <c r="F12" s="6">
        <v>2249000</v>
      </c>
      <c r="G12" s="25">
        <v>2249000</v>
      </c>
      <c r="H12" s="26">
        <v>0</v>
      </c>
      <c r="I12" s="24">
        <v>2601000</v>
      </c>
      <c r="J12" s="6">
        <v>2760620</v>
      </c>
      <c r="K12" s="25">
        <v>2921682</v>
      </c>
    </row>
    <row r="13" spans="1:11" ht="13.5">
      <c r="A13" s="22" t="s">
        <v>104</v>
      </c>
      <c r="B13" s="6">
        <v>9928683</v>
      </c>
      <c r="C13" s="6">
        <v>7938921</v>
      </c>
      <c r="D13" s="23">
        <v>0</v>
      </c>
      <c r="E13" s="24">
        <v>12159900</v>
      </c>
      <c r="F13" s="6">
        <v>11485900</v>
      </c>
      <c r="G13" s="25">
        <v>11485900</v>
      </c>
      <c r="H13" s="26">
        <v>0</v>
      </c>
      <c r="I13" s="24">
        <v>9520700</v>
      </c>
      <c r="J13" s="6">
        <v>10082381</v>
      </c>
      <c r="K13" s="25">
        <v>10646819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4781653</v>
      </c>
      <c r="C15" s="6">
        <v>5676814</v>
      </c>
      <c r="D15" s="23">
        <v>0</v>
      </c>
      <c r="E15" s="24">
        <v>6522800</v>
      </c>
      <c r="F15" s="6">
        <v>6300000</v>
      </c>
      <c r="G15" s="25">
        <v>6300000</v>
      </c>
      <c r="H15" s="26">
        <v>0</v>
      </c>
      <c r="I15" s="24">
        <v>6522800</v>
      </c>
      <c r="J15" s="6">
        <v>6907600</v>
      </c>
      <c r="K15" s="25">
        <v>7294400</v>
      </c>
    </row>
    <row r="16" spans="1:11" ht="13.5">
      <c r="A16" s="33" t="s">
        <v>26</v>
      </c>
      <c r="B16" s="6">
        <v>1074272</v>
      </c>
      <c r="C16" s="6">
        <v>1236766</v>
      </c>
      <c r="D16" s="23">
        <v>0</v>
      </c>
      <c r="E16" s="24">
        <v>4214900</v>
      </c>
      <c r="F16" s="6">
        <v>3983180</v>
      </c>
      <c r="G16" s="25">
        <v>3983180</v>
      </c>
      <c r="H16" s="26">
        <v>0</v>
      </c>
      <c r="I16" s="24">
        <v>4231400</v>
      </c>
      <c r="J16" s="6">
        <v>4481100</v>
      </c>
      <c r="K16" s="25">
        <v>4731900</v>
      </c>
    </row>
    <row r="17" spans="1:11" ht="13.5">
      <c r="A17" s="22" t="s">
        <v>27</v>
      </c>
      <c r="B17" s="6">
        <v>10569290</v>
      </c>
      <c r="C17" s="6">
        <v>17891581</v>
      </c>
      <c r="D17" s="23">
        <v>0</v>
      </c>
      <c r="E17" s="24">
        <v>11929300</v>
      </c>
      <c r="F17" s="6">
        <v>12744567</v>
      </c>
      <c r="G17" s="25">
        <v>12744567</v>
      </c>
      <c r="H17" s="26">
        <v>0</v>
      </c>
      <c r="I17" s="24">
        <v>37563700</v>
      </c>
      <c r="J17" s="6">
        <v>38773500</v>
      </c>
      <c r="K17" s="25">
        <v>40999701</v>
      </c>
    </row>
    <row r="18" spans="1:11" ht="13.5">
      <c r="A18" s="34" t="s">
        <v>28</v>
      </c>
      <c r="B18" s="35">
        <f>SUM(B11:B17)</f>
        <v>36591591</v>
      </c>
      <c r="C18" s="36">
        <f aca="true" t="shared" si="1" ref="C18:K18">SUM(C11:C17)</f>
        <v>44480475</v>
      </c>
      <c r="D18" s="37">
        <f t="shared" si="1"/>
        <v>0</v>
      </c>
      <c r="E18" s="35">
        <f t="shared" si="1"/>
        <v>50952600</v>
      </c>
      <c r="F18" s="36">
        <f t="shared" si="1"/>
        <v>49740642</v>
      </c>
      <c r="G18" s="38">
        <f t="shared" si="1"/>
        <v>49740642</v>
      </c>
      <c r="H18" s="39">
        <f t="shared" si="1"/>
        <v>0</v>
      </c>
      <c r="I18" s="35">
        <f t="shared" si="1"/>
        <v>77535900</v>
      </c>
      <c r="J18" s="36">
        <f t="shared" si="1"/>
        <v>81152701</v>
      </c>
      <c r="K18" s="38">
        <f t="shared" si="1"/>
        <v>85802601</v>
      </c>
    </row>
    <row r="19" spans="1:11" ht="13.5">
      <c r="A19" s="34" t="s">
        <v>29</v>
      </c>
      <c r="B19" s="40">
        <f>+B10-B18</f>
        <v>-8076464</v>
      </c>
      <c r="C19" s="41">
        <f aca="true" t="shared" si="2" ref="C19:K19">+C10-C18</f>
        <v>-8732829</v>
      </c>
      <c r="D19" s="42">
        <f t="shared" si="2"/>
        <v>0</v>
      </c>
      <c r="E19" s="40">
        <f t="shared" si="2"/>
        <v>-10020400</v>
      </c>
      <c r="F19" s="41">
        <f t="shared" si="2"/>
        <v>-10043855</v>
      </c>
      <c r="G19" s="43">
        <f t="shared" si="2"/>
        <v>-10043855</v>
      </c>
      <c r="H19" s="44">
        <f t="shared" si="2"/>
        <v>0</v>
      </c>
      <c r="I19" s="40">
        <f t="shared" si="2"/>
        <v>-9558700</v>
      </c>
      <c r="J19" s="41">
        <f t="shared" si="2"/>
        <v>-10767808</v>
      </c>
      <c r="K19" s="43">
        <f t="shared" si="2"/>
        <v>-12112514</v>
      </c>
    </row>
    <row r="20" spans="1:11" ht="13.5">
      <c r="A20" s="22" t="s">
        <v>30</v>
      </c>
      <c r="B20" s="24">
        <v>9083155</v>
      </c>
      <c r="C20" s="6">
        <v>8194000</v>
      </c>
      <c r="D20" s="23">
        <v>0</v>
      </c>
      <c r="E20" s="24">
        <v>11893000</v>
      </c>
      <c r="F20" s="6">
        <v>11943000</v>
      </c>
      <c r="G20" s="25">
        <v>11943000</v>
      </c>
      <c r="H20" s="26">
        <v>0</v>
      </c>
      <c r="I20" s="24">
        <v>27082000</v>
      </c>
      <c r="J20" s="6">
        <v>9629000</v>
      </c>
      <c r="K20" s="25">
        <v>11730000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1006691</v>
      </c>
      <c r="C22" s="52">
        <f aca="true" t="shared" si="3" ref="C22:K22">SUM(C19:C21)</f>
        <v>-538829</v>
      </c>
      <c r="D22" s="53">
        <f t="shared" si="3"/>
        <v>0</v>
      </c>
      <c r="E22" s="51">
        <f t="shared" si="3"/>
        <v>1872600</v>
      </c>
      <c r="F22" s="52">
        <f t="shared" si="3"/>
        <v>1899145</v>
      </c>
      <c r="G22" s="54">
        <f t="shared" si="3"/>
        <v>1899145</v>
      </c>
      <c r="H22" s="55">
        <f t="shared" si="3"/>
        <v>0</v>
      </c>
      <c r="I22" s="51">
        <f t="shared" si="3"/>
        <v>17523300</v>
      </c>
      <c r="J22" s="52">
        <f t="shared" si="3"/>
        <v>-1138808</v>
      </c>
      <c r="K22" s="54">
        <f t="shared" si="3"/>
        <v>-382514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1006691</v>
      </c>
      <c r="C24" s="41">
        <f aca="true" t="shared" si="4" ref="C24:K24">SUM(C22:C23)</f>
        <v>-538829</v>
      </c>
      <c r="D24" s="42">
        <f t="shared" si="4"/>
        <v>0</v>
      </c>
      <c r="E24" s="40">
        <f t="shared" si="4"/>
        <v>1872600</v>
      </c>
      <c r="F24" s="41">
        <f t="shared" si="4"/>
        <v>1899145</v>
      </c>
      <c r="G24" s="43">
        <f t="shared" si="4"/>
        <v>1899145</v>
      </c>
      <c r="H24" s="44">
        <f t="shared" si="4"/>
        <v>0</v>
      </c>
      <c r="I24" s="40">
        <f t="shared" si="4"/>
        <v>17523300</v>
      </c>
      <c r="J24" s="41">
        <f t="shared" si="4"/>
        <v>-1138808</v>
      </c>
      <c r="K24" s="43">
        <f t="shared" si="4"/>
        <v>-382514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10244703</v>
      </c>
      <c r="C27" s="7">
        <v>10180650</v>
      </c>
      <c r="D27" s="64">
        <v>0</v>
      </c>
      <c r="E27" s="65">
        <v>11978800</v>
      </c>
      <c r="F27" s="7">
        <v>45270577</v>
      </c>
      <c r="G27" s="66">
        <v>45270577</v>
      </c>
      <c r="H27" s="67">
        <v>0</v>
      </c>
      <c r="I27" s="65">
        <v>26182000</v>
      </c>
      <c r="J27" s="7">
        <v>9764000</v>
      </c>
      <c r="K27" s="66">
        <v>11067000</v>
      </c>
    </row>
    <row r="28" spans="1:11" ht="13.5">
      <c r="A28" s="68" t="s">
        <v>30</v>
      </c>
      <c r="B28" s="6">
        <v>9788934</v>
      </c>
      <c r="C28" s="6">
        <v>5982170</v>
      </c>
      <c r="D28" s="23">
        <v>0</v>
      </c>
      <c r="E28" s="24">
        <v>11280800</v>
      </c>
      <c r="F28" s="6">
        <v>44555147</v>
      </c>
      <c r="G28" s="25">
        <v>44555147</v>
      </c>
      <c r="H28" s="26">
        <v>0</v>
      </c>
      <c r="I28" s="24">
        <v>25291000</v>
      </c>
      <c r="J28" s="6">
        <v>9728000</v>
      </c>
      <c r="K28" s="25">
        <v>11031000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891000</v>
      </c>
      <c r="J29" s="6">
        <v>36000</v>
      </c>
      <c r="K29" s="25">
        <v>36000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455769</v>
      </c>
      <c r="C31" s="6">
        <v>4198480</v>
      </c>
      <c r="D31" s="23">
        <v>0</v>
      </c>
      <c r="E31" s="24">
        <v>698000</v>
      </c>
      <c r="F31" s="6">
        <v>715430</v>
      </c>
      <c r="G31" s="25">
        <v>715430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10244703</v>
      </c>
      <c r="C32" s="7">
        <f aca="true" t="shared" si="5" ref="C32:K32">SUM(C28:C31)</f>
        <v>10180650</v>
      </c>
      <c r="D32" s="64">
        <f t="shared" si="5"/>
        <v>0</v>
      </c>
      <c r="E32" s="65">
        <f t="shared" si="5"/>
        <v>11978800</v>
      </c>
      <c r="F32" s="7">
        <f t="shared" si="5"/>
        <v>45270577</v>
      </c>
      <c r="G32" s="66">
        <f t="shared" si="5"/>
        <v>45270577</v>
      </c>
      <c r="H32" s="67">
        <f t="shared" si="5"/>
        <v>0</v>
      </c>
      <c r="I32" s="65">
        <f t="shared" si="5"/>
        <v>26182000</v>
      </c>
      <c r="J32" s="7">
        <f t="shared" si="5"/>
        <v>9764000</v>
      </c>
      <c r="K32" s="66">
        <f t="shared" si="5"/>
        <v>11067000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14775538</v>
      </c>
      <c r="C35" s="6">
        <v>13322023</v>
      </c>
      <c r="D35" s="23">
        <v>0</v>
      </c>
      <c r="E35" s="24">
        <v>17528507</v>
      </c>
      <c r="F35" s="6">
        <v>17528507</v>
      </c>
      <c r="G35" s="25">
        <v>17528507</v>
      </c>
      <c r="H35" s="26">
        <v>18790260</v>
      </c>
      <c r="I35" s="24">
        <v>0</v>
      </c>
      <c r="J35" s="6">
        <v>0</v>
      </c>
      <c r="K35" s="25">
        <v>0</v>
      </c>
    </row>
    <row r="36" spans="1:11" ht="13.5">
      <c r="A36" s="22" t="s">
        <v>39</v>
      </c>
      <c r="B36" s="6">
        <v>143794942</v>
      </c>
      <c r="C36" s="6">
        <v>152008067</v>
      </c>
      <c r="D36" s="23">
        <v>0</v>
      </c>
      <c r="E36" s="24">
        <v>152241185</v>
      </c>
      <c r="F36" s="6">
        <v>152241185</v>
      </c>
      <c r="G36" s="25">
        <v>152241185</v>
      </c>
      <c r="H36" s="26">
        <v>163339525</v>
      </c>
      <c r="I36" s="24">
        <v>0</v>
      </c>
      <c r="J36" s="6">
        <v>0</v>
      </c>
      <c r="K36" s="25">
        <v>0</v>
      </c>
    </row>
    <row r="37" spans="1:11" ht="13.5">
      <c r="A37" s="22" t="s">
        <v>40</v>
      </c>
      <c r="B37" s="6">
        <v>6145413</v>
      </c>
      <c r="C37" s="6">
        <v>7208183</v>
      </c>
      <c r="D37" s="23">
        <v>0</v>
      </c>
      <c r="E37" s="24">
        <v>8219476</v>
      </c>
      <c r="F37" s="6">
        <v>8219476</v>
      </c>
      <c r="G37" s="25">
        <v>8219476</v>
      </c>
      <c r="H37" s="26">
        <v>19540085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7299602</v>
      </c>
      <c r="C38" s="6">
        <v>8350710</v>
      </c>
      <c r="D38" s="23">
        <v>0</v>
      </c>
      <c r="E38" s="24">
        <v>8303181</v>
      </c>
      <c r="F38" s="6">
        <v>8303181</v>
      </c>
      <c r="G38" s="25">
        <v>8303181</v>
      </c>
      <c r="H38" s="26">
        <v>4159179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145125465</v>
      </c>
      <c r="C39" s="6">
        <v>149771197</v>
      </c>
      <c r="D39" s="23">
        <v>0</v>
      </c>
      <c r="E39" s="24">
        <v>153247035</v>
      </c>
      <c r="F39" s="6">
        <v>153247035</v>
      </c>
      <c r="G39" s="25">
        <v>153247035</v>
      </c>
      <c r="H39" s="26">
        <v>158430519</v>
      </c>
      <c r="I39" s="24">
        <v>0</v>
      </c>
      <c r="J39" s="6">
        <v>0</v>
      </c>
      <c r="K39" s="25">
        <v>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12485637</v>
      </c>
      <c r="C42" s="6">
        <v>8961279</v>
      </c>
      <c r="D42" s="23">
        <v>0</v>
      </c>
      <c r="E42" s="24">
        <v>12955434</v>
      </c>
      <c r="F42" s="6">
        <v>12490456</v>
      </c>
      <c r="G42" s="25">
        <v>12490456</v>
      </c>
      <c r="H42" s="26">
        <v>24505670</v>
      </c>
      <c r="I42" s="24">
        <v>12948666</v>
      </c>
      <c r="J42" s="6">
        <v>9274300</v>
      </c>
      <c r="K42" s="25">
        <v>17662300</v>
      </c>
    </row>
    <row r="43" spans="1:11" ht="13.5">
      <c r="A43" s="22" t="s">
        <v>45</v>
      </c>
      <c r="B43" s="6">
        <v>-8988062</v>
      </c>
      <c r="C43" s="6">
        <v>-11004213</v>
      </c>
      <c r="D43" s="23">
        <v>0</v>
      </c>
      <c r="E43" s="24">
        <v>-12484000</v>
      </c>
      <c r="F43" s="6">
        <v>-12484000</v>
      </c>
      <c r="G43" s="25">
        <v>-12484000</v>
      </c>
      <c r="H43" s="26">
        <v>-18490865</v>
      </c>
      <c r="I43" s="24">
        <v>-11618800</v>
      </c>
      <c r="J43" s="6">
        <v>-8578000</v>
      </c>
      <c r="K43" s="25">
        <v>-17192000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50360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9824253</v>
      </c>
      <c r="C45" s="7">
        <v>7781377</v>
      </c>
      <c r="D45" s="64">
        <v>0</v>
      </c>
      <c r="E45" s="65">
        <v>8443906</v>
      </c>
      <c r="F45" s="7">
        <v>7966014</v>
      </c>
      <c r="G45" s="66">
        <v>7966014</v>
      </c>
      <c r="H45" s="67">
        <v>14119632</v>
      </c>
      <c r="I45" s="65">
        <v>1329866</v>
      </c>
      <c r="J45" s="7">
        <v>2026166</v>
      </c>
      <c r="K45" s="66">
        <v>2496466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9824252</v>
      </c>
      <c r="C48" s="6">
        <v>7959558</v>
      </c>
      <c r="D48" s="23">
        <v>0</v>
      </c>
      <c r="E48" s="24">
        <v>15518419</v>
      </c>
      <c r="F48" s="6">
        <v>15518419</v>
      </c>
      <c r="G48" s="25">
        <v>15518419</v>
      </c>
      <c r="H48" s="26">
        <v>14382326</v>
      </c>
      <c r="I48" s="24">
        <v>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3813175.4120275276</v>
      </c>
      <c r="C49" s="6">
        <f aca="true" t="shared" si="6" ref="C49:K49">+C75</f>
        <v>6467927.241316942</v>
      </c>
      <c r="D49" s="23">
        <f t="shared" si="6"/>
        <v>-3316085</v>
      </c>
      <c r="E49" s="24">
        <f t="shared" si="6"/>
        <v>4900548.154891601</v>
      </c>
      <c r="F49" s="6">
        <f t="shared" si="6"/>
        <v>4289708.966350872</v>
      </c>
      <c r="G49" s="25">
        <f t="shared" si="6"/>
        <v>4289708.966350872</v>
      </c>
      <c r="H49" s="26">
        <f t="shared" si="6"/>
        <v>12867766</v>
      </c>
      <c r="I49" s="24">
        <f t="shared" si="6"/>
        <v>-3023253</v>
      </c>
      <c r="J49" s="6">
        <f t="shared" si="6"/>
        <v>-2515268</v>
      </c>
      <c r="K49" s="25">
        <f t="shared" si="6"/>
        <v>-2203280</v>
      </c>
    </row>
    <row r="50" spans="1:11" ht="13.5">
      <c r="A50" s="34" t="s">
        <v>51</v>
      </c>
      <c r="B50" s="7">
        <f>+B48-B49</f>
        <v>6011076.587972472</v>
      </c>
      <c r="C50" s="7">
        <f aca="true" t="shared" si="7" ref="C50:K50">+C48-C49</f>
        <v>1491630.7586830584</v>
      </c>
      <c r="D50" s="64">
        <f t="shared" si="7"/>
        <v>3316085</v>
      </c>
      <c r="E50" s="65">
        <f t="shared" si="7"/>
        <v>10617870.8451084</v>
      </c>
      <c r="F50" s="7">
        <f t="shared" si="7"/>
        <v>11228710.033649128</v>
      </c>
      <c r="G50" s="66">
        <f t="shared" si="7"/>
        <v>11228710.033649128</v>
      </c>
      <c r="H50" s="67">
        <f t="shared" si="7"/>
        <v>1514560</v>
      </c>
      <c r="I50" s="65">
        <f t="shared" si="7"/>
        <v>3023253</v>
      </c>
      <c r="J50" s="7">
        <f t="shared" si="7"/>
        <v>2515268</v>
      </c>
      <c r="K50" s="66">
        <f t="shared" si="7"/>
        <v>2203280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10244703</v>
      </c>
      <c r="C53" s="6">
        <v>10180650</v>
      </c>
      <c r="D53" s="23">
        <v>0</v>
      </c>
      <c r="E53" s="24">
        <v>11978800</v>
      </c>
      <c r="F53" s="6">
        <v>45270577</v>
      </c>
      <c r="G53" s="25">
        <v>45270577</v>
      </c>
      <c r="H53" s="26">
        <v>0</v>
      </c>
      <c r="I53" s="24">
        <v>35850500</v>
      </c>
      <c r="J53" s="6">
        <v>20002900</v>
      </c>
      <c r="K53" s="25">
        <v>21879100</v>
      </c>
    </row>
    <row r="54" spans="1:11" ht="13.5">
      <c r="A54" s="22" t="s">
        <v>104</v>
      </c>
      <c r="B54" s="6">
        <v>9928683</v>
      </c>
      <c r="C54" s="6">
        <v>7938921</v>
      </c>
      <c r="D54" s="23">
        <v>0</v>
      </c>
      <c r="E54" s="24">
        <v>12159900</v>
      </c>
      <c r="F54" s="6">
        <v>11485900</v>
      </c>
      <c r="G54" s="25">
        <v>11485900</v>
      </c>
      <c r="H54" s="26">
        <v>0</v>
      </c>
      <c r="I54" s="24">
        <v>9520700</v>
      </c>
      <c r="J54" s="6">
        <v>10082381</v>
      </c>
      <c r="K54" s="25">
        <v>10646819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2565000</v>
      </c>
      <c r="J56" s="6">
        <v>140000</v>
      </c>
      <c r="K56" s="25">
        <v>940000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1560</v>
      </c>
      <c r="C59" s="6">
        <v>1776</v>
      </c>
      <c r="D59" s="23">
        <v>1591235</v>
      </c>
      <c r="E59" s="24">
        <v>1774130</v>
      </c>
      <c r="F59" s="6">
        <v>1973141</v>
      </c>
      <c r="G59" s="25">
        <v>1973141</v>
      </c>
      <c r="H59" s="26">
        <v>1973141</v>
      </c>
      <c r="I59" s="24">
        <v>1871013</v>
      </c>
      <c r="J59" s="6">
        <v>306843</v>
      </c>
      <c r="K59" s="25">
        <v>334015</v>
      </c>
    </row>
    <row r="60" spans="1:11" ht="13.5">
      <c r="A60" s="33" t="s">
        <v>58</v>
      </c>
      <c r="B60" s="6">
        <v>8482</v>
      </c>
      <c r="C60" s="6">
        <v>4156</v>
      </c>
      <c r="D60" s="23">
        <v>5310387</v>
      </c>
      <c r="E60" s="24">
        <v>6199451</v>
      </c>
      <c r="F60" s="6">
        <v>6013970</v>
      </c>
      <c r="G60" s="25">
        <v>6013970</v>
      </c>
      <c r="H60" s="26">
        <v>6013970</v>
      </c>
      <c r="I60" s="24">
        <v>6273008</v>
      </c>
      <c r="J60" s="6">
        <v>6555580</v>
      </c>
      <c r="K60" s="25">
        <v>7070200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0.9632608281966033</v>
      </c>
      <c r="C70" s="5">
        <f aca="true" t="shared" si="8" ref="C70:K70">IF(ISERROR(C71/C72),0,(C71/C72))</f>
        <v>0.5463168739730487</v>
      </c>
      <c r="D70" s="5">
        <f t="shared" si="8"/>
        <v>0</v>
      </c>
      <c r="E70" s="5">
        <f t="shared" si="8"/>
        <v>0.9241848810700668</v>
      </c>
      <c r="F70" s="5">
        <f t="shared" si="8"/>
        <v>0.8286770804284783</v>
      </c>
      <c r="G70" s="5">
        <f t="shared" si="8"/>
        <v>0.8286770804284783</v>
      </c>
      <c r="H70" s="5">
        <f t="shared" si="8"/>
        <v>0</v>
      </c>
      <c r="I70" s="5">
        <f t="shared" si="8"/>
        <v>0.4534573581990512</v>
      </c>
      <c r="J70" s="5">
        <f t="shared" si="8"/>
        <v>0.45131862858003907</v>
      </c>
      <c r="K70" s="5">
        <f t="shared" si="8"/>
        <v>0.45046116585120527</v>
      </c>
    </row>
    <row r="71" spans="1:11" ht="12.75" hidden="1">
      <c r="A71" s="1" t="s">
        <v>110</v>
      </c>
      <c r="B71" s="1">
        <f>+B83</f>
        <v>17569917</v>
      </c>
      <c r="C71" s="1">
        <f aca="true" t="shared" si="9" ref="C71:K71">+C83</f>
        <v>18741632</v>
      </c>
      <c r="D71" s="1">
        <f t="shared" si="9"/>
        <v>0</v>
      </c>
      <c r="E71" s="1">
        <f t="shared" si="9"/>
        <v>22904536</v>
      </c>
      <c r="F71" s="1">
        <f t="shared" si="9"/>
        <v>18605157</v>
      </c>
      <c r="G71" s="1">
        <f t="shared" si="9"/>
        <v>18605157</v>
      </c>
      <c r="H71" s="1">
        <f t="shared" si="9"/>
        <v>37239067</v>
      </c>
      <c r="I71" s="1">
        <f t="shared" si="9"/>
        <v>22892568</v>
      </c>
      <c r="J71" s="1">
        <f t="shared" si="9"/>
        <v>24128800</v>
      </c>
      <c r="K71" s="1">
        <f t="shared" si="9"/>
        <v>25431500</v>
      </c>
    </row>
    <row r="72" spans="1:11" ht="12.75" hidden="1">
      <c r="A72" s="1" t="s">
        <v>111</v>
      </c>
      <c r="B72" s="1">
        <f>+B77</f>
        <v>18240041</v>
      </c>
      <c r="C72" s="1">
        <f aca="true" t="shared" si="10" ref="C72:K72">+C77</f>
        <v>34305424</v>
      </c>
      <c r="D72" s="1">
        <f t="shared" si="10"/>
        <v>0</v>
      </c>
      <c r="E72" s="1">
        <f t="shared" si="10"/>
        <v>24783500</v>
      </c>
      <c r="F72" s="1">
        <f t="shared" si="10"/>
        <v>22451637</v>
      </c>
      <c r="G72" s="1">
        <f t="shared" si="10"/>
        <v>22451637</v>
      </c>
      <c r="H72" s="1">
        <f t="shared" si="10"/>
        <v>0</v>
      </c>
      <c r="I72" s="1">
        <f t="shared" si="10"/>
        <v>50484500</v>
      </c>
      <c r="J72" s="1">
        <f t="shared" si="10"/>
        <v>53462894</v>
      </c>
      <c r="K72" s="1">
        <f t="shared" si="10"/>
        <v>56456587</v>
      </c>
    </row>
    <row r="73" spans="1:11" ht="12.75" hidden="1">
      <c r="A73" s="1" t="s">
        <v>112</v>
      </c>
      <c r="B73" s="1">
        <f>+B74</f>
        <v>-1292430.1666666663</v>
      </c>
      <c r="C73" s="1">
        <f aca="true" t="shared" si="11" ref="C73:K73">+(C78+C80+C81+C82)-(B78+B80+B81+B82)</f>
        <v>314795</v>
      </c>
      <c r="D73" s="1">
        <f t="shared" si="11"/>
        <v>-4159226</v>
      </c>
      <c r="E73" s="1">
        <f t="shared" si="11"/>
        <v>1010104</v>
      </c>
      <c r="F73" s="1">
        <f>+(F78+F80+F81+F82)-(D78+D80+D81+D82)</f>
        <v>1010104</v>
      </c>
      <c r="G73" s="1">
        <f>+(G78+G80+G81+G82)-(D78+D80+D81+D82)</f>
        <v>1010104</v>
      </c>
      <c r="H73" s="1">
        <f>+(H78+H80+H81+H82)-(D78+D80+D81+D82)</f>
        <v>-1074870</v>
      </c>
      <c r="I73" s="1">
        <f>+(I78+I80+I81+I82)-(E78+E80+E81+E82)</f>
        <v>-1010104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113</v>
      </c>
      <c r="B74" s="1">
        <f>+TREND(C74:E74)</f>
        <v>-1292430.1666666663</v>
      </c>
      <c r="C74" s="1">
        <f>+C73</f>
        <v>314795</v>
      </c>
      <c r="D74" s="1">
        <f aca="true" t="shared" si="12" ref="D74:K74">+D73</f>
        <v>-4159226</v>
      </c>
      <c r="E74" s="1">
        <f t="shared" si="12"/>
        <v>1010104</v>
      </c>
      <c r="F74" s="1">
        <f t="shared" si="12"/>
        <v>1010104</v>
      </c>
      <c r="G74" s="1">
        <f t="shared" si="12"/>
        <v>1010104</v>
      </c>
      <c r="H74" s="1">
        <f t="shared" si="12"/>
        <v>-1074870</v>
      </c>
      <c r="I74" s="1">
        <f t="shared" si="12"/>
        <v>-1010104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114</v>
      </c>
      <c r="B75" s="1">
        <f>+B84-(((B80+B81+B78)*B70)-B79)</f>
        <v>3813175.4120275276</v>
      </c>
      <c r="C75" s="1">
        <f aca="true" t="shared" si="13" ref="C75:K75">+C84-(((C80+C81+C78)*C70)-C79)</f>
        <v>6467927.241316942</v>
      </c>
      <c r="D75" s="1">
        <f t="shared" si="13"/>
        <v>-3316085</v>
      </c>
      <c r="E75" s="1">
        <f t="shared" si="13"/>
        <v>4900548.154891601</v>
      </c>
      <c r="F75" s="1">
        <f t="shared" si="13"/>
        <v>4289708.966350872</v>
      </c>
      <c r="G75" s="1">
        <f t="shared" si="13"/>
        <v>4289708.966350872</v>
      </c>
      <c r="H75" s="1">
        <f t="shared" si="13"/>
        <v>12867766</v>
      </c>
      <c r="I75" s="1">
        <f t="shared" si="13"/>
        <v>-3023253</v>
      </c>
      <c r="J75" s="1">
        <f t="shared" si="13"/>
        <v>-2515268</v>
      </c>
      <c r="K75" s="1">
        <f t="shared" si="13"/>
        <v>-2203280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18240041</v>
      </c>
      <c r="C77" s="3">
        <v>34305424</v>
      </c>
      <c r="D77" s="3">
        <v>0</v>
      </c>
      <c r="E77" s="3">
        <v>24783500</v>
      </c>
      <c r="F77" s="3">
        <v>22451637</v>
      </c>
      <c r="G77" s="3">
        <v>22451637</v>
      </c>
      <c r="H77" s="3">
        <v>0</v>
      </c>
      <c r="I77" s="3">
        <v>50484500</v>
      </c>
      <c r="J77" s="3">
        <v>53462894</v>
      </c>
      <c r="K77" s="3">
        <v>56456587</v>
      </c>
    </row>
    <row r="78" spans="1:11" ht="12.75" hidden="1">
      <c r="A78" s="2" t="s">
        <v>65</v>
      </c>
      <c r="B78" s="3">
        <v>5516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9373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5528719</v>
      </c>
      <c r="C79" s="3">
        <v>6485001</v>
      </c>
      <c r="D79" s="3">
        <v>0</v>
      </c>
      <c r="E79" s="3">
        <v>7529824</v>
      </c>
      <c r="F79" s="3">
        <v>7529824</v>
      </c>
      <c r="G79" s="3">
        <v>7529824</v>
      </c>
      <c r="H79" s="3">
        <v>15270831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3821827</v>
      </c>
      <c r="C80" s="3">
        <v>2767956</v>
      </c>
      <c r="D80" s="3">
        <v>0</v>
      </c>
      <c r="E80" s="3">
        <v>1194375</v>
      </c>
      <c r="F80" s="3">
        <v>1194375</v>
      </c>
      <c r="G80" s="3">
        <v>1194375</v>
      </c>
      <c r="H80" s="3">
        <v>3743924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0</v>
      </c>
      <c r="C81" s="3">
        <v>1387004</v>
      </c>
      <c r="D81" s="3">
        <v>0</v>
      </c>
      <c r="E81" s="3">
        <v>-184271</v>
      </c>
      <c r="F81" s="3">
        <v>-184271</v>
      </c>
      <c r="G81" s="3">
        <v>-184271</v>
      </c>
      <c r="H81" s="3">
        <v>-4828167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17088</v>
      </c>
      <c r="C82" s="3">
        <v>4266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17569917</v>
      </c>
      <c r="C83" s="3">
        <v>18741632</v>
      </c>
      <c r="D83" s="3">
        <v>0</v>
      </c>
      <c r="E83" s="3">
        <v>22904536</v>
      </c>
      <c r="F83" s="3">
        <v>18605157</v>
      </c>
      <c r="G83" s="3">
        <v>18605157</v>
      </c>
      <c r="H83" s="3">
        <v>37239067</v>
      </c>
      <c r="I83" s="3">
        <v>22892568</v>
      </c>
      <c r="J83" s="3">
        <v>24128800</v>
      </c>
      <c r="K83" s="3">
        <v>25431500</v>
      </c>
    </row>
    <row r="84" spans="1:11" ht="12.75" hidden="1">
      <c r="A84" s="2" t="s">
        <v>71</v>
      </c>
      <c r="B84" s="3">
        <v>1971186</v>
      </c>
      <c r="C84" s="3">
        <v>2252851</v>
      </c>
      <c r="D84" s="3">
        <v>-3316085</v>
      </c>
      <c r="E84" s="3">
        <v>-1695753</v>
      </c>
      <c r="F84" s="3">
        <v>-2403065</v>
      </c>
      <c r="G84" s="3">
        <v>-2403065</v>
      </c>
      <c r="H84" s="3">
        <v>-2403065</v>
      </c>
      <c r="I84" s="3">
        <v>-3023253</v>
      </c>
      <c r="J84" s="3">
        <v>-2515268</v>
      </c>
      <c r="K84" s="3">
        <v>-2203280</v>
      </c>
    </row>
    <row r="85" spans="1:11" ht="12.75" hidden="1">
      <c r="A85" s="2" t="s">
        <v>72</v>
      </c>
      <c r="B85" s="3">
        <v>0</v>
      </c>
      <c r="C85" s="3">
        <v>0</v>
      </c>
      <c r="D85" s="3">
        <v>3871000</v>
      </c>
      <c r="E85" s="3">
        <v>3000000</v>
      </c>
      <c r="F85" s="3">
        <v>3476000</v>
      </c>
      <c r="G85" s="3">
        <v>3476000</v>
      </c>
      <c r="H85" s="3">
        <v>3200000</v>
      </c>
      <c r="I85" s="3">
        <v>3000000</v>
      </c>
      <c r="J85" s="3">
        <v>2950000</v>
      </c>
      <c r="K85" s="3">
        <v>2900000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1716856</v>
      </c>
      <c r="C5" s="6">
        <v>1966551</v>
      </c>
      <c r="D5" s="23">
        <v>2128648</v>
      </c>
      <c r="E5" s="24">
        <v>2418600</v>
      </c>
      <c r="F5" s="6">
        <v>2418600</v>
      </c>
      <c r="G5" s="25">
        <v>2418600</v>
      </c>
      <c r="H5" s="26">
        <v>0</v>
      </c>
      <c r="I5" s="24">
        <v>2720744</v>
      </c>
      <c r="J5" s="6">
        <v>3056803</v>
      </c>
      <c r="K5" s="25">
        <v>3173475</v>
      </c>
    </row>
    <row r="6" spans="1:11" ht="13.5">
      <c r="A6" s="22" t="s">
        <v>18</v>
      </c>
      <c r="B6" s="6">
        <v>12859871</v>
      </c>
      <c r="C6" s="6">
        <v>13184664</v>
      </c>
      <c r="D6" s="23">
        <v>13876277</v>
      </c>
      <c r="E6" s="24">
        <v>15570797</v>
      </c>
      <c r="F6" s="6">
        <v>16174727</v>
      </c>
      <c r="G6" s="25">
        <v>16174727</v>
      </c>
      <c r="H6" s="26">
        <v>0</v>
      </c>
      <c r="I6" s="24">
        <v>18798400</v>
      </c>
      <c r="J6" s="6">
        <v>20241237</v>
      </c>
      <c r="K6" s="25">
        <v>21870688</v>
      </c>
    </row>
    <row r="7" spans="1:11" ht="13.5">
      <c r="A7" s="22" t="s">
        <v>19</v>
      </c>
      <c r="B7" s="6">
        <v>462474</v>
      </c>
      <c r="C7" s="6">
        <v>366377</v>
      </c>
      <c r="D7" s="23">
        <v>541928</v>
      </c>
      <c r="E7" s="24">
        <v>360000</v>
      </c>
      <c r="F7" s="6">
        <v>700000</v>
      </c>
      <c r="G7" s="25">
        <v>700000</v>
      </c>
      <c r="H7" s="26">
        <v>0</v>
      </c>
      <c r="I7" s="24">
        <v>500000</v>
      </c>
      <c r="J7" s="6">
        <v>500000</v>
      </c>
      <c r="K7" s="25">
        <v>500000</v>
      </c>
    </row>
    <row r="8" spans="1:11" ht="13.5">
      <c r="A8" s="22" t="s">
        <v>20</v>
      </c>
      <c r="B8" s="6">
        <v>15587938</v>
      </c>
      <c r="C8" s="6">
        <v>15923786</v>
      </c>
      <c r="D8" s="23">
        <v>18835949</v>
      </c>
      <c r="E8" s="24">
        <v>29092950</v>
      </c>
      <c r="F8" s="6">
        <v>25136364</v>
      </c>
      <c r="G8" s="25">
        <v>25136364</v>
      </c>
      <c r="H8" s="26">
        <v>0</v>
      </c>
      <c r="I8" s="24">
        <v>21250300</v>
      </c>
      <c r="J8" s="6">
        <v>20278000</v>
      </c>
      <c r="K8" s="25">
        <v>33544950</v>
      </c>
    </row>
    <row r="9" spans="1:11" ht="13.5">
      <c r="A9" s="22" t="s">
        <v>21</v>
      </c>
      <c r="B9" s="6">
        <v>3130737</v>
      </c>
      <c r="C9" s="6">
        <v>2507706</v>
      </c>
      <c r="D9" s="23">
        <v>15031032</v>
      </c>
      <c r="E9" s="24">
        <v>4925300</v>
      </c>
      <c r="F9" s="6">
        <v>10871300</v>
      </c>
      <c r="G9" s="25">
        <v>10871300</v>
      </c>
      <c r="H9" s="26">
        <v>0</v>
      </c>
      <c r="I9" s="24">
        <v>10512300</v>
      </c>
      <c r="J9" s="6">
        <v>9805254</v>
      </c>
      <c r="K9" s="25">
        <v>9995684</v>
      </c>
    </row>
    <row r="10" spans="1:11" ht="25.5">
      <c r="A10" s="27" t="s">
        <v>103</v>
      </c>
      <c r="B10" s="28">
        <f>SUM(B5:B9)</f>
        <v>33757876</v>
      </c>
      <c r="C10" s="29">
        <f aca="true" t="shared" si="0" ref="C10:K10">SUM(C5:C9)</f>
        <v>33949084</v>
      </c>
      <c r="D10" s="30">
        <f t="shared" si="0"/>
        <v>50413834</v>
      </c>
      <c r="E10" s="28">
        <f t="shared" si="0"/>
        <v>52367647</v>
      </c>
      <c r="F10" s="29">
        <f t="shared" si="0"/>
        <v>55300991</v>
      </c>
      <c r="G10" s="31">
        <f t="shared" si="0"/>
        <v>55300991</v>
      </c>
      <c r="H10" s="32">
        <f t="shared" si="0"/>
        <v>0</v>
      </c>
      <c r="I10" s="28">
        <f t="shared" si="0"/>
        <v>53781744</v>
      </c>
      <c r="J10" s="29">
        <f t="shared" si="0"/>
        <v>53881294</v>
      </c>
      <c r="K10" s="31">
        <f t="shared" si="0"/>
        <v>69084797</v>
      </c>
    </row>
    <row r="11" spans="1:11" ht="13.5">
      <c r="A11" s="22" t="s">
        <v>22</v>
      </c>
      <c r="B11" s="6">
        <v>9173865</v>
      </c>
      <c r="C11" s="6">
        <v>11027729</v>
      </c>
      <c r="D11" s="23">
        <v>10871789</v>
      </c>
      <c r="E11" s="24">
        <v>13143759</v>
      </c>
      <c r="F11" s="6">
        <v>12524474</v>
      </c>
      <c r="G11" s="25">
        <v>12524474</v>
      </c>
      <c r="H11" s="26">
        <v>0</v>
      </c>
      <c r="I11" s="24">
        <v>14248391</v>
      </c>
      <c r="J11" s="6">
        <v>15138484</v>
      </c>
      <c r="K11" s="25">
        <v>16271657</v>
      </c>
    </row>
    <row r="12" spans="1:11" ht="13.5">
      <c r="A12" s="22" t="s">
        <v>23</v>
      </c>
      <c r="B12" s="6">
        <v>2070864</v>
      </c>
      <c r="C12" s="6">
        <v>2183811</v>
      </c>
      <c r="D12" s="23">
        <v>2309463</v>
      </c>
      <c r="E12" s="24">
        <v>2450000</v>
      </c>
      <c r="F12" s="6">
        <v>2450000</v>
      </c>
      <c r="G12" s="25">
        <v>2450000</v>
      </c>
      <c r="H12" s="26">
        <v>0</v>
      </c>
      <c r="I12" s="24">
        <v>2582000</v>
      </c>
      <c r="J12" s="6">
        <v>2736920</v>
      </c>
      <c r="K12" s="25">
        <v>2901135</v>
      </c>
    </row>
    <row r="13" spans="1:11" ht="13.5">
      <c r="A13" s="22" t="s">
        <v>104</v>
      </c>
      <c r="B13" s="6">
        <v>1524024</v>
      </c>
      <c r="C13" s="6">
        <v>1692967</v>
      </c>
      <c r="D13" s="23">
        <v>6083323</v>
      </c>
      <c r="E13" s="24">
        <v>1705000</v>
      </c>
      <c r="F13" s="6">
        <v>1705000</v>
      </c>
      <c r="G13" s="25">
        <v>1705000</v>
      </c>
      <c r="H13" s="26">
        <v>0</v>
      </c>
      <c r="I13" s="24">
        <v>1895000</v>
      </c>
      <c r="J13" s="6">
        <v>1895000</v>
      </c>
      <c r="K13" s="25">
        <v>1895000</v>
      </c>
    </row>
    <row r="14" spans="1:11" ht="13.5">
      <c r="A14" s="22" t="s">
        <v>24</v>
      </c>
      <c r="B14" s="6">
        <v>343958</v>
      </c>
      <c r="C14" s="6">
        <v>343021</v>
      </c>
      <c r="D14" s="23">
        <v>425284</v>
      </c>
      <c r="E14" s="24">
        <v>337400</v>
      </c>
      <c r="F14" s="6">
        <v>337400</v>
      </c>
      <c r="G14" s="25">
        <v>337400</v>
      </c>
      <c r="H14" s="26">
        <v>0</v>
      </c>
      <c r="I14" s="24">
        <v>300000</v>
      </c>
      <c r="J14" s="6">
        <v>314100</v>
      </c>
      <c r="K14" s="25">
        <v>328549</v>
      </c>
    </row>
    <row r="15" spans="1:11" ht="13.5">
      <c r="A15" s="22" t="s">
        <v>25</v>
      </c>
      <c r="B15" s="6">
        <v>7219662</v>
      </c>
      <c r="C15" s="6">
        <v>8094812</v>
      </c>
      <c r="D15" s="23">
        <v>7656228</v>
      </c>
      <c r="E15" s="24">
        <v>9000000</v>
      </c>
      <c r="F15" s="6">
        <v>7100000</v>
      </c>
      <c r="G15" s="25">
        <v>7100000</v>
      </c>
      <c r="H15" s="26">
        <v>0</v>
      </c>
      <c r="I15" s="24">
        <v>9581000</v>
      </c>
      <c r="J15" s="6">
        <v>9583000</v>
      </c>
      <c r="K15" s="25">
        <v>10435000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15562968</v>
      </c>
      <c r="C17" s="6">
        <v>16175832</v>
      </c>
      <c r="D17" s="23">
        <v>29317643</v>
      </c>
      <c r="E17" s="24">
        <v>25729199</v>
      </c>
      <c r="F17" s="6">
        <v>46911351</v>
      </c>
      <c r="G17" s="25">
        <v>46911351</v>
      </c>
      <c r="H17" s="26">
        <v>0</v>
      </c>
      <c r="I17" s="24">
        <v>25172310</v>
      </c>
      <c r="J17" s="6">
        <v>24211433</v>
      </c>
      <c r="K17" s="25">
        <v>37249585</v>
      </c>
    </row>
    <row r="18" spans="1:11" ht="13.5">
      <c r="A18" s="34" t="s">
        <v>28</v>
      </c>
      <c r="B18" s="35">
        <f>SUM(B11:B17)</f>
        <v>35895341</v>
      </c>
      <c r="C18" s="36">
        <f aca="true" t="shared" si="1" ref="C18:K18">SUM(C11:C17)</f>
        <v>39518172</v>
      </c>
      <c r="D18" s="37">
        <f t="shared" si="1"/>
        <v>56663730</v>
      </c>
      <c r="E18" s="35">
        <f t="shared" si="1"/>
        <v>52365358</v>
      </c>
      <c r="F18" s="36">
        <f t="shared" si="1"/>
        <v>71028225</v>
      </c>
      <c r="G18" s="38">
        <f t="shared" si="1"/>
        <v>71028225</v>
      </c>
      <c r="H18" s="39">
        <f t="shared" si="1"/>
        <v>0</v>
      </c>
      <c r="I18" s="35">
        <f t="shared" si="1"/>
        <v>53778701</v>
      </c>
      <c r="J18" s="36">
        <f t="shared" si="1"/>
        <v>53878937</v>
      </c>
      <c r="K18" s="38">
        <f t="shared" si="1"/>
        <v>69080926</v>
      </c>
    </row>
    <row r="19" spans="1:11" ht="13.5">
      <c r="A19" s="34" t="s">
        <v>29</v>
      </c>
      <c r="B19" s="40">
        <f>+B10-B18</f>
        <v>-2137465</v>
      </c>
      <c r="C19" s="41">
        <f aca="true" t="shared" si="2" ref="C19:K19">+C10-C18</f>
        <v>-5569088</v>
      </c>
      <c r="D19" s="42">
        <f t="shared" si="2"/>
        <v>-6249896</v>
      </c>
      <c r="E19" s="40">
        <f t="shared" si="2"/>
        <v>2289</v>
      </c>
      <c r="F19" s="41">
        <f t="shared" si="2"/>
        <v>-15727234</v>
      </c>
      <c r="G19" s="43">
        <f t="shared" si="2"/>
        <v>-15727234</v>
      </c>
      <c r="H19" s="44">
        <f t="shared" si="2"/>
        <v>0</v>
      </c>
      <c r="I19" s="40">
        <f t="shared" si="2"/>
        <v>3043</v>
      </c>
      <c r="J19" s="41">
        <f t="shared" si="2"/>
        <v>2357</v>
      </c>
      <c r="K19" s="43">
        <f t="shared" si="2"/>
        <v>3871</v>
      </c>
    </row>
    <row r="20" spans="1:11" ht="13.5">
      <c r="A20" s="22" t="s">
        <v>30</v>
      </c>
      <c r="B20" s="24">
        <v>10421446</v>
      </c>
      <c r="C20" s="6">
        <v>7740609</v>
      </c>
      <c r="D20" s="23">
        <v>23109312</v>
      </c>
      <c r="E20" s="24">
        <v>17008050</v>
      </c>
      <c r="F20" s="6">
        <v>51017895</v>
      </c>
      <c r="G20" s="25">
        <v>51017895</v>
      </c>
      <c r="H20" s="26">
        <v>0</v>
      </c>
      <c r="I20" s="24">
        <v>10292700</v>
      </c>
      <c r="J20" s="6">
        <v>11193400</v>
      </c>
      <c r="K20" s="25">
        <v>10344450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8283981</v>
      </c>
      <c r="C22" s="52">
        <f aca="true" t="shared" si="3" ref="C22:K22">SUM(C19:C21)</f>
        <v>2171521</v>
      </c>
      <c r="D22" s="53">
        <f t="shared" si="3"/>
        <v>16859416</v>
      </c>
      <c r="E22" s="51">
        <f t="shared" si="3"/>
        <v>17010339</v>
      </c>
      <c r="F22" s="52">
        <f t="shared" si="3"/>
        <v>35290661</v>
      </c>
      <c r="G22" s="54">
        <f t="shared" si="3"/>
        <v>35290661</v>
      </c>
      <c r="H22" s="55">
        <f t="shared" si="3"/>
        <v>0</v>
      </c>
      <c r="I22" s="51">
        <f t="shared" si="3"/>
        <v>10295743</v>
      </c>
      <c r="J22" s="52">
        <f t="shared" si="3"/>
        <v>11195757</v>
      </c>
      <c r="K22" s="54">
        <f t="shared" si="3"/>
        <v>10348321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8283981</v>
      </c>
      <c r="C24" s="41">
        <f aca="true" t="shared" si="4" ref="C24:K24">SUM(C22:C23)</f>
        <v>2171521</v>
      </c>
      <c r="D24" s="42">
        <f t="shared" si="4"/>
        <v>16859416</v>
      </c>
      <c r="E24" s="40">
        <f t="shared" si="4"/>
        <v>17010339</v>
      </c>
      <c r="F24" s="41">
        <f t="shared" si="4"/>
        <v>35290661</v>
      </c>
      <c r="G24" s="43">
        <f t="shared" si="4"/>
        <v>35290661</v>
      </c>
      <c r="H24" s="44">
        <f t="shared" si="4"/>
        <v>0</v>
      </c>
      <c r="I24" s="40">
        <f t="shared" si="4"/>
        <v>10295743</v>
      </c>
      <c r="J24" s="41">
        <f t="shared" si="4"/>
        <v>11195757</v>
      </c>
      <c r="K24" s="43">
        <f t="shared" si="4"/>
        <v>10348321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10571045</v>
      </c>
      <c r="C27" s="7">
        <v>8357810</v>
      </c>
      <c r="D27" s="64">
        <v>20405000</v>
      </c>
      <c r="E27" s="65">
        <v>17008050</v>
      </c>
      <c r="F27" s="7">
        <v>35287310</v>
      </c>
      <c r="G27" s="66">
        <v>35287310</v>
      </c>
      <c r="H27" s="67">
        <v>0</v>
      </c>
      <c r="I27" s="65">
        <v>10292700</v>
      </c>
      <c r="J27" s="7">
        <v>11193400</v>
      </c>
      <c r="K27" s="66">
        <v>10344450</v>
      </c>
    </row>
    <row r="28" spans="1:11" ht="13.5">
      <c r="A28" s="68" t="s">
        <v>30</v>
      </c>
      <c r="B28" s="6">
        <v>10421445</v>
      </c>
      <c r="C28" s="6">
        <v>7740609</v>
      </c>
      <c r="D28" s="23">
        <v>20245000</v>
      </c>
      <c r="E28" s="24">
        <v>17008050</v>
      </c>
      <c r="F28" s="6">
        <v>29138412</v>
      </c>
      <c r="G28" s="25">
        <v>29138412</v>
      </c>
      <c r="H28" s="26">
        <v>0</v>
      </c>
      <c r="I28" s="24">
        <v>10092700</v>
      </c>
      <c r="J28" s="6">
        <v>11193400</v>
      </c>
      <c r="K28" s="25">
        <v>10344450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6048898</v>
      </c>
      <c r="G29" s="25">
        <v>6048898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149600</v>
      </c>
      <c r="C31" s="6">
        <v>617201</v>
      </c>
      <c r="D31" s="23">
        <v>160000</v>
      </c>
      <c r="E31" s="24">
        <v>0</v>
      </c>
      <c r="F31" s="6">
        <v>100000</v>
      </c>
      <c r="G31" s="25">
        <v>100000</v>
      </c>
      <c r="H31" s="26">
        <v>0</v>
      </c>
      <c r="I31" s="24">
        <v>200000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10571045</v>
      </c>
      <c r="C32" s="7">
        <f aca="true" t="shared" si="5" ref="C32:K32">SUM(C28:C31)</f>
        <v>8357810</v>
      </c>
      <c r="D32" s="64">
        <f t="shared" si="5"/>
        <v>20405000</v>
      </c>
      <c r="E32" s="65">
        <f t="shared" si="5"/>
        <v>17008050</v>
      </c>
      <c r="F32" s="7">
        <f t="shared" si="5"/>
        <v>35287310</v>
      </c>
      <c r="G32" s="66">
        <f t="shared" si="5"/>
        <v>35287310</v>
      </c>
      <c r="H32" s="67">
        <f t="shared" si="5"/>
        <v>0</v>
      </c>
      <c r="I32" s="65">
        <f t="shared" si="5"/>
        <v>10292700</v>
      </c>
      <c r="J32" s="7">
        <f t="shared" si="5"/>
        <v>11193400</v>
      </c>
      <c r="K32" s="66">
        <f t="shared" si="5"/>
        <v>10344450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8072412</v>
      </c>
      <c r="C35" s="6">
        <v>6362693</v>
      </c>
      <c r="D35" s="23">
        <v>13857054</v>
      </c>
      <c r="E35" s="24">
        <v>10465276</v>
      </c>
      <c r="F35" s="6">
        <v>5275699</v>
      </c>
      <c r="G35" s="25">
        <v>5275699</v>
      </c>
      <c r="H35" s="26">
        <v>15151458</v>
      </c>
      <c r="I35" s="24">
        <v>5188000</v>
      </c>
      <c r="J35" s="6">
        <v>7088000</v>
      </c>
      <c r="K35" s="25">
        <v>8987000</v>
      </c>
    </row>
    <row r="36" spans="1:11" ht="13.5">
      <c r="A36" s="22" t="s">
        <v>39</v>
      </c>
      <c r="B36" s="6">
        <v>68280746</v>
      </c>
      <c r="C36" s="6">
        <v>75361872</v>
      </c>
      <c r="D36" s="23">
        <v>89739628</v>
      </c>
      <c r="E36" s="24">
        <v>113095265</v>
      </c>
      <c r="F36" s="6">
        <v>122462942</v>
      </c>
      <c r="G36" s="25">
        <v>122462942</v>
      </c>
      <c r="H36" s="26">
        <v>111126338</v>
      </c>
      <c r="I36" s="24">
        <v>116778000</v>
      </c>
      <c r="J36" s="6">
        <v>126077000</v>
      </c>
      <c r="K36" s="25">
        <v>134526000</v>
      </c>
    </row>
    <row r="37" spans="1:11" ht="13.5">
      <c r="A37" s="22" t="s">
        <v>40</v>
      </c>
      <c r="B37" s="6">
        <v>6059563</v>
      </c>
      <c r="C37" s="6">
        <v>9177158</v>
      </c>
      <c r="D37" s="23">
        <v>17235399</v>
      </c>
      <c r="E37" s="24">
        <v>9796154</v>
      </c>
      <c r="F37" s="6">
        <v>5907619</v>
      </c>
      <c r="G37" s="25">
        <v>5907619</v>
      </c>
      <c r="H37" s="26">
        <v>10956175</v>
      </c>
      <c r="I37" s="24">
        <v>3516000</v>
      </c>
      <c r="J37" s="6">
        <v>3519000</v>
      </c>
      <c r="K37" s="25">
        <v>3519000</v>
      </c>
    </row>
    <row r="38" spans="1:11" ht="13.5">
      <c r="A38" s="22" t="s">
        <v>41</v>
      </c>
      <c r="B38" s="6">
        <v>4634030</v>
      </c>
      <c r="C38" s="6">
        <v>4715272</v>
      </c>
      <c r="D38" s="23">
        <v>6118817</v>
      </c>
      <c r="E38" s="24">
        <v>4899795</v>
      </c>
      <c r="F38" s="6">
        <v>6316891</v>
      </c>
      <c r="G38" s="25">
        <v>6316891</v>
      </c>
      <c r="H38" s="26">
        <v>6016891</v>
      </c>
      <c r="I38" s="24">
        <v>6719000</v>
      </c>
      <c r="J38" s="6">
        <v>6719000</v>
      </c>
      <c r="K38" s="25">
        <v>6719000</v>
      </c>
    </row>
    <row r="39" spans="1:11" ht="13.5">
      <c r="A39" s="22" t="s">
        <v>42</v>
      </c>
      <c r="B39" s="6">
        <v>65659565</v>
      </c>
      <c r="C39" s="6">
        <v>67832135</v>
      </c>
      <c r="D39" s="23">
        <v>80242466</v>
      </c>
      <c r="E39" s="24">
        <v>108864592</v>
      </c>
      <c r="F39" s="6">
        <v>115514131</v>
      </c>
      <c r="G39" s="25">
        <v>115514131</v>
      </c>
      <c r="H39" s="26">
        <v>109304728</v>
      </c>
      <c r="I39" s="24">
        <v>111731000</v>
      </c>
      <c r="J39" s="6">
        <v>122927000</v>
      </c>
      <c r="K39" s="25">
        <v>133275000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10704113</v>
      </c>
      <c r="C42" s="6">
        <v>7761989</v>
      </c>
      <c r="D42" s="23">
        <v>27670776</v>
      </c>
      <c r="E42" s="24">
        <v>19061428</v>
      </c>
      <c r="F42" s="6">
        <v>26786969</v>
      </c>
      <c r="G42" s="25">
        <v>26786969</v>
      </c>
      <c r="H42" s="26">
        <v>30553618</v>
      </c>
      <c r="I42" s="24">
        <v>12482000</v>
      </c>
      <c r="J42" s="6">
        <v>11393000</v>
      </c>
      <c r="K42" s="25">
        <v>10344000</v>
      </c>
    </row>
    <row r="43" spans="1:11" ht="13.5">
      <c r="A43" s="22" t="s">
        <v>45</v>
      </c>
      <c r="B43" s="6">
        <v>-10547887</v>
      </c>
      <c r="C43" s="6">
        <v>-8772942</v>
      </c>
      <c r="D43" s="23">
        <v>-20355724</v>
      </c>
      <c r="E43" s="24">
        <v>-17008056</v>
      </c>
      <c r="F43" s="6">
        <v>-34321210</v>
      </c>
      <c r="G43" s="25">
        <v>-34321210</v>
      </c>
      <c r="H43" s="26">
        <v>-31913417</v>
      </c>
      <c r="I43" s="24">
        <v>-10293000</v>
      </c>
      <c r="J43" s="6">
        <v>-11393000</v>
      </c>
      <c r="K43" s="25">
        <v>-10344000</v>
      </c>
    </row>
    <row r="44" spans="1:11" ht="13.5">
      <c r="A44" s="22" t="s">
        <v>46</v>
      </c>
      <c r="B44" s="6">
        <v>122017</v>
      </c>
      <c r="C44" s="6">
        <v>8257</v>
      </c>
      <c r="D44" s="23">
        <v>-53548</v>
      </c>
      <c r="E44" s="24">
        <v>-39235</v>
      </c>
      <c r="F44" s="6">
        <v>-24077</v>
      </c>
      <c r="G44" s="25">
        <v>-24077</v>
      </c>
      <c r="H44" s="26">
        <v>28868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3495696</v>
      </c>
      <c r="C45" s="7">
        <v>2493058</v>
      </c>
      <c r="D45" s="64">
        <v>9754561</v>
      </c>
      <c r="E45" s="65">
        <v>5255627</v>
      </c>
      <c r="F45" s="7">
        <v>2196242</v>
      </c>
      <c r="G45" s="66">
        <v>2196242</v>
      </c>
      <c r="H45" s="67">
        <v>1910557</v>
      </c>
      <c r="I45" s="65">
        <v>2753000</v>
      </c>
      <c r="J45" s="7">
        <v>2753000</v>
      </c>
      <c r="K45" s="66">
        <v>2753000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3495753</v>
      </c>
      <c r="C48" s="6">
        <v>2493057</v>
      </c>
      <c r="D48" s="23">
        <v>9754560</v>
      </c>
      <c r="E48" s="24">
        <v>5255646</v>
      </c>
      <c r="F48" s="6">
        <v>924677</v>
      </c>
      <c r="G48" s="25">
        <v>924677</v>
      </c>
      <c r="H48" s="26">
        <v>11115023</v>
      </c>
      <c r="I48" s="24">
        <v>2753000</v>
      </c>
      <c r="J48" s="6">
        <v>2753000</v>
      </c>
      <c r="K48" s="25">
        <v>2753000</v>
      </c>
    </row>
    <row r="49" spans="1:11" ht="13.5">
      <c r="A49" s="22" t="s">
        <v>50</v>
      </c>
      <c r="B49" s="6">
        <f>+B75</f>
        <v>-4865185.554466523</v>
      </c>
      <c r="C49" s="6">
        <f aca="true" t="shared" si="6" ref="C49:K49">+C75</f>
        <v>-1321755.7682557162</v>
      </c>
      <c r="D49" s="23">
        <f t="shared" si="6"/>
        <v>11600790.446623731</v>
      </c>
      <c r="E49" s="24">
        <f t="shared" si="6"/>
        <v>2526085.965074118</v>
      </c>
      <c r="F49" s="6">
        <f t="shared" si="6"/>
        <v>20881730.44683973</v>
      </c>
      <c r="G49" s="25">
        <f t="shared" si="6"/>
        <v>20881730.44683973</v>
      </c>
      <c r="H49" s="26">
        <f t="shared" si="6"/>
        <v>8707587</v>
      </c>
      <c r="I49" s="24">
        <f t="shared" si="6"/>
        <v>423683.5912861123</v>
      </c>
      <c r="J49" s="6">
        <f t="shared" si="6"/>
        <v>-195082.03443439817</v>
      </c>
      <c r="K49" s="25">
        <f t="shared" si="6"/>
        <v>-744036.8951953473</v>
      </c>
    </row>
    <row r="50" spans="1:11" ht="13.5">
      <c r="A50" s="34" t="s">
        <v>51</v>
      </c>
      <c r="B50" s="7">
        <f>+B48-B49</f>
        <v>8360938.554466523</v>
      </c>
      <c r="C50" s="7">
        <f aca="true" t="shared" si="7" ref="C50:K50">+C48-C49</f>
        <v>3814812.768255716</v>
      </c>
      <c r="D50" s="64">
        <f t="shared" si="7"/>
        <v>-1846230.4466237314</v>
      </c>
      <c r="E50" s="65">
        <f t="shared" si="7"/>
        <v>2729560.034925882</v>
      </c>
      <c r="F50" s="7">
        <f t="shared" si="7"/>
        <v>-19957053.44683973</v>
      </c>
      <c r="G50" s="66">
        <f t="shared" si="7"/>
        <v>-19957053.44683973</v>
      </c>
      <c r="H50" s="67">
        <f t="shared" si="7"/>
        <v>2407436</v>
      </c>
      <c r="I50" s="65">
        <f t="shared" si="7"/>
        <v>2329316.4087138874</v>
      </c>
      <c r="J50" s="7">
        <f t="shared" si="7"/>
        <v>2948082.034434398</v>
      </c>
      <c r="K50" s="66">
        <f t="shared" si="7"/>
        <v>3497036.8951953473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68280746</v>
      </c>
      <c r="C53" s="6">
        <v>75361894</v>
      </c>
      <c r="D53" s="23">
        <v>110144628</v>
      </c>
      <c r="E53" s="24">
        <v>113095264</v>
      </c>
      <c r="F53" s="6">
        <v>131374524</v>
      </c>
      <c r="G53" s="25">
        <v>131374524</v>
      </c>
      <c r="H53" s="26">
        <v>96087214</v>
      </c>
      <c r="I53" s="24">
        <v>116578641</v>
      </c>
      <c r="J53" s="6">
        <v>125877041</v>
      </c>
      <c r="K53" s="25">
        <v>134326491</v>
      </c>
    </row>
    <row r="54" spans="1:11" ht="13.5">
      <c r="A54" s="22" t="s">
        <v>104</v>
      </c>
      <c r="B54" s="6">
        <v>1524024</v>
      </c>
      <c r="C54" s="6">
        <v>1692967</v>
      </c>
      <c r="D54" s="23">
        <v>6083323</v>
      </c>
      <c r="E54" s="24">
        <v>1705000</v>
      </c>
      <c r="F54" s="6">
        <v>1705000</v>
      </c>
      <c r="G54" s="25">
        <v>1705000</v>
      </c>
      <c r="H54" s="26">
        <v>0</v>
      </c>
      <c r="I54" s="24">
        <v>1895000</v>
      </c>
      <c r="J54" s="6">
        <v>1895000</v>
      </c>
      <c r="K54" s="25">
        <v>1895000</v>
      </c>
    </row>
    <row r="55" spans="1:11" ht="13.5">
      <c r="A55" s="22" t="s">
        <v>54</v>
      </c>
      <c r="B55" s="6">
        <v>10571045</v>
      </c>
      <c r="C55" s="6">
        <v>8357810</v>
      </c>
      <c r="D55" s="23">
        <v>20405000</v>
      </c>
      <c r="E55" s="24">
        <v>5258050</v>
      </c>
      <c r="F55" s="6">
        <v>2891888</v>
      </c>
      <c r="G55" s="25">
        <v>2891888</v>
      </c>
      <c r="H55" s="26">
        <v>0</v>
      </c>
      <c r="I55" s="24">
        <v>0</v>
      </c>
      <c r="J55" s="6">
        <v>1700000</v>
      </c>
      <c r="K55" s="25">
        <v>1400000</v>
      </c>
    </row>
    <row r="56" spans="1:11" ht="13.5">
      <c r="A56" s="22" t="s">
        <v>55</v>
      </c>
      <c r="B56" s="6">
        <v>689916</v>
      </c>
      <c r="C56" s="6">
        <v>700630</v>
      </c>
      <c r="D56" s="23">
        <v>829573</v>
      </c>
      <c r="E56" s="24">
        <v>1056000</v>
      </c>
      <c r="F56" s="6">
        <v>1036000</v>
      </c>
      <c r="G56" s="25">
        <v>1036000</v>
      </c>
      <c r="H56" s="26">
        <v>0</v>
      </c>
      <c r="I56" s="24">
        <v>1190000</v>
      </c>
      <c r="J56" s="6">
        <v>1262066</v>
      </c>
      <c r="K56" s="25">
        <v>1177282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1958000</v>
      </c>
      <c r="C59" s="6">
        <v>1958000</v>
      </c>
      <c r="D59" s="23">
        <v>2126000</v>
      </c>
      <c r="E59" s="24">
        <v>3099000</v>
      </c>
      <c r="F59" s="6">
        <v>2452000</v>
      </c>
      <c r="G59" s="25">
        <v>2452000</v>
      </c>
      <c r="H59" s="26">
        <v>2452000</v>
      </c>
      <c r="I59" s="24">
        <v>3099000</v>
      </c>
      <c r="J59" s="6">
        <v>3315930</v>
      </c>
      <c r="K59" s="25">
        <v>3548045</v>
      </c>
    </row>
    <row r="60" spans="1:11" ht="13.5">
      <c r="A60" s="33" t="s">
        <v>58</v>
      </c>
      <c r="B60" s="6">
        <v>2357000</v>
      </c>
      <c r="C60" s="6">
        <v>2357000</v>
      </c>
      <c r="D60" s="23">
        <v>2557000</v>
      </c>
      <c r="E60" s="24">
        <v>3544000</v>
      </c>
      <c r="F60" s="6">
        <v>2916000</v>
      </c>
      <c r="G60" s="25">
        <v>2916000</v>
      </c>
      <c r="H60" s="26">
        <v>2916000</v>
      </c>
      <c r="I60" s="24">
        <v>3544000</v>
      </c>
      <c r="J60" s="6">
        <v>3792080</v>
      </c>
      <c r="K60" s="25">
        <v>4057526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2555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2.529830584436032</v>
      </c>
      <c r="C70" s="5">
        <f aca="true" t="shared" si="8" ref="C70:K70">IF(ISERROR(C71/C72),0,(C71/C72))</f>
        <v>2.4247812762739014</v>
      </c>
      <c r="D70" s="5">
        <f t="shared" si="8"/>
        <v>1.0725731786909225</v>
      </c>
      <c r="E70" s="5">
        <f t="shared" si="8"/>
        <v>0.8490048111916993</v>
      </c>
      <c r="F70" s="5">
        <f t="shared" si="8"/>
        <v>0.8988857384822825</v>
      </c>
      <c r="G70" s="5">
        <f t="shared" si="8"/>
        <v>0.8988857384822825</v>
      </c>
      <c r="H70" s="5">
        <f t="shared" si="8"/>
        <v>0</v>
      </c>
      <c r="I70" s="5">
        <f t="shared" si="8"/>
        <v>0.7041830521284024</v>
      </c>
      <c r="J70" s="5">
        <f t="shared" si="8"/>
        <v>0.7874140863443982</v>
      </c>
      <c r="K70" s="5">
        <f t="shared" si="8"/>
        <v>0.7975206056122334</v>
      </c>
    </row>
    <row r="71" spans="1:11" ht="12.75" hidden="1">
      <c r="A71" s="1" t="s">
        <v>110</v>
      </c>
      <c r="B71" s="1">
        <f>+B83</f>
        <v>44796884</v>
      </c>
      <c r="C71" s="1">
        <f aca="true" t="shared" si="9" ref="C71:K71">+C83</f>
        <v>42819021</v>
      </c>
      <c r="D71" s="1">
        <f t="shared" si="9"/>
        <v>33262382</v>
      </c>
      <c r="E71" s="1">
        <f t="shared" si="9"/>
        <v>19454688</v>
      </c>
      <c r="F71" s="1">
        <f t="shared" si="9"/>
        <v>26485333</v>
      </c>
      <c r="G71" s="1">
        <f t="shared" si="9"/>
        <v>26485333</v>
      </c>
      <c r="H71" s="1">
        <f t="shared" si="9"/>
        <v>31618518</v>
      </c>
      <c r="I71" s="1">
        <f t="shared" si="9"/>
        <v>22556000</v>
      </c>
      <c r="J71" s="1">
        <f t="shared" si="9"/>
        <v>26066000</v>
      </c>
      <c r="K71" s="1">
        <f t="shared" si="9"/>
        <v>27945000</v>
      </c>
    </row>
    <row r="72" spans="1:11" ht="12.75" hidden="1">
      <c r="A72" s="1" t="s">
        <v>111</v>
      </c>
      <c r="B72" s="1">
        <f>+B77</f>
        <v>17707464</v>
      </c>
      <c r="C72" s="1">
        <f aca="true" t="shared" si="10" ref="C72:K72">+C77</f>
        <v>17658921</v>
      </c>
      <c r="D72" s="1">
        <f t="shared" si="10"/>
        <v>31011760</v>
      </c>
      <c r="E72" s="1">
        <f t="shared" si="10"/>
        <v>22914697</v>
      </c>
      <c r="F72" s="1">
        <f t="shared" si="10"/>
        <v>29464627</v>
      </c>
      <c r="G72" s="1">
        <f t="shared" si="10"/>
        <v>29464627</v>
      </c>
      <c r="H72" s="1">
        <f t="shared" si="10"/>
        <v>0</v>
      </c>
      <c r="I72" s="1">
        <f t="shared" si="10"/>
        <v>32031444</v>
      </c>
      <c r="J72" s="1">
        <f t="shared" si="10"/>
        <v>33103294</v>
      </c>
      <c r="K72" s="1">
        <f t="shared" si="10"/>
        <v>35039847</v>
      </c>
    </row>
    <row r="73" spans="1:11" ht="12.75" hidden="1">
      <c r="A73" s="1" t="s">
        <v>112</v>
      </c>
      <c r="B73" s="1">
        <f>+B74</f>
        <v>-834760.8333333333</v>
      </c>
      <c r="C73" s="1">
        <f aca="true" t="shared" si="11" ref="C73:K73">+(C78+C80+C81+C82)-(B78+B80+B81+B82)</f>
        <v>-1044344</v>
      </c>
      <c r="D73" s="1">
        <f t="shared" si="11"/>
        <v>682925</v>
      </c>
      <c r="E73" s="1">
        <f t="shared" si="11"/>
        <v>1152695</v>
      </c>
      <c r="F73" s="1">
        <f>+(F78+F80+F81+F82)-(D78+D80+D81+D82)</f>
        <v>-20201307</v>
      </c>
      <c r="G73" s="1">
        <f>+(G78+G80+G81+G82)-(D78+D80+D81+D82)</f>
        <v>-20201307</v>
      </c>
      <c r="H73" s="1">
        <f>+(H78+H80+H81+H82)-(D78+D80+D81+D82)</f>
        <v>741</v>
      </c>
      <c r="I73" s="1">
        <f>+(I78+I80+I81+I82)-(E78+E80+E81+E82)</f>
        <v>-3122101</v>
      </c>
      <c r="J73" s="1">
        <f t="shared" si="11"/>
        <v>1900000</v>
      </c>
      <c r="K73" s="1">
        <f t="shared" si="11"/>
        <v>1899000</v>
      </c>
    </row>
    <row r="74" spans="1:11" ht="12.75" hidden="1">
      <c r="A74" s="1" t="s">
        <v>113</v>
      </c>
      <c r="B74" s="1">
        <f>+TREND(C74:E74)</f>
        <v>-834760.8333333333</v>
      </c>
      <c r="C74" s="1">
        <f>+C73</f>
        <v>-1044344</v>
      </c>
      <c r="D74" s="1">
        <f aca="true" t="shared" si="12" ref="D74:K74">+D73</f>
        <v>682925</v>
      </c>
      <c r="E74" s="1">
        <f t="shared" si="12"/>
        <v>1152695</v>
      </c>
      <c r="F74" s="1">
        <f t="shared" si="12"/>
        <v>-20201307</v>
      </c>
      <c r="G74" s="1">
        <f t="shared" si="12"/>
        <v>-20201307</v>
      </c>
      <c r="H74" s="1">
        <f t="shared" si="12"/>
        <v>741</v>
      </c>
      <c r="I74" s="1">
        <f t="shared" si="12"/>
        <v>-3122101</v>
      </c>
      <c r="J74" s="1">
        <f t="shared" si="12"/>
        <v>1900000</v>
      </c>
      <c r="K74" s="1">
        <f t="shared" si="12"/>
        <v>1899000</v>
      </c>
    </row>
    <row r="75" spans="1:11" ht="12.75" hidden="1">
      <c r="A75" s="1" t="s">
        <v>114</v>
      </c>
      <c r="B75" s="1">
        <f>+B84-(((B80+B81+B78)*B70)-B79)</f>
        <v>-4865185.554466523</v>
      </c>
      <c r="C75" s="1">
        <f aca="true" t="shared" si="13" ref="C75:K75">+C84-(((C80+C81+C78)*C70)-C79)</f>
        <v>-1321755.7682557162</v>
      </c>
      <c r="D75" s="1">
        <f t="shared" si="13"/>
        <v>11600790.446623731</v>
      </c>
      <c r="E75" s="1">
        <f t="shared" si="13"/>
        <v>2526085.965074118</v>
      </c>
      <c r="F75" s="1">
        <f t="shared" si="13"/>
        <v>20881730.44683973</v>
      </c>
      <c r="G75" s="1">
        <f t="shared" si="13"/>
        <v>20881730.44683973</v>
      </c>
      <c r="H75" s="1">
        <f t="shared" si="13"/>
        <v>8707587</v>
      </c>
      <c r="I75" s="1">
        <f t="shared" si="13"/>
        <v>423683.5912861123</v>
      </c>
      <c r="J75" s="1">
        <f t="shared" si="13"/>
        <v>-195082.03443439817</v>
      </c>
      <c r="K75" s="1">
        <f t="shared" si="13"/>
        <v>-744036.8951953473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17707464</v>
      </c>
      <c r="C77" s="3">
        <v>17658921</v>
      </c>
      <c r="D77" s="3">
        <v>31011760</v>
      </c>
      <c r="E77" s="3">
        <v>22914697</v>
      </c>
      <c r="F77" s="3">
        <v>29464627</v>
      </c>
      <c r="G77" s="3">
        <v>29464627</v>
      </c>
      <c r="H77" s="3">
        <v>0</v>
      </c>
      <c r="I77" s="3">
        <v>32031444</v>
      </c>
      <c r="J77" s="3">
        <v>33103294</v>
      </c>
      <c r="K77" s="3">
        <v>35039847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4045628</v>
      </c>
      <c r="C79" s="3">
        <v>5459099</v>
      </c>
      <c r="D79" s="3">
        <v>15332708</v>
      </c>
      <c r="E79" s="3">
        <v>6458762</v>
      </c>
      <c r="F79" s="3">
        <v>3876486</v>
      </c>
      <c r="G79" s="3">
        <v>3876486</v>
      </c>
      <c r="H79" s="3">
        <v>8707587</v>
      </c>
      <c r="I79" s="3">
        <v>1487000</v>
      </c>
      <c r="J79" s="3">
        <v>1490000</v>
      </c>
      <c r="K79" s="3">
        <v>1490000</v>
      </c>
    </row>
    <row r="80" spans="1:11" ht="12.75" hidden="1">
      <c r="A80" s="2" t="s">
        <v>67</v>
      </c>
      <c r="B80" s="3">
        <v>3576073</v>
      </c>
      <c r="C80" s="3">
        <v>2300799</v>
      </c>
      <c r="D80" s="3">
        <v>7823987</v>
      </c>
      <c r="E80" s="3">
        <v>4079356</v>
      </c>
      <c r="F80" s="3">
        <v>-18918138</v>
      </c>
      <c r="G80" s="3">
        <v>-18918138</v>
      </c>
      <c r="H80" s="3">
        <v>10398532</v>
      </c>
      <c r="I80" s="3">
        <v>878000</v>
      </c>
      <c r="J80" s="3">
        <v>1278000</v>
      </c>
      <c r="K80" s="3">
        <v>2177000</v>
      </c>
    </row>
    <row r="81" spans="1:11" ht="12.75" hidden="1">
      <c r="A81" s="2" t="s">
        <v>68</v>
      </c>
      <c r="B81" s="3">
        <v>264752</v>
      </c>
      <c r="C81" s="3">
        <v>495682</v>
      </c>
      <c r="D81" s="3">
        <v>-4344581</v>
      </c>
      <c r="E81" s="3">
        <v>552745</v>
      </c>
      <c r="F81" s="3">
        <v>0</v>
      </c>
      <c r="G81" s="3">
        <v>0</v>
      </c>
      <c r="H81" s="3">
        <v>-6918385</v>
      </c>
      <c r="I81" s="3">
        <v>632000</v>
      </c>
      <c r="J81" s="3">
        <v>2132000</v>
      </c>
      <c r="K81" s="3">
        <v>3132000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2196237</v>
      </c>
      <c r="G82" s="3">
        <v>2196237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44796884</v>
      </c>
      <c r="C83" s="3">
        <v>42819021</v>
      </c>
      <c r="D83" s="3">
        <v>33262382</v>
      </c>
      <c r="E83" s="3">
        <v>19454688</v>
      </c>
      <c r="F83" s="3">
        <v>26485333</v>
      </c>
      <c r="G83" s="3">
        <v>26485333</v>
      </c>
      <c r="H83" s="3">
        <v>31618518</v>
      </c>
      <c r="I83" s="3">
        <v>22556000</v>
      </c>
      <c r="J83" s="3">
        <v>26066000</v>
      </c>
      <c r="K83" s="3">
        <v>27945000</v>
      </c>
    </row>
    <row r="84" spans="1:11" ht="12.75" hidden="1">
      <c r="A84" s="2" t="s">
        <v>71</v>
      </c>
      <c r="B84" s="3">
        <v>805823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1000000</v>
      </c>
      <c r="K84" s="3">
        <v>2000000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5036182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24546083</v>
      </c>
      <c r="C5" s="6">
        <v>26714399</v>
      </c>
      <c r="D5" s="23">
        <v>29351335</v>
      </c>
      <c r="E5" s="24">
        <v>31210078</v>
      </c>
      <c r="F5" s="6">
        <v>34071184</v>
      </c>
      <c r="G5" s="25">
        <v>34071184</v>
      </c>
      <c r="H5" s="26">
        <v>0</v>
      </c>
      <c r="I5" s="24">
        <v>37203610</v>
      </c>
      <c r="J5" s="6">
        <v>39398622</v>
      </c>
      <c r="K5" s="25">
        <v>41604944</v>
      </c>
    </row>
    <row r="6" spans="1:11" ht="13.5">
      <c r="A6" s="22" t="s">
        <v>18</v>
      </c>
      <c r="B6" s="6">
        <v>92059596</v>
      </c>
      <c r="C6" s="6">
        <v>96120706</v>
      </c>
      <c r="D6" s="23">
        <v>108913540</v>
      </c>
      <c r="E6" s="24">
        <v>118499054</v>
      </c>
      <c r="F6" s="6">
        <v>126022731</v>
      </c>
      <c r="G6" s="25">
        <v>126022731</v>
      </c>
      <c r="H6" s="26">
        <v>0</v>
      </c>
      <c r="I6" s="24">
        <v>144252406</v>
      </c>
      <c r="J6" s="6">
        <v>159094185</v>
      </c>
      <c r="K6" s="25">
        <v>175451543</v>
      </c>
    </row>
    <row r="7" spans="1:11" ht="13.5">
      <c r="A7" s="22" t="s">
        <v>19</v>
      </c>
      <c r="B7" s="6">
        <v>384019</v>
      </c>
      <c r="C7" s="6">
        <v>218143</v>
      </c>
      <c r="D7" s="23">
        <v>231240</v>
      </c>
      <c r="E7" s="24">
        <v>190000</v>
      </c>
      <c r="F7" s="6">
        <v>500000</v>
      </c>
      <c r="G7" s="25">
        <v>500000</v>
      </c>
      <c r="H7" s="26">
        <v>0</v>
      </c>
      <c r="I7" s="24">
        <v>698768</v>
      </c>
      <c r="J7" s="6">
        <v>739996</v>
      </c>
      <c r="K7" s="25">
        <v>781435</v>
      </c>
    </row>
    <row r="8" spans="1:11" ht="13.5">
      <c r="A8" s="22" t="s">
        <v>20</v>
      </c>
      <c r="B8" s="6">
        <v>36932682</v>
      </c>
      <c r="C8" s="6">
        <v>48387942</v>
      </c>
      <c r="D8" s="23">
        <v>44999600</v>
      </c>
      <c r="E8" s="24">
        <v>56870000</v>
      </c>
      <c r="F8" s="6">
        <v>50326847</v>
      </c>
      <c r="G8" s="25">
        <v>50326847</v>
      </c>
      <c r="H8" s="26">
        <v>0</v>
      </c>
      <c r="I8" s="24">
        <v>50787995</v>
      </c>
      <c r="J8" s="6">
        <v>51624000</v>
      </c>
      <c r="K8" s="25">
        <v>55169001</v>
      </c>
    </row>
    <row r="9" spans="1:11" ht="13.5">
      <c r="A9" s="22" t="s">
        <v>21</v>
      </c>
      <c r="B9" s="6">
        <v>45507528</v>
      </c>
      <c r="C9" s="6">
        <v>22672361</v>
      </c>
      <c r="D9" s="23">
        <v>16358734</v>
      </c>
      <c r="E9" s="24">
        <v>20998872</v>
      </c>
      <c r="F9" s="6">
        <v>22399598</v>
      </c>
      <c r="G9" s="25">
        <v>22399598</v>
      </c>
      <c r="H9" s="26">
        <v>0</v>
      </c>
      <c r="I9" s="24">
        <v>19271569</v>
      </c>
      <c r="J9" s="6">
        <v>20343088</v>
      </c>
      <c r="K9" s="25">
        <v>21258296</v>
      </c>
    </row>
    <row r="10" spans="1:11" ht="25.5">
      <c r="A10" s="27" t="s">
        <v>103</v>
      </c>
      <c r="B10" s="28">
        <f>SUM(B5:B9)</f>
        <v>199429908</v>
      </c>
      <c r="C10" s="29">
        <f aca="true" t="shared" si="0" ref="C10:K10">SUM(C5:C9)</f>
        <v>194113551</v>
      </c>
      <c r="D10" s="30">
        <f t="shared" si="0"/>
        <v>199854449</v>
      </c>
      <c r="E10" s="28">
        <f t="shared" si="0"/>
        <v>227768004</v>
      </c>
      <c r="F10" s="29">
        <f t="shared" si="0"/>
        <v>233320360</v>
      </c>
      <c r="G10" s="31">
        <f t="shared" si="0"/>
        <v>233320360</v>
      </c>
      <c r="H10" s="32">
        <f t="shared" si="0"/>
        <v>0</v>
      </c>
      <c r="I10" s="28">
        <f t="shared" si="0"/>
        <v>252214348</v>
      </c>
      <c r="J10" s="29">
        <f t="shared" si="0"/>
        <v>271199891</v>
      </c>
      <c r="K10" s="31">
        <f t="shared" si="0"/>
        <v>294265219</v>
      </c>
    </row>
    <row r="11" spans="1:11" ht="13.5">
      <c r="A11" s="22" t="s">
        <v>22</v>
      </c>
      <c r="B11" s="6">
        <v>65432317</v>
      </c>
      <c r="C11" s="6">
        <v>70020843</v>
      </c>
      <c r="D11" s="23">
        <v>74312559</v>
      </c>
      <c r="E11" s="24">
        <v>81979770</v>
      </c>
      <c r="F11" s="6">
        <v>83129888</v>
      </c>
      <c r="G11" s="25">
        <v>83129888</v>
      </c>
      <c r="H11" s="26">
        <v>0</v>
      </c>
      <c r="I11" s="24">
        <v>92755123</v>
      </c>
      <c r="J11" s="6">
        <v>97580621</v>
      </c>
      <c r="K11" s="25">
        <v>103045135</v>
      </c>
    </row>
    <row r="12" spans="1:11" ht="13.5">
      <c r="A12" s="22" t="s">
        <v>23</v>
      </c>
      <c r="B12" s="6">
        <v>4432921</v>
      </c>
      <c r="C12" s="6">
        <v>4640726</v>
      </c>
      <c r="D12" s="23">
        <v>5301393</v>
      </c>
      <c r="E12" s="24">
        <v>5756447</v>
      </c>
      <c r="F12" s="6">
        <v>5756447</v>
      </c>
      <c r="G12" s="25">
        <v>5756447</v>
      </c>
      <c r="H12" s="26">
        <v>0</v>
      </c>
      <c r="I12" s="24">
        <v>6149941</v>
      </c>
      <c r="J12" s="6">
        <v>6334439</v>
      </c>
      <c r="K12" s="25">
        <v>6524472</v>
      </c>
    </row>
    <row r="13" spans="1:11" ht="13.5">
      <c r="A13" s="22" t="s">
        <v>104</v>
      </c>
      <c r="B13" s="6">
        <v>17962693</v>
      </c>
      <c r="C13" s="6">
        <v>12710284</v>
      </c>
      <c r="D13" s="23">
        <v>11520590</v>
      </c>
      <c r="E13" s="24">
        <v>13071682</v>
      </c>
      <c r="F13" s="6">
        <v>11771682</v>
      </c>
      <c r="G13" s="25">
        <v>11771682</v>
      </c>
      <c r="H13" s="26">
        <v>0</v>
      </c>
      <c r="I13" s="24">
        <v>11753066</v>
      </c>
      <c r="J13" s="6">
        <v>12433724</v>
      </c>
      <c r="K13" s="25">
        <v>13118994</v>
      </c>
    </row>
    <row r="14" spans="1:11" ht="13.5">
      <c r="A14" s="22" t="s">
        <v>24</v>
      </c>
      <c r="B14" s="6">
        <v>6388588</v>
      </c>
      <c r="C14" s="6">
        <v>8018687</v>
      </c>
      <c r="D14" s="23">
        <v>7663071</v>
      </c>
      <c r="E14" s="24">
        <v>7381800</v>
      </c>
      <c r="F14" s="6">
        <v>7936800</v>
      </c>
      <c r="G14" s="25">
        <v>7936800</v>
      </c>
      <c r="H14" s="26">
        <v>0</v>
      </c>
      <c r="I14" s="24">
        <v>7763316</v>
      </c>
      <c r="J14" s="6">
        <v>8041159</v>
      </c>
      <c r="K14" s="25">
        <v>8329695</v>
      </c>
    </row>
    <row r="15" spans="1:11" ht="13.5">
      <c r="A15" s="22" t="s">
        <v>25</v>
      </c>
      <c r="B15" s="6">
        <v>52191270</v>
      </c>
      <c r="C15" s="6">
        <v>59705728</v>
      </c>
      <c r="D15" s="23">
        <v>66828936</v>
      </c>
      <c r="E15" s="24">
        <v>69964818</v>
      </c>
      <c r="F15" s="6">
        <v>72664818</v>
      </c>
      <c r="G15" s="25">
        <v>72664818</v>
      </c>
      <c r="H15" s="26">
        <v>0</v>
      </c>
      <c r="I15" s="24">
        <v>83483296</v>
      </c>
      <c r="J15" s="6">
        <v>94158464</v>
      </c>
      <c r="K15" s="25">
        <v>106203639</v>
      </c>
    </row>
    <row r="16" spans="1:11" ht="13.5">
      <c r="A16" s="33" t="s">
        <v>26</v>
      </c>
      <c r="B16" s="6">
        <v>295007</v>
      </c>
      <c r="C16" s="6">
        <v>836358</v>
      </c>
      <c r="D16" s="23">
        <v>880051</v>
      </c>
      <c r="E16" s="24">
        <v>936520</v>
      </c>
      <c r="F16" s="6">
        <v>936520</v>
      </c>
      <c r="G16" s="25">
        <v>936520</v>
      </c>
      <c r="H16" s="26">
        <v>0</v>
      </c>
      <c r="I16" s="24">
        <v>974723</v>
      </c>
      <c r="J16" s="6">
        <v>1018801</v>
      </c>
      <c r="K16" s="25">
        <v>1064914</v>
      </c>
    </row>
    <row r="17" spans="1:11" ht="13.5">
      <c r="A17" s="22" t="s">
        <v>27</v>
      </c>
      <c r="B17" s="6">
        <v>51745352</v>
      </c>
      <c r="C17" s="6">
        <v>45548935</v>
      </c>
      <c r="D17" s="23">
        <v>35738381</v>
      </c>
      <c r="E17" s="24">
        <v>47666013</v>
      </c>
      <c r="F17" s="6">
        <v>52116738</v>
      </c>
      <c r="G17" s="25">
        <v>52116738</v>
      </c>
      <c r="H17" s="26">
        <v>0</v>
      </c>
      <c r="I17" s="24">
        <v>45454457</v>
      </c>
      <c r="J17" s="6">
        <v>44678307</v>
      </c>
      <c r="K17" s="25">
        <v>47218079</v>
      </c>
    </row>
    <row r="18" spans="1:11" ht="13.5">
      <c r="A18" s="34" t="s">
        <v>28</v>
      </c>
      <c r="B18" s="35">
        <f>SUM(B11:B17)</f>
        <v>198448148</v>
      </c>
      <c r="C18" s="36">
        <f aca="true" t="shared" si="1" ref="C18:K18">SUM(C11:C17)</f>
        <v>201481561</v>
      </c>
      <c r="D18" s="37">
        <f t="shared" si="1"/>
        <v>202244981</v>
      </c>
      <c r="E18" s="35">
        <f t="shared" si="1"/>
        <v>226757050</v>
      </c>
      <c r="F18" s="36">
        <f t="shared" si="1"/>
        <v>234312893</v>
      </c>
      <c r="G18" s="38">
        <f t="shared" si="1"/>
        <v>234312893</v>
      </c>
      <c r="H18" s="39">
        <f t="shared" si="1"/>
        <v>0</v>
      </c>
      <c r="I18" s="35">
        <f t="shared" si="1"/>
        <v>248333922</v>
      </c>
      <c r="J18" s="36">
        <f t="shared" si="1"/>
        <v>264245515</v>
      </c>
      <c r="K18" s="38">
        <f t="shared" si="1"/>
        <v>285504928</v>
      </c>
    </row>
    <row r="19" spans="1:11" ht="13.5">
      <c r="A19" s="34" t="s">
        <v>29</v>
      </c>
      <c r="B19" s="40">
        <f>+B10-B18</f>
        <v>981760</v>
      </c>
      <c r="C19" s="41">
        <f aca="true" t="shared" si="2" ref="C19:K19">+C10-C18</f>
        <v>-7368010</v>
      </c>
      <c r="D19" s="42">
        <f t="shared" si="2"/>
        <v>-2390532</v>
      </c>
      <c r="E19" s="40">
        <f t="shared" si="2"/>
        <v>1010954</v>
      </c>
      <c r="F19" s="41">
        <f t="shared" si="2"/>
        <v>-992533</v>
      </c>
      <c r="G19" s="43">
        <f t="shared" si="2"/>
        <v>-992533</v>
      </c>
      <c r="H19" s="44">
        <f t="shared" si="2"/>
        <v>0</v>
      </c>
      <c r="I19" s="40">
        <f t="shared" si="2"/>
        <v>3880426</v>
      </c>
      <c r="J19" s="41">
        <f t="shared" si="2"/>
        <v>6954376</v>
      </c>
      <c r="K19" s="43">
        <f t="shared" si="2"/>
        <v>8760291</v>
      </c>
    </row>
    <row r="20" spans="1:11" ht="13.5">
      <c r="A20" s="22" t="s">
        <v>30</v>
      </c>
      <c r="B20" s="24">
        <v>32342133</v>
      </c>
      <c r="C20" s="6">
        <v>47287053</v>
      </c>
      <c r="D20" s="23">
        <v>27593336</v>
      </c>
      <c r="E20" s="24">
        <v>23853000</v>
      </c>
      <c r="F20" s="6">
        <v>26861165</v>
      </c>
      <c r="G20" s="25">
        <v>26861165</v>
      </c>
      <c r="H20" s="26">
        <v>0</v>
      </c>
      <c r="I20" s="24">
        <v>24980000</v>
      </c>
      <c r="J20" s="6">
        <v>24894000</v>
      </c>
      <c r="K20" s="25">
        <v>27411000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33323893</v>
      </c>
      <c r="C22" s="52">
        <f aca="true" t="shared" si="3" ref="C22:K22">SUM(C19:C21)</f>
        <v>39919043</v>
      </c>
      <c r="D22" s="53">
        <f t="shared" si="3"/>
        <v>25202804</v>
      </c>
      <c r="E22" s="51">
        <f t="shared" si="3"/>
        <v>24863954</v>
      </c>
      <c r="F22" s="52">
        <f t="shared" si="3"/>
        <v>25868632</v>
      </c>
      <c r="G22" s="54">
        <f t="shared" si="3"/>
        <v>25868632</v>
      </c>
      <c r="H22" s="55">
        <f t="shared" si="3"/>
        <v>0</v>
      </c>
      <c r="I22" s="51">
        <f t="shared" si="3"/>
        <v>28860426</v>
      </c>
      <c r="J22" s="52">
        <f t="shared" si="3"/>
        <v>31848376</v>
      </c>
      <c r="K22" s="54">
        <f t="shared" si="3"/>
        <v>36171291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33323893</v>
      </c>
      <c r="C24" s="41">
        <f aca="true" t="shared" si="4" ref="C24:K24">SUM(C22:C23)</f>
        <v>39919043</v>
      </c>
      <c r="D24" s="42">
        <f t="shared" si="4"/>
        <v>25202804</v>
      </c>
      <c r="E24" s="40">
        <f t="shared" si="4"/>
        <v>24863954</v>
      </c>
      <c r="F24" s="41">
        <f t="shared" si="4"/>
        <v>25868632</v>
      </c>
      <c r="G24" s="43">
        <f t="shared" si="4"/>
        <v>25868632</v>
      </c>
      <c r="H24" s="44">
        <f t="shared" si="4"/>
        <v>0</v>
      </c>
      <c r="I24" s="40">
        <f t="shared" si="4"/>
        <v>28860426</v>
      </c>
      <c r="J24" s="41">
        <f t="shared" si="4"/>
        <v>31848376</v>
      </c>
      <c r="K24" s="43">
        <f t="shared" si="4"/>
        <v>36171291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48836060</v>
      </c>
      <c r="C27" s="7">
        <v>45174186</v>
      </c>
      <c r="D27" s="64">
        <v>26968362</v>
      </c>
      <c r="E27" s="65">
        <v>27679975</v>
      </c>
      <c r="F27" s="7">
        <v>40649076</v>
      </c>
      <c r="G27" s="66">
        <v>40649076</v>
      </c>
      <c r="H27" s="67">
        <v>0</v>
      </c>
      <c r="I27" s="65">
        <v>29770000</v>
      </c>
      <c r="J27" s="7">
        <v>28279000</v>
      </c>
      <c r="K27" s="66">
        <v>31696000</v>
      </c>
    </row>
    <row r="28" spans="1:11" ht="13.5">
      <c r="A28" s="68" t="s">
        <v>30</v>
      </c>
      <c r="B28" s="6">
        <v>32342482</v>
      </c>
      <c r="C28" s="6">
        <v>45174186</v>
      </c>
      <c r="D28" s="23">
        <v>25796936</v>
      </c>
      <c r="E28" s="24">
        <v>23853000</v>
      </c>
      <c r="F28" s="6">
        <v>26861165</v>
      </c>
      <c r="G28" s="25">
        <v>26861165</v>
      </c>
      <c r="H28" s="26">
        <v>0</v>
      </c>
      <c r="I28" s="24">
        <v>24980000</v>
      </c>
      <c r="J28" s="6">
        <v>24894000</v>
      </c>
      <c r="K28" s="25">
        <v>27411000</v>
      </c>
    </row>
    <row r="29" spans="1:11" ht="13.5">
      <c r="A29" s="22" t="s">
        <v>108</v>
      </c>
      <c r="B29" s="6">
        <v>1007083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15486495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1171426</v>
      </c>
      <c r="E31" s="24">
        <v>3826975</v>
      </c>
      <c r="F31" s="6">
        <v>13787911</v>
      </c>
      <c r="G31" s="25">
        <v>13787911</v>
      </c>
      <c r="H31" s="26">
        <v>0</v>
      </c>
      <c r="I31" s="24">
        <v>4790000</v>
      </c>
      <c r="J31" s="6">
        <v>3385000</v>
      </c>
      <c r="K31" s="25">
        <v>4285000</v>
      </c>
    </row>
    <row r="32" spans="1:11" ht="13.5">
      <c r="A32" s="34" t="s">
        <v>36</v>
      </c>
      <c r="B32" s="7">
        <f>SUM(B28:B31)</f>
        <v>48836060</v>
      </c>
      <c r="C32" s="7">
        <f aca="true" t="shared" si="5" ref="C32:K32">SUM(C28:C31)</f>
        <v>45174186</v>
      </c>
      <c r="D32" s="64">
        <f t="shared" si="5"/>
        <v>26968362</v>
      </c>
      <c r="E32" s="65">
        <f t="shared" si="5"/>
        <v>27679975</v>
      </c>
      <c r="F32" s="7">
        <f t="shared" si="5"/>
        <v>40649076</v>
      </c>
      <c r="G32" s="66">
        <f t="shared" si="5"/>
        <v>40649076</v>
      </c>
      <c r="H32" s="67">
        <f t="shared" si="5"/>
        <v>0</v>
      </c>
      <c r="I32" s="65">
        <f t="shared" si="5"/>
        <v>29770000</v>
      </c>
      <c r="J32" s="7">
        <f t="shared" si="5"/>
        <v>28279000</v>
      </c>
      <c r="K32" s="66">
        <f t="shared" si="5"/>
        <v>31696000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29713389</v>
      </c>
      <c r="C35" s="6">
        <v>29579307</v>
      </c>
      <c r="D35" s="23">
        <v>32199336</v>
      </c>
      <c r="E35" s="24">
        <v>35083178</v>
      </c>
      <c r="F35" s="6">
        <v>28248360</v>
      </c>
      <c r="G35" s="25">
        <v>28248360</v>
      </c>
      <c r="H35" s="26">
        <v>46635936</v>
      </c>
      <c r="I35" s="24">
        <v>43323786</v>
      </c>
      <c r="J35" s="6">
        <v>59425476</v>
      </c>
      <c r="K35" s="25">
        <v>81401474</v>
      </c>
    </row>
    <row r="36" spans="1:11" ht="13.5">
      <c r="A36" s="22" t="s">
        <v>39</v>
      </c>
      <c r="B36" s="6">
        <v>414618565</v>
      </c>
      <c r="C36" s="6">
        <v>454320891</v>
      </c>
      <c r="D36" s="23">
        <v>471780865</v>
      </c>
      <c r="E36" s="24">
        <v>495884974</v>
      </c>
      <c r="F36" s="6">
        <v>500658260</v>
      </c>
      <c r="G36" s="25">
        <v>500658260</v>
      </c>
      <c r="H36" s="26">
        <v>473038880</v>
      </c>
      <c r="I36" s="24">
        <v>510384446</v>
      </c>
      <c r="J36" s="6">
        <v>526229722</v>
      </c>
      <c r="K36" s="25">
        <v>544806729</v>
      </c>
    </row>
    <row r="37" spans="1:11" ht="13.5">
      <c r="A37" s="22" t="s">
        <v>40</v>
      </c>
      <c r="B37" s="6">
        <v>46111035</v>
      </c>
      <c r="C37" s="6">
        <v>48222528</v>
      </c>
      <c r="D37" s="23">
        <v>44220089</v>
      </c>
      <c r="E37" s="24">
        <v>45260000</v>
      </c>
      <c r="F37" s="6">
        <v>35488132</v>
      </c>
      <c r="G37" s="25">
        <v>35488132</v>
      </c>
      <c r="H37" s="26">
        <v>65581454</v>
      </c>
      <c r="I37" s="24">
        <v>42816814</v>
      </c>
      <c r="J37" s="6">
        <v>45654946</v>
      </c>
      <c r="K37" s="25">
        <v>58615199</v>
      </c>
    </row>
    <row r="38" spans="1:11" ht="13.5">
      <c r="A38" s="22" t="s">
        <v>41</v>
      </c>
      <c r="B38" s="6">
        <v>102431575</v>
      </c>
      <c r="C38" s="6">
        <v>97045819</v>
      </c>
      <c r="D38" s="23">
        <v>94916064</v>
      </c>
      <c r="E38" s="24">
        <v>93844809</v>
      </c>
      <c r="F38" s="6">
        <v>102705808</v>
      </c>
      <c r="G38" s="25">
        <v>102705808</v>
      </c>
      <c r="H38" s="26">
        <v>92996445</v>
      </c>
      <c r="I38" s="24">
        <v>89518319</v>
      </c>
      <c r="J38" s="6">
        <v>86778779</v>
      </c>
      <c r="K38" s="25">
        <v>78200235</v>
      </c>
    </row>
    <row r="39" spans="1:11" ht="13.5">
      <c r="A39" s="22" t="s">
        <v>42</v>
      </c>
      <c r="B39" s="6">
        <v>295789344</v>
      </c>
      <c r="C39" s="6">
        <v>338631851</v>
      </c>
      <c r="D39" s="23">
        <v>364844048</v>
      </c>
      <c r="E39" s="24">
        <v>391863343</v>
      </c>
      <c r="F39" s="6">
        <v>390712680</v>
      </c>
      <c r="G39" s="25">
        <v>390712680</v>
      </c>
      <c r="H39" s="26">
        <v>361096917</v>
      </c>
      <c r="I39" s="24">
        <v>421373100</v>
      </c>
      <c r="J39" s="6">
        <v>453221472</v>
      </c>
      <c r="K39" s="25">
        <v>489392768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30138395</v>
      </c>
      <c r="C42" s="6">
        <v>49773929</v>
      </c>
      <c r="D42" s="23">
        <v>30488679</v>
      </c>
      <c r="E42" s="24">
        <v>29773667</v>
      </c>
      <c r="F42" s="6">
        <v>38082225</v>
      </c>
      <c r="G42" s="25">
        <v>38082225</v>
      </c>
      <c r="H42" s="26">
        <v>41607522</v>
      </c>
      <c r="I42" s="24">
        <v>42253562</v>
      </c>
      <c r="J42" s="6">
        <v>36511227</v>
      </c>
      <c r="K42" s="25">
        <v>45157644</v>
      </c>
    </row>
    <row r="43" spans="1:11" ht="13.5">
      <c r="A43" s="22" t="s">
        <v>45</v>
      </c>
      <c r="B43" s="6">
        <v>-48623389</v>
      </c>
      <c r="C43" s="6">
        <v>-44240816</v>
      </c>
      <c r="D43" s="23">
        <v>-23908170</v>
      </c>
      <c r="E43" s="24">
        <v>-19543455</v>
      </c>
      <c r="F43" s="6">
        <v>-33149076</v>
      </c>
      <c r="G43" s="25">
        <v>-33149076</v>
      </c>
      <c r="H43" s="26">
        <v>-27900889</v>
      </c>
      <c r="I43" s="24">
        <v>-25930996</v>
      </c>
      <c r="J43" s="6">
        <v>-24279000</v>
      </c>
      <c r="K43" s="25">
        <v>-27696000</v>
      </c>
    </row>
    <row r="44" spans="1:11" ht="13.5">
      <c r="A44" s="22" t="s">
        <v>46</v>
      </c>
      <c r="B44" s="6">
        <v>21325413</v>
      </c>
      <c r="C44" s="6">
        <v>-7748931</v>
      </c>
      <c r="D44" s="23">
        <v>-6200420</v>
      </c>
      <c r="E44" s="24">
        <v>-8204000</v>
      </c>
      <c r="F44" s="6">
        <v>-5828027</v>
      </c>
      <c r="G44" s="25">
        <v>-5828027</v>
      </c>
      <c r="H44" s="26">
        <v>-6027570</v>
      </c>
      <c r="I44" s="24">
        <v>-7800394</v>
      </c>
      <c r="J44" s="6">
        <v>-3491154</v>
      </c>
      <c r="K44" s="25">
        <v>-3753504</v>
      </c>
    </row>
    <row r="45" spans="1:11" ht="13.5">
      <c r="A45" s="34" t="s">
        <v>47</v>
      </c>
      <c r="B45" s="7">
        <v>4534568</v>
      </c>
      <c r="C45" s="7">
        <v>2318752</v>
      </c>
      <c r="D45" s="64">
        <v>2698845</v>
      </c>
      <c r="E45" s="65">
        <v>4980470</v>
      </c>
      <c r="F45" s="7">
        <v>1803964</v>
      </c>
      <c r="G45" s="66">
        <v>1803964</v>
      </c>
      <c r="H45" s="67">
        <v>10377905</v>
      </c>
      <c r="I45" s="65">
        <v>10325829</v>
      </c>
      <c r="J45" s="7">
        <v>19066902</v>
      </c>
      <c r="K45" s="66">
        <v>32775042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4534570</v>
      </c>
      <c r="C48" s="6">
        <v>2318755</v>
      </c>
      <c r="D48" s="23">
        <v>2698842</v>
      </c>
      <c r="E48" s="24">
        <v>4980466</v>
      </c>
      <c r="F48" s="6">
        <v>1803658</v>
      </c>
      <c r="G48" s="25">
        <v>1803658</v>
      </c>
      <c r="H48" s="26">
        <v>10866494</v>
      </c>
      <c r="I48" s="24">
        <v>10325822</v>
      </c>
      <c r="J48" s="6">
        <v>19066895</v>
      </c>
      <c r="K48" s="25">
        <v>32775035</v>
      </c>
    </row>
    <row r="49" spans="1:11" ht="13.5">
      <c r="A49" s="22" t="s">
        <v>50</v>
      </c>
      <c r="B49" s="6">
        <f>+B75</f>
        <v>11655676.159701373</v>
      </c>
      <c r="C49" s="6">
        <f aca="true" t="shared" si="6" ref="C49:K49">+C75</f>
        <v>9853598.741487589</v>
      </c>
      <c r="D49" s="23">
        <f t="shared" si="6"/>
        <v>2044321.9743370079</v>
      </c>
      <c r="E49" s="24">
        <f t="shared" si="6"/>
        <v>6087723.042530365</v>
      </c>
      <c r="F49" s="6">
        <f t="shared" si="6"/>
        <v>-3635730.499109216</v>
      </c>
      <c r="G49" s="25">
        <f t="shared" si="6"/>
        <v>-3635730.499109216</v>
      </c>
      <c r="H49" s="26">
        <f t="shared" si="6"/>
        <v>57008379</v>
      </c>
      <c r="I49" s="24">
        <f t="shared" si="6"/>
        <v>3019486.074547004</v>
      </c>
      <c r="J49" s="6">
        <f t="shared" si="6"/>
        <v>2014634.7837859243</v>
      </c>
      <c r="K49" s="25">
        <f t="shared" si="6"/>
        <v>1372686.672299631</v>
      </c>
    </row>
    <row r="50" spans="1:11" ht="13.5">
      <c r="A50" s="34" t="s">
        <v>51</v>
      </c>
      <c r="B50" s="7">
        <f>+B48-B49</f>
        <v>-7121106.159701373</v>
      </c>
      <c r="C50" s="7">
        <f aca="true" t="shared" si="7" ref="C50:K50">+C48-C49</f>
        <v>-7534843.741487589</v>
      </c>
      <c r="D50" s="64">
        <f t="shared" si="7"/>
        <v>654520.0256629921</v>
      </c>
      <c r="E50" s="65">
        <f t="shared" si="7"/>
        <v>-1107257.0425303653</v>
      </c>
      <c r="F50" s="7">
        <f t="shared" si="7"/>
        <v>5439388.499109216</v>
      </c>
      <c r="G50" s="66">
        <f t="shared" si="7"/>
        <v>5439388.499109216</v>
      </c>
      <c r="H50" s="67">
        <f t="shared" si="7"/>
        <v>-46141885</v>
      </c>
      <c r="I50" s="65">
        <f t="shared" si="7"/>
        <v>7306335.925452996</v>
      </c>
      <c r="J50" s="7">
        <f t="shared" si="7"/>
        <v>17052260.216214076</v>
      </c>
      <c r="K50" s="66">
        <f t="shared" si="7"/>
        <v>31402348.32770037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414055505</v>
      </c>
      <c r="C53" s="6">
        <v>454062224</v>
      </c>
      <c r="D53" s="23">
        <v>471620896</v>
      </c>
      <c r="E53" s="24">
        <v>495884951</v>
      </c>
      <c r="F53" s="6">
        <v>508854052</v>
      </c>
      <c r="G53" s="25">
        <v>508854052</v>
      </c>
      <c r="H53" s="26">
        <v>468204976</v>
      </c>
      <c r="I53" s="24">
        <v>510224475</v>
      </c>
      <c r="J53" s="6">
        <v>526069750</v>
      </c>
      <c r="K53" s="25">
        <v>544646757</v>
      </c>
    </row>
    <row r="54" spans="1:11" ht="13.5">
      <c r="A54" s="22" t="s">
        <v>104</v>
      </c>
      <c r="B54" s="6">
        <v>17962693</v>
      </c>
      <c r="C54" s="6">
        <v>12710284</v>
      </c>
      <c r="D54" s="23">
        <v>11520590</v>
      </c>
      <c r="E54" s="24">
        <v>13071682</v>
      </c>
      <c r="F54" s="6">
        <v>11771682</v>
      </c>
      <c r="G54" s="25">
        <v>11771682</v>
      </c>
      <c r="H54" s="26">
        <v>0</v>
      </c>
      <c r="I54" s="24">
        <v>11753066</v>
      </c>
      <c r="J54" s="6">
        <v>12433724</v>
      </c>
      <c r="K54" s="25">
        <v>13118994</v>
      </c>
    </row>
    <row r="55" spans="1:11" ht="13.5">
      <c r="A55" s="22" t="s">
        <v>54</v>
      </c>
      <c r="B55" s="6">
        <v>4978638</v>
      </c>
      <c r="C55" s="6">
        <v>17545</v>
      </c>
      <c r="D55" s="23">
        <v>3514814</v>
      </c>
      <c r="E55" s="24">
        <v>20999000</v>
      </c>
      <c r="F55" s="6">
        <v>29197175</v>
      </c>
      <c r="G55" s="25">
        <v>29197175</v>
      </c>
      <c r="H55" s="26">
        <v>0</v>
      </c>
      <c r="I55" s="24">
        <v>11690000</v>
      </c>
      <c r="J55" s="6">
        <v>150000</v>
      </c>
      <c r="K55" s="25">
        <v>150000</v>
      </c>
    </row>
    <row r="56" spans="1:11" ht="13.5">
      <c r="A56" s="22" t="s">
        <v>55</v>
      </c>
      <c r="B56" s="6">
        <v>15827842</v>
      </c>
      <c r="C56" s="6">
        <v>12661392</v>
      </c>
      <c r="D56" s="23">
        <v>11771895</v>
      </c>
      <c r="E56" s="24">
        <v>9450688</v>
      </c>
      <c r="F56" s="6">
        <v>9566189</v>
      </c>
      <c r="G56" s="25">
        <v>9566189</v>
      </c>
      <c r="H56" s="26">
        <v>0</v>
      </c>
      <c r="I56" s="24">
        <v>9743423</v>
      </c>
      <c r="J56" s="6">
        <v>10317891</v>
      </c>
      <c r="K56" s="25">
        <v>10895149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1735030</v>
      </c>
      <c r="C59" s="6">
        <v>8938803</v>
      </c>
      <c r="D59" s="23">
        <v>6920</v>
      </c>
      <c r="E59" s="24">
        <v>1072322</v>
      </c>
      <c r="F59" s="6">
        <v>1072322</v>
      </c>
      <c r="G59" s="25">
        <v>1072322</v>
      </c>
      <c r="H59" s="26">
        <v>1072322</v>
      </c>
      <c r="I59" s="24">
        <v>1104811</v>
      </c>
      <c r="J59" s="6">
        <v>1104811</v>
      </c>
      <c r="K59" s="25">
        <v>1104811</v>
      </c>
    </row>
    <row r="60" spans="1:11" ht="13.5">
      <c r="A60" s="33" t="s">
        <v>58</v>
      </c>
      <c r="B60" s="6">
        <v>896670</v>
      </c>
      <c r="C60" s="6">
        <v>1040571</v>
      </c>
      <c r="D60" s="23">
        <v>1926488</v>
      </c>
      <c r="E60" s="24">
        <v>3718321</v>
      </c>
      <c r="F60" s="6">
        <v>3491384</v>
      </c>
      <c r="G60" s="25">
        <v>3491384</v>
      </c>
      <c r="H60" s="26">
        <v>3491384</v>
      </c>
      <c r="I60" s="24">
        <v>3757246</v>
      </c>
      <c r="J60" s="6">
        <v>3757246</v>
      </c>
      <c r="K60" s="25">
        <v>3757246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8100</v>
      </c>
      <c r="C64" s="92">
        <v>10254</v>
      </c>
      <c r="D64" s="93">
        <v>10995</v>
      </c>
      <c r="E64" s="91">
        <v>11091</v>
      </c>
      <c r="F64" s="92">
        <v>11091</v>
      </c>
      <c r="G64" s="93">
        <v>11091</v>
      </c>
      <c r="H64" s="94">
        <v>11091</v>
      </c>
      <c r="I64" s="91">
        <v>13137</v>
      </c>
      <c r="J64" s="92">
        <v>13137</v>
      </c>
      <c r="K64" s="93">
        <v>13137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0.7563276739836037</v>
      </c>
      <c r="C70" s="5">
        <f aca="true" t="shared" si="8" ref="C70:K70">IF(ISERROR(C71/C72),0,(C71/C72))</f>
        <v>0.8679904015682299</v>
      </c>
      <c r="D70" s="5">
        <f t="shared" si="8"/>
        <v>0.923597845146621</v>
      </c>
      <c r="E70" s="5">
        <f t="shared" si="8"/>
        <v>0.9451760650170073</v>
      </c>
      <c r="F70" s="5">
        <f t="shared" si="8"/>
        <v>0.8934882517616525</v>
      </c>
      <c r="G70" s="5">
        <f t="shared" si="8"/>
        <v>0.8934882517616525</v>
      </c>
      <c r="H70" s="5">
        <f t="shared" si="8"/>
        <v>0</v>
      </c>
      <c r="I70" s="5">
        <f t="shared" si="8"/>
        <v>0.9208164759780259</v>
      </c>
      <c r="J70" s="5">
        <f t="shared" si="8"/>
        <v>0.9211917542922704</v>
      </c>
      <c r="K70" s="5">
        <f t="shared" si="8"/>
        <v>0.9215846445335034</v>
      </c>
    </row>
    <row r="71" spans="1:11" ht="12.75" hidden="1">
      <c r="A71" s="1" t="s">
        <v>110</v>
      </c>
      <c r="B71" s="1">
        <f>+B83</f>
        <v>122540988</v>
      </c>
      <c r="C71" s="1">
        <f aca="true" t="shared" si="9" ref="C71:K71">+C83</f>
        <v>126013732</v>
      </c>
      <c r="D71" s="1">
        <f t="shared" si="9"/>
        <v>141923658</v>
      </c>
      <c r="E71" s="1">
        <f t="shared" si="9"/>
        <v>154260299</v>
      </c>
      <c r="F71" s="1">
        <f t="shared" si="9"/>
        <v>156354648</v>
      </c>
      <c r="G71" s="1">
        <f t="shared" si="9"/>
        <v>156354648</v>
      </c>
      <c r="H71" s="1">
        <f t="shared" si="9"/>
        <v>199073466</v>
      </c>
      <c r="I71" s="1">
        <f t="shared" si="9"/>
        <v>181298253</v>
      </c>
      <c r="J71" s="1">
        <f t="shared" si="9"/>
        <v>197905055</v>
      </c>
      <c r="K71" s="1">
        <f t="shared" si="9"/>
        <v>215940906</v>
      </c>
    </row>
    <row r="72" spans="1:11" ht="12.75" hidden="1">
      <c r="A72" s="1" t="s">
        <v>111</v>
      </c>
      <c r="B72" s="1">
        <f>+B77</f>
        <v>162021029</v>
      </c>
      <c r="C72" s="1">
        <f aca="true" t="shared" si="10" ref="C72:K72">+C77</f>
        <v>145178716</v>
      </c>
      <c r="D72" s="1">
        <f t="shared" si="10"/>
        <v>153663912</v>
      </c>
      <c r="E72" s="1">
        <f t="shared" si="10"/>
        <v>163208004</v>
      </c>
      <c r="F72" s="1">
        <f t="shared" si="10"/>
        <v>174993513</v>
      </c>
      <c r="G72" s="1">
        <f t="shared" si="10"/>
        <v>174993513</v>
      </c>
      <c r="H72" s="1">
        <f t="shared" si="10"/>
        <v>0</v>
      </c>
      <c r="I72" s="1">
        <f t="shared" si="10"/>
        <v>196888585</v>
      </c>
      <c r="J72" s="1">
        <f t="shared" si="10"/>
        <v>214835895</v>
      </c>
      <c r="K72" s="1">
        <f t="shared" si="10"/>
        <v>234314783</v>
      </c>
    </row>
    <row r="73" spans="1:11" ht="12.75" hidden="1">
      <c r="A73" s="1" t="s">
        <v>112</v>
      </c>
      <c r="B73" s="1">
        <f>+B74</f>
        <v>3249269.5</v>
      </c>
      <c r="C73" s="1">
        <f aca="true" t="shared" si="11" ref="C73:K73">+(C78+C80+C81+C82)-(B78+B80+B81+B82)</f>
        <v>3063700</v>
      </c>
      <c r="D73" s="1">
        <f t="shared" si="11"/>
        <v>2021731</v>
      </c>
      <c r="E73" s="1">
        <f t="shared" si="11"/>
        <v>-133655</v>
      </c>
      <c r="F73" s="1">
        <f>+(F78+F80+F81+F82)-(D78+D80+D81+D82)</f>
        <v>-2334178</v>
      </c>
      <c r="G73" s="1">
        <f>+(G78+G80+G81+G82)-(D78+D80+D81+D82)</f>
        <v>-2334178</v>
      </c>
      <c r="H73" s="1">
        <f>+(H78+H80+H81+H82)-(D78+D80+D81+D82)</f>
        <v>8484318</v>
      </c>
      <c r="I73" s="1">
        <f>+(I78+I80+I81+I82)-(E78+E80+E81+E82)</f>
        <v>4322590</v>
      </c>
      <c r="J73" s="1">
        <f t="shared" si="11"/>
        <v>7328659</v>
      </c>
      <c r="K73" s="1">
        <f t="shared" si="11"/>
        <v>8233982</v>
      </c>
    </row>
    <row r="74" spans="1:11" ht="12.75" hidden="1">
      <c r="A74" s="1" t="s">
        <v>113</v>
      </c>
      <c r="B74" s="1">
        <f>+TREND(C74:E74)</f>
        <v>3249269.5</v>
      </c>
      <c r="C74" s="1">
        <f>+C73</f>
        <v>3063700</v>
      </c>
      <c r="D74" s="1">
        <f aca="true" t="shared" si="12" ref="D74:K74">+D73</f>
        <v>2021731</v>
      </c>
      <c r="E74" s="1">
        <f t="shared" si="12"/>
        <v>-133655</v>
      </c>
      <c r="F74" s="1">
        <f t="shared" si="12"/>
        <v>-2334178</v>
      </c>
      <c r="G74" s="1">
        <f t="shared" si="12"/>
        <v>-2334178</v>
      </c>
      <c r="H74" s="1">
        <f t="shared" si="12"/>
        <v>8484318</v>
      </c>
      <c r="I74" s="1">
        <f t="shared" si="12"/>
        <v>4322590</v>
      </c>
      <c r="J74" s="1">
        <f t="shared" si="12"/>
        <v>7328659</v>
      </c>
      <c r="K74" s="1">
        <f t="shared" si="12"/>
        <v>8233982</v>
      </c>
    </row>
    <row r="75" spans="1:11" ht="12.75" hidden="1">
      <c r="A75" s="1" t="s">
        <v>114</v>
      </c>
      <c r="B75" s="1">
        <f>+B84-(((B80+B81+B78)*B70)-B79)</f>
        <v>11655676.159701373</v>
      </c>
      <c r="C75" s="1">
        <f aca="true" t="shared" si="13" ref="C75:K75">+C84-(((C80+C81+C78)*C70)-C79)</f>
        <v>9853598.741487589</v>
      </c>
      <c r="D75" s="1">
        <f t="shared" si="13"/>
        <v>2044321.9743370079</v>
      </c>
      <c r="E75" s="1">
        <f t="shared" si="13"/>
        <v>6087723.042530365</v>
      </c>
      <c r="F75" s="1">
        <f t="shared" si="13"/>
        <v>-3635730.499109216</v>
      </c>
      <c r="G75" s="1">
        <f t="shared" si="13"/>
        <v>-3635730.499109216</v>
      </c>
      <c r="H75" s="1">
        <f t="shared" si="13"/>
        <v>57008379</v>
      </c>
      <c r="I75" s="1">
        <f t="shared" si="13"/>
        <v>3019486.074547004</v>
      </c>
      <c r="J75" s="1">
        <f t="shared" si="13"/>
        <v>2014634.7837859243</v>
      </c>
      <c r="K75" s="1">
        <f t="shared" si="13"/>
        <v>1372686.672299631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162021029</v>
      </c>
      <c r="C77" s="3">
        <v>145178716</v>
      </c>
      <c r="D77" s="3">
        <v>153663912</v>
      </c>
      <c r="E77" s="3">
        <v>163208004</v>
      </c>
      <c r="F77" s="3">
        <v>174993513</v>
      </c>
      <c r="G77" s="3">
        <v>174993513</v>
      </c>
      <c r="H77" s="3">
        <v>0</v>
      </c>
      <c r="I77" s="3">
        <v>196888585</v>
      </c>
      <c r="J77" s="3">
        <v>214835895</v>
      </c>
      <c r="K77" s="3">
        <v>234314783</v>
      </c>
    </row>
    <row r="78" spans="1:11" ht="12.75" hidden="1">
      <c r="A78" s="2" t="s">
        <v>65</v>
      </c>
      <c r="B78" s="3">
        <v>562584</v>
      </c>
      <c r="C78" s="3">
        <v>258667</v>
      </c>
      <c r="D78" s="3">
        <v>159969</v>
      </c>
      <c r="E78" s="3">
        <v>0</v>
      </c>
      <c r="F78" s="3">
        <v>159969</v>
      </c>
      <c r="G78" s="3">
        <v>159969</v>
      </c>
      <c r="H78" s="3">
        <v>1625282</v>
      </c>
      <c r="I78" s="3">
        <v>159969</v>
      </c>
      <c r="J78" s="3">
        <v>159969</v>
      </c>
      <c r="K78" s="3">
        <v>159969</v>
      </c>
    </row>
    <row r="79" spans="1:11" ht="12.75" hidden="1">
      <c r="A79" s="2" t="s">
        <v>66</v>
      </c>
      <c r="B79" s="3">
        <v>28620164</v>
      </c>
      <c r="C79" s="3">
        <v>32228756</v>
      </c>
      <c r="D79" s="3">
        <v>26970087</v>
      </c>
      <c r="E79" s="3">
        <v>29971769</v>
      </c>
      <c r="F79" s="3">
        <v>18358979</v>
      </c>
      <c r="G79" s="3">
        <v>18358979</v>
      </c>
      <c r="H79" s="3">
        <v>55998979</v>
      </c>
      <c r="I79" s="3">
        <v>23580954</v>
      </c>
      <c r="J79" s="3">
        <v>25414313</v>
      </c>
      <c r="K79" s="3">
        <v>28151234</v>
      </c>
    </row>
    <row r="80" spans="1:11" ht="12.75" hidden="1">
      <c r="A80" s="2" t="s">
        <v>67</v>
      </c>
      <c r="B80" s="3">
        <v>20786446</v>
      </c>
      <c r="C80" s="3">
        <v>23754331</v>
      </c>
      <c r="D80" s="3">
        <v>27886212</v>
      </c>
      <c r="E80" s="3">
        <v>26428156</v>
      </c>
      <c r="F80" s="3">
        <v>25552034</v>
      </c>
      <c r="G80" s="3">
        <v>25552034</v>
      </c>
      <c r="H80" s="3">
        <v>34105835</v>
      </c>
      <c r="I80" s="3">
        <v>32075147</v>
      </c>
      <c r="J80" s="3">
        <v>39403806</v>
      </c>
      <c r="K80" s="3">
        <v>47637788</v>
      </c>
    </row>
    <row r="81" spans="1:11" ht="12.75" hidden="1">
      <c r="A81" s="2" t="s">
        <v>68</v>
      </c>
      <c r="B81" s="3">
        <v>1143254</v>
      </c>
      <c r="C81" s="3">
        <v>1765118</v>
      </c>
      <c r="D81" s="3">
        <v>34401</v>
      </c>
      <c r="E81" s="3">
        <v>1874556</v>
      </c>
      <c r="F81" s="3">
        <v>34401</v>
      </c>
      <c r="G81" s="3">
        <v>34401</v>
      </c>
      <c r="H81" s="3">
        <v>1189568</v>
      </c>
      <c r="I81" s="3">
        <v>34401</v>
      </c>
      <c r="J81" s="3">
        <v>34401</v>
      </c>
      <c r="K81" s="3">
        <v>34401</v>
      </c>
    </row>
    <row r="82" spans="1:11" ht="12.75" hidden="1">
      <c r="A82" s="2" t="s">
        <v>69</v>
      </c>
      <c r="B82" s="3">
        <v>858652</v>
      </c>
      <c r="C82" s="3">
        <v>636520</v>
      </c>
      <c r="D82" s="3">
        <v>355785</v>
      </c>
      <c r="E82" s="3">
        <v>0</v>
      </c>
      <c r="F82" s="3">
        <v>355785</v>
      </c>
      <c r="G82" s="3">
        <v>355785</v>
      </c>
      <c r="H82" s="3">
        <v>0</v>
      </c>
      <c r="I82" s="3">
        <v>355785</v>
      </c>
      <c r="J82" s="3">
        <v>355785</v>
      </c>
      <c r="K82" s="3">
        <v>355785</v>
      </c>
    </row>
    <row r="83" spans="1:11" ht="12.75" hidden="1">
      <c r="A83" s="2" t="s">
        <v>70</v>
      </c>
      <c r="B83" s="3">
        <v>122540988</v>
      </c>
      <c r="C83" s="3">
        <v>126013732</v>
      </c>
      <c r="D83" s="3">
        <v>141923658</v>
      </c>
      <c r="E83" s="3">
        <v>154260299</v>
      </c>
      <c r="F83" s="3">
        <v>156354648</v>
      </c>
      <c r="G83" s="3">
        <v>156354648</v>
      </c>
      <c r="H83" s="3">
        <v>199073466</v>
      </c>
      <c r="I83" s="3">
        <v>181298253</v>
      </c>
      <c r="J83" s="3">
        <v>197905055</v>
      </c>
      <c r="K83" s="3">
        <v>215940906</v>
      </c>
    </row>
    <row r="84" spans="1:11" ht="12.75" hidden="1">
      <c r="A84" s="2" t="s">
        <v>71</v>
      </c>
      <c r="B84" s="3">
        <v>47049</v>
      </c>
      <c r="C84" s="3">
        <v>0</v>
      </c>
      <c r="D84" s="3">
        <v>1009400</v>
      </c>
      <c r="E84" s="3">
        <v>2867000</v>
      </c>
      <c r="F84" s="3">
        <v>1009400</v>
      </c>
      <c r="G84" s="3">
        <v>1009400</v>
      </c>
      <c r="H84" s="3">
        <v>1009400</v>
      </c>
      <c r="I84" s="3">
        <v>9152835</v>
      </c>
      <c r="J84" s="3">
        <v>13077835</v>
      </c>
      <c r="K84" s="3">
        <v>17302835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19831856</v>
      </c>
      <c r="C5" s="6">
        <v>22252824</v>
      </c>
      <c r="D5" s="23">
        <v>23192103</v>
      </c>
      <c r="E5" s="24">
        <v>24983900</v>
      </c>
      <c r="F5" s="6">
        <v>24983900</v>
      </c>
      <c r="G5" s="25">
        <v>24983900</v>
      </c>
      <c r="H5" s="26">
        <v>0</v>
      </c>
      <c r="I5" s="24">
        <v>26806768</v>
      </c>
      <c r="J5" s="6">
        <v>28929360</v>
      </c>
      <c r="K5" s="25">
        <v>30955520</v>
      </c>
    </row>
    <row r="6" spans="1:11" ht="13.5">
      <c r="A6" s="22" t="s">
        <v>18</v>
      </c>
      <c r="B6" s="6">
        <v>71821058</v>
      </c>
      <c r="C6" s="6">
        <v>78302416</v>
      </c>
      <c r="D6" s="23">
        <v>85099374</v>
      </c>
      <c r="E6" s="24">
        <v>97492438</v>
      </c>
      <c r="F6" s="6">
        <v>96565694</v>
      </c>
      <c r="G6" s="25">
        <v>96565694</v>
      </c>
      <c r="H6" s="26">
        <v>0</v>
      </c>
      <c r="I6" s="24">
        <v>103838449</v>
      </c>
      <c r="J6" s="6">
        <v>115356014</v>
      </c>
      <c r="K6" s="25">
        <v>128812800</v>
      </c>
    </row>
    <row r="7" spans="1:11" ht="13.5">
      <c r="A7" s="22" t="s">
        <v>19</v>
      </c>
      <c r="B7" s="6">
        <v>1227298</v>
      </c>
      <c r="C7" s="6">
        <v>979042</v>
      </c>
      <c r="D7" s="23">
        <v>1011727</v>
      </c>
      <c r="E7" s="24">
        <v>1060000</v>
      </c>
      <c r="F7" s="6">
        <v>1060000</v>
      </c>
      <c r="G7" s="25">
        <v>1060000</v>
      </c>
      <c r="H7" s="26">
        <v>0</v>
      </c>
      <c r="I7" s="24">
        <v>1240000</v>
      </c>
      <c r="J7" s="6">
        <v>1350000</v>
      </c>
      <c r="K7" s="25">
        <v>1460000</v>
      </c>
    </row>
    <row r="8" spans="1:11" ht="13.5">
      <c r="A8" s="22" t="s">
        <v>20</v>
      </c>
      <c r="B8" s="6">
        <v>48362617</v>
      </c>
      <c r="C8" s="6">
        <v>65941223</v>
      </c>
      <c r="D8" s="23">
        <v>77918758</v>
      </c>
      <c r="E8" s="24">
        <v>83795800</v>
      </c>
      <c r="F8" s="6">
        <v>85354718</v>
      </c>
      <c r="G8" s="25">
        <v>85354718</v>
      </c>
      <c r="H8" s="26">
        <v>0</v>
      </c>
      <c r="I8" s="24">
        <v>98681000</v>
      </c>
      <c r="J8" s="6">
        <v>78362000</v>
      </c>
      <c r="K8" s="25">
        <v>98448000</v>
      </c>
    </row>
    <row r="9" spans="1:11" ht="13.5">
      <c r="A9" s="22" t="s">
        <v>21</v>
      </c>
      <c r="B9" s="6">
        <v>20677447</v>
      </c>
      <c r="C9" s="6">
        <v>23050657</v>
      </c>
      <c r="D9" s="23">
        <v>50193335</v>
      </c>
      <c r="E9" s="24">
        <v>24962647</v>
      </c>
      <c r="F9" s="6">
        <v>47201597</v>
      </c>
      <c r="G9" s="25">
        <v>47201597</v>
      </c>
      <c r="H9" s="26">
        <v>0</v>
      </c>
      <c r="I9" s="24">
        <v>26611096</v>
      </c>
      <c r="J9" s="6">
        <v>26457120</v>
      </c>
      <c r="K9" s="25">
        <v>27321854</v>
      </c>
    </row>
    <row r="10" spans="1:11" ht="25.5">
      <c r="A10" s="27" t="s">
        <v>103</v>
      </c>
      <c r="B10" s="28">
        <f>SUM(B5:B9)</f>
        <v>161920276</v>
      </c>
      <c r="C10" s="29">
        <f aca="true" t="shared" si="0" ref="C10:K10">SUM(C5:C9)</f>
        <v>190526162</v>
      </c>
      <c r="D10" s="30">
        <f t="shared" si="0"/>
        <v>237415297</v>
      </c>
      <c r="E10" s="28">
        <f t="shared" si="0"/>
        <v>232294785</v>
      </c>
      <c r="F10" s="29">
        <f t="shared" si="0"/>
        <v>255165909</v>
      </c>
      <c r="G10" s="31">
        <f t="shared" si="0"/>
        <v>255165909</v>
      </c>
      <c r="H10" s="32">
        <f t="shared" si="0"/>
        <v>0</v>
      </c>
      <c r="I10" s="28">
        <f t="shared" si="0"/>
        <v>257177313</v>
      </c>
      <c r="J10" s="29">
        <f t="shared" si="0"/>
        <v>250454494</v>
      </c>
      <c r="K10" s="31">
        <f t="shared" si="0"/>
        <v>286998174</v>
      </c>
    </row>
    <row r="11" spans="1:11" ht="13.5">
      <c r="A11" s="22" t="s">
        <v>22</v>
      </c>
      <c r="B11" s="6">
        <v>54112690</v>
      </c>
      <c r="C11" s="6">
        <v>62334838</v>
      </c>
      <c r="D11" s="23">
        <v>67913859</v>
      </c>
      <c r="E11" s="24">
        <v>74294530</v>
      </c>
      <c r="F11" s="6">
        <v>72299765</v>
      </c>
      <c r="G11" s="25">
        <v>72299765</v>
      </c>
      <c r="H11" s="26">
        <v>0</v>
      </c>
      <c r="I11" s="24">
        <v>81529399</v>
      </c>
      <c r="J11" s="6">
        <v>86397300</v>
      </c>
      <c r="K11" s="25">
        <v>91315073</v>
      </c>
    </row>
    <row r="12" spans="1:11" ht="13.5">
      <c r="A12" s="22" t="s">
        <v>23</v>
      </c>
      <c r="B12" s="6">
        <v>3715493</v>
      </c>
      <c r="C12" s="6">
        <v>3935770</v>
      </c>
      <c r="D12" s="23">
        <v>3893736</v>
      </c>
      <c r="E12" s="24">
        <v>4448975</v>
      </c>
      <c r="F12" s="6">
        <v>4448975</v>
      </c>
      <c r="G12" s="25">
        <v>4448975</v>
      </c>
      <c r="H12" s="26">
        <v>0</v>
      </c>
      <c r="I12" s="24">
        <v>4775884</v>
      </c>
      <c r="J12" s="6">
        <v>5110197</v>
      </c>
      <c r="K12" s="25">
        <v>5467910</v>
      </c>
    </row>
    <row r="13" spans="1:11" ht="13.5">
      <c r="A13" s="22" t="s">
        <v>104</v>
      </c>
      <c r="B13" s="6">
        <v>13671488</v>
      </c>
      <c r="C13" s="6">
        <v>13327802</v>
      </c>
      <c r="D13" s="23">
        <v>25024465</v>
      </c>
      <c r="E13" s="24">
        <v>15080784</v>
      </c>
      <c r="F13" s="6">
        <v>15080784</v>
      </c>
      <c r="G13" s="25">
        <v>15080784</v>
      </c>
      <c r="H13" s="26">
        <v>0</v>
      </c>
      <c r="I13" s="24">
        <v>16064002</v>
      </c>
      <c r="J13" s="6">
        <v>16618310</v>
      </c>
      <c r="K13" s="25">
        <v>16692753</v>
      </c>
    </row>
    <row r="14" spans="1:11" ht="13.5">
      <c r="A14" s="22" t="s">
        <v>24</v>
      </c>
      <c r="B14" s="6">
        <v>4206166</v>
      </c>
      <c r="C14" s="6">
        <v>4132089</v>
      </c>
      <c r="D14" s="23">
        <v>4086726</v>
      </c>
      <c r="E14" s="24">
        <v>1940356</v>
      </c>
      <c r="F14" s="6">
        <v>2115747</v>
      </c>
      <c r="G14" s="25">
        <v>2115747</v>
      </c>
      <c r="H14" s="26">
        <v>0</v>
      </c>
      <c r="I14" s="24">
        <v>1538883</v>
      </c>
      <c r="J14" s="6">
        <v>1334676</v>
      </c>
      <c r="K14" s="25">
        <v>1163454</v>
      </c>
    </row>
    <row r="15" spans="1:11" ht="13.5">
      <c r="A15" s="22" t="s">
        <v>25</v>
      </c>
      <c r="B15" s="6">
        <v>51139156</v>
      </c>
      <c r="C15" s="6">
        <v>54432968</v>
      </c>
      <c r="D15" s="23">
        <v>63798134</v>
      </c>
      <c r="E15" s="24">
        <v>74896540</v>
      </c>
      <c r="F15" s="6">
        <v>73030732</v>
      </c>
      <c r="G15" s="25">
        <v>73030732</v>
      </c>
      <c r="H15" s="26">
        <v>0</v>
      </c>
      <c r="I15" s="24">
        <v>85609144</v>
      </c>
      <c r="J15" s="6">
        <v>90464411</v>
      </c>
      <c r="K15" s="25">
        <v>104248431</v>
      </c>
    </row>
    <row r="16" spans="1:11" ht="13.5">
      <c r="A16" s="33" t="s">
        <v>26</v>
      </c>
      <c r="B16" s="6">
        <v>34521</v>
      </c>
      <c r="C16" s="6">
        <v>39859</v>
      </c>
      <c r="D16" s="23">
        <v>60000</v>
      </c>
      <c r="E16" s="24">
        <v>60000</v>
      </c>
      <c r="F16" s="6">
        <v>60000</v>
      </c>
      <c r="G16" s="25">
        <v>60000</v>
      </c>
      <c r="H16" s="26">
        <v>0</v>
      </c>
      <c r="I16" s="24">
        <v>60000</v>
      </c>
      <c r="J16" s="6">
        <v>70000</v>
      </c>
      <c r="K16" s="25">
        <v>80000</v>
      </c>
    </row>
    <row r="17" spans="1:11" ht="13.5">
      <c r="A17" s="22" t="s">
        <v>27</v>
      </c>
      <c r="B17" s="6">
        <v>44407928</v>
      </c>
      <c r="C17" s="6">
        <v>59563315</v>
      </c>
      <c r="D17" s="23">
        <v>89457045</v>
      </c>
      <c r="E17" s="24">
        <v>74923040</v>
      </c>
      <c r="F17" s="6">
        <v>97444684</v>
      </c>
      <c r="G17" s="25">
        <v>97444684</v>
      </c>
      <c r="H17" s="26">
        <v>0</v>
      </c>
      <c r="I17" s="24">
        <v>79137587</v>
      </c>
      <c r="J17" s="6">
        <v>61896932</v>
      </c>
      <c r="K17" s="25">
        <v>79156057</v>
      </c>
    </row>
    <row r="18" spans="1:11" ht="13.5">
      <c r="A18" s="34" t="s">
        <v>28</v>
      </c>
      <c r="B18" s="35">
        <f>SUM(B11:B17)</f>
        <v>171287442</v>
      </c>
      <c r="C18" s="36">
        <f aca="true" t="shared" si="1" ref="C18:K18">SUM(C11:C17)</f>
        <v>197766641</v>
      </c>
      <c r="D18" s="37">
        <f t="shared" si="1"/>
        <v>254233965</v>
      </c>
      <c r="E18" s="35">
        <f t="shared" si="1"/>
        <v>245644225</v>
      </c>
      <c r="F18" s="36">
        <f t="shared" si="1"/>
        <v>264480687</v>
      </c>
      <c r="G18" s="38">
        <f t="shared" si="1"/>
        <v>264480687</v>
      </c>
      <c r="H18" s="39">
        <f t="shared" si="1"/>
        <v>0</v>
      </c>
      <c r="I18" s="35">
        <f t="shared" si="1"/>
        <v>268714899</v>
      </c>
      <c r="J18" s="36">
        <f t="shared" si="1"/>
        <v>261891826</v>
      </c>
      <c r="K18" s="38">
        <f t="shared" si="1"/>
        <v>298123678</v>
      </c>
    </row>
    <row r="19" spans="1:11" ht="13.5">
      <c r="A19" s="34" t="s">
        <v>29</v>
      </c>
      <c r="B19" s="40">
        <f>+B10-B18</f>
        <v>-9367166</v>
      </c>
      <c r="C19" s="41">
        <f aca="true" t="shared" si="2" ref="C19:K19">+C10-C18</f>
        <v>-7240479</v>
      </c>
      <c r="D19" s="42">
        <f t="shared" si="2"/>
        <v>-16818668</v>
      </c>
      <c r="E19" s="40">
        <f t="shared" si="2"/>
        <v>-13349440</v>
      </c>
      <c r="F19" s="41">
        <f t="shared" si="2"/>
        <v>-9314778</v>
      </c>
      <c r="G19" s="43">
        <f t="shared" si="2"/>
        <v>-9314778</v>
      </c>
      <c r="H19" s="44">
        <f t="shared" si="2"/>
        <v>0</v>
      </c>
      <c r="I19" s="40">
        <f t="shared" si="2"/>
        <v>-11537586</v>
      </c>
      <c r="J19" s="41">
        <f t="shared" si="2"/>
        <v>-11437332</v>
      </c>
      <c r="K19" s="43">
        <f t="shared" si="2"/>
        <v>-11125504</v>
      </c>
    </row>
    <row r="20" spans="1:11" ht="13.5">
      <c r="A20" s="22" t="s">
        <v>30</v>
      </c>
      <c r="B20" s="24">
        <v>31864996</v>
      </c>
      <c r="C20" s="6">
        <v>51170026</v>
      </c>
      <c r="D20" s="23">
        <v>21348283</v>
      </c>
      <c r="E20" s="24">
        <v>22868200</v>
      </c>
      <c r="F20" s="6">
        <v>39255844</v>
      </c>
      <c r="G20" s="25">
        <v>39255844</v>
      </c>
      <c r="H20" s="26">
        <v>0</v>
      </c>
      <c r="I20" s="24">
        <v>16643000</v>
      </c>
      <c r="J20" s="6">
        <v>13720000</v>
      </c>
      <c r="K20" s="25">
        <v>14579000</v>
      </c>
    </row>
    <row r="21" spans="1:11" ht="13.5">
      <c r="A21" s="22" t="s">
        <v>105</v>
      </c>
      <c r="B21" s="45">
        <v>44975879</v>
      </c>
      <c r="C21" s="46">
        <v>61092</v>
      </c>
      <c r="D21" s="47">
        <v>362938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67473709</v>
      </c>
      <c r="C22" s="52">
        <f aca="true" t="shared" si="3" ref="C22:K22">SUM(C19:C21)</f>
        <v>43990639</v>
      </c>
      <c r="D22" s="53">
        <f t="shared" si="3"/>
        <v>4892553</v>
      </c>
      <c r="E22" s="51">
        <f t="shared" si="3"/>
        <v>9518760</v>
      </c>
      <c r="F22" s="52">
        <f t="shared" si="3"/>
        <v>29941066</v>
      </c>
      <c r="G22" s="54">
        <f t="shared" si="3"/>
        <v>29941066</v>
      </c>
      <c r="H22" s="55">
        <f t="shared" si="3"/>
        <v>0</v>
      </c>
      <c r="I22" s="51">
        <f t="shared" si="3"/>
        <v>5105414</v>
      </c>
      <c r="J22" s="52">
        <f t="shared" si="3"/>
        <v>2282668</v>
      </c>
      <c r="K22" s="54">
        <f t="shared" si="3"/>
        <v>3453496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67473709</v>
      </c>
      <c r="C24" s="41">
        <f aca="true" t="shared" si="4" ref="C24:K24">SUM(C22:C23)</f>
        <v>43990639</v>
      </c>
      <c r="D24" s="42">
        <f t="shared" si="4"/>
        <v>4892553</v>
      </c>
      <c r="E24" s="40">
        <f t="shared" si="4"/>
        <v>9518760</v>
      </c>
      <c r="F24" s="41">
        <f t="shared" si="4"/>
        <v>29941066</v>
      </c>
      <c r="G24" s="43">
        <f t="shared" si="4"/>
        <v>29941066</v>
      </c>
      <c r="H24" s="44">
        <f t="shared" si="4"/>
        <v>0</v>
      </c>
      <c r="I24" s="40">
        <f t="shared" si="4"/>
        <v>5105414</v>
      </c>
      <c r="J24" s="41">
        <f t="shared" si="4"/>
        <v>2282668</v>
      </c>
      <c r="K24" s="43">
        <f t="shared" si="4"/>
        <v>3453496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37014434</v>
      </c>
      <c r="C27" s="7">
        <v>54203759</v>
      </c>
      <c r="D27" s="64">
        <v>30651290</v>
      </c>
      <c r="E27" s="65">
        <v>29286134</v>
      </c>
      <c r="F27" s="7">
        <v>43899344</v>
      </c>
      <c r="G27" s="66">
        <v>43899344</v>
      </c>
      <c r="H27" s="67">
        <v>0</v>
      </c>
      <c r="I27" s="65">
        <v>20024200</v>
      </c>
      <c r="J27" s="7">
        <v>15648000</v>
      </c>
      <c r="K27" s="66">
        <v>15615000</v>
      </c>
    </row>
    <row r="28" spans="1:11" ht="13.5">
      <c r="A28" s="68" t="s">
        <v>30</v>
      </c>
      <c r="B28" s="6">
        <v>31864995</v>
      </c>
      <c r="C28" s="6">
        <v>51170022</v>
      </c>
      <c r="D28" s="23">
        <v>21348285</v>
      </c>
      <c r="E28" s="24">
        <v>22868200</v>
      </c>
      <c r="F28" s="6">
        <v>39255844</v>
      </c>
      <c r="G28" s="25">
        <v>39255844</v>
      </c>
      <c r="H28" s="26">
        <v>0</v>
      </c>
      <c r="I28" s="24">
        <v>16643000</v>
      </c>
      <c r="J28" s="6">
        <v>13720000</v>
      </c>
      <c r="K28" s="25">
        <v>14579000</v>
      </c>
    </row>
    <row r="29" spans="1:11" ht="13.5">
      <c r="A29" s="22" t="s">
        <v>108</v>
      </c>
      <c r="B29" s="6">
        <v>324000</v>
      </c>
      <c r="C29" s="6">
        <v>61092</v>
      </c>
      <c r="D29" s="23">
        <v>362938</v>
      </c>
      <c r="E29" s="24">
        <v>170000</v>
      </c>
      <c r="F29" s="6">
        <v>170000</v>
      </c>
      <c r="G29" s="25">
        <v>170000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2497782</v>
      </c>
      <c r="C30" s="6">
        <v>2357891</v>
      </c>
      <c r="D30" s="23">
        <v>4092471</v>
      </c>
      <c r="E30" s="24">
        <v>2460000</v>
      </c>
      <c r="F30" s="6">
        <v>2460000</v>
      </c>
      <c r="G30" s="25">
        <v>2460000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2327657</v>
      </c>
      <c r="C31" s="6">
        <v>614754</v>
      </c>
      <c r="D31" s="23">
        <v>4847596</v>
      </c>
      <c r="E31" s="24">
        <v>3787934</v>
      </c>
      <c r="F31" s="6">
        <v>2013500</v>
      </c>
      <c r="G31" s="25">
        <v>2013500</v>
      </c>
      <c r="H31" s="26">
        <v>0</v>
      </c>
      <c r="I31" s="24">
        <v>3381200</v>
      </c>
      <c r="J31" s="6">
        <v>1928000</v>
      </c>
      <c r="K31" s="25">
        <v>1036000</v>
      </c>
    </row>
    <row r="32" spans="1:11" ht="13.5">
      <c r="A32" s="34" t="s">
        <v>36</v>
      </c>
      <c r="B32" s="7">
        <f>SUM(B28:B31)</f>
        <v>37014434</v>
      </c>
      <c r="C32" s="7">
        <f aca="true" t="shared" si="5" ref="C32:K32">SUM(C28:C31)</f>
        <v>54203759</v>
      </c>
      <c r="D32" s="64">
        <f t="shared" si="5"/>
        <v>30651290</v>
      </c>
      <c r="E32" s="65">
        <f t="shared" si="5"/>
        <v>29286134</v>
      </c>
      <c r="F32" s="7">
        <f t="shared" si="5"/>
        <v>43899344</v>
      </c>
      <c r="G32" s="66">
        <f t="shared" si="5"/>
        <v>43899344</v>
      </c>
      <c r="H32" s="67">
        <f t="shared" si="5"/>
        <v>0</v>
      </c>
      <c r="I32" s="65">
        <f t="shared" si="5"/>
        <v>20024200</v>
      </c>
      <c r="J32" s="7">
        <f t="shared" si="5"/>
        <v>15648000</v>
      </c>
      <c r="K32" s="66">
        <f t="shared" si="5"/>
        <v>15615000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53981169</v>
      </c>
      <c r="C35" s="6">
        <v>48627625</v>
      </c>
      <c r="D35" s="23">
        <v>49428997</v>
      </c>
      <c r="E35" s="24">
        <v>43252168</v>
      </c>
      <c r="F35" s="6">
        <v>43762333</v>
      </c>
      <c r="G35" s="25">
        <v>43762333</v>
      </c>
      <c r="H35" s="26">
        <v>116091504</v>
      </c>
      <c r="I35" s="24">
        <v>44659619</v>
      </c>
      <c r="J35" s="6">
        <v>45775242</v>
      </c>
      <c r="K35" s="25">
        <v>49100508</v>
      </c>
    </row>
    <row r="36" spans="1:11" ht="13.5">
      <c r="A36" s="22" t="s">
        <v>39</v>
      </c>
      <c r="B36" s="6">
        <v>337561315</v>
      </c>
      <c r="C36" s="6">
        <v>381291829</v>
      </c>
      <c r="D36" s="23">
        <v>388897942</v>
      </c>
      <c r="E36" s="24">
        <v>409591565</v>
      </c>
      <c r="F36" s="6">
        <v>417715502</v>
      </c>
      <c r="G36" s="25">
        <v>417715502</v>
      </c>
      <c r="H36" s="26">
        <v>409168162</v>
      </c>
      <c r="I36" s="24">
        <v>420403431</v>
      </c>
      <c r="J36" s="6">
        <v>419485509</v>
      </c>
      <c r="K36" s="25">
        <v>412111536</v>
      </c>
    </row>
    <row r="37" spans="1:11" ht="13.5">
      <c r="A37" s="22" t="s">
        <v>40</v>
      </c>
      <c r="B37" s="6">
        <v>52245165</v>
      </c>
      <c r="C37" s="6">
        <v>46344105</v>
      </c>
      <c r="D37" s="23">
        <v>46033645</v>
      </c>
      <c r="E37" s="24">
        <v>41103845</v>
      </c>
      <c r="F37" s="6">
        <v>35609628</v>
      </c>
      <c r="G37" s="25">
        <v>35609628</v>
      </c>
      <c r="H37" s="26">
        <v>128263460</v>
      </c>
      <c r="I37" s="24">
        <v>37341580</v>
      </c>
      <c r="J37" s="6">
        <v>40179843</v>
      </c>
      <c r="K37" s="25">
        <v>35687171</v>
      </c>
    </row>
    <row r="38" spans="1:11" ht="13.5">
      <c r="A38" s="22" t="s">
        <v>41</v>
      </c>
      <c r="B38" s="6">
        <v>44463099</v>
      </c>
      <c r="C38" s="6">
        <v>42335458</v>
      </c>
      <c r="D38" s="23">
        <v>46160825</v>
      </c>
      <c r="E38" s="24">
        <v>47054833</v>
      </c>
      <c r="F38" s="6">
        <v>49794670</v>
      </c>
      <c r="G38" s="25">
        <v>49794670</v>
      </c>
      <c r="H38" s="26">
        <v>46091143</v>
      </c>
      <c r="I38" s="24">
        <v>46542519</v>
      </c>
      <c r="J38" s="6">
        <v>41589289</v>
      </c>
      <c r="K38" s="25">
        <v>38579758</v>
      </c>
    </row>
    <row r="39" spans="1:11" ht="13.5">
      <c r="A39" s="22" t="s">
        <v>42</v>
      </c>
      <c r="B39" s="6">
        <v>294834220</v>
      </c>
      <c r="C39" s="6">
        <v>341239891</v>
      </c>
      <c r="D39" s="23">
        <v>346132469</v>
      </c>
      <c r="E39" s="24">
        <v>364685055</v>
      </c>
      <c r="F39" s="6">
        <v>376073537</v>
      </c>
      <c r="G39" s="25">
        <v>376073537</v>
      </c>
      <c r="H39" s="26">
        <v>350905063</v>
      </c>
      <c r="I39" s="24">
        <v>381178951</v>
      </c>
      <c r="J39" s="6">
        <v>383491619</v>
      </c>
      <c r="K39" s="25">
        <v>386945115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35329455</v>
      </c>
      <c r="C42" s="6">
        <v>63295350</v>
      </c>
      <c r="D42" s="23">
        <v>25616090</v>
      </c>
      <c r="E42" s="24">
        <v>30285334</v>
      </c>
      <c r="F42" s="6">
        <v>35490518</v>
      </c>
      <c r="G42" s="25">
        <v>35490518</v>
      </c>
      <c r="H42" s="26">
        <v>48004545</v>
      </c>
      <c r="I42" s="24">
        <v>22346534</v>
      </c>
      <c r="J42" s="6">
        <v>20279543</v>
      </c>
      <c r="K42" s="25">
        <v>21619040</v>
      </c>
    </row>
    <row r="43" spans="1:11" ht="13.5">
      <c r="A43" s="22" t="s">
        <v>45</v>
      </c>
      <c r="B43" s="6">
        <v>-36646739</v>
      </c>
      <c r="C43" s="6">
        <v>-54317311</v>
      </c>
      <c r="D43" s="23">
        <v>-32343432</v>
      </c>
      <c r="E43" s="24">
        <v>-28814627</v>
      </c>
      <c r="F43" s="6">
        <v>-43426837</v>
      </c>
      <c r="G43" s="25">
        <v>-43426837</v>
      </c>
      <c r="H43" s="26">
        <v>-38507784</v>
      </c>
      <c r="I43" s="24">
        <v>-20024200</v>
      </c>
      <c r="J43" s="6">
        <v>-15648000</v>
      </c>
      <c r="K43" s="25">
        <v>-15615000</v>
      </c>
    </row>
    <row r="44" spans="1:11" ht="13.5">
      <c r="A44" s="22" t="s">
        <v>46</v>
      </c>
      <c r="B44" s="6">
        <v>-969196</v>
      </c>
      <c r="C44" s="6">
        <v>-1423276</v>
      </c>
      <c r="D44" s="23">
        <v>566799</v>
      </c>
      <c r="E44" s="24">
        <v>-391071</v>
      </c>
      <c r="F44" s="6">
        <v>-391071</v>
      </c>
      <c r="G44" s="25">
        <v>-391071</v>
      </c>
      <c r="H44" s="26">
        <v>-1463153</v>
      </c>
      <c r="I44" s="24">
        <v>-1977698</v>
      </c>
      <c r="J44" s="6">
        <v>-2012130</v>
      </c>
      <c r="K44" s="25">
        <v>-1376259</v>
      </c>
    </row>
    <row r="45" spans="1:11" ht="13.5">
      <c r="A45" s="34" t="s">
        <v>47</v>
      </c>
      <c r="B45" s="7">
        <v>10542916</v>
      </c>
      <c r="C45" s="7">
        <v>18097679</v>
      </c>
      <c r="D45" s="64">
        <v>11937136</v>
      </c>
      <c r="E45" s="65">
        <v>5734859</v>
      </c>
      <c r="F45" s="7">
        <v>3609746</v>
      </c>
      <c r="G45" s="66">
        <v>3609746</v>
      </c>
      <c r="H45" s="67">
        <v>13623506</v>
      </c>
      <c r="I45" s="65">
        <v>3954382</v>
      </c>
      <c r="J45" s="7">
        <v>6573795</v>
      </c>
      <c r="K45" s="66">
        <v>11201576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10542916</v>
      </c>
      <c r="C48" s="6">
        <v>18097679</v>
      </c>
      <c r="D48" s="23">
        <v>11937136</v>
      </c>
      <c r="E48" s="24">
        <v>5734859</v>
      </c>
      <c r="F48" s="6">
        <v>3609746</v>
      </c>
      <c r="G48" s="25">
        <v>3609746</v>
      </c>
      <c r="H48" s="26">
        <v>7096316</v>
      </c>
      <c r="I48" s="24">
        <v>3954382</v>
      </c>
      <c r="J48" s="6">
        <v>6573795</v>
      </c>
      <c r="K48" s="25">
        <v>11201576</v>
      </c>
    </row>
    <row r="49" spans="1:11" ht="13.5">
      <c r="A49" s="22" t="s">
        <v>50</v>
      </c>
      <c r="B49" s="6">
        <f>+B75</f>
        <v>7160142.7852637805</v>
      </c>
      <c r="C49" s="6">
        <f aca="true" t="shared" si="6" ref="C49:K49">+C75</f>
        <v>12716648.012804784</v>
      </c>
      <c r="D49" s="23">
        <f t="shared" si="6"/>
        <v>10382113.352774937</v>
      </c>
      <c r="E49" s="24">
        <f t="shared" si="6"/>
        <v>-4160473.581338346</v>
      </c>
      <c r="F49" s="6">
        <f t="shared" si="6"/>
        <v>-2019045.115624942</v>
      </c>
      <c r="G49" s="25">
        <f t="shared" si="6"/>
        <v>-2019045.115624942</v>
      </c>
      <c r="H49" s="26">
        <f t="shared" si="6"/>
        <v>49413056</v>
      </c>
      <c r="I49" s="24">
        <f t="shared" si="6"/>
        <v>-3565673.481490217</v>
      </c>
      <c r="J49" s="6">
        <f t="shared" si="6"/>
        <v>3590206.5550137535</v>
      </c>
      <c r="K49" s="25">
        <f t="shared" si="6"/>
        <v>3153385.320610523</v>
      </c>
    </row>
    <row r="50" spans="1:11" ht="13.5">
      <c r="A50" s="34" t="s">
        <v>51</v>
      </c>
      <c r="B50" s="7">
        <f>+B48-B49</f>
        <v>3382773.2147362195</v>
      </c>
      <c r="C50" s="7">
        <f aca="true" t="shared" si="7" ref="C50:K50">+C48-C49</f>
        <v>5381030.987195216</v>
      </c>
      <c r="D50" s="64">
        <f t="shared" si="7"/>
        <v>1555022.6472250633</v>
      </c>
      <c r="E50" s="65">
        <f t="shared" si="7"/>
        <v>9895332.581338346</v>
      </c>
      <c r="F50" s="7">
        <f t="shared" si="7"/>
        <v>5628791.115624942</v>
      </c>
      <c r="G50" s="66">
        <f t="shared" si="7"/>
        <v>5628791.115624942</v>
      </c>
      <c r="H50" s="67">
        <f t="shared" si="7"/>
        <v>-42316740</v>
      </c>
      <c r="I50" s="65">
        <f t="shared" si="7"/>
        <v>7520055.481490217</v>
      </c>
      <c r="J50" s="7">
        <f t="shared" si="7"/>
        <v>2983588.4449862465</v>
      </c>
      <c r="K50" s="66">
        <f t="shared" si="7"/>
        <v>8048190.679389477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334882975</v>
      </c>
      <c r="C53" s="6">
        <v>377925576</v>
      </c>
      <c r="D53" s="23">
        <v>383557353</v>
      </c>
      <c r="E53" s="24">
        <v>407292423</v>
      </c>
      <c r="F53" s="6">
        <v>421905633</v>
      </c>
      <c r="G53" s="25">
        <v>421905633</v>
      </c>
      <c r="H53" s="26">
        <v>378006289</v>
      </c>
      <c r="I53" s="24">
        <v>414978431</v>
      </c>
      <c r="J53" s="6">
        <v>413958083</v>
      </c>
      <c r="K53" s="25">
        <v>406462408</v>
      </c>
    </row>
    <row r="54" spans="1:11" ht="13.5">
      <c r="A54" s="22" t="s">
        <v>104</v>
      </c>
      <c r="B54" s="6">
        <v>13671488</v>
      </c>
      <c r="C54" s="6">
        <v>13327802</v>
      </c>
      <c r="D54" s="23">
        <v>25024465</v>
      </c>
      <c r="E54" s="24">
        <v>15080784</v>
      </c>
      <c r="F54" s="6">
        <v>15080784</v>
      </c>
      <c r="G54" s="25">
        <v>15080784</v>
      </c>
      <c r="H54" s="26">
        <v>0</v>
      </c>
      <c r="I54" s="24">
        <v>16064002</v>
      </c>
      <c r="J54" s="6">
        <v>16618310</v>
      </c>
      <c r="K54" s="25">
        <v>16692753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7575000</v>
      </c>
      <c r="C59" s="6">
        <v>9382000</v>
      </c>
      <c r="D59" s="23">
        <v>9230000</v>
      </c>
      <c r="E59" s="24">
        <v>9254586</v>
      </c>
      <c r="F59" s="6">
        <v>9254586</v>
      </c>
      <c r="G59" s="25">
        <v>9254586</v>
      </c>
      <c r="H59" s="26">
        <v>13344000</v>
      </c>
      <c r="I59" s="24">
        <v>14431480</v>
      </c>
      <c r="J59" s="6">
        <v>15613796</v>
      </c>
      <c r="K59" s="25">
        <v>16899874</v>
      </c>
    </row>
    <row r="60" spans="1:11" ht="13.5">
      <c r="A60" s="33" t="s">
        <v>58</v>
      </c>
      <c r="B60" s="6">
        <v>14184208</v>
      </c>
      <c r="C60" s="6">
        <v>14565552</v>
      </c>
      <c r="D60" s="23">
        <v>16885790</v>
      </c>
      <c r="E60" s="24">
        <v>17378026</v>
      </c>
      <c r="F60" s="6">
        <v>17378026</v>
      </c>
      <c r="G60" s="25">
        <v>17378026</v>
      </c>
      <c r="H60" s="26">
        <v>17378026</v>
      </c>
      <c r="I60" s="24">
        <v>23252731</v>
      </c>
      <c r="J60" s="6">
        <v>25175036</v>
      </c>
      <c r="K60" s="25">
        <v>27130254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187</v>
      </c>
      <c r="C62" s="92">
        <v>260</v>
      </c>
      <c r="D62" s="93">
        <v>260</v>
      </c>
      <c r="E62" s="91">
        <v>187</v>
      </c>
      <c r="F62" s="92">
        <v>187</v>
      </c>
      <c r="G62" s="93">
        <v>187</v>
      </c>
      <c r="H62" s="94">
        <v>187</v>
      </c>
      <c r="I62" s="91">
        <v>187</v>
      </c>
      <c r="J62" s="92">
        <v>187</v>
      </c>
      <c r="K62" s="93">
        <v>187</v>
      </c>
    </row>
    <row r="63" spans="1:11" ht="13.5">
      <c r="A63" s="90" t="s">
        <v>61</v>
      </c>
      <c r="B63" s="91">
        <v>0</v>
      </c>
      <c r="C63" s="92">
        <v>614</v>
      </c>
      <c r="D63" s="93">
        <v>614</v>
      </c>
      <c r="E63" s="91">
        <v>0</v>
      </c>
      <c r="F63" s="92">
        <v>614</v>
      </c>
      <c r="G63" s="93">
        <v>614</v>
      </c>
      <c r="H63" s="94">
        <v>614</v>
      </c>
      <c r="I63" s="91">
        <v>614</v>
      </c>
      <c r="J63" s="92">
        <v>614</v>
      </c>
      <c r="K63" s="93">
        <v>614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0.7502656739436634</v>
      </c>
      <c r="C70" s="5">
        <f aca="true" t="shared" si="8" ref="C70:K70">IF(ISERROR(C71/C72),0,(C71/C72))</f>
        <v>1.0030368534925158</v>
      </c>
      <c r="D70" s="5">
        <f t="shared" si="8"/>
        <v>0.7532698464506492</v>
      </c>
      <c r="E70" s="5">
        <f t="shared" si="8"/>
        <v>0.9629096334324331</v>
      </c>
      <c r="F70" s="5">
        <f t="shared" si="8"/>
        <v>0.8147830849976045</v>
      </c>
      <c r="G70" s="5">
        <f t="shared" si="8"/>
        <v>0.8147830849976045</v>
      </c>
      <c r="H70" s="5">
        <f t="shared" si="8"/>
        <v>0</v>
      </c>
      <c r="I70" s="5">
        <f t="shared" si="8"/>
        <v>0.9481808021277975</v>
      </c>
      <c r="J70" s="5">
        <f t="shared" si="8"/>
        <v>0.9494673833216938</v>
      </c>
      <c r="K70" s="5">
        <f t="shared" si="8"/>
        <v>0.9511577502728711</v>
      </c>
    </row>
    <row r="71" spans="1:11" ht="12.75" hidden="1">
      <c r="A71" s="1" t="s">
        <v>110</v>
      </c>
      <c r="B71" s="1">
        <f>+B83</f>
        <v>84277614</v>
      </c>
      <c r="C71" s="1">
        <f aca="true" t="shared" si="9" ref="C71:K71">+C83</f>
        <v>123981270</v>
      </c>
      <c r="D71" s="1">
        <f t="shared" si="9"/>
        <v>119381830</v>
      </c>
      <c r="E71" s="1">
        <f t="shared" si="9"/>
        <v>141970419</v>
      </c>
      <c r="F71" s="1">
        <f t="shared" si="9"/>
        <v>137495616</v>
      </c>
      <c r="G71" s="1">
        <f t="shared" si="9"/>
        <v>137495616</v>
      </c>
      <c r="H71" s="1">
        <f t="shared" si="9"/>
        <v>128584667</v>
      </c>
      <c r="I71" s="1">
        <f t="shared" si="9"/>
        <v>149107417</v>
      </c>
      <c r="J71" s="1">
        <f t="shared" si="9"/>
        <v>162114429</v>
      </c>
      <c r="K71" s="1">
        <f t="shared" si="9"/>
        <v>177952269</v>
      </c>
    </row>
    <row r="72" spans="1:11" ht="12.75" hidden="1">
      <c r="A72" s="1" t="s">
        <v>111</v>
      </c>
      <c r="B72" s="1">
        <f>+B77</f>
        <v>112330361</v>
      </c>
      <c r="C72" s="1">
        <f aca="true" t="shared" si="10" ref="C72:K72">+C77</f>
        <v>123605897</v>
      </c>
      <c r="D72" s="1">
        <f t="shared" si="10"/>
        <v>158484812</v>
      </c>
      <c r="E72" s="1">
        <f t="shared" si="10"/>
        <v>147438985</v>
      </c>
      <c r="F72" s="1">
        <f t="shared" si="10"/>
        <v>168751191</v>
      </c>
      <c r="G72" s="1">
        <f t="shared" si="10"/>
        <v>168751191</v>
      </c>
      <c r="H72" s="1">
        <f t="shared" si="10"/>
        <v>0</v>
      </c>
      <c r="I72" s="1">
        <f t="shared" si="10"/>
        <v>157256313</v>
      </c>
      <c r="J72" s="1">
        <f t="shared" si="10"/>
        <v>170742494</v>
      </c>
      <c r="K72" s="1">
        <f t="shared" si="10"/>
        <v>187090174</v>
      </c>
    </row>
    <row r="73" spans="1:11" ht="12.75" hidden="1">
      <c r="A73" s="1" t="s">
        <v>112</v>
      </c>
      <c r="B73" s="1">
        <f>+B74</f>
        <v>-3888918.333333335</v>
      </c>
      <c r="C73" s="1">
        <f aca="true" t="shared" si="11" ref="C73:K73">+(C78+C80+C81+C82)-(B78+B80+B81+B82)</f>
        <v>-9045219</v>
      </c>
      <c r="D73" s="1">
        <f t="shared" si="11"/>
        <v>9391448</v>
      </c>
      <c r="E73" s="1">
        <f t="shared" si="11"/>
        <v>-3109689</v>
      </c>
      <c r="F73" s="1">
        <f>+(F78+F80+F81+F82)-(D78+D80+D81+D82)</f>
        <v>2052176</v>
      </c>
      <c r="G73" s="1">
        <f>+(G78+G80+G81+G82)-(D78+D80+D81+D82)</f>
        <v>2052176</v>
      </c>
      <c r="H73" s="1">
        <f>+(H78+H80+H81+H82)-(D78+D80+D81+D82)</f>
        <v>62950764</v>
      </c>
      <c r="I73" s="1">
        <f>+(I78+I80+I81+I82)-(E78+E80+E81+E82)</f>
        <v>5733876</v>
      </c>
      <c r="J73" s="1">
        <f t="shared" si="11"/>
        <v>-1483074</v>
      </c>
      <c r="K73" s="1">
        <f t="shared" si="11"/>
        <v>-1280349</v>
      </c>
    </row>
    <row r="74" spans="1:11" ht="12.75" hidden="1">
      <c r="A74" s="1" t="s">
        <v>113</v>
      </c>
      <c r="B74" s="1">
        <f>+TREND(C74:E74)</f>
        <v>-3888918.333333335</v>
      </c>
      <c r="C74" s="1">
        <f>+C73</f>
        <v>-9045219</v>
      </c>
      <c r="D74" s="1">
        <f aca="true" t="shared" si="12" ref="D74:K74">+D73</f>
        <v>9391448</v>
      </c>
      <c r="E74" s="1">
        <f t="shared" si="12"/>
        <v>-3109689</v>
      </c>
      <c r="F74" s="1">
        <f t="shared" si="12"/>
        <v>2052176</v>
      </c>
      <c r="G74" s="1">
        <f t="shared" si="12"/>
        <v>2052176</v>
      </c>
      <c r="H74" s="1">
        <f t="shared" si="12"/>
        <v>62950764</v>
      </c>
      <c r="I74" s="1">
        <f t="shared" si="12"/>
        <v>5733876</v>
      </c>
      <c r="J74" s="1">
        <f t="shared" si="12"/>
        <v>-1483074</v>
      </c>
      <c r="K74" s="1">
        <f t="shared" si="12"/>
        <v>-1280349</v>
      </c>
    </row>
    <row r="75" spans="1:11" ht="12.75" hidden="1">
      <c r="A75" s="1" t="s">
        <v>114</v>
      </c>
      <c r="B75" s="1">
        <f>+B84-(((B80+B81+B78)*B70)-B79)</f>
        <v>7160142.7852637805</v>
      </c>
      <c r="C75" s="1">
        <f aca="true" t="shared" si="13" ref="C75:K75">+C84-(((C80+C81+C78)*C70)-C79)</f>
        <v>12716648.012804784</v>
      </c>
      <c r="D75" s="1">
        <f t="shared" si="13"/>
        <v>10382113.352774937</v>
      </c>
      <c r="E75" s="1">
        <f t="shared" si="13"/>
        <v>-4160473.581338346</v>
      </c>
      <c r="F75" s="1">
        <f t="shared" si="13"/>
        <v>-2019045.115624942</v>
      </c>
      <c r="G75" s="1">
        <f t="shared" si="13"/>
        <v>-2019045.115624942</v>
      </c>
      <c r="H75" s="1">
        <f t="shared" si="13"/>
        <v>49413056</v>
      </c>
      <c r="I75" s="1">
        <f t="shared" si="13"/>
        <v>-3565673.481490217</v>
      </c>
      <c r="J75" s="1">
        <f t="shared" si="13"/>
        <v>3590206.5550137535</v>
      </c>
      <c r="K75" s="1">
        <f t="shared" si="13"/>
        <v>3153385.320610523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112330361</v>
      </c>
      <c r="C77" s="3">
        <v>123605897</v>
      </c>
      <c r="D77" s="3">
        <v>158484812</v>
      </c>
      <c r="E77" s="3">
        <v>147438985</v>
      </c>
      <c r="F77" s="3">
        <v>168751191</v>
      </c>
      <c r="G77" s="3">
        <v>168751191</v>
      </c>
      <c r="H77" s="3">
        <v>0</v>
      </c>
      <c r="I77" s="3">
        <v>157256313</v>
      </c>
      <c r="J77" s="3">
        <v>170742494</v>
      </c>
      <c r="K77" s="3">
        <v>187090174</v>
      </c>
    </row>
    <row r="78" spans="1:11" ht="12.75" hidden="1">
      <c r="A78" s="2" t="s">
        <v>65</v>
      </c>
      <c r="B78" s="3">
        <v>1333123</v>
      </c>
      <c r="C78" s="3">
        <v>1621507</v>
      </c>
      <c r="D78" s="3">
        <v>3676587</v>
      </c>
      <c r="E78" s="3">
        <v>1150000</v>
      </c>
      <c r="F78" s="3">
        <v>3676587</v>
      </c>
      <c r="G78" s="3">
        <v>3676587</v>
      </c>
      <c r="H78" s="3">
        <v>3165844</v>
      </c>
      <c r="I78" s="3">
        <v>3933948</v>
      </c>
      <c r="J78" s="3">
        <v>4209324</v>
      </c>
      <c r="K78" s="3">
        <v>4503976</v>
      </c>
    </row>
    <row r="79" spans="1:11" ht="12.75" hidden="1">
      <c r="A79" s="2" t="s">
        <v>66</v>
      </c>
      <c r="B79" s="3">
        <v>35725151</v>
      </c>
      <c r="C79" s="3">
        <v>35219257</v>
      </c>
      <c r="D79" s="3">
        <v>33909416</v>
      </c>
      <c r="E79" s="3">
        <v>26674998</v>
      </c>
      <c r="F79" s="3">
        <v>20315510</v>
      </c>
      <c r="G79" s="3">
        <v>20315510</v>
      </c>
      <c r="H79" s="3">
        <v>49413056</v>
      </c>
      <c r="I79" s="3">
        <v>23995611</v>
      </c>
      <c r="J79" s="3">
        <v>28104112</v>
      </c>
      <c r="K79" s="3">
        <v>23462277</v>
      </c>
    </row>
    <row r="80" spans="1:11" ht="12.75" hidden="1">
      <c r="A80" s="2" t="s">
        <v>67</v>
      </c>
      <c r="B80" s="3">
        <v>30908385</v>
      </c>
      <c r="C80" s="3">
        <v>20640291</v>
      </c>
      <c r="D80" s="3">
        <v>28866396</v>
      </c>
      <c r="E80" s="3">
        <v>29617309</v>
      </c>
      <c r="F80" s="3">
        <v>32252587</v>
      </c>
      <c r="G80" s="3">
        <v>32252587</v>
      </c>
      <c r="H80" s="3">
        <v>62432035</v>
      </c>
      <c r="I80" s="3">
        <v>32252237</v>
      </c>
      <c r="J80" s="3">
        <v>30156737</v>
      </c>
      <c r="K80" s="3">
        <v>28220786</v>
      </c>
    </row>
    <row r="81" spans="1:11" ht="12.75" hidden="1">
      <c r="A81" s="2" t="s">
        <v>68</v>
      </c>
      <c r="B81" s="3">
        <v>5527400</v>
      </c>
      <c r="C81" s="3">
        <v>4389467</v>
      </c>
      <c r="D81" s="3">
        <v>4612400</v>
      </c>
      <c r="E81" s="3">
        <v>4500000</v>
      </c>
      <c r="F81" s="3">
        <v>4500000</v>
      </c>
      <c r="G81" s="3">
        <v>4500000</v>
      </c>
      <c r="H81" s="3">
        <v>35729883</v>
      </c>
      <c r="I81" s="3">
        <v>4815000</v>
      </c>
      <c r="J81" s="3">
        <v>5152050</v>
      </c>
      <c r="K81" s="3">
        <v>5513000</v>
      </c>
    </row>
    <row r="82" spans="1:11" ht="12.75" hidden="1">
      <c r="A82" s="2" t="s">
        <v>69</v>
      </c>
      <c r="B82" s="3">
        <v>261861</v>
      </c>
      <c r="C82" s="3">
        <v>2334285</v>
      </c>
      <c r="D82" s="3">
        <v>1221615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84277614</v>
      </c>
      <c r="C83" s="3">
        <v>123981270</v>
      </c>
      <c r="D83" s="3">
        <v>119381830</v>
      </c>
      <c r="E83" s="3">
        <v>141970419</v>
      </c>
      <c r="F83" s="3">
        <v>137495616</v>
      </c>
      <c r="G83" s="3">
        <v>137495616</v>
      </c>
      <c r="H83" s="3">
        <v>128584667</v>
      </c>
      <c r="I83" s="3">
        <v>149107417</v>
      </c>
      <c r="J83" s="3">
        <v>162114429</v>
      </c>
      <c r="K83" s="3">
        <v>177952269</v>
      </c>
    </row>
    <row r="84" spans="1:11" ht="12.75" hidden="1">
      <c r="A84" s="2" t="s">
        <v>71</v>
      </c>
      <c r="B84" s="3">
        <v>-228293</v>
      </c>
      <c r="C84" s="3">
        <v>4229592</v>
      </c>
      <c r="D84" s="3">
        <v>4460727</v>
      </c>
      <c r="E84" s="3">
        <v>3123760</v>
      </c>
      <c r="F84" s="3">
        <v>10606452</v>
      </c>
      <c r="G84" s="3">
        <v>10606452</v>
      </c>
      <c r="H84" s="3">
        <v>0</v>
      </c>
      <c r="I84" s="3">
        <v>11315252</v>
      </c>
      <c r="J84" s="3">
        <v>13007252</v>
      </c>
      <c r="K84" s="3">
        <v>16061252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90964</v>
      </c>
      <c r="C7" s="6">
        <v>98956</v>
      </c>
      <c r="D7" s="23">
        <v>177620</v>
      </c>
      <c r="E7" s="24">
        <v>150000</v>
      </c>
      <c r="F7" s="6">
        <v>200000</v>
      </c>
      <c r="G7" s="25">
        <v>200000</v>
      </c>
      <c r="H7" s="26">
        <v>0</v>
      </c>
      <c r="I7" s="24">
        <v>200000</v>
      </c>
      <c r="J7" s="6">
        <v>200000</v>
      </c>
      <c r="K7" s="25">
        <v>200000</v>
      </c>
    </row>
    <row r="8" spans="1:11" ht="13.5">
      <c r="A8" s="22" t="s">
        <v>20</v>
      </c>
      <c r="B8" s="6">
        <v>20430782</v>
      </c>
      <c r="C8" s="6">
        <v>20217922</v>
      </c>
      <c r="D8" s="23">
        <v>21128136</v>
      </c>
      <c r="E8" s="24">
        <v>53146343</v>
      </c>
      <c r="F8" s="6">
        <v>38893452</v>
      </c>
      <c r="G8" s="25">
        <v>38893452</v>
      </c>
      <c r="H8" s="26">
        <v>0</v>
      </c>
      <c r="I8" s="24">
        <v>36301000</v>
      </c>
      <c r="J8" s="6">
        <v>23776000</v>
      </c>
      <c r="K8" s="25">
        <v>23735000</v>
      </c>
    </row>
    <row r="9" spans="1:11" ht="13.5">
      <c r="A9" s="22" t="s">
        <v>21</v>
      </c>
      <c r="B9" s="6">
        <v>33454947</v>
      </c>
      <c r="C9" s="6">
        <v>31603425</v>
      </c>
      <c r="D9" s="23">
        <v>38844045</v>
      </c>
      <c r="E9" s="24">
        <v>4163737</v>
      </c>
      <c r="F9" s="6">
        <v>43715104</v>
      </c>
      <c r="G9" s="25">
        <v>43715104</v>
      </c>
      <c r="H9" s="26">
        <v>0</v>
      </c>
      <c r="I9" s="24">
        <v>41996523</v>
      </c>
      <c r="J9" s="6">
        <v>44232746</v>
      </c>
      <c r="K9" s="25">
        <v>47299003</v>
      </c>
    </row>
    <row r="10" spans="1:11" ht="25.5">
      <c r="A10" s="27" t="s">
        <v>103</v>
      </c>
      <c r="B10" s="28">
        <f>SUM(B5:B9)</f>
        <v>53976693</v>
      </c>
      <c r="C10" s="29">
        <f aca="true" t="shared" si="0" ref="C10:K10">SUM(C5:C9)</f>
        <v>51920303</v>
      </c>
      <c r="D10" s="30">
        <f t="shared" si="0"/>
        <v>60149801</v>
      </c>
      <c r="E10" s="28">
        <f t="shared" si="0"/>
        <v>57460080</v>
      </c>
      <c r="F10" s="29">
        <f t="shared" si="0"/>
        <v>82808556</v>
      </c>
      <c r="G10" s="31">
        <f t="shared" si="0"/>
        <v>82808556</v>
      </c>
      <c r="H10" s="32">
        <f t="shared" si="0"/>
        <v>0</v>
      </c>
      <c r="I10" s="28">
        <f t="shared" si="0"/>
        <v>78497523</v>
      </c>
      <c r="J10" s="29">
        <f t="shared" si="0"/>
        <v>68208746</v>
      </c>
      <c r="K10" s="31">
        <f t="shared" si="0"/>
        <v>71234003</v>
      </c>
    </row>
    <row r="11" spans="1:11" ht="13.5">
      <c r="A11" s="22" t="s">
        <v>22</v>
      </c>
      <c r="B11" s="6">
        <v>18013228</v>
      </c>
      <c r="C11" s="6">
        <v>25219675</v>
      </c>
      <c r="D11" s="23">
        <v>25550476</v>
      </c>
      <c r="E11" s="24">
        <v>11839446</v>
      </c>
      <c r="F11" s="6">
        <v>12668222</v>
      </c>
      <c r="G11" s="25">
        <v>12668222</v>
      </c>
      <c r="H11" s="26">
        <v>0</v>
      </c>
      <c r="I11" s="24">
        <v>14415478</v>
      </c>
      <c r="J11" s="6">
        <v>14140188</v>
      </c>
      <c r="K11" s="25">
        <v>14496215</v>
      </c>
    </row>
    <row r="12" spans="1:11" ht="13.5">
      <c r="A12" s="22" t="s">
        <v>23</v>
      </c>
      <c r="B12" s="6">
        <v>2819576</v>
      </c>
      <c r="C12" s="6">
        <v>3214189</v>
      </c>
      <c r="D12" s="23">
        <v>2978251</v>
      </c>
      <c r="E12" s="24">
        <v>3145000</v>
      </c>
      <c r="F12" s="6">
        <v>3145000</v>
      </c>
      <c r="G12" s="25">
        <v>3145000</v>
      </c>
      <c r="H12" s="26">
        <v>0</v>
      </c>
      <c r="I12" s="24">
        <v>3428050</v>
      </c>
      <c r="J12" s="6">
        <v>3668014</v>
      </c>
      <c r="K12" s="25">
        <v>3924774</v>
      </c>
    </row>
    <row r="13" spans="1:11" ht="13.5">
      <c r="A13" s="22" t="s">
        <v>104</v>
      </c>
      <c r="B13" s="6">
        <v>615545</v>
      </c>
      <c r="C13" s="6">
        <v>613373</v>
      </c>
      <c r="D13" s="23">
        <v>339637</v>
      </c>
      <c r="E13" s="24">
        <v>429440</v>
      </c>
      <c r="F13" s="6">
        <v>389440</v>
      </c>
      <c r="G13" s="25">
        <v>389440</v>
      </c>
      <c r="H13" s="26">
        <v>0</v>
      </c>
      <c r="I13" s="24">
        <v>375204</v>
      </c>
      <c r="J13" s="6">
        <v>285204</v>
      </c>
      <c r="K13" s="25">
        <v>285204</v>
      </c>
    </row>
    <row r="14" spans="1:11" ht="13.5">
      <c r="A14" s="22" t="s">
        <v>24</v>
      </c>
      <c r="B14" s="6">
        <v>76320</v>
      </c>
      <c r="C14" s="6">
        <v>34010</v>
      </c>
      <c r="D14" s="23">
        <v>24162</v>
      </c>
      <c r="E14" s="24">
        <v>450000</v>
      </c>
      <c r="F14" s="6">
        <v>340000</v>
      </c>
      <c r="G14" s="25">
        <v>340000</v>
      </c>
      <c r="H14" s="26">
        <v>0</v>
      </c>
      <c r="I14" s="24">
        <v>139000</v>
      </c>
      <c r="J14" s="6">
        <v>130500</v>
      </c>
      <c r="K14" s="25">
        <v>128800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28352957</v>
      </c>
      <c r="C17" s="6">
        <v>23762488</v>
      </c>
      <c r="D17" s="23">
        <v>28468385</v>
      </c>
      <c r="E17" s="24">
        <v>40667491</v>
      </c>
      <c r="F17" s="6">
        <v>66259191</v>
      </c>
      <c r="G17" s="25">
        <v>66259191</v>
      </c>
      <c r="H17" s="26">
        <v>0</v>
      </c>
      <c r="I17" s="24">
        <v>59844082</v>
      </c>
      <c r="J17" s="6">
        <v>49689531</v>
      </c>
      <c r="K17" s="25">
        <v>52103380</v>
      </c>
    </row>
    <row r="18" spans="1:11" ht="13.5">
      <c r="A18" s="34" t="s">
        <v>28</v>
      </c>
      <c r="B18" s="35">
        <f>SUM(B11:B17)</f>
        <v>49877626</v>
      </c>
      <c r="C18" s="36">
        <f aca="true" t="shared" si="1" ref="C18:K18">SUM(C11:C17)</f>
        <v>52843735</v>
      </c>
      <c r="D18" s="37">
        <f t="shared" si="1"/>
        <v>57360911</v>
      </c>
      <c r="E18" s="35">
        <f t="shared" si="1"/>
        <v>56531377</v>
      </c>
      <c r="F18" s="36">
        <f t="shared" si="1"/>
        <v>82801853</v>
      </c>
      <c r="G18" s="38">
        <f t="shared" si="1"/>
        <v>82801853</v>
      </c>
      <c r="H18" s="39">
        <f t="shared" si="1"/>
        <v>0</v>
      </c>
      <c r="I18" s="35">
        <f t="shared" si="1"/>
        <v>78201814</v>
      </c>
      <c r="J18" s="36">
        <f t="shared" si="1"/>
        <v>67913437</v>
      </c>
      <c r="K18" s="38">
        <f t="shared" si="1"/>
        <v>70938373</v>
      </c>
    </row>
    <row r="19" spans="1:11" ht="13.5">
      <c r="A19" s="34" t="s">
        <v>29</v>
      </c>
      <c r="B19" s="40">
        <f>+B10-B18</f>
        <v>4099067</v>
      </c>
      <c r="C19" s="41">
        <f aca="true" t="shared" si="2" ref="C19:K19">+C10-C18</f>
        <v>-923432</v>
      </c>
      <c r="D19" s="42">
        <f t="shared" si="2"/>
        <v>2788890</v>
      </c>
      <c r="E19" s="40">
        <f t="shared" si="2"/>
        <v>928703</v>
      </c>
      <c r="F19" s="41">
        <f t="shared" si="2"/>
        <v>6703</v>
      </c>
      <c r="G19" s="43">
        <f t="shared" si="2"/>
        <v>6703</v>
      </c>
      <c r="H19" s="44">
        <f t="shared" si="2"/>
        <v>0</v>
      </c>
      <c r="I19" s="40">
        <f t="shared" si="2"/>
        <v>295709</v>
      </c>
      <c r="J19" s="41">
        <f t="shared" si="2"/>
        <v>295309</v>
      </c>
      <c r="K19" s="43">
        <f t="shared" si="2"/>
        <v>295630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4099067</v>
      </c>
      <c r="C22" s="52">
        <f aca="true" t="shared" si="3" ref="C22:K22">SUM(C19:C21)</f>
        <v>-923432</v>
      </c>
      <c r="D22" s="53">
        <f t="shared" si="3"/>
        <v>2788890</v>
      </c>
      <c r="E22" s="51">
        <f t="shared" si="3"/>
        <v>928703</v>
      </c>
      <c r="F22" s="52">
        <f t="shared" si="3"/>
        <v>6703</v>
      </c>
      <c r="G22" s="54">
        <f t="shared" si="3"/>
        <v>6703</v>
      </c>
      <c r="H22" s="55">
        <f t="shared" si="3"/>
        <v>0</v>
      </c>
      <c r="I22" s="51">
        <f t="shared" si="3"/>
        <v>295709</v>
      </c>
      <c r="J22" s="52">
        <f t="shared" si="3"/>
        <v>295309</v>
      </c>
      <c r="K22" s="54">
        <f t="shared" si="3"/>
        <v>295630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4099067</v>
      </c>
      <c r="C24" s="41">
        <f aca="true" t="shared" si="4" ref="C24:K24">SUM(C22:C23)</f>
        <v>-923432</v>
      </c>
      <c r="D24" s="42">
        <f t="shared" si="4"/>
        <v>2788890</v>
      </c>
      <c r="E24" s="40">
        <f t="shared" si="4"/>
        <v>928703</v>
      </c>
      <c r="F24" s="41">
        <f t="shared" si="4"/>
        <v>6703</v>
      </c>
      <c r="G24" s="43">
        <f t="shared" si="4"/>
        <v>6703</v>
      </c>
      <c r="H24" s="44">
        <f t="shared" si="4"/>
        <v>0</v>
      </c>
      <c r="I24" s="40">
        <f t="shared" si="4"/>
        <v>295709</v>
      </c>
      <c r="J24" s="41">
        <f t="shared" si="4"/>
        <v>295309</v>
      </c>
      <c r="K24" s="43">
        <f t="shared" si="4"/>
        <v>295630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407850</v>
      </c>
      <c r="C27" s="7">
        <v>68442</v>
      </c>
      <c r="D27" s="64">
        <v>397133</v>
      </c>
      <c r="E27" s="65">
        <v>500000</v>
      </c>
      <c r="F27" s="7">
        <v>500000</v>
      </c>
      <c r="G27" s="66">
        <v>500000</v>
      </c>
      <c r="H27" s="67">
        <v>0</v>
      </c>
      <c r="I27" s="65">
        <v>295000</v>
      </c>
      <c r="J27" s="7">
        <v>295000</v>
      </c>
      <c r="K27" s="66">
        <v>295000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407850</v>
      </c>
      <c r="C31" s="6">
        <v>68442</v>
      </c>
      <c r="D31" s="23">
        <v>397133</v>
      </c>
      <c r="E31" s="24">
        <v>500000</v>
      </c>
      <c r="F31" s="6">
        <v>500000</v>
      </c>
      <c r="G31" s="25">
        <v>500000</v>
      </c>
      <c r="H31" s="26">
        <v>0</v>
      </c>
      <c r="I31" s="24">
        <v>295000</v>
      </c>
      <c r="J31" s="6">
        <v>295000</v>
      </c>
      <c r="K31" s="25">
        <v>295000</v>
      </c>
    </row>
    <row r="32" spans="1:11" ht="13.5">
      <c r="A32" s="34" t="s">
        <v>36</v>
      </c>
      <c r="B32" s="7">
        <f>SUM(B28:B31)</f>
        <v>407850</v>
      </c>
      <c r="C32" s="7">
        <f aca="true" t="shared" si="5" ref="C32:K32">SUM(C28:C31)</f>
        <v>68442</v>
      </c>
      <c r="D32" s="64">
        <f t="shared" si="5"/>
        <v>397133</v>
      </c>
      <c r="E32" s="65">
        <f t="shared" si="5"/>
        <v>500000</v>
      </c>
      <c r="F32" s="7">
        <f t="shared" si="5"/>
        <v>500000</v>
      </c>
      <c r="G32" s="66">
        <f t="shared" si="5"/>
        <v>500000</v>
      </c>
      <c r="H32" s="67">
        <f t="shared" si="5"/>
        <v>0</v>
      </c>
      <c r="I32" s="65">
        <f t="shared" si="5"/>
        <v>295000</v>
      </c>
      <c r="J32" s="7">
        <f t="shared" si="5"/>
        <v>295000</v>
      </c>
      <c r="K32" s="66">
        <f t="shared" si="5"/>
        <v>295000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4263159</v>
      </c>
      <c r="C35" s="6">
        <v>5074567</v>
      </c>
      <c r="D35" s="23">
        <v>6709308</v>
      </c>
      <c r="E35" s="24">
        <v>9581883</v>
      </c>
      <c r="F35" s="6">
        <v>12412715</v>
      </c>
      <c r="G35" s="25">
        <v>12412715</v>
      </c>
      <c r="H35" s="26">
        <v>12465286</v>
      </c>
      <c r="I35" s="24">
        <v>12502026</v>
      </c>
      <c r="J35" s="6">
        <v>11864562</v>
      </c>
      <c r="K35" s="25">
        <v>13198110</v>
      </c>
    </row>
    <row r="36" spans="1:11" ht="13.5">
      <c r="A36" s="22" t="s">
        <v>39</v>
      </c>
      <c r="B36" s="6">
        <v>11935308</v>
      </c>
      <c r="C36" s="6">
        <v>11432487</v>
      </c>
      <c r="D36" s="23">
        <v>12460707</v>
      </c>
      <c r="E36" s="24">
        <v>11396527</v>
      </c>
      <c r="F36" s="6">
        <v>12840675</v>
      </c>
      <c r="G36" s="25">
        <v>12840675</v>
      </c>
      <c r="H36" s="26">
        <v>12962410</v>
      </c>
      <c r="I36" s="24">
        <v>13363927</v>
      </c>
      <c r="J36" s="6">
        <v>14019422</v>
      </c>
      <c r="K36" s="25">
        <v>14720115</v>
      </c>
    </row>
    <row r="37" spans="1:11" ht="13.5">
      <c r="A37" s="22" t="s">
        <v>40</v>
      </c>
      <c r="B37" s="6">
        <v>10953604</v>
      </c>
      <c r="C37" s="6">
        <v>11417291</v>
      </c>
      <c r="D37" s="23">
        <v>10230490</v>
      </c>
      <c r="E37" s="24">
        <v>8825300</v>
      </c>
      <c r="F37" s="6">
        <v>13923810</v>
      </c>
      <c r="G37" s="25">
        <v>13923810</v>
      </c>
      <c r="H37" s="26">
        <v>8357409</v>
      </c>
      <c r="I37" s="24">
        <v>13183160</v>
      </c>
      <c r="J37" s="6">
        <v>11897737</v>
      </c>
      <c r="K37" s="25">
        <v>12515056</v>
      </c>
    </row>
    <row r="38" spans="1:11" ht="13.5">
      <c r="A38" s="22" t="s">
        <v>41</v>
      </c>
      <c r="B38" s="6">
        <v>13445208</v>
      </c>
      <c r="C38" s="6">
        <v>14237802</v>
      </c>
      <c r="D38" s="23">
        <v>15298672</v>
      </c>
      <c r="E38" s="24">
        <v>15106425</v>
      </c>
      <c r="F38" s="6">
        <v>16816572</v>
      </c>
      <c r="G38" s="25">
        <v>16816572</v>
      </c>
      <c r="H38" s="26">
        <v>15298672</v>
      </c>
      <c r="I38" s="24">
        <v>17874076</v>
      </c>
      <c r="J38" s="6">
        <v>18882220</v>
      </c>
      <c r="K38" s="25">
        <v>20003514</v>
      </c>
    </row>
    <row r="39" spans="1:11" ht="13.5">
      <c r="A39" s="22" t="s">
        <v>42</v>
      </c>
      <c r="B39" s="6">
        <v>-8200345</v>
      </c>
      <c r="C39" s="6">
        <v>-9148039</v>
      </c>
      <c r="D39" s="23">
        <v>-6359147</v>
      </c>
      <c r="E39" s="24">
        <v>-2953315</v>
      </c>
      <c r="F39" s="6">
        <v>-5486992</v>
      </c>
      <c r="G39" s="25">
        <v>-5486992</v>
      </c>
      <c r="H39" s="26">
        <v>1771615</v>
      </c>
      <c r="I39" s="24">
        <v>-5191284</v>
      </c>
      <c r="J39" s="6">
        <v>-4895973</v>
      </c>
      <c r="K39" s="25">
        <v>-4600344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5632372</v>
      </c>
      <c r="C42" s="6">
        <v>2063791</v>
      </c>
      <c r="D42" s="23">
        <v>3353989</v>
      </c>
      <c r="E42" s="24">
        <v>4406356</v>
      </c>
      <c r="F42" s="6">
        <v>6501262</v>
      </c>
      <c r="G42" s="25">
        <v>6501262</v>
      </c>
      <c r="H42" s="26">
        <v>3758910</v>
      </c>
      <c r="I42" s="24">
        <v>761100</v>
      </c>
      <c r="J42" s="6">
        <v>228152</v>
      </c>
      <c r="K42" s="25">
        <v>2339838</v>
      </c>
    </row>
    <row r="43" spans="1:11" ht="13.5">
      <c r="A43" s="22" t="s">
        <v>45</v>
      </c>
      <c r="B43" s="6">
        <v>-7390660</v>
      </c>
      <c r="C43" s="6">
        <v>88029</v>
      </c>
      <c r="D43" s="23">
        <v>-351033</v>
      </c>
      <c r="E43" s="24">
        <v>0</v>
      </c>
      <c r="F43" s="6">
        <v>-1019678</v>
      </c>
      <c r="G43" s="25">
        <v>-1019678</v>
      </c>
      <c r="H43" s="26">
        <v>-290492</v>
      </c>
      <c r="I43" s="24">
        <v>-943572</v>
      </c>
      <c r="J43" s="6">
        <v>-988524</v>
      </c>
      <c r="K43" s="25">
        <v>-1036592</v>
      </c>
    </row>
    <row r="44" spans="1:11" ht="13.5">
      <c r="A44" s="22" t="s">
        <v>46</v>
      </c>
      <c r="B44" s="6">
        <v>-9613</v>
      </c>
      <c r="C44" s="6">
        <v>-56452</v>
      </c>
      <c r="D44" s="23">
        <v>-52298</v>
      </c>
      <c r="E44" s="24">
        <v>0</v>
      </c>
      <c r="F44" s="6">
        <v>-62088</v>
      </c>
      <c r="G44" s="25">
        <v>-62088</v>
      </c>
      <c r="H44" s="26">
        <v>0</v>
      </c>
      <c r="I44" s="24">
        <v>37068</v>
      </c>
      <c r="J44" s="6">
        <v>-73000</v>
      </c>
      <c r="K44" s="25">
        <v>-24000</v>
      </c>
    </row>
    <row r="45" spans="1:11" ht="13.5">
      <c r="A45" s="34" t="s">
        <v>47</v>
      </c>
      <c r="B45" s="7">
        <v>-264336</v>
      </c>
      <c r="C45" s="7">
        <v>1831032</v>
      </c>
      <c r="D45" s="64">
        <v>4781690</v>
      </c>
      <c r="E45" s="65">
        <v>17474759</v>
      </c>
      <c r="F45" s="7">
        <v>10201188</v>
      </c>
      <c r="G45" s="66">
        <v>10201188</v>
      </c>
      <c r="H45" s="67">
        <v>5607778</v>
      </c>
      <c r="I45" s="65">
        <v>10055791</v>
      </c>
      <c r="J45" s="7">
        <v>9222419</v>
      </c>
      <c r="K45" s="66">
        <v>10501665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-264336</v>
      </c>
      <c r="C48" s="6">
        <v>1831034</v>
      </c>
      <c r="D48" s="23">
        <v>4781692</v>
      </c>
      <c r="E48" s="24">
        <v>6447919</v>
      </c>
      <c r="F48" s="6">
        <v>10201195</v>
      </c>
      <c r="G48" s="25">
        <v>10201195</v>
      </c>
      <c r="H48" s="26">
        <v>10005349</v>
      </c>
      <c r="I48" s="24">
        <v>10055794</v>
      </c>
      <c r="J48" s="6">
        <v>9222423</v>
      </c>
      <c r="K48" s="25">
        <v>10501668</v>
      </c>
    </row>
    <row r="49" spans="1:11" ht="13.5">
      <c r="A49" s="22" t="s">
        <v>50</v>
      </c>
      <c r="B49" s="6">
        <f>+B75</f>
        <v>6916934.14639024</v>
      </c>
      <c r="C49" s="6">
        <f aca="true" t="shared" si="6" ref="C49:K49">+C75</f>
        <v>483542.17849910725</v>
      </c>
      <c r="D49" s="23">
        <f t="shared" si="6"/>
        <v>-1785294.6351379976</v>
      </c>
      <c r="E49" s="24">
        <f t="shared" si="6"/>
        <v>3097787.339285839</v>
      </c>
      <c r="F49" s="6">
        <f t="shared" si="6"/>
        <v>1919322.4582274575</v>
      </c>
      <c r="G49" s="25">
        <f t="shared" si="6"/>
        <v>1919322.4582274575</v>
      </c>
      <c r="H49" s="26">
        <f t="shared" si="6"/>
        <v>5345548</v>
      </c>
      <c r="I49" s="24">
        <f t="shared" si="6"/>
        <v>-207162.5732251685</v>
      </c>
      <c r="J49" s="6">
        <f t="shared" si="6"/>
        <v>-2609738.814768091</v>
      </c>
      <c r="K49" s="25">
        <f t="shared" si="6"/>
        <v>-3034467.039218586</v>
      </c>
    </row>
    <row r="50" spans="1:11" ht="13.5">
      <c r="A50" s="34" t="s">
        <v>51</v>
      </c>
      <c r="B50" s="7">
        <f>+B48-B49</f>
        <v>-7181270.14639024</v>
      </c>
      <c r="C50" s="7">
        <f aca="true" t="shared" si="7" ref="C50:K50">+C48-C49</f>
        <v>1347491.8215008928</v>
      </c>
      <c r="D50" s="64">
        <f t="shared" si="7"/>
        <v>6566986.635137998</v>
      </c>
      <c r="E50" s="65">
        <f t="shared" si="7"/>
        <v>3350131.660714161</v>
      </c>
      <c r="F50" s="7">
        <f t="shared" si="7"/>
        <v>8281872.5417725425</v>
      </c>
      <c r="G50" s="66">
        <f t="shared" si="7"/>
        <v>8281872.5417725425</v>
      </c>
      <c r="H50" s="67">
        <f t="shared" si="7"/>
        <v>4659801</v>
      </c>
      <c r="I50" s="65">
        <f t="shared" si="7"/>
        <v>10262956.573225169</v>
      </c>
      <c r="J50" s="7">
        <f t="shared" si="7"/>
        <v>11832161.81476809</v>
      </c>
      <c r="K50" s="66">
        <f t="shared" si="7"/>
        <v>13536135.039218586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4958253</v>
      </c>
      <c r="C53" s="6">
        <v>4151472</v>
      </c>
      <c r="D53" s="23">
        <v>4109310</v>
      </c>
      <c r="E53" s="24">
        <v>3678650</v>
      </c>
      <c r="F53" s="6">
        <v>3678650</v>
      </c>
      <c r="G53" s="25">
        <v>3678650</v>
      </c>
      <c r="H53" s="26">
        <v>3178650</v>
      </c>
      <c r="I53" s="24">
        <v>4139667</v>
      </c>
      <c r="J53" s="6">
        <v>4149464</v>
      </c>
      <c r="K53" s="25">
        <v>4159261</v>
      </c>
    </row>
    <row r="54" spans="1:11" ht="13.5">
      <c r="A54" s="22" t="s">
        <v>104</v>
      </c>
      <c r="B54" s="6">
        <v>615545</v>
      </c>
      <c r="C54" s="6">
        <v>613373</v>
      </c>
      <c r="D54" s="23">
        <v>339637</v>
      </c>
      <c r="E54" s="24">
        <v>429440</v>
      </c>
      <c r="F54" s="6">
        <v>389440</v>
      </c>
      <c r="G54" s="25">
        <v>389440</v>
      </c>
      <c r="H54" s="26">
        <v>0</v>
      </c>
      <c r="I54" s="24">
        <v>375204</v>
      </c>
      <c r="J54" s="6">
        <v>285204</v>
      </c>
      <c r="K54" s="25">
        <v>285204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2066509</v>
      </c>
      <c r="C56" s="6">
        <v>1516832</v>
      </c>
      <c r="D56" s="23">
        <v>0</v>
      </c>
      <c r="E56" s="24">
        <v>543000</v>
      </c>
      <c r="F56" s="6">
        <v>488600</v>
      </c>
      <c r="G56" s="25">
        <v>488600</v>
      </c>
      <c r="H56" s="26">
        <v>0</v>
      </c>
      <c r="I56" s="24">
        <v>155300</v>
      </c>
      <c r="J56" s="6">
        <v>75300</v>
      </c>
      <c r="K56" s="25">
        <v>75300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0.02863555189860818</v>
      </c>
      <c r="C70" s="5">
        <f aca="true" t="shared" si="8" ref="C70:K70">IF(ISERROR(C71/C72),0,(C71/C72))</f>
        <v>0.8351103848573452</v>
      </c>
      <c r="D70" s="5">
        <f t="shared" si="8"/>
        <v>1.0398530328136526</v>
      </c>
      <c r="E70" s="5">
        <f t="shared" si="8"/>
        <v>1.0001179229139592</v>
      </c>
      <c r="F70" s="5">
        <f t="shared" si="8"/>
        <v>0.9649861750300308</v>
      </c>
      <c r="G70" s="5">
        <f t="shared" si="8"/>
        <v>0.9649861750300308</v>
      </c>
      <c r="H70" s="5">
        <f t="shared" si="8"/>
        <v>0</v>
      </c>
      <c r="I70" s="5">
        <f t="shared" si="8"/>
        <v>0.9922947192556869</v>
      </c>
      <c r="J70" s="5">
        <f t="shared" si="8"/>
        <v>0.9952957702422545</v>
      </c>
      <c r="K70" s="5">
        <f t="shared" si="8"/>
        <v>0.9987313263241511</v>
      </c>
    </row>
    <row r="71" spans="1:11" ht="12.75" hidden="1">
      <c r="A71" s="1" t="s">
        <v>110</v>
      </c>
      <c r="B71" s="1">
        <f>+B83</f>
        <v>955698</v>
      </c>
      <c r="C71" s="1">
        <f aca="true" t="shared" si="9" ref="C71:K71">+C83</f>
        <v>26383538</v>
      </c>
      <c r="D71" s="1">
        <f t="shared" si="9"/>
        <v>40392098</v>
      </c>
      <c r="E71" s="1">
        <f t="shared" si="9"/>
        <v>4164228</v>
      </c>
      <c r="F71" s="1">
        <f t="shared" si="9"/>
        <v>42184471</v>
      </c>
      <c r="G71" s="1">
        <f t="shared" si="9"/>
        <v>42184471</v>
      </c>
      <c r="H71" s="1">
        <f t="shared" si="9"/>
        <v>21700602</v>
      </c>
      <c r="I71" s="1">
        <f t="shared" si="9"/>
        <v>41672928</v>
      </c>
      <c r="J71" s="1">
        <f t="shared" si="9"/>
        <v>44024665</v>
      </c>
      <c r="K71" s="1">
        <f t="shared" si="9"/>
        <v>47238996</v>
      </c>
    </row>
    <row r="72" spans="1:11" ht="12.75" hidden="1">
      <c r="A72" s="1" t="s">
        <v>111</v>
      </c>
      <c r="B72" s="1">
        <f>+B77</f>
        <v>33374527</v>
      </c>
      <c r="C72" s="1">
        <f aca="true" t="shared" si="10" ref="C72:K72">+C77</f>
        <v>31592875</v>
      </c>
      <c r="D72" s="1">
        <f t="shared" si="10"/>
        <v>38844045</v>
      </c>
      <c r="E72" s="1">
        <f t="shared" si="10"/>
        <v>4163737</v>
      </c>
      <c r="F72" s="1">
        <f t="shared" si="10"/>
        <v>43715104</v>
      </c>
      <c r="G72" s="1">
        <f t="shared" si="10"/>
        <v>43715104</v>
      </c>
      <c r="H72" s="1">
        <f t="shared" si="10"/>
        <v>0</v>
      </c>
      <c r="I72" s="1">
        <f t="shared" si="10"/>
        <v>41996523</v>
      </c>
      <c r="J72" s="1">
        <f t="shared" si="10"/>
        <v>44232746</v>
      </c>
      <c r="K72" s="1">
        <f t="shared" si="10"/>
        <v>47299003</v>
      </c>
    </row>
    <row r="73" spans="1:11" ht="12.75" hidden="1">
      <c r="A73" s="1" t="s">
        <v>112</v>
      </c>
      <c r="B73" s="1">
        <f>+B74</f>
        <v>1790942.9999999995</v>
      </c>
      <c r="C73" s="1">
        <f aca="true" t="shared" si="11" ref="C73:K73">+(C78+C80+C81+C82)-(B78+B80+B81+B82)</f>
        <v>960622</v>
      </c>
      <c r="D73" s="1">
        <f t="shared" si="11"/>
        <v>-500264</v>
      </c>
      <c r="E73" s="1">
        <f t="shared" si="11"/>
        <v>-6943076</v>
      </c>
      <c r="F73" s="1">
        <f>+(F78+F80+F81+F82)-(D78+D80+D81+D82)</f>
        <v>553312</v>
      </c>
      <c r="G73" s="1">
        <f>+(G78+G80+G81+G82)-(D78+D80+D81+D82)</f>
        <v>553312</v>
      </c>
      <c r="H73" s="1">
        <f>+(H78+H80+H81+H82)-(D78+D80+D81+D82)</f>
        <v>1184225</v>
      </c>
      <c r="I73" s="1">
        <f>+(I78+I80+I81+I82)-(E78+E80+E81+E82)</f>
        <v>8468556</v>
      </c>
      <c r="J73" s="1">
        <f t="shared" si="11"/>
        <v>901605</v>
      </c>
      <c r="K73" s="1">
        <f t="shared" si="11"/>
        <v>801599</v>
      </c>
    </row>
    <row r="74" spans="1:11" ht="12.75" hidden="1">
      <c r="A74" s="1" t="s">
        <v>113</v>
      </c>
      <c r="B74" s="1">
        <f>+TREND(C74:E74)</f>
        <v>1790942.9999999995</v>
      </c>
      <c r="C74" s="1">
        <f>+C73</f>
        <v>960622</v>
      </c>
      <c r="D74" s="1">
        <f aca="true" t="shared" si="12" ref="D74:K74">+D73</f>
        <v>-500264</v>
      </c>
      <c r="E74" s="1">
        <f t="shared" si="12"/>
        <v>-6943076</v>
      </c>
      <c r="F74" s="1">
        <f t="shared" si="12"/>
        <v>553312</v>
      </c>
      <c r="G74" s="1">
        <f t="shared" si="12"/>
        <v>553312</v>
      </c>
      <c r="H74" s="1">
        <f t="shared" si="12"/>
        <v>1184225</v>
      </c>
      <c r="I74" s="1">
        <f t="shared" si="12"/>
        <v>8468556</v>
      </c>
      <c r="J74" s="1">
        <f t="shared" si="12"/>
        <v>901605</v>
      </c>
      <c r="K74" s="1">
        <f t="shared" si="12"/>
        <v>801599</v>
      </c>
    </row>
    <row r="75" spans="1:11" ht="12.75" hidden="1">
      <c r="A75" s="1" t="s">
        <v>114</v>
      </c>
      <c r="B75" s="1">
        <f>+B84-(((B80+B81+B78)*B70)-B79)</f>
        <v>6916934.14639024</v>
      </c>
      <c r="C75" s="1">
        <f aca="true" t="shared" si="13" ref="C75:K75">+C84-(((C80+C81+C78)*C70)-C79)</f>
        <v>483542.17849910725</v>
      </c>
      <c r="D75" s="1">
        <f t="shared" si="13"/>
        <v>-1785294.6351379976</v>
      </c>
      <c r="E75" s="1">
        <f t="shared" si="13"/>
        <v>3097787.339285839</v>
      </c>
      <c r="F75" s="1">
        <f t="shared" si="13"/>
        <v>1919322.4582274575</v>
      </c>
      <c r="G75" s="1">
        <f t="shared" si="13"/>
        <v>1919322.4582274575</v>
      </c>
      <c r="H75" s="1">
        <f t="shared" si="13"/>
        <v>5345548</v>
      </c>
      <c r="I75" s="1">
        <f t="shared" si="13"/>
        <v>-207162.5732251685</v>
      </c>
      <c r="J75" s="1">
        <f t="shared" si="13"/>
        <v>-2609738.814768091</v>
      </c>
      <c r="K75" s="1">
        <f t="shared" si="13"/>
        <v>-3034467.039218586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33374527</v>
      </c>
      <c r="C77" s="3">
        <v>31592875</v>
      </c>
      <c r="D77" s="3">
        <v>38844045</v>
      </c>
      <c r="E77" s="3">
        <v>4163737</v>
      </c>
      <c r="F77" s="3">
        <v>43715104</v>
      </c>
      <c r="G77" s="3">
        <v>43715104</v>
      </c>
      <c r="H77" s="3">
        <v>0</v>
      </c>
      <c r="I77" s="3">
        <v>41996523</v>
      </c>
      <c r="J77" s="3">
        <v>44232746</v>
      </c>
      <c r="K77" s="3">
        <v>47299003</v>
      </c>
    </row>
    <row r="78" spans="1:11" ht="12.75" hidden="1">
      <c r="A78" s="2" t="s">
        <v>65</v>
      </c>
      <c r="B78" s="3">
        <v>6976905</v>
      </c>
      <c r="C78" s="3">
        <v>7281016</v>
      </c>
      <c r="D78" s="3">
        <v>8351397</v>
      </c>
      <c r="E78" s="3">
        <v>0</v>
      </c>
      <c r="F78" s="3">
        <v>8620805</v>
      </c>
      <c r="G78" s="3">
        <v>8620805</v>
      </c>
      <c r="H78" s="3">
        <v>8853103</v>
      </c>
      <c r="I78" s="3">
        <v>9224261</v>
      </c>
      <c r="J78" s="3">
        <v>9869960</v>
      </c>
      <c r="K78" s="3">
        <v>10560857</v>
      </c>
    </row>
    <row r="79" spans="1:11" ht="12.75" hidden="1">
      <c r="A79" s="2" t="s">
        <v>66</v>
      </c>
      <c r="B79" s="3">
        <v>7153755</v>
      </c>
      <c r="C79" s="3">
        <v>8086408</v>
      </c>
      <c r="D79" s="3">
        <v>7202491</v>
      </c>
      <c r="E79" s="3">
        <v>5300000</v>
      </c>
      <c r="F79" s="3">
        <v>10552441</v>
      </c>
      <c r="G79" s="3">
        <v>10552441</v>
      </c>
      <c r="H79" s="3">
        <v>5345548</v>
      </c>
      <c r="I79" s="3">
        <v>9590174</v>
      </c>
      <c r="J79" s="3">
        <v>8066992</v>
      </c>
      <c r="K79" s="3">
        <v>8429069</v>
      </c>
    </row>
    <row r="80" spans="1:11" ht="12.75" hidden="1">
      <c r="A80" s="2" t="s">
        <v>67</v>
      </c>
      <c r="B80" s="3">
        <v>631484</v>
      </c>
      <c r="C80" s="3">
        <v>205497</v>
      </c>
      <c r="D80" s="3">
        <v>126543</v>
      </c>
      <c r="E80" s="3">
        <v>413645</v>
      </c>
      <c r="F80" s="3">
        <v>160177</v>
      </c>
      <c r="G80" s="3">
        <v>160177</v>
      </c>
      <c r="H80" s="3">
        <v>0</v>
      </c>
      <c r="I80" s="3">
        <v>483770</v>
      </c>
      <c r="J80" s="3">
        <v>680274</v>
      </c>
      <c r="K80" s="3">
        <v>727894</v>
      </c>
    </row>
    <row r="81" spans="1:11" ht="12.75" hidden="1">
      <c r="A81" s="2" t="s">
        <v>68</v>
      </c>
      <c r="B81" s="3">
        <v>661780</v>
      </c>
      <c r="C81" s="3">
        <v>1617512</v>
      </c>
      <c r="D81" s="3">
        <v>165383</v>
      </c>
      <c r="E81" s="3">
        <v>1788308</v>
      </c>
      <c r="F81" s="3">
        <v>165383</v>
      </c>
      <c r="G81" s="3">
        <v>165383</v>
      </c>
      <c r="H81" s="3">
        <v>1476151</v>
      </c>
      <c r="I81" s="3">
        <v>165383</v>
      </c>
      <c r="J81" s="3">
        <v>176960</v>
      </c>
      <c r="K81" s="3">
        <v>189347</v>
      </c>
    </row>
    <row r="82" spans="1:11" ht="12.75" hidden="1">
      <c r="A82" s="2" t="s">
        <v>69</v>
      </c>
      <c r="B82" s="3">
        <v>414502</v>
      </c>
      <c r="C82" s="3">
        <v>541268</v>
      </c>
      <c r="D82" s="3">
        <v>501706</v>
      </c>
      <c r="E82" s="3">
        <v>0</v>
      </c>
      <c r="F82" s="3">
        <v>751976</v>
      </c>
      <c r="G82" s="3">
        <v>751976</v>
      </c>
      <c r="H82" s="3">
        <v>0</v>
      </c>
      <c r="I82" s="3">
        <v>797095</v>
      </c>
      <c r="J82" s="3">
        <v>844920</v>
      </c>
      <c r="K82" s="3">
        <v>895615</v>
      </c>
    </row>
    <row r="83" spans="1:11" ht="12.75" hidden="1">
      <c r="A83" s="2" t="s">
        <v>70</v>
      </c>
      <c r="B83" s="3">
        <v>955698</v>
      </c>
      <c r="C83" s="3">
        <v>26383538</v>
      </c>
      <c r="D83" s="3">
        <v>40392098</v>
      </c>
      <c r="E83" s="3">
        <v>4164228</v>
      </c>
      <c r="F83" s="3">
        <v>42184471</v>
      </c>
      <c r="G83" s="3">
        <v>42184471</v>
      </c>
      <c r="H83" s="3">
        <v>21700602</v>
      </c>
      <c r="I83" s="3">
        <v>41672928</v>
      </c>
      <c r="J83" s="3">
        <v>44024665</v>
      </c>
      <c r="K83" s="3">
        <v>47238996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24031000</v>
      </c>
      <c r="C5" s="6">
        <v>27130111</v>
      </c>
      <c r="D5" s="23">
        <v>26859319</v>
      </c>
      <c r="E5" s="24">
        <v>32353733</v>
      </c>
      <c r="F5" s="6">
        <v>32354749</v>
      </c>
      <c r="G5" s="25">
        <v>32354749</v>
      </c>
      <c r="H5" s="26">
        <v>0</v>
      </c>
      <c r="I5" s="24">
        <v>36801000</v>
      </c>
      <c r="J5" s="6">
        <v>39009060</v>
      </c>
      <c r="K5" s="25">
        <v>41349604</v>
      </c>
    </row>
    <row r="6" spans="1:11" ht="13.5">
      <c r="A6" s="22" t="s">
        <v>18</v>
      </c>
      <c r="B6" s="6">
        <v>67174000</v>
      </c>
      <c r="C6" s="6">
        <v>70934140</v>
      </c>
      <c r="D6" s="23">
        <v>78868881</v>
      </c>
      <c r="E6" s="24">
        <v>94090970</v>
      </c>
      <c r="F6" s="6">
        <v>101776000</v>
      </c>
      <c r="G6" s="25">
        <v>101776000</v>
      </c>
      <c r="H6" s="26">
        <v>0</v>
      </c>
      <c r="I6" s="24">
        <v>112993965</v>
      </c>
      <c r="J6" s="6">
        <v>119718166</v>
      </c>
      <c r="K6" s="25">
        <v>127327209</v>
      </c>
    </row>
    <row r="7" spans="1:11" ht="13.5">
      <c r="A7" s="22" t="s">
        <v>19</v>
      </c>
      <c r="B7" s="6">
        <v>1474000</v>
      </c>
      <c r="C7" s="6">
        <v>675529</v>
      </c>
      <c r="D7" s="23">
        <v>242295</v>
      </c>
      <c r="E7" s="24">
        <v>289380</v>
      </c>
      <c r="F7" s="6">
        <v>217000</v>
      </c>
      <c r="G7" s="25">
        <v>217000</v>
      </c>
      <c r="H7" s="26">
        <v>0</v>
      </c>
      <c r="I7" s="24">
        <v>230094</v>
      </c>
      <c r="J7" s="6">
        <v>243439</v>
      </c>
      <c r="K7" s="25">
        <v>257558</v>
      </c>
    </row>
    <row r="8" spans="1:11" ht="13.5">
      <c r="A8" s="22" t="s">
        <v>20</v>
      </c>
      <c r="B8" s="6">
        <v>37019000</v>
      </c>
      <c r="C8" s="6">
        <v>34068653</v>
      </c>
      <c r="D8" s="23">
        <v>49321335</v>
      </c>
      <c r="E8" s="24">
        <v>44510000</v>
      </c>
      <c r="F8" s="6">
        <v>71740850</v>
      </c>
      <c r="G8" s="25">
        <v>71740850</v>
      </c>
      <c r="H8" s="26">
        <v>0</v>
      </c>
      <c r="I8" s="24">
        <v>54155000</v>
      </c>
      <c r="J8" s="6">
        <v>58438000</v>
      </c>
      <c r="K8" s="25">
        <v>62166000</v>
      </c>
    </row>
    <row r="9" spans="1:11" ht="13.5">
      <c r="A9" s="22" t="s">
        <v>21</v>
      </c>
      <c r="B9" s="6">
        <v>19473000</v>
      </c>
      <c r="C9" s="6">
        <v>20599691</v>
      </c>
      <c r="D9" s="23">
        <v>15962180</v>
      </c>
      <c r="E9" s="24">
        <v>16180517</v>
      </c>
      <c r="F9" s="6">
        <v>18760543</v>
      </c>
      <c r="G9" s="25">
        <v>18760543</v>
      </c>
      <c r="H9" s="26">
        <v>0</v>
      </c>
      <c r="I9" s="24">
        <v>18031325</v>
      </c>
      <c r="J9" s="6">
        <v>18840558</v>
      </c>
      <c r="K9" s="25">
        <v>19697577</v>
      </c>
    </row>
    <row r="10" spans="1:11" ht="25.5">
      <c r="A10" s="27" t="s">
        <v>103</v>
      </c>
      <c r="B10" s="28">
        <f>SUM(B5:B9)</f>
        <v>149171000</v>
      </c>
      <c r="C10" s="29">
        <f aca="true" t="shared" si="0" ref="C10:K10">SUM(C5:C9)</f>
        <v>153408124</v>
      </c>
      <c r="D10" s="30">
        <f t="shared" si="0"/>
        <v>171254010</v>
      </c>
      <c r="E10" s="28">
        <f t="shared" si="0"/>
        <v>187424600</v>
      </c>
      <c r="F10" s="29">
        <f t="shared" si="0"/>
        <v>224849142</v>
      </c>
      <c r="G10" s="31">
        <f t="shared" si="0"/>
        <v>224849142</v>
      </c>
      <c r="H10" s="32">
        <f t="shared" si="0"/>
        <v>0</v>
      </c>
      <c r="I10" s="28">
        <f t="shared" si="0"/>
        <v>222211384</v>
      </c>
      <c r="J10" s="29">
        <f t="shared" si="0"/>
        <v>236249223</v>
      </c>
      <c r="K10" s="31">
        <f t="shared" si="0"/>
        <v>250797948</v>
      </c>
    </row>
    <row r="11" spans="1:11" ht="13.5">
      <c r="A11" s="22" t="s">
        <v>22</v>
      </c>
      <c r="B11" s="6">
        <v>57587000</v>
      </c>
      <c r="C11" s="6">
        <v>58230391</v>
      </c>
      <c r="D11" s="23">
        <v>67026518</v>
      </c>
      <c r="E11" s="24">
        <v>66682616</v>
      </c>
      <c r="F11" s="6">
        <v>67083000</v>
      </c>
      <c r="G11" s="25">
        <v>67083000</v>
      </c>
      <c r="H11" s="26">
        <v>0</v>
      </c>
      <c r="I11" s="24">
        <v>64722999</v>
      </c>
      <c r="J11" s="6">
        <v>68015999</v>
      </c>
      <c r="K11" s="25">
        <v>71993000</v>
      </c>
    </row>
    <row r="12" spans="1:11" ht="13.5">
      <c r="A12" s="22" t="s">
        <v>23</v>
      </c>
      <c r="B12" s="6">
        <v>3569000</v>
      </c>
      <c r="C12" s="6">
        <v>3456600</v>
      </c>
      <c r="D12" s="23">
        <v>4076385</v>
      </c>
      <c r="E12" s="24">
        <v>4451012</v>
      </c>
      <c r="F12" s="6">
        <v>4487000</v>
      </c>
      <c r="G12" s="25">
        <v>4487000</v>
      </c>
      <c r="H12" s="26">
        <v>0</v>
      </c>
      <c r="I12" s="24">
        <v>4674908</v>
      </c>
      <c r="J12" s="6">
        <v>4950727</v>
      </c>
      <c r="K12" s="25">
        <v>5227968</v>
      </c>
    </row>
    <row r="13" spans="1:11" ht="13.5">
      <c r="A13" s="22" t="s">
        <v>104</v>
      </c>
      <c r="B13" s="6">
        <v>12310000</v>
      </c>
      <c r="C13" s="6">
        <v>13956293</v>
      </c>
      <c r="D13" s="23">
        <v>13592472</v>
      </c>
      <c r="E13" s="24">
        <v>15248000</v>
      </c>
      <c r="F13" s="6">
        <v>15448000</v>
      </c>
      <c r="G13" s="25">
        <v>15448000</v>
      </c>
      <c r="H13" s="26">
        <v>0</v>
      </c>
      <c r="I13" s="24">
        <v>16000000</v>
      </c>
      <c r="J13" s="6">
        <v>16500000</v>
      </c>
      <c r="K13" s="25">
        <v>17500000</v>
      </c>
    </row>
    <row r="14" spans="1:11" ht="13.5">
      <c r="A14" s="22" t="s">
        <v>24</v>
      </c>
      <c r="B14" s="6">
        <v>3220000</v>
      </c>
      <c r="C14" s="6">
        <v>3649209</v>
      </c>
      <c r="D14" s="23">
        <v>4810137</v>
      </c>
      <c r="E14" s="24">
        <v>4320000</v>
      </c>
      <c r="F14" s="6">
        <v>4320000</v>
      </c>
      <c r="G14" s="25">
        <v>4320000</v>
      </c>
      <c r="H14" s="26">
        <v>0</v>
      </c>
      <c r="I14" s="24">
        <v>4820000</v>
      </c>
      <c r="J14" s="6">
        <v>5089920</v>
      </c>
      <c r="K14" s="25">
        <v>5374955</v>
      </c>
    </row>
    <row r="15" spans="1:11" ht="13.5">
      <c r="A15" s="22" t="s">
        <v>25</v>
      </c>
      <c r="B15" s="6">
        <v>49371000</v>
      </c>
      <c r="C15" s="6">
        <v>56214032</v>
      </c>
      <c r="D15" s="23">
        <v>56019912</v>
      </c>
      <c r="E15" s="24">
        <v>55000000</v>
      </c>
      <c r="F15" s="6">
        <v>57500000</v>
      </c>
      <c r="G15" s="25">
        <v>57500000</v>
      </c>
      <c r="H15" s="26">
        <v>0</v>
      </c>
      <c r="I15" s="24">
        <v>60692426</v>
      </c>
      <c r="J15" s="6">
        <v>64091201</v>
      </c>
      <c r="K15" s="25">
        <v>67680308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39189000</v>
      </c>
      <c r="C17" s="6">
        <v>42969307</v>
      </c>
      <c r="D17" s="23">
        <v>58618021</v>
      </c>
      <c r="E17" s="24">
        <v>41700000</v>
      </c>
      <c r="F17" s="6">
        <v>81523000</v>
      </c>
      <c r="G17" s="25">
        <v>81523000</v>
      </c>
      <c r="H17" s="26">
        <v>0</v>
      </c>
      <c r="I17" s="24">
        <v>70559040</v>
      </c>
      <c r="J17" s="6">
        <v>75305419</v>
      </c>
      <c r="K17" s="25">
        <v>79522345</v>
      </c>
    </row>
    <row r="18" spans="1:11" ht="13.5">
      <c r="A18" s="34" t="s">
        <v>28</v>
      </c>
      <c r="B18" s="35">
        <f>SUM(B11:B17)</f>
        <v>165246000</v>
      </c>
      <c r="C18" s="36">
        <f aca="true" t="shared" si="1" ref="C18:K18">SUM(C11:C17)</f>
        <v>178475832</v>
      </c>
      <c r="D18" s="37">
        <f t="shared" si="1"/>
        <v>204143445</v>
      </c>
      <c r="E18" s="35">
        <f t="shared" si="1"/>
        <v>187401628</v>
      </c>
      <c r="F18" s="36">
        <f t="shared" si="1"/>
        <v>230361000</v>
      </c>
      <c r="G18" s="38">
        <f t="shared" si="1"/>
        <v>230361000</v>
      </c>
      <c r="H18" s="39">
        <f t="shared" si="1"/>
        <v>0</v>
      </c>
      <c r="I18" s="35">
        <f t="shared" si="1"/>
        <v>221469373</v>
      </c>
      <c r="J18" s="36">
        <f t="shared" si="1"/>
        <v>233953266</v>
      </c>
      <c r="K18" s="38">
        <f t="shared" si="1"/>
        <v>247298576</v>
      </c>
    </row>
    <row r="19" spans="1:11" ht="13.5">
      <c r="A19" s="34" t="s">
        <v>29</v>
      </c>
      <c r="B19" s="40">
        <f>+B10-B18</f>
        <v>-16075000</v>
      </c>
      <c r="C19" s="41">
        <f aca="true" t="shared" si="2" ref="C19:K19">+C10-C18</f>
        <v>-25067708</v>
      </c>
      <c r="D19" s="42">
        <f t="shared" si="2"/>
        <v>-32889435</v>
      </c>
      <c r="E19" s="40">
        <f t="shared" si="2"/>
        <v>22972</v>
      </c>
      <c r="F19" s="41">
        <f t="shared" si="2"/>
        <v>-5511858</v>
      </c>
      <c r="G19" s="43">
        <f t="shared" si="2"/>
        <v>-5511858</v>
      </c>
      <c r="H19" s="44">
        <f t="shared" si="2"/>
        <v>0</v>
      </c>
      <c r="I19" s="40">
        <f t="shared" si="2"/>
        <v>742011</v>
      </c>
      <c r="J19" s="41">
        <f t="shared" si="2"/>
        <v>2295957</v>
      </c>
      <c r="K19" s="43">
        <f t="shared" si="2"/>
        <v>3499372</v>
      </c>
    </row>
    <row r="20" spans="1:11" ht="13.5">
      <c r="A20" s="22" t="s">
        <v>30</v>
      </c>
      <c r="B20" s="24">
        <v>28658000</v>
      </c>
      <c r="C20" s="6">
        <v>46159517</v>
      </c>
      <c r="D20" s="23">
        <v>34166915</v>
      </c>
      <c r="E20" s="24">
        <v>40902000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12583000</v>
      </c>
      <c r="C22" s="52">
        <f aca="true" t="shared" si="3" ref="C22:K22">SUM(C19:C21)</f>
        <v>21091809</v>
      </c>
      <c r="D22" s="53">
        <f t="shared" si="3"/>
        <v>1277480</v>
      </c>
      <c r="E22" s="51">
        <f t="shared" si="3"/>
        <v>40924972</v>
      </c>
      <c r="F22" s="52">
        <f t="shared" si="3"/>
        <v>-5511858</v>
      </c>
      <c r="G22" s="54">
        <f t="shared" si="3"/>
        <v>-5511858</v>
      </c>
      <c r="H22" s="55">
        <f t="shared" si="3"/>
        <v>0</v>
      </c>
      <c r="I22" s="51">
        <f t="shared" si="3"/>
        <v>742011</v>
      </c>
      <c r="J22" s="52">
        <f t="shared" si="3"/>
        <v>2295957</v>
      </c>
      <c r="K22" s="54">
        <f t="shared" si="3"/>
        <v>3499372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12583000</v>
      </c>
      <c r="C24" s="41">
        <f aca="true" t="shared" si="4" ref="C24:K24">SUM(C22:C23)</f>
        <v>21091809</v>
      </c>
      <c r="D24" s="42">
        <f t="shared" si="4"/>
        <v>1277480</v>
      </c>
      <c r="E24" s="40">
        <f t="shared" si="4"/>
        <v>40924972</v>
      </c>
      <c r="F24" s="41">
        <f t="shared" si="4"/>
        <v>-5511858</v>
      </c>
      <c r="G24" s="43">
        <f t="shared" si="4"/>
        <v>-5511858</v>
      </c>
      <c r="H24" s="44">
        <f t="shared" si="4"/>
        <v>0</v>
      </c>
      <c r="I24" s="40">
        <f t="shared" si="4"/>
        <v>742011</v>
      </c>
      <c r="J24" s="41">
        <f t="shared" si="4"/>
        <v>2295957</v>
      </c>
      <c r="K24" s="43">
        <f t="shared" si="4"/>
        <v>3499372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36951000</v>
      </c>
      <c r="C27" s="7">
        <v>56956000</v>
      </c>
      <c r="D27" s="64">
        <v>36242732</v>
      </c>
      <c r="E27" s="65">
        <v>50183781</v>
      </c>
      <c r="F27" s="7">
        <v>52086479</v>
      </c>
      <c r="G27" s="66">
        <v>52086479</v>
      </c>
      <c r="H27" s="67">
        <v>0</v>
      </c>
      <c r="I27" s="65">
        <v>70581000</v>
      </c>
      <c r="J27" s="7">
        <v>70966000</v>
      </c>
      <c r="K27" s="66">
        <v>55359000</v>
      </c>
    </row>
    <row r="28" spans="1:11" ht="13.5">
      <c r="A28" s="68" t="s">
        <v>30</v>
      </c>
      <c r="B28" s="6">
        <v>28700000</v>
      </c>
      <c r="C28" s="6">
        <v>46159000</v>
      </c>
      <c r="D28" s="23">
        <v>33433129</v>
      </c>
      <c r="E28" s="24">
        <v>40953781</v>
      </c>
      <c r="F28" s="6">
        <v>37843730</v>
      </c>
      <c r="G28" s="25">
        <v>37843730</v>
      </c>
      <c r="H28" s="26">
        <v>0</v>
      </c>
      <c r="I28" s="24">
        <v>57221000</v>
      </c>
      <c r="J28" s="6">
        <v>64955000</v>
      </c>
      <c r="K28" s="25">
        <v>50869000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2500000</v>
      </c>
      <c r="D30" s="23">
        <v>1083603</v>
      </c>
      <c r="E30" s="24">
        <v>7790000</v>
      </c>
      <c r="F30" s="6">
        <v>12156084</v>
      </c>
      <c r="G30" s="25">
        <v>12156084</v>
      </c>
      <c r="H30" s="26">
        <v>0</v>
      </c>
      <c r="I30" s="24">
        <v>11580000</v>
      </c>
      <c r="J30" s="6">
        <v>3121000</v>
      </c>
      <c r="K30" s="25">
        <v>0</v>
      </c>
    </row>
    <row r="31" spans="1:11" ht="13.5">
      <c r="A31" s="22" t="s">
        <v>35</v>
      </c>
      <c r="B31" s="6">
        <v>8251000</v>
      </c>
      <c r="C31" s="6">
        <v>8297000</v>
      </c>
      <c r="D31" s="23">
        <v>1726000</v>
      </c>
      <c r="E31" s="24">
        <v>1440000</v>
      </c>
      <c r="F31" s="6">
        <v>2086665</v>
      </c>
      <c r="G31" s="25">
        <v>2086665</v>
      </c>
      <c r="H31" s="26">
        <v>0</v>
      </c>
      <c r="I31" s="24">
        <v>1780000</v>
      </c>
      <c r="J31" s="6">
        <v>2890000</v>
      </c>
      <c r="K31" s="25">
        <v>4490000</v>
      </c>
    </row>
    <row r="32" spans="1:11" ht="13.5">
      <c r="A32" s="34" t="s">
        <v>36</v>
      </c>
      <c r="B32" s="7">
        <f>SUM(B28:B31)</f>
        <v>36951000</v>
      </c>
      <c r="C32" s="7">
        <f aca="true" t="shared" si="5" ref="C32:K32">SUM(C28:C31)</f>
        <v>56956000</v>
      </c>
      <c r="D32" s="64">
        <f t="shared" si="5"/>
        <v>36242732</v>
      </c>
      <c r="E32" s="65">
        <f t="shared" si="5"/>
        <v>50183781</v>
      </c>
      <c r="F32" s="7">
        <f t="shared" si="5"/>
        <v>52086479</v>
      </c>
      <c r="G32" s="66">
        <f t="shared" si="5"/>
        <v>52086479</v>
      </c>
      <c r="H32" s="67">
        <f t="shared" si="5"/>
        <v>0</v>
      </c>
      <c r="I32" s="65">
        <f t="shared" si="5"/>
        <v>70581000</v>
      </c>
      <c r="J32" s="7">
        <f t="shared" si="5"/>
        <v>70966000</v>
      </c>
      <c r="K32" s="66">
        <f t="shared" si="5"/>
        <v>55359000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39350000</v>
      </c>
      <c r="C35" s="6">
        <v>47889804</v>
      </c>
      <c r="D35" s="23">
        <v>34427000</v>
      </c>
      <c r="E35" s="24">
        <v>57678000</v>
      </c>
      <c r="F35" s="6">
        <v>38060789</v>
      </c>
      <c r="G35" s="25">
        <v>38060789</v>
      </c>
      <c r="H35" s="26">
        <v>52071602</v>
      </c>
      <c r="I35" s="24">
        <v>62391000</v>
      </c>
      <c r="J35" s="6">
        <v>73396000</v>
      </c>
      <c r="K35" s="25">
        <v>83014000</v>
      </c>
    </row>
    <row r="36" spans="1:11" ht="13.5">
      <c r="A36" s="22" t="s">
        <v>39</v>
      </c>
      <c r="B36" s="6">
        <v>426945000</v>
      </c>
      <c r="C36" s="6">
        <v>470884951</v>
      </c>
      <c r="D36" s="23">
        <v>485910000</v>
      </c>
      <c r="E36" s="24">
        <v>539349000</v>
      </c>
      <c r="F36" s="6">
        <v>521348327</v>
      </c>
      <c r="G36" s="25">
        <v>521348327</v>
      </c>
      <c r="H36" s="26">
        <v>489112722</v>
      </c>
      <c r="I36" s="24">
        <v>534652198</v>
      </c>
      <c r="J36" s="6">
        <v>540176669</v>
      </c>
      <c r="K36" s="25">
        <v>550296222</v>
      </c>
    </row>
    <row r="37" spans="1:11" ht="13.5">
      <c r="A37" s="22" t="s">
        <v>40</v>
      </c>
      <c r="B37" s="6">
        <v>34696000</v>
      </c>
      <c r="C37" s="6">
        <v>57804797</v>
      </c>
      <c r="D37" s="23">
        <v>64528000</v>
      </c>
      <c r="E37" s="24">
        <v>32011000</v>
      </c>
      <c r="F37" s="6">
        <v>63931986</v>
      </c>
      <c r="G37" s="25">
        <v>63931986</v>
      </c>
      <c r="H37" s="26">
        <v>19386848</v>
      </c>
      <c r="I37" s="24">
        <v>52715000</v>
      </c>
      <c r="J37" s="6">
        <v>50815000</v>
      </c>
      <c r="K37" s="25">
        <v>39915000</v>
      </c>
    </row>
    <row r="38" spans="1:11" ht="13.5">
      <c r="A38" s="22" t="s">
        <v>41</v>
      </c>
      <c r="B38" s="6">
        <v>42743000</v>
      </c>
      <c r="C38" s="6">
        <v>49363009</v>
      </c>
      <c r="D38" s="23">
        <v>57661000</v>
      </c>
      <c r="E38" s="24">
        <v>40619000</v>
      </c>
      <c r="F38" s="6">
        <v>64697512</v>
      </c>
      <c r="G38" s="25">
        <v>64697512</v>
      </c>
      <c r="H38" s="26">
        <v>59414274</v>
      </c>
      <c r="I38" s="24">
        <v>79353198</v>
      </c>
      <c r="J38" s="6">
        <v>84932669</v>
      </c>
      <c r="K38" s="25">
        <v>92961222</v>
      </c>
    </row>
    <row r="39" spans="1:11" ht="13.5">
      <c r="A39" s="22" t="s">
        <v>42</v>
      </c>
      <c r="B39" s="6">
        <v>388856000</v>
      </c>
      <c r="C39" s="6">
        <v>411606949</v>
      </c>
      <c r="D39" s="23">
        <v>398148000</v>
      </c>
      <c r="E39" s="24">
        <v>524397000</v>
      </c>
      <c r="F39" s="6">
        <v>430779619</v>
      </c>
      <c r="G39" s="25">
        <v>430779619</v>
      </c>
      <c r="H39" s="26">
        <v>462383202</v>
      </c>
      <c r="I39" s="24">
        <v>464975000</v>
      </c>
      <c r="J39" s="6">
        <v>477825000</v>
      </c>
      <c r="K39" s="25">
        <v>500434000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11269000</v>
      </c>
      <c r="C42" s="6">
        <v>40934000</v>
      </c>
      <c r="D42" s="23">
        <v>34963944</v>
      </c>
      <c r="E42" s="24">
        <v>52983988</v>
      </c>
      <c r="F42" s="6">
        <v>42901075</v>
      </c>
      <c r="G42" s="25">
        <v>42901075</v>
      </c>
      <c r="H42" s="26">
        <v>26935308</v>
      </c>
      <c r="I42" s="24">
        <v>69994374</v>
      </c>
      <c r="J42" s="6">
        <v>79730249</v>
      </c>
      <c r="K42" s="25">
        <v>67740742</v>
      </c>
    </row>
    <row r="43" spans="1:11" ht="13.5">
      <c r="A43" s="22" t="s">
        <v>45</v>
      </c>
      <c r="B43" s="6">
        <v>-37364000</v>
      </c>
      <c r="C43" s="6">
        <v>-49665000</v>
      </c>
      <c r="D43" s="23">
        <v>-34856831</v>
      </c>
      <c r="E43" s="24">
        <v>-45031000</v>
      </c>
      <c r="F43" s="6">
        <v>-45286479</v>
      </c>
      <c r="G43" s="25">
        <v>-45286479</v>
      </c>
      <c r="H43" s="26">
        <v>-32065903</v>
      </c>
      <c r="I43" s="24">
        <v>-66581600</v>
      </c>
      <c r="J43" s="6">
        <v>-66966119</v>
      </c>
      <c r="K43" s="25">
        <v>-51358600</v>
      </c>
    </row>
    <row r="44" spans="1:11" ht="13.5">
      <c r="A44" s="22" t="s">
        <v>46</v>
      </c>
      <c r="B44" s="6">
        <v>875000</v>
      </c>
      <c r="C44" s="6">
        <v>9527000</v>
      </c>
      <c r="D44" s="23">
        <v>-3275546</v>
      </c>
      <c r="E44" s="24">
        <v>4780000</v>
      </c>
      <c r="F44" s="6">
        <v>3982240</v>
      </c>
      <c r="G44" s="25">
        <v>3982240</v>
      </c>
      <c r="H44" s="26">
        <v>4048673</v>
      </c>
      <c r="I44" s="24">
        <v>6080000</v>
      </c>
      <c r="J44" s="6">
        <v>-3578531</v>
      </c>
      <c r="K44" s="25">
        <v>-8000000</v>
      </c>
    </row>
    <row r="45" spans="1:11" ht="13.5">
      <c r="A45" s="34" t="s">
        <v>47</v>
      </c>
      <c r="B45" s="7">
        <v>5810000</v>
      </c>
      <c r="C45" s="7">
        <v>6606000</v>
      </c>
      <c r="D45" s="64">
        <v>3322392</v>
      </c>
      <c r="E45" s="65">
        <v>17732988</v>
      </c>
      <c r="F45" s="7">
        <v>4918606</v>
      </c>
      <c r="G45" s="66">
        <v>4918606</v>
      </c>
      <c r="H45" s="67">
        <v>524793</v>
      </c>
      <c r="I45" s="65">
        <v>14492774</v>
      </c>
      <c r="J45" s="7">
        <v>23678373</v>
      </c>
      <c r="K45" s="66">
        <v>32060515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6341000</v>
      </c>
      <c r="C48" s="6">
        <v>6675823</v>
      </c>
      <c r="D48" s="23">
        <v>3322000</v>
      </c>
      <c r="E48" s="24">
        <v>22732000</v>
      </c>
      <c r="F48" s="6">
        <v>4918606</v>
      </c>
      <c r="G48" s="25">
        <v>4918606</v>
      </c>
      <c r="H48" s="26">
        <v>5597657</v>
      </c>
      <c r="I48" s="24">
        <v>14493000</v>
      </c>
      <c r="J48" s="6">
        <v>23678000</v>
      </c>
      <c r="K48" s="25">
        <v>32061000</v>
      </c>
    </row>
    <row r="49" spans="1:11" ht="13.5">
      <c r="A49" s="22" t="s">
        <v>50</v>
      </c>
      <c r="B49" s="6">
        <f>+B75</f>
        <v>-2596519.669672381</v>
      </c>
      <c r="C49" s="6">
        <f aca="true" t="shared" si="6" ref="C49:K49">+C75</f>
        <v>8782341.215405095</v>
      </c>
      <c r="D49" s="23">
        <f t="shared" si="6"/>
        <v>25305072.080143064</v>
      </c>
      <c r="E49" s="24">
        <f t="shared" si="6"/>
        <v>-1265362.7294303924</v>
      </c>
      <c r="F49" s="6">
        <f t="shared" si="6"/>
        <v>26599827.07938573</v>
      </c>
      <c r="G49" s="25">
        <f t="shared" si="6"/>
        <v>26599827.07938573</v>
      </c>
      <c r="H49" s="26">
        <f t="shared" si="6"/>
        <v>13624899</v>
      </c>
      <c r="I49" s="24">
        <f t="shared" si="6"/>
        <v>9331526.485767335</v>
      </c>
      <c r="J49" s="6">
        <f t="shared" si="6"/>
        <v>5757615.370027423</v>
      </c>
      <c r="K49" s="25">
        <f t="shared" si="6"/>
        <v>-6171607.056706741</v>
      </c>
    </row>
    <row r="50" spans="1:11" ht="13.5">
      <c r="A50" s="34" t="s">
        <v>51</v>
      </c>
      <c r="B50" s="7">
        <f>+B48-B49</f>
        <v>8937519.669672381</v>
      </c>
      <c r="C50" s="7">
        <f aca="true" t="shared" si="7" ref="C50:K50">+C48-C49</f>
        <v>-2106518.2154050954</v>
      </c>
      <c r="D50" s="64">
        <f t="shared" si="7"/>
        <v>-21983072.080143064</v>
      </c>
      <c r="E50" s="65">
        <f t="shared" si="7"/>
        <v>23997362.729430392</v>
      </c>
      <c r="F50" s="7">
        <f t="shared" si="7"/>
        <v>-21681221.07938573</v>
      </c>
      <c r="G50" s="66">
        <f t="shared" si="7"/>
        <v>-21681221.07938573</v>
      </c>
      <c r="H50" s="67">
        <f t="shared" si="7"/>
        <v>-8027242</v>
      </c>
      <c r="I50" s="65">
        <f t="shared" si="7"/>
        <v>5161473.514232665</v>
      </c>
      <c r="J50" s="7">
        <f t="shared" si="7"/>
        <v>17920384.629972577</v>
      </c>
      <c r="K50" s="66">
        <f t="shared" si="7"/>
        <v>38232607.05670674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36951000</v>
      </c>
      <c r="C53" s="6">
        <v>57501952</v>
      </c>
      <c r="D53" s="23">
        <v>111250732</v>
      </c>
      <c r="E53" s="24">
        <v>100366781</v>
      </c>
      <c r="F53" s="6">
        <v>102269479</v>
      </c>
      <c r="G53" s="25">
        <v>102269479</v>
      </c>
      <c r="H53" s="26">
        <v>50183000</v>
      </c>
      <c r="I53" s="24">
        <v>141162600</v>
      </c>
      <c r="J53" s="6">
        <v>141932119</v>
      </c>
      <c r="K53" s="25">
        <v>111383600</v>
      </c>
    </row>
    <row r="54" spans="1:11" ht="13.5">
      <c r="A54" s="22" t="s">
        <v>104</v>
      </c>
      <c r="B54" s="6">
        <v>12310000</v>
      </c>
      <c r="C54" s="6">
        <v>13956293</v>
      </c>
      <c r="D54" s="23">
        <v>13592472</v>
      </c>
      <c r="E54" s="24">
        <v>15248000</v>
      </c>
      <c r="F54" s="6">
        <v>15448000</v>
      </c>
      <c r="G54" s="25">
        <v>15448000</v>
      </c>
      <c r="H54" s="26">
        <v>0</v>
      </c>
      <c r="I54" s="24">
        <v>16000000</v>
      </c>
      <c r="J54" s="6">
        <v>16500000</v>
      </c>
      <c r="K54" s="25">
        <v>17500000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7189000</v>
      </c>
      <c r="C59" s="6">
        <v>8296000</v>
      </c>
      <c r="D59" s="23">
        <v>9622000</v>
      </c>
      <c r="E59" s="24">
        <v>10271000</v>
      </c>
      <c r="F59" s="6">
        <v>10271000</v>
      </c>
      <c r="G59" s="25">
        <v>10271000</v>
      </c>
      <c r="H59" s="26">
        <v>10271000</v>
      </c>
      <c r="I59" s="24">
        <v>10271000</v>
      </c>
      <c r="J59" s="6">
        <v>10271000</v>
      </c>
      <c r="K59" s="25">
        <v>10888000</v>
      </c>
    </row>
    <row r="60" spans="1:11" ht="13.5">
      <c r="A60" s="33" t="s">
        <v>58</v>
      </c>
      <c r="B60" s="6">
        <v>22993000</v>
      </c>
      <c r="C60" s="6">
        <v>23096000</v>
      </c>
      <c r="D60" s="23">
        <v>27986000</v>
      </c>
      <c r="E60" s="24">
        <v>24516000</v>
      </c>
      <c r="F60" s="6">
        <v>24516000</v>
      </c>
      <c r="G60" s="25">
        <v>24516000</v>
      </c>
      <c r="H60" s="26">
        <v>24516000</v>
      </c>
      <c r="I60" s="24">
        <v>25913000</v>
      </c>
      <c r="J60" s="6">
        <v>28289400</v>
      </c>
      <c r="K60" s="25">
        <v>29857824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1563</v>
      </c>
      <c r="C64" s="92">
        <v>1439</v>
      </c>
      <c r="D64" s="93">
        <v>1315</v>
      </c>
      <c r="E64" s="91">
        <v>1404</v>
      </c>
      <c r="F64" s="92">
        <v>1404</v>
      </c>
      <c r="G64" s="93">
        <v>1404</v>
      </c>
      <c r="H64" s="94">
        <v>1404</v>
      </c>
      <c r="I64" s="91">
        <v>1404</v>
      </c>
      <c r="J64" s="92">
        <v>1404</v>
      </c>
      <c r="K64" s="93">
        <v>1425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0.8633152026599685</v>
      </c>
      <c r="C70" s="5">
        <f aca="true" t="shared" si="8" ref="C70:K70">IF(ISERROR(C71/C72),0,(C71/C72))</f>
        <v>0.8276060810452429</v>
      </c>
      <c r="D70" s="5">
        <f t="shared" si="8"/>
        <v>0.9076641884099631</v>
      </c>
      <c r="E70" s="5">
        <f t="shared" si="8"/>
        <v>0.9067235943864932</v>
      </c>
      <c r="F70" s="5">
        <f t="shared" si="8"/>
        <v>0.9085164043506387</v>
      </c>
      <c r="G70" s="5">
        <f t="shared" si="8"/>
        <v>0.9085164043506387</v>
      </c>
      <c r="H70" s="5">
        <f t="shared" si="8"/>
        <v>0</v>
      </c>
      <c r="I70" s="5">
        <f t="shared" si="8"/>
        <v>0.9235852804821497</v>
      </c>
      <c r="J70" s="5">
        <f t="shared" si="8"/>
        <v>0.9236273362803319</v>
      </c>
      <c r="K70" s="5">
        <f t="shared" si="8"/>
        <v>0.9237443443202714</v>
      </c>
    </row>
    <row r="71" spans="1:11" ht="12.75" hidden="1">
      <c r="A71" s="1" t="s">
        <v>110</v>
      </c>
      <c r="B71" s="1">
        <f>+B83</f>
        <v>95550000</v>
      </c>
      <c r="C71" s="1">
        <f aca="true" t="shared" si="9" ref="C71:K71">+C83</f>
        <v>98207000</v>
      </c>
      <c r="D71" s="1">
        <f t="shared" si="9"/>
        <v>110454000</v>
      </c>
      <c r="E71" s="1">
        <f t="shared" si="9"/>
        <v>124244000</v>
      </c>
      <c r="F71" s="1">
        <f t="shared" si="9"/>
        <v>133816555</v>
      </c>
      <c r="G71" s="1">
        <f t="shared" si="9"/>
        <v>133816555</v>
      </c>
      <c r="H71" s="1">
        <f t="shared" si="9"/>
        <v>139420702</v>
      </c>
      <c r="I71" s="1">
        <f t="shared" si="9"/>
        <v>151307550</v>
      </c>
      <c r="J71" s="1">
        <f t="shared" si="9"/>
        <v>160311950</v>
      </c>
      <c r="K71" s="1">
        <f t="shared" si="9"/>
        <v>170314800</v>
      </c>
    </row>
    <row r="72" spans="1:11" ht="12.75" hidden="1">
      <c r="A72" s="1" t="s">
        <v>111</v>
      </c>
      <c r="B72" s="1">
        <f>+B77</f>
        <v>110678000</v>
      </c>
      <c r="C72" s="1">
        <f aca="true" t="shared" si="10" ref="C72:K72">+C77</f>
        <v>118663942</v>
      </c>
      <c r="D72" s="1">
        <f t="shared" si="10"/>
        <v>121690380</v>
      </c>
      <c r="E72" s="1">
        <f t="shared" si="10"/>
        <v>137025220</v>
      </c>
      <c r="F72" s="1">
        <f t="shared" si="10"/>
        <v>147291292</v>
      </c>
      <c r="G72" s="1">
        <f t="shared" si="10"/>
        <v>147291292</v>
      </c>
      <c r="H72" s="1">
        <f t="shared" si="10"/>
        <v>0</v>
      </c>
      <c r="I72" s="1">
        <f t="shared" si="10"/>
        <v>163826290</v>
      </c>
      <c r="J72" s="1">
        <f t="shared" si="10"/>
        <v>173567784</v>
      </c>
      <c r="K72" s="1">
        <f t="shared" si="10"/>
        <v>184374390</v>
      </c>
    </row>
    <row r="73" spans="1:11" ht="12.75" hidden="1">
      <c r="A73" s="1" t="s">
        <v>112</v>
      </c>
      <c r="B73" s="1">
        <f>+B74</f>
        <v>2611539.499999999</v>
      </c>
      <c r="C73" s="1">
        <f aca="true" t="shared" si="11" ref="C73:K73">+(C78+C80+C81+C82)-(B78+B80+B81+B82)</f>
        <v>8462079</v>
      </c>
      <c r="D73" s="1">
        <f t="shared" si="11"/>
        <v>-10009079</v>
      </c>
      <c r="E73" s="1">
        <f t="shared" si="11"/>
        <v>6623000</v>
      </c>
      <c r="F73" s="1">
        <f>+(F78+F80+F81+F82)-(D78+D80+D81+D82)</f>
        <v>2319183</v>
      </c>
      <c r="G73" s="1">
        <f>+(G78+G80+G81+G82)-(D78+D80+D81+D82)</f>
        <v>2319183</v>
      </c>
      <c r="H73" s="1">
        <f>+(H78+H80+H81+H82)-(D78+D80+D81+D82)</f>
        <v>15793144</v>
      </c>
      <c r="I73" s="1">
        <f>+(I78+I80+I81+I82)-(E78+E80+E81+E82)</f>
        <v>10170000</v>
      </c>
      <c r="J73" s="1">
        <f t="shared" si="11"/>
        <v>1702000</v>
      </c>
      <c r="K73" s="1">
        <f t="shared" si="11"/>
        <v>1000000</v>
      </c>
    </row>
    <row r="74" spans="1:11" ht="12.75" hidden="1">
      <c r="A74" s="1" t="s">
        <v>113</v>
      </c>
      <c r="B74" s="1">
        <f>+TREND(C74:E74)</f>
        <v>2611539.499999999</v>
      </c>
      <c r="C74" s="1">
        <f>+C73</f>
        <v>8462079</v>
      </c>
      <c r="D74" s="1">
        <f aca="true" t="shared" si="12" ref="D74:K74">+D73</f>
        <v>-10009079</v>
      </c>
      <c r="E74" s="1">
        <f t="shared" si="12"/>
        <v>6623000</v>
      </c>
      <c r="F74" s="1">
        <f t="shared" si="12"/>
        <v>2319183</v>
      </c>
      <c r="G74" s="1">
        <f t="shared" si="12"/>
        <v>2319183</v>
      </c>
      <c r="H74" s="1">
        <f t="shared" si="12"/>
        <v>15793144</v>
      </c>
      <c r="I74" s="1">
        <f t="shared" si="12"/>
        <v>10170000</v>
      </c>
      <c r="J74" s="1">
        <f t="shared" si="12"/>
        <v>1702000</v>
      </c>
      <c r="K74" s="1">
        <f t="shared" si="12"/>
        <v>1000000</v>
      </c>
    </row>
    <row r="75" spans="1:11" ht="12.75" hidden="1">
      <c r="A75" s="1" t="s">
        <v>114</v>
      </c>
      <c r="B75" s="1">
        <f>+B84-(((B80+B81+B78)*B70)-B79)</f>
        <v>-2596519.669672381</v>
      </c>
      <c r="C75" s="1">
        <f aca="true" t="shared" si="13" ref="C75:K75">+C84-(((C80+C81+C78)*C70)-C79)</f>
        <v>8782341.215405095</v>
      </c>
      <c r="D75" s="1">
        <f t="shared" si="13"/>
        <v>25305072.080143064</v>
      </c>
      <c r="E75" s="1">
        <f t="shared" si="13"/>
        <v>-1265362.7294303924</v>
      </c>
      <c r="F75" s="1">
        <f t="shared" si="13"/>
        <v>26599827.07938573</v>
      </c>
      <c r="G75" s="1">
        <f t="shared" si="13"/>
        <v>26599827.07938573</v>
      </c>
      <c r="H75" s="1">
        <f t="shared" si="13"/>
        <v>13624899</v>
      </c>
      <c r="I75" s="1">
        <f t="shared" si="13"/>
        <v>9331526.485767335</v>
      </c>
      <c r="J75" s="1">
        <f t="shared" si="13"/>
        <v>5757615.370027423</v>
      </c>
      <c r="K75" s="1">
        <f t="shared" si="13"/>
        <v>-6171607.056706741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110678000</v>
      </c>
      <c r="C77" s="3">
        <v>118663942</v>
      </c>
      <c r="D77" s="3">
        <v>121690380</v>
      </c>
      <c r="E77" s="3">
        <v>137025220</v>
      </c>
      <c r="F77" s="3">
        <v>147291292</v>
      </c>
      <c r="G77" s="3">
        <v>147291292</v>
      </c>
      <c r="H77" s="3">
        <v>0</v>
      </c>
      <c r="I77" s="3">
        <v>163826290</v>
      </c>
      <c r="J77" s="3">
        <v>173567784</v>
      </c>
      <c r="K77" s="3">
        <v>184374390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23132000</v>
      </c>
      <c r="C79" s="3">
        <v>40184620</v>
      </c>
      <c r="D79" s="3">
        <v>50972000</v>
      </c>
      <c r="E79" s="3">
        <v>30421000</v>
      </c>
      <c r="F79" s="3">
        <v>49068753</v>
      </c>
      <c r="G79" s="3">
        <v>49068753</v>
      </c>
      <c r="H79" s="3">
        <v>13624899</v>
      </c>
      <c r="I79" s="3">
        <v>51000000</v>
      </c>
      <c r="J79" s="3">
        <v>49000000</v>
      </c>
      <c r="K79" s="3">
        <v>38000000</v>
      </c>
    </row>
    <row r="80" spans="1:11" ht="12.75" hidden="1">
      <c r="A80" s="2" t="s">
        <v>67</v>
      </c>
      <c r="B80" s="3">
        <v>29420000</v>
      </c>
      <c r="C80" s="3">
        <v>35596754</v>
      </c>
      <c r="D80" s="3">
        <v>26941000</v>
      </c>
      <c r="E80" s="3">
        <v>34946000</v>
      </c>
      <c r="F80" s="3">
        <v>29692183</v>
      </c>
      <c r="G80" s="3">
        <v>29692183</v>
      </c>
      <c r="H80" s="3">
        <v>44116144</v>
      </c>
      <c r="I80" s="3">
        <v>45116000</v>
      </c>
      <c r="J80" s="3">
        <v>46818000</v>
      </c>
      <c r="K80" s="3">
        <v>47818000</v>
      </c>
    </row>
    <row r="81" spans="1:11" ht="12.75" hidden="1">
      <c r="A81" s="2" t="s">
        <v>68</v>
      </c>
      <c r="B81" s="3">
        <v>382000</v>
      </c>
      <c r="C81" s="3">
        <v>2346755</v>
      </c>
      <c r="D81" s="3">
        <v>1337000</v>
      </c>
      <c r="E81" s="3">
        <v>0</v>
      </c>
      <c r="F81" s="3">
        <v>950000</v>
      </c>
      <c r="G81" s="3">
        <v>950000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68000</v>
      </c>
      <c r="C82" s="3">
        <v>388570</v>
      </c>
      <c r="D82" s="3">
        <v>45000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95550000</v>
      </c>
      <c r="C83" s="3">
        <v>98207000</v>
      </c>
      <c r="D83" s="3">
        <v>110454000</v>
      </c>
      <c r="E83" s="3">
        <v>124244000</v>
      </c>
      <c r="F83" s="3">
        <v>133816555</v>
      </c>
      <c r="G83" s="3">
        <v>133816555</v>
      </c>
      <c r="H83" s="3">
        <v>139420702</v>
      </c>
      <c r="I83" s="3">
        <v>151307550</v>
      </c>
      <c r="J83" s="3">
        <v>160311950</v>
      </c>
      <c r="K83" s="3">
        <v>170314800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5370000</v>
      </c>
      <c r="G84" s="3">
        <v>5370000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32930207</v>
      </c>
      <c r="C5" s="6">
        <v>38237725</v>
      </c>
      <c r="D5" s="23">
        <v>45148417</v>
      </c>
      <c r="E5" s="24">
        <v>51739555</v>
      </c>
      <c r="F5" s="6">
        <v>48030000</v>
      </c>
      <c r="G5" s="25">
        <v>48030000</v>
      </c>
      <c r="H5" s="26">
        <v>0</v>
      </c>
      <c r="I5" s="24">
        <v>51928000</v>
      </c>
      <c r="J5" s="6">
        <v>56082000</v>
      </c>
      <c r="K5" s="25">
        <v>60569000</v>
      </c>
    </row>
    <row r="6" spans="1:11" ht="13.5">
      <c r="A6" s="22" t="s">
        <v>18</v>
      </c>
      <c r="B6" s="6">
        <v>92893995</v>
      </c>
      <c r="C6" s="6">
        <v>98668901</v>
      </c>
      <c r="D6" s="23">
        <v>113011889</v>
      </c>
      <c r="E6" s="24">
        <v>123674746</v>
      </c>
      <c r="F6" s="6">
        <v>126972862</v>
      </c>
      <c r="G6" s="25">
        <v>126972862</v>
      </c>
      <c r="H6" s="26">
        <v>0</v>
      </c>
      <c r="I6" s="24">
        <v>139312000</v>
      </c>
      <c r="J6" s="6">
        <v>149937304</v>
      </c>
      <c r="K6" s="25">
        <v>161365540</v>
      </c>
    </row>
    <row r="7" spans="1:11" ht="13.5">
      <c r="A7" s="22" t="s">
        <v>19</v>
      </c>
      <c r="B7" s="6">
        <v>872517</v>
      </c>
      <c r="C7" s="6">
        <v>550858</v>
      </c>
      <c r="D7" s="23">
        <v>1285000</v>
      </c>
      <c r="E7" s="24">
        <v>1000000</v>
      </c>
      <c r="F7" s="6">
        <v>2000000</v>
      </c>
      <c r="G7" s="25">
        <v>2000000</v>
      </c>
      <c r="H7" s="26">
        <v>0</v>
      </c>
      <c r="I7" s="24">
        <v>2250000</v>
      </c>
      <c r="J7" s="6">
        <v>2430000</v>
      </c>
      <c r="K7" s="25">
        <v>2624000</v>
      </c>
    </row>
    <row r="8" spans="1:11" ht="13.5">
      <c r="A8" s="22" t="s">
        <v>20</v>
      </c>
      <c r="B8" s="6">
        <v>41100363</v>
      </c>
      <c r="C8" s="6">
        <v>46368450</v>
      </c>
      <c r="D8" s="23">
        <v>32866470</v>
      </c>
      <c r="E8" s="24">
        <v>37007000</v>
      </c>
      <c r="F8" s="6">
        <v>39016539</v>
      </c>
      <c r="G8" s="25">
        <v>39016539</v>
      </c>
      <c r="H8" s="26">
        <v>0</v>
      </c>
      <c r="I8" s="24">
        <v>40517000</v>
      </c>
      <c r="J8" s="6">
        <v>42641000</v>
      </c>
      <c r="K8" s="25">
        <v>47326000</v>
      </c>
    </row>
    <row r="9" spans="1:11" ht="13.5">
      <c r="A9" s="22" t="s">
        <v>21</v>
      </c>
      <c r="B9" s="6">
        <v>9703897</v>
      </c>
      <c r="C9" s="6">
        <v>11729609</v>
      </c>
      <c r="D9" s="23">
        <v>17232949</v>
      </c>
      <c r="E9" s="24">
        <v>12897170</v>
      </c>
      <c r="F9" s="6">
        <v>16000170</v>
      </c>
      <c r="G9" s="25">
        <v>16000170</v>
      </c>
      <c r="H9" s="26">
        <v>0</v>
      </c>
      <c r="I9" s="24">
        <v>17742000</v>
      </c>
      <c r="J9" s="6">
        <v>19067622</v>
      </c>
      <c r="K9" s="25">
        <v>20573556</v>
      </c>
    </row>
    <row r="10" spans="1:11" ht="25.5">
      <c r="A10" s="27" t="s">
        <v>103</v>
      </c>
      <c r="B10" s="28">
        <f>SUM(B5:B9)</f>
        <v>177500979</v>
      </c>
      <c r="C10" s="29">
        <f aca="true" t="shared" si="0" ref="C10:K10">SUM(C5:C9)</f>
        <v>195555543</v>
      </c>
      <c r="D10" s="30">
        <f t="shared" si="0"/>
        <v>209544725</v>
      </c>
      <c r="E10" s="28">
        <f t="shared" si="0"/>
        <v>226318471</v>
      </c>
      <c r="F10" s="29">
        <f t="shared" si="0"/>
        <v>232019571</v>
      </c>
      <c r="G10" s="31">
        <f t="shared" si="0"/>
        <v>232019571</v>
      </c>
      <c r="H10" s="32">
        <f t="shared" si="0"/>
        <v>0</v>
      </c>
      <c r="I10" s="28">
        <f t="shared" si="0"/>
        <v>251749000</v>
      </c>
      <c r="J10" s="29">
        <f t="shared" si="0"/>
        <v>270157926</v>
      </c>
      <c r="K10" s="31">
        <f t="shared" si="0"/>
        <v>292458096</v>
      </c>
    </row>
    <row r="11" spans="1:11" ht="13.5">
      <c r="A11" s="22" t="s">
        <v>22</v>
      </c>
      <c r="B11" s="6">
        <v>66913029</v>
      </c>
      <c r="C11" s="6">
        <v>72160525</v>
      </c>
      <c r="D11" s="23">
        <v>77010324</v>
      </c>
      <c r="E11" s="24">
        <v>89315510</v>
      </c>
      <c r="F11" s="6">
        <v>89441577</v>
      </c>
      <c r="G11" s="25">
        <v>89441577</v>
      </c>
      <c r="H11" s="26">
        <v>0</v>
      </c>
      <c r="I11" s="24">
        <v>97727000</v>
      </c>
      <c r="J11" s="6">
        <v>105389560</v>
      </c>
      <c r="K11" s="25">
        <v>113813605</v>
      </c>
    </row>
    <row r="12" spans="1:11" ht="13.5">
      <c r="A12" s="22" t="s">
        <v>23</v>
      </c>
      <c r="B12" s="6">
        <v>4094433</v>
      </c>
      <c r="C12" s="6">
        <v>4259364</v>
      </c>
      <c r="D12" s="23">
        <v>4734966</v>
      </c>
      <c r="E12" s="24">
        <v>4714000</v>
      </c>
      <c r="F12" s="6">
        <v>4914000</v>
      </c>
      <c r="G12" s="25">
        <v>4914000</v>
      </c>
      <c r="H12" s="26">
        <v>0</v>
      </c>
      <c r="I12" s="24">
        <v>5274140</v>
      </c>
      <c r="J12" s="6">
        <v>5697000</v>
      </c>
      <c r="K12" s="25">
        <v>6153000</v>
      </c>
    </row>
    <row r="13" spans="1:11" ht="13.5">
      <c r="A13" s="22" t="s">
        <v>104</v>
      </c>
      <c r="B13" s="6">
        <v>15976807</v>
      </c>
      <c r="C13" s="6">
        <v>14480891</v>
      </c>
      <c r="D13" s="23">
        <v>14935312</v>
      </c>
      <c r="E13" s="24">
        <v>17460000</v>
      </c>
      <c r="F13" s="6">
        <v>15495038</v>
      </c>
      <c r="G13" s="25">
        <v>15495038</v>
      </c>
      <c r="H13" s="26">
        <v>0</v>
      </c>
      <c r="I13" s="24">
        <v>17944000</v>
      </c>
      <c r="J13" s="6">
        <v>19198000</v>
      </c>
      <c r="K13" s="25">
        <v>20514000</v>
      </c>
    </row>
    <row r="14" spans="1:11" ht="13.5">
      <c r="A14" s="22" t="s">
        <v>24</v>
      </c>
      <c r="B14" s="6">
        <v>9375733</v>
      </c>
      <c r="C14" s="6">
        <v>9262718</v>
      </c>
      <c r="D14" s="23">
        <v>9589906</v>
      </c>
      <c r="E14" s="24">
        <v>10189460</v>
      </c>
      <c r="F14" s="6">
        <v>10559082</v>
      </c>
      <c r="G14" s="25">
        <v>10559082</v>
      </c>
      <c r="H14" s="26">
        <v>0</v>
      </c>
      <c r="I14" s="24">
        <v>10892892</v>
      </c>
      <c r="J14" s="6">
        <v>11731126</v>
      </c>
      <c r="K14" s="25">
        <v>12636133</v>
      </c>
    </row>
    <row r="15" spans="1:11" ht="13.5">
      <c r="A15" s="22" t="s">
        <v>25</v>
      </c>
      <c r="B15" s="6">
        <v>49037817</v>
      </c>
      <c r="C15" s="6">
        <v>54420837</v>
      </c>
      <c r="D15" s="23">
        <v>54464890</v>
      </c>
      <c r="E15" s="24">
        <v>61025000</v>
      </c>
      <c r="F15" s="6">
        <v>62585000</v>
      </c>
      <c r="G15" s="25">
        <v>62585000</v>
      </c>
      <c r="H15" s="26">
        <v>0</v>
      </c>
      <c r="I15" s="24">
        <v>72292000</v>
      </c>
      <c r="J15" s="6">
        <v>78075040</v>
      </c>
      <c r="K15" s="25">
        <v>84321843</v>
      </c>
    </row>
    <row r="16" spans="1:11" ht="13.5">
      <c r="A16" s="33" t="s">
        <v>26</v>
      </c>
      <c r="B16" s="6">
        <v>1783712</v>
      </c>
      <c r="C16" s="6">
        <v>2393212</v>
      </c>
      <c r="D16" s="23">
        <v>2560962</v>
      </c>
      <c r="E16" s="24">
        <v>3070000</v>
      </c>
      <c r="F16" s="6">
        <v>3170000</v>
      </c>
      <c r="G16" s="25">
        <v>3170000</v>
      </c>
      <c r="H16" s="26">
        <v>0</v>
      </c>
      <c r="I16" s="24">
        <v>3331000</v>
      </c>
      <c r="J16" s="6">
        <v>3597000</v>
      </c>
      <c r="K16" s="25">
        <v>3884000</v>
      </c>
    </row>
    <row r="17" spans="1:11" ht="13.5">
      <c r="A17" s="22" t="s">
        <v>27</v>
      </c>
      <c r="B17" s="6">
        <v>52564477</v>
      </c>
      <c r="C17" s="6">
        <v>30951274</v>
      </c>
      <c r="D17" s="23">
        <v>47292243</v>
      </c>
      <c r="E17" s="24">
        <v>45781905</v>
      </c>
      <c r="F17" s="6">
        <v>50703932</v>
      </c>
      <c r="G17" s="25">
        <v>50703932</v>
      </c>
      <c r="H17" s="26">
        <v>0</v>
      </c>
      <c r="I17" s="24">
        <v>50765278</v>
      </c>
      <c r="J17" s="6">
        <v>52656590</v>
      </c>
      <c r="K17" s="25">
        <v>57003695</v>
      </c>
    </row>
    <row r="18" spans="1:11" ht="13.5">
      <c r="A18" s="34" t="s">
        <v>28</v>
      </c>
      <c r="B18" s="35">
        <f>SUM(B11:B17)</f>
        <v>199746008</v>
      </c>
      <c r="C18" s="36">
        <f aca="true" t="shared" si="1" ref="C18:K18">SUM(C11:C17)</f>
        <v>187928821</v>
      </c>
      <c r="D18" s="37">
        <f t="shared" si="1"/>
        <v>210588603</v>
      </c>
      <c r="E18" s="35">
        <f t="shared" si="1"/>
        <v>231555875</v>
      </c>
      <c r="F18" s="36">
        <f t="shared" si="1"/>
        <v>236868629</v>
      </c>
      <c r="G18" s="38">
        <f t="shared" si="1"/>
        <v>236868629</v>
      </c>
      <c r="H18" s="39">
        <f t="shared" si="1"/>
        <v>0</v>
      </c>
      <c r="I18" s="35">
        <f t="shared" si="1"/>
        <v>258226310</v>
      </c>
      <c r="J18" s="36">
        <f t="shared" si="1"/>
        <v>276344316</v>
      </c>
      <c r="K18" s="38">
        <f t="shared" si="1"/>
        <v>298326276</v>
      </c>
    </row>
    <row r="19" spans="1:11" ht="13.5">
      <c r="A19" s="34" t="s">
        <v>29</v>
      </c>
      <c r="B19" s="40">
        <f>+B10-B18</f>
        <v>-22245029</v>
      </c>
      <c r="C19" s="41">
        <f aca="true" t="shared" si="2" ref="C19:K19">+C10-C18</f>
        <v>7626722</v>
      </c>
      <c r="D19" s="42">
        <f t="shared" si="2"/>
        <v>-1043878</v>
      </c>
      <c r="E19" s="40">
        <f t="shared" si="2"/>
        <v>-5237404</v>
      </c>
      <c r="F19" s="41">
        <f t="shared" si="2"/>
        <v>-4849058</v>
      </c>
      <c r="G19" s="43">
        <f t="shared" si="2"/>
        <v>-4849058</v>
      </c>
      <c r="H19" s="44">
        <f t="shared" si="2"/>
        <v>0</v>
      </c>
      <c r="I19" s="40">
        <f t="shared" si="2"/>
        <v>-6477310</v>
      </c>
      <c r="J19" s="41">
        <f t="shared" si="2"/>
        <v>-6186390</v>
      </c>
      <c r="K19" s="43">
        <f t="shared" si="2"/>
        <v>-5868180</v>
      </c>
    </row>
    <row r="20" spans="1:11" ht="13.5">
      <c r="A20" s="22" t="s">
        <v>30</v>
      </c>
      <c r="B20" s="24">
        <v>14922019</v>
      </c>
      <c r="C20" s="6">
        <v>0</v>
      </c>
      <c r="D20" s="23">
        <v>23308637</v>
      </c>
      <c r="E20" s="24">
        <v>37606000</v>
      </c>
      <c r="F20" s="6">
        <v>20426787</v>
      </c>
      <c r="G20" s="25">
        <v>20426787</v>
      </c>
      <c r="H20" s="26">
        <v>0</v>
      </c>
      <c r="I20" s="24">
        <v>55301000</v>
      </c>
      <c r="J20" s="6">
        <v>28155000</v>
      </c>
      <c r="K20" s="25">
        <v>45557000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-7323010</v>
      </c>
      <c r="C22" s="52">
        <f aca="true" t="shared" si="3" ref="C22:K22">SUM(C19:C21)</f>
        <v>7626722</v>
      </c>
      <c r="D22" s="53">
        <f t="shared" si="3"/>
        <v>22264759</v>
      </c>
      <c r="E22" s="51">
        <f t="shared" si="3"/>
        <v>32368596</v>
      </c>
      <c r="F22" s="52">
        <f t="shared" si="3"/>
        <v>15577729</v>
      </c>
      <c r="G22" s="54">
        <f t="shared" si="3"/>
        <v>15577729</v>
      </c>
      <c r="H22" s="55">
        <f t="shared" si="3"/>
        <v>0</v>
      </c>
      <c r="I22" s="51">
        <f t="shared" si="3"/>
        <v>48823690</v>
      </c>
      <c r="J22" s="52">
        <f t="shared" si="3"/>
        <v>21968610</v>
      </c>
      <c r="K22" s="54">
        <f t="shared" si="3"/>
        <v>39688820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-7323010</v>
      </c>
      <c r="C24" s="41">
        <f aca="true" t="shared" si="4" ref="C24:K24">SUM(C22:C23)</f>
        <v>7626722</v>
      </c>
      <c r="D24" s="42">
        <f t="shared" si="4"/>
        <v>22264759</v>
      </c>
      <c r="E24" s="40">
        <f t="shared" si="4"/>
        <v>32368596</v>
      </c>
      <c r="F24" s="41">
        <f t="shared" si="4"/>
        <v>15577729</v>
      </c>
      <c r="G24" s="43">
        <f t="shared" si="4"/>
        <v>15577729</v>
      </c>
      <c r="H24" s="44">
        <f t="shared" si="4"/>
        <v>0</v>
      </c>
      <c r="I24" s="40">
        <f t="shared" si="4"/>
        <v>48823690</v>
      </c>
      <c r="J24" s="41">
        <f t="shared" si="4"/>
        <v>21968610</v>
      </c>
      <c r="K24" s="43">
        <f t="shared" si="4"/>
        <v>39688820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26901572</v>
      </c>
      <c r="C27" s="7">
        <v>19091409</v>
      </c>
      <c r="D27" s="64">
        <v>28435976</v>
      </c>
      <c r="E27" s="65">
        <v>49649000</v>
      </c>
      <c r="F27" s="7">
        <v>32043581</v>
      </c>
      <c r="G27" s="66">
        <v>32043581</v>
      </c>
      <c r="H27" s="67">
        <v>0</v>
      </c>
      <c r="I27" s="65">
        <v>69200050</v>
      </c>
      <c r="J27" s="7">
        <v>43461000</v>
      </c>
      <c r="K27" s="66">
        <v>62647000</v>
      </c>
    </row>
    <row r="28" spans="1:11" ht="13.5">
      <c r="A28" s="68" t="s">
        <v>30</v>
      </c>
      <c r="B28" s="6">
        <v>10133366</v>
      </c>
      <c r="C28" s="6">
        <v>11057290</v>
      </c>
      <c r="D28" s="23">
        <v>23915615</v>
      </c>
      <c r="E28" s="24">
        <v>37606000</v>
      </c>
      <c r="F28" s="6">
        <v>20288981</v>
      </c>
      <c r="G28" s="25">
        <v>20288981</v>
      </c>
      <c r="H28" s="26">
        <v>0</v>
      </c>
      <c r="I28" s="24">
        <v>55301000</v>
      </c>
      <c r="J28" s="6">
        <v>28155000</v>
      </c>
      <c r="K28" s="25">
        <v>45557000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2733242</v>
      </c>
      <c r="C30" s="6">
        <v>3600328</v>
      </c>
      <c r="D30" s="23">
        <v>1740142</v>
      </c>
      <c r="E30" s="24">
        <v>6000000</v>
      </c>
      <c r="F30" s="6">
        <v>5750000</v>
      </c>
      <c r="G30" s="25">
        <v>5750000</v>
      </c>
      <c r="H30" s="26">
        <v>0</v>
      </c>
      <c r="I30" s="24">
        <v>6130000</v>
      </c>
      <c r="J30" s="6">
        <v>6500000</v>
      </c>
      <c r="K30" s="25">
        <v>8400000</v>
      </c>
    </row>
    <row r="31" spans="1:11" ht="13.5">
      <c r="A31" s="22" t="s">
        <v>35</v>
      </c>
      <c r="B31" s="6">
        <v>14034964</v>
      </c>
      <c r="C31" s="6">
        <v>4433790</v>
      </c>
      <c r="D31" s="23">
        <v>2780219</v>
      </c>
      <c r="E31" s="24">
        <v>6043000</v>
      </c>
      <c r="F31" s="6">
        <v>6004600</v>
      </c>
      <c r="G31" s="25">
        <v>6004600</v>
      </c>
      <c r="H31" s="26">
        <v>0</v>
      </c>
      <c r="I31" s="24">
        <v>7769050</v>
      </c>
      <c r="J31" s="6">
        <v>8806000</v>
      </c>
      <c r="K31" s="25">
        <v>8690000</v>
      </c>
    </row>
    <row r="32" spans="1:11" ht="13.5">
      <c r="A32" s="34" t="s">
        <v>36</v>
      </c>
      <c r="B32" s="7">
        <f>SUM(B28:B31)</f>
        <v>26901572</v>
      </c>
      <c r="C32" s="7">
        <f aca="true" t="shared" si="5" ref="C32:K32">SUM(C28:C31)</f>
        <v>19091408</v>
      </c>
      <c r="D32" s="64">
        <f t="shared" si="5"/>
        <v>28435976</v>
      </c>
      <c r="E32" s="65">
        <f t="shared" si="5"/>
        <v>49649000</v>
      </c>
      <c r="F32" s="7">
        <f t="shared" si="5"/>
        <v>32043581</v>
      </c>
      <c r="G32" s="66">
        <f t="shared" si="5"/>
        <v>32043581</v>
      </c>
      <c r="H32" s="67">
        <f t="shared" si="5"/>
        <v>0</v>
      </c>
      <c r="I32" s="65">
        <f t="shared" si="5"/>
        <v>69200050</v>
      </c>
      <c r="J32" s="7">
        <f t="shared" si="5"/>
        <v>43461000</v>
      </c>
      <c r="K32" s="66">
        <f t="shared" si="5"/>
        <v>62647000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61986436</v>
      </c>
      <c r="C35" s="6">
        <v>67590385</v>
      </c>
      <c r="D35" s="23">
        <v>95140867</v>
      </c>
      <c r="E35" s="24">
        <v>71208546</v>
      </c>
      <c r="F35" s="6">
        <v>79981835</v>
      </c>
      <c r="G35" s="25">
        <v>79981835</v>
      </c>
      <c r="H35" s="26">
        <v>-20892354</v>
      </c>
      <c r="I35" s="24">
        <v>105742294</v>
      </c>
      <c r="J35" s="6">
        <v>110119717</v>
      </c>
      <c r="K35" s="25">
        <v>115179433</v>
      </c>
    </row>
    <row r="36" spans="1:11" ht="13.5">
      <c r="A36" s="22" t="s">
        <v>39</v>
      </c>
      <c r="B36" s="6">
        <v>272015292</v>
      </c>
      <c r="C36" s="6">
        <v>275075147</v>
      </c>
      <c r="D36" s="23">
        <v>290101887</v>
      </c>
      <c r="E36" s="24">
        <v>313529586</v>
      </c>
      <c r="F36" s="6">
        <v>310315848</v>
      </c>
      <c r="G36" s="25">
        <v>310315848</v>
      </c>
      <c r="H36" s="26">
        <v>12925181</v>
      </c>
      <c r="I36" s="24">
        <v>358194265</v>
      </c>
      <c r="J36" s="6">
        <v>381889896</v>
      </c>
      <c r="K36" s="25">
        <v>423644650</v>
      </c>
    </row>
    <row r="37" spans="1:11" ht="13.5">
      <c r="A37" s="22" t="s">
        <v>40</v>
      </c>
      <c r="B37" s="6">
        <v>36946306</v>
      </c>
      <c r="C37" s="6">
        <v>32876055</v>
      </c>
      <c r="D37" s="23">
        <v>40737979</v>
      </c>
      <c r="E37" s="24">
        <v>27253882</v>
      </c>
      <c r="F37" s="6">
        <v>26768404</v>
      </c>
      <c r="G37" s="25">
        <v>26768404</v>
      </c>
      <c r="H37" s="26">
        <v>-2532934</v>
      </c>
      <c r="I37" s="24">
        <v>45407695</v>
      </c>
      <c r="J37" s="6">
        <v>47936915</v>
      </c>
      <c r="K37" s="25">
        <v>51185987</v>
      </c>
    </row>
    <row r="38" spans="1:11" ht="13.5">
      <c r="A38" s="22" t="s">
        <v>41</v>
      </c>
      <c r="B38" s="6">
        <v>97267315</v>
      </c>
      <c r="C38" s="6">
        <v>100991445</v>
      </c>
      <c r="D38" s="23">
        <v>115039536</v>
      </c>
      <c r="E38" s="24">
        <v>112350000</v>
      </c>
      <c r="F38" s="6">
        <v>121244696</v>
      </c>
      <c r="G38" s="25">
        <v>121244696</v>
      </c>
      <c r="H38" s="26">
        <v>-1436335</v>
      </c>
      <c r="I38" s="24">
        <v>128195607</v>
      </c>
      <c r="J38" s="6">
        <v>126516720</v>
      </c>
      <c r="K38" s="25">
        <v>139522339</v>
      </c>
    </row>
    <row r="39" spans="1:11" ht="13.5">
      <c r="A39" s="22" t="s">
        <v>42</v>
      </c>
      <c r="B39" s="6">
        <v>199788107</v>
      </c>
      <c r="C39" s="6">
        <v>208798032</v>
      </c>
      <c r="D39" s="23">
        <v>229465239</v>
      </c>
      <c r="E39" s="24">
        <v>245134250</v>
      </c>
      <c r="F39" s="6">
        <v>242284583</v>
      </c>
      <c r="G39" s="25">
        <v>242284583</v>
      </c>
      <c r="H39" s="26">
        <v>-3997904</v>
      </c>
      <c r="I39" s="24">
        <v>290333256</v>
      </c>
      <c r="J39" s="6">
        <v>317555979</v>
      </c>
      <c r="K39" s="25">
        <v>348115757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17751711</v>
      </c>
      <c r="C42" s="6">
        <v>18524381</v>
      </c>
      <c r="D42" s="23">
        <v>45430951</v>
      </c>
      <c r="E42" s="24">
        <v>58973392</v>
      </c>
      <c r="F42" s="6">
        <v>39798855</v>
      </c>
      <c r="G42" s="25">
        <v>39798855</v>
      </c>
      <c r="H42" s="26">
        <v>47767183</v>
      </c>
      <c r="I42" s="24">
        <v>30927325</v>
      </c>
      <c r="J42" s="6">
        <v>36629858</v>
      </c>
      <c r="K42" s="25">
        <v>26225675</v>
      </c>
    </row>
    <row r="43" spans="1:11" ht="13.5">
      <c r="A43" s="22" t="s">
        <v>45</v>
      </c>
      <c r="B43" s="6">
        <v>-24120640</v>
      </c>
      <c r="C43" s="6">
        <v>-18079778</v>
      </c>
      <c r="D43" s="23">
        <v>-28782393</v>
      </c>
      <c r="E43" s="24">
        <v>-49649000</v>
      </c>
      <c r="F43" s="6">
        <v>-29876321</v>
      </c>
      <c r="G43" s="25">
        <v>-29876321</v>
      </c>
      <c r="H43" s="26">
        <v>-50679038</v>
      </c>
      <c r="I43" s="24">
        <v>-29898996</v>
      </c>
      <c r="J43" s="6">
        <v>-31793631</v>
      </c>
      <c r="K43" s="25">
        <v>-35468754</v>
      </c>
    </row>
    <row r="44" spans="1:11" ht="13.5">
      <c r="A44" s="22" t="s">
        <v>46</v>
      </c>
      <c r="B44" s="6">
        <v>1400499</v>
      </c>
      <c r="C44" s="6">
        <v>1216076</v>
      </c>
      <c r="D44" s="23">
        <v>5717322</v>
      </c>
      <c r="E44" s="24">
        <v>1421917</v>
      </c>
      <c r="F44" s="6">
        <v>823817</v>
      </c>
      <c r="G44" s="25">
        <v>823817</v>
      </c>
      <c r="H44" s="26">
        <v>-3481648</v>
      </c>
      <c r="I44" s="24">
        <v>3800448</v>
      </c>
      <c r="J44" s="6">
        <v>-5504340</v>
      </c>
      <c r="K44" s="25">
        <v>8945644</v>
      </c>
    </row>
    <row r="45" spans="1:11" ht="13.5">
      <c r="A45" s="34" t="s">
        <v>47</v>
      </c>
      <c r="B45" s="7">
        <v>9642269</v>
      </c>
      <c r="C45" s="7">
        <v>11353676</v>
      </c>
      <c r="D45" s="64">
        <v>33716137</v>
      </c>
      <c r="E45" s="65">
        <v>26213406</v>
      </c>
      <c r="F45" s="7">
        <v>28318802</v>
      </c>
      <c r="G45" s="66">
        <v>28318802</v>
      </c>
      <c r="H45" s="67">
        <v>27322632</v>
      </c>
      <c r="I45" s="65">
        <v>42627407</v>
      </c>
      <c r="J45" s="7">
        <v>41959294</v>
      </c>
      <c r="K45" s="66">
        <v>41661859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9642269</v>
      </c>
      <c r="C48" s="6">
        <v>11353676</v>
      </c>
      <c r="D48" s="23">
        <v>33716137</v>
      </c>
      <c r="E48" s="24">
        <v>26213427</v>
      </c>
      <c r="F48" s="6">
        <v>28318782</v>
      </c>
      <c r="G48" s="25">
        <v>28318782</v>
      </c>
      <c r="H48" s="26">
        <v>-15669424</v>
      </c>
      <c r="I48" s="24">
        <v>42627412</v>
      </c>
      <c r="J48" s="6">
        <v>41959299</v>
      </c>
      <c r="K48" s="25">
        <v>41661864</v>
      </c>
    </row>
    <row r="49" spans="1:11" ht="13.5">
      <c r="A49" s="22" t="s">
        <v>50</v>
      </c>
      <c r="B49" s="6">
        <f>+B75</f>
        <v>-17732862.871669866</v>
      </c>
      <c r="C49" s="6">
        <f aca="true" t="shared" si="6" ref="C49:K49">+C75</f>
        <v>-24475228.020434707</v>
      </c>
      <c r="D49" s="23">
        <f t="shared" si="6"/>
        <v>-15710321.223713353</v>
      </c>
      <c r="E49" s="24">
        <f t="shared" si="6"/>
        <v>-17050991.2406398</v>
      </c>
      <c r="F49" s="6">
        <f t="shared" si="6"/>
        <v>-20980523.75727673</v>
      </c>
      <c r="G49" s="25">
        <f t="shared" si="6"/>
        <v>-20980523.75727673</v>
      </c>
      <c r="H49" s="26">
        <f t="shared" si="6"/>
        <v>7666221</v>
      </c>
      <c r="I49" s="24">
        <f t="shared" si="6"/>
        <v>-14789903.205070041</v>
      </c>
      <c r="J49" s="6">
        <f t="shared" si="6"/>
        <v>-14187867.60398417</v>
      </c>
      <c r="K49" s="25">
        <f t="shared" si="6"/>
        <v>-20715123.66356711</v>
      </c>
    </row>
    <row r="50" spans="1:11" ht="13.5">
      <c r="A50" s="34" t="s">
        <v>51</v>
      </c>
      <c r="B50" s="7">
        <f>+B48-B49</f>
        <v>27375131.871669866</v>
      </c>
      <c r="C50" s="7">
        <f aca="true" t="shared" si="7" ref="C50:K50">+C48-C49</f>
        <v>35828904.02043471</v>
      </c>
      <c r="D50" s="64">
        <f t="shared" si="7"/>
        <v>49426458.22371335</v>
      </c>
      <c r="E50" s="65">
        <f t="shared" si="7"/>
        <v>43264418.2406398</v>
      </c>
      <c r="F50" s="7">
        <f t="shared" si="7"/>
        <v>49299305.75727673</v>
      </c>
      <c r="G50" s="66">
        <f t="shared" si="7"/>
        <v>49299305.75727673</v>
      </c>
      <c r="H50" s="67">
        <f t="shared" si="7"/>
        <v>-23335645</v>
      </c>
      <c r="I50" s="65">
        <f t="shared" si="7"/>
        <v>57417315.20507004</v>
      </c>
      <c r="J50" s="7">
        <f t="shared" si="7"/>
        <v>56147166.60398417</v>
      </c>
      <c r="K50" s="66">
        <f t="shared" si="7"/>
        <v>62376987.66356711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224640053</v>
      </c>
      <c r="C53" s="6">
        <v>3101410</v>
      </c>
      <c r="D53" s="23">
        <v>284333391</v>
      </c>
      <c r="E53" s="24">
        <v>307630585</v>
      </c>
      <c r="F53" s="6">
        <v>290025166</v>
      </c>
      <c r="G53" s="25">
        <v>290025166</v>
      </c>
      <c r="H53" s="26">
        <v>257981585</v>
      </c>
      <c r="I53" s="24">
        <v>356492159</v>
      </c>
      <c r="J53" s="6">
        <v>380755159</v>
      </c>
      <c r="K53" s="25">
        <v>422888159</v>
      </c>
    </row>
    <row r="54" spans="1:11" ht="13.5">
      <c r="A54" s="22" t="s">
        <v>104</v>
      </c>
      <c r="B54" s="6">
        <v>15976807</v>
      </c>
      <c r="C54" s="6">
        <v>14480891</v>
      </c>
      <c r="D54" s="23">
        <v>14935312</v>
      </c>
      <c r="E54" s="24">
        <v>17460000</v>
      </c>
      <c r="F54" s="6">
        <v>15495038</v>
      </c>
      <c r="G54" s="25">
        <v>15495038</v>
      </c>
      <c r="H54" s="26">
        <v>0</v>
      </c>
      <c r="I54" s="24">
        <v>17944000</v>
      </c>
      <c r="J54" s="6">
        <v>19198000</v>
      </c>
      <c r="K54" s="25">
        <v>20514000</v>
      </c>
    </row>
    <row r="55" spans="1:11" ht="13.5">
      <c r="A55" s="22" t="s">
        <v>54</v>
      </c>
      <c r="B55" s="6">
        <v>2115500</v>
      </c>
      <c r="C55" s="6">
        <v>1787740</v>
      </c>
      <c r="D55" s="23">
        <v>2306351</v>
      </c>
      <c r="E55" s="24">
        <v>9357000</v>
      </c>
      <c r="F55" s="6">
        <v>0</v>
      </c>
      <c r="G55" s="25">
        <v>0</v>
      </c>
      <c r="H55" s="26">
        <v>0</v>
      </c>
      <c r="I55" s="24">
        <v>12091800</v>
      </c>
      <c r="J55" s="6">
        <v>9419438</v>
      </c>
      <c r="K55" s="25">
        <v>15580000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5411650</v>
      </c>
      <c r="F56" s="6">
        <v>0</v>
      </c>
      <c r="G56" s="25">
        <v>0</v>
      </c>
      <c r="H56" s="26">
        <v>0</v>
      </c>
      <c r="I56" s="24">
        <v>6049000</v>
      </c>
      <c r="J56" s="6">
        <v>6491000</v>
      </c>
      <c r="K56" s="25">
        <v>6998000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9515884</v>
      </c>
      <c r="C59" s="6">
        <v>11664504</v>
      </c>
      <c r="D59" s="23">
        <v>10424013</v>
      </c>
      <c r="E59" s="24">
        <v>10154216</v>
      </c>
      <c r="F59" s="6">
        <v>7582600</v>
      </c>
      <c r="G59" s="25">
        <v>7582600</v>
      </c>
      <c r="H59" s="26">
        <v>7582600</v>
      </c>
      <c r="I59" s="24">
        <v>12238000</v>
      </c>
      <c r="J59" s="6">
        <v>13216000</v>
      </c>
      <c r="K59" s="25">
        <v>14273000</v>
      </c>
    </row>
    <row r="60" spans="1:11" ht="13.5">
      <c r="A60" s="33" t="s">
        <v>58</v>
      </c>
      <c r="B60" s="6">
        <v>11212764</v>
      </c>
      <c r="C60" s="6">
        <v>13588364</v>
      </c>
      <c r="D60" s="23">
        <v>13077807</v>
      </c>
      <c r="E60" s="24">
        <v>12937699</v>
      </c>
      <c r="F60" s="6">
        <v>11370000</v>
      </c>
      <c r="G60" s="25">
        <v>11370000</v>
      </c>
      <c r="H60" s="26">
        <v>11370000</v>
      </c>
      <c r="I60" s="24">
        <v>15724000</v>
      </c>
      <c r="J60" s="6">
        <v>16981000</v>
      </c>
      <c r="K60" s="25">
        <v>18339000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0.9355127991048756</v>
      </c>
      <c r="C70" s="5">
        <f aca="true" t="shared" si="8" ref="C70:K70">IF(ISERROR(C71/C72),0,(C71/C72))</f>
        <v>0.9862703599832168</v>
      </c>
      <c r="D70" s="5">
        <f t="shared" si="8"/>
        <v>0.8957002422926696</v>
      </c>
      <c r="E70" s="5">
        <f t="shared" si="8"/>
        <v>0.9897782541351398</v>
      </c>
      <c r="F70" s="5">
        <f t="shared" si="8"/>
        <v>0.8980363672970385</v>
      </c>
      <c r="G70" s="5">
        <f t="shared" si="8"/>
        <v>0.8980363672970385</v>
      </c>
      <c r="H70" s="5">
        <f t="shared" si="8"/>
        <v>0</v>
      </c>
      <c r="I70" s="5">
        <f t="shared" si="8"/>
        <v>0.9672655683264587</v>
      </c>
      <c r="J70" s="5">
        <f t="shared" si="8"/>
        <v>0.9674943759283469</v>
      </c>
      <c r="K70" s="5">
        <f t="shared" si="8"/>
        <v>0.9678155899586957</v>
      </c>
    </row>
    <row r="71" spans="1:11" ht="12.75" hidden="1">
      <c r="A71" s="1" t="s">
        <v>110</v>
      </c>
      <c r="B71" s="1">
        <f>+B83</f>
        <v>126711243</v>
      </c>
      <c r="C71" s="1">
        <f aca="true" t="shared" si="9" ref="C71:K71">+C83</f>
        <v>146595513</v>
      </c>
      <c r="D71" s="1">
        <f t="shared" si="9"/>
        <v>157099781</v>
      </c>
      <c r="E71" s="1">
        <f t="shared" si="9"/>
        <v>186386599</v>
      </c>
      <c r="F71" s="1">
        <f t="shared" si="9"/>
        <v>171527669</v>
      </c>
      <c r="G71" s="1">
        <f t="shared" si="9"/>
        <v>171527669</v>
      </c>
      <c r="H71" s="1">
        <f t="shared" si="9"/>
        <v>217661969</v>
      </c>
      <c r="I71" s="1">
        <f t="shared" si="9"/>
        <v>202141093</v>
      </c>
      <c r="J71" s="1">
        <f t="shared" si="9"/>
        <v>217770335</v>
      </c>
      <c r="K71" s="1">
        <f t="shared" si="9"/>
        <v>234703116</v>
      </c>
    </row>
    <row r="72" spans="1:11" ht="12.75" hidden="1">
      <c r="A72" s="1" t="s">
        <v>111</v>
      </c>
      <c r="B72" s="1">
        <f>+B77</f>
        <v>135445761</v>
      </c>
      <c r="C72" s="1">
        <f aca="true" t="shared" si="10" ref="C72:K72">+C77</f>
        <v>148636235</v>
      </c>
      <c r="D72" s="1">
        <f t="shared" si="10"/>
        <v>175393255</v>
      </c>
      <c r="E72" s="1">
        <f t="shared" si="10"/>
        <v>188311471</v>
      </c>
      <c r="F72" s="1">
        <f t="shared" si="10"/>
        <v>191003032</v>
      </c>
      <c r="G72" s="1">
        <f t="shared" si="10"/>
        <v>191003032</v>
      </c>
      <c r="H72" s="1">
        <f t="shared" si="10"/>
        <v>0</v>
      </c>
      <c r="I72" s="1">
        <f t="shared" si="10"/>
        <v>208982000</v>
      </c>
      <c r="J72" s="1">
        <f t="shared" si="10"/>
        <v>225086926</v>
      </c>
      <c r="K72" s="1">
        <f t="shared" si="10"/>
        <v>242508096</v>
      </c>
    </row>
    <row r="73" spans="1:11" ht="12.75" hidden="1">
      <c r="A73" s="1" t="s">
        <v>112</v>
      </c>
      <c r="B73" s="1">
        <f>+B74</f>
        <v>7967472.333333333</v>
      </c>
      <c r="C73" s="1">
        <f aca="true" t="shared" si="11" ref="C73:K73">+(C78+C80+C81+C82)-(B78+B80+B81+B82)</f>
        <v>5012716</v>
      </c>
      <c r="D73" s="1">
        <f t="shared" si="11"/>
        <v>5651156</v>
      </c>
      <c r="E73" s="1">
        <f t="shared" si="11"/>
        <v>-11438942</v>
      </c>
      <c r="F73" s="1">
        <f>+(F78+F80+F81+F82)-(D78+D80+D81+D82)</f>
        <v>-6718259</v>
      </c>
      <c r="G73" s="1">
        <f>+(G78+G80+G81+G82)-(D78+D80+D81+D82)</f>
        <v>-6718259</v>
      </c>
      <c r="H73" s="1">
        <f>+(H78+H80+H81+H82)-(D78+D80+D81+D82)</f>
        <v>-66271853</v>
      </c>
      <c r="I73" s="1">
        <f>+(I78+I80+I81+I82)-(E78+E80+E81+E82)</f>
        <v>14301279</v>
      </c>
      <c r="J73" s="1">
        <f t="shared" si="11"/>
        <v>4667533</v>
      </c>
      <c r="K73" s="1">
        <f t="shared" si="11"/>
        <v>5181957</v>
      </c>
    </row>
    <row r="74" spans="1:11" ht="12.75" hidden="1">
      <c r="A74" s="1" t="s">
        <v>113</v>
      </c>
      <c r="B74" s="1">
        <f>+TREND(C74:E74)</f>
        <v>7967472.333333333</v>
      </c>
      <c r="C74" s="1">
        <f>+C73</f>
        <v>5012716</v>
      </c>
      <c r="D74" s="1">
        <f aca="true" t="shared" si="12" ref="D74:K74">+D73</f>
        <v>5651156</v>
      </c>
      <c r="E74" s="1">
        <f t="shared" si="12"/>
        <v>-11438942</v>
      </c>
      <c r="F74" s="1">
        <f t="shared" si="12"/>
        <v>-6718259</v>
      </c>
      <c r="G74" s="1">
        <f t="shared" si="12"/>
        <v>-6718259</v>
      </c>
      <c r="H74" s="1">
        <f t="shared" si="12"/>
        <v>-66271853</v>
      </c>
      <c r="I74" s="1">
        <f t="shared" si="12"/>
        <v>14301279</v>
      </c>
      <c r="J74" s="1">
        <f t="shared" si="12"/>
        <v>4667533</v>
      </c>
      <c r="K74" s="1">
        <f t="shared" si="12"/>
        <v>5181957</v>
      </c>
    </row>
    <row r="75" spans="1:11" ht="12.75" hidden="1">
      <c r="A75" s="1" t="s">
        <v>114</v>
      </c>
      <c r="B75" s="1">
        <f>+B84-(((B80+B81+B78)*B70)-B79)</f>
        <v>-17732862.871669866</v>
      </c>
      <c r="C75" s="1">
        <f aca="true" t="shared" si="13" ref="C75:K75">+C84-(((C80+C81+C78)*C70)-C79)</f>
        <v>-24475228.020434707</v>
      </c>
      <c r="D75" s="1">
        <f t="shared" si="13"/>
        <v>-15710321.223713353</v>
      </c>
      <c r="E75" s="1">
        <f t="shared" si="13"/>
        <v>-17050991.2406398</v>
      </c>
      <c r="F75" s="1">
        <f t="shared" si="13"/>
        <v>-20980523.75727673</v>
      </c>
      <c r="G75" s="1">
        <f t="shared" si="13"/>
        <v>-20980523.75727673</v>
      </c>
      <c r="H75" s="1">
        <f t="shared" si="13"/>
        <v>7666221</v>
      </c>
      <c r="I75" s="1">
        <f t="shared" si="13"/>
        <v>-14789903.205070041</v>
      </c>
      <c r="J75" s="1">
        <f t="shared" si="13"/>
        <v>-14187867.60398417</v>
      </c>
      <c r="K75" s="1">
        <f t="shared" si="13"/>
        <v>-20715123.66356711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135445761</v>
      </c>
      <c r="C77" s="3">
        <v>148636235</v>
      </c>
      <c r="D77" s="3">
        <v>175393255</v>
      </c>
      <c r="E77" s="3">
        <v>188311471</v>
      </c>
      <c r="F77" s="3">
        <v>191003032</v>
      </c>
      <c r="G77" s="3">
        <v>191003032</v>
      </c>
      <c r="H77" s="3">
        <v>0</v>
      </c>
      <c r="I77" s="3">
        <v>208982000</v>
      </c>
      <c r="J77" s="3">
        <v>225086926</v>
      </c>
      <c r="K77" s="3">
        <v>242508096</v>
      </c>
    </row>
    <row r="78" spans="1:11" ht="12.75" hidden="1">
      <c r="A78" s="2" t="s">
        <v>65</v>
      </c>
      <c r="B78" s="3">
        <v>1898315</v>
      </c>
      <c r="C78" s="3">
        <v>1416438</v>
      </c>
      <c r="D78" s="3">
        <v>1414322</v>
      </c>
      <c r="E78" s="3">
        <v>5899000</v>
      </c>
      <c r="F78" s="3">
        <v>3731740</v>
      </c>
      <c r="G78" s="3">
        <v>3731740</v>
      </c>
      <c r="H78" s="3">
        <v>-68191</v>
      </c>
      <c r="I78" s="3">
        <v>1702107</v>
      </c>
      <c r="J78" s="3">
        <v>1134738</v>
      </c>
      <c r="K78" s="3">
        <v>756492</v>
      </c>
    </row>
    <row r="79" spans="1:11" ht="12.75" hidden="1">
      <c r="A79" s="2" t="s">
        <v>66</v>
      </c>
      <c r="B79" s="3">
        <v>24672397</v>
      </c>
      <c r="C79" s="3">
        <v>18807618</v>
      </c>
      <c r="D79" s="3">
        <v>26578109</v>
      </c>
      <c r="E79" s="3">
        <v>18408500</v>
      </c>
      <c r="F79" s="3">
        <v>17707689</v>
      </c>
      <c r="G79" s="3">
        <v>17707689</v>
      </c>
      <c r="H79" s="3">
        <v>-2574891</v>
      </c>
      <c r="I79" s="3">
        <v>36352439</v>
      </c>
      <c r="J79" s="3">
        <v>38706736</v>
      </c>
      <c r="K79" s="3">
        <v>41779984</v>
      </c>
    </row>
    <row r="80" spans="1:11" ht="12.75" hidden="1">
      <c r="A80" s="2" t="s">
        <v>67</v>
      </c>
      <c r="B80" s="3">
        <v>24263301</v>
      </c>
      <c r="C80" s="3">
        <v>30779863</v>
      </c>
      <c r="D80" s="3">
        <v>54525260</v>
      </c>
      <c r="E80" s="3">
        <v>43065000</v>
      </c>
      <c r="F80" s="3">
        <v>53357978</v>
      </c>
      <c r="G80" s="3">
        <v>53357978</v>
      </c>
      <c r="H80" s="3">
        <v>-1834994</v>
      </c>
      <c r="I80" s="3">
        <v>60030235</v>
      </c>
      <c r="J80" s="3">
        <v>64835804</v>
      </c>
      <c r="K80" s="3">
        <v>69991922</v>
      </c>
    </row>
    <row r="81" spans="1:11" ht="12.75" hidden="1">
      <c r="A81" s="2" t="s">
        <v>68</v>
      </c>
      <c r="B81" s="3">
        <v>21591893</v>
      </c>
      <c r="C81" s="3">
        <v>21098030</v>
      </c>
      <c r="D81" s="3">
        <v>2571942</v>
      </c>
      <c r="E81" s="3">
        <v>524000</v>
      </c>
      <c r="F81" s="3">
        <v>-2881035</v>
      </c>
      <c r="G81" s="3">
        <v>-2881035</v>
      </c>
      <c r="H81" s="3">
        <v>-3441726</v>
      </c>
      <c r="I81" s="3">
        <v>2056937</v>
      </c>
      <c r="J81" s="3">
        <v>2486270</v>
      </c>
      <c r="K81" s="3">
        <v>2890355</v>
      </c>
    </row>
    <row r="82" spans="1:11" ht="12.75" hidden="1">
      <c r="A82" s="2" t="s">
        <v>69</v>
      </c>
      <c r="B82" s="3">
        <v>2509561</v>
      </c>
      <c r="C82" s="3">
        <v>1981455</v>
      </c>
      <c r="D82" s="3">
        <v>2415418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126711243</v>
      </c>
      <c r="C83" s="3">
        <v>146595513</v>
      </c>
      <c r="D83" s="3">
        <v>157099781</v>
      </c>
      <c r="E83" s="3">
        <v>186386599</v>
      </c>
      <c r="F83" s="3">
        <v>171527669</v>
      </c>
      <c r="G83" s="3">
        <v>171527669</v>
      </c>
      <c r="H83" s="3">
        <v>217661969</v>
      </c>
      <c r="I83" s="3">
        <v>202141093</v>
      </c>
      <c r="J83" s="3">
        <v>217770335</v>
      </c>
      <c r="K83" s="3">
        <v>234703116</v>
      </c>
    </row>
    <row r="84" spans="1:11" ht="12.75" hidden="1">
      <c r="A84" s="2" t="s">
        <v>71</v>
      </c>
      <c r="B84" s="3">
        <v>2268759</v>
      </c>
      <c r="C84" s="3">
        <v>9279773</v>
      </c>
      <c r="D84" s="3">
        <v>10120356</v>
      </c>
      <c r="E84" s="3">
        <v>13522655</v>
      </c>
      <c r="F84" s="3">
        <v>9993156</v>
      </c>
      <c r="G84" s="3">
        <v>9993156</v>
      </c>
      <c r="H84" s="3">
        <v>10241112</v>
      </c>
      <c r="I84" s="3">
        <v>10558831</v>
      </c>
      <c r="J84" s="3">
        <v>13336977</v>
      </c>
      <c r="K84" s="3">
        <v>8773641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126218736</v>
      </c>
      <c r="C5" s="6">
        <v>134595245</v>
      </c>
      <c r="D5" s="23">
        <v>148296078</v>
      </c>
      <c r="E5" s="24">
        <v>159880485</v>
      </c>
      <c r="F5" s="6">
        <v>151173794</v>
      </c>
      <c r="G5" s="25">
        <v>151173794</v>
      </c>
      <c r="H5" s="26">
        <v>0</v>
      </c>
      <c r="I5" s="24">
        <v>159697843</v>
      </c>
      <c r="J5" s="6">
        <v>177246204</v>
      </c>
      <c r="K5" s="25">
        <v>187519510</v>
      </c>
    </row>
    <row r="6" spans="1:11" ht="13.5">
      <c r="A6" s="22" t="s">
        <v>18</v>
      </c>
      <c r="B6" s="6">
        <v>360152833</v>
      </c>
      <c r="C6" s="6">
        <v>374478654</v>
      </c>
      <c r="D6" s="23">
        <v>414359945</v>
      </c>
      <c r="E6" s="24">
        <v>450392608</v>
      </c>
      <c r="F6" s="6">
        <v>455591099</v>
      </c>
      <c r="G6" s="25">
        <v>455591099</v>
      </c>
      <c r="H6" s="26">
        <v>0</v>
      </c>
      <c r="I6" s="24">
        <v>503540812</v>
      </c>
      <c r="J6" s="6">
        <v>555735964</v>
      </c>
      <c r="K6" s="25">
        <v>605318284</v>
      </c>
    </row>
    <row r="7" spans="1:11" ht="13.5">
      <c r="A7" s="22" t="s">
        <v>19</v>
      </c>
      <c r="B7" s="6">
        <v>26896409</v>
      </c>
      <c r="C7" s="6">
        <v>26988522</v>
      </c>
      <c r="D7" s="23">
        <v>24503565</v>
      </c>
      <c r="E7" s="24">
        <v>20500000</v>
      </c>
      <c r="F7" s="6">
        <v>25300000</v>
      </c>
      <c r="G7" s="25">
        <v>25300000</v>
      </c>
      <c r="H7" s="26">
        <v>0</v>
      </c>
      <c r="I7" s="24">
        <v>21000000</v>
      </c>
      <c r="J7" s="6">
        <v>17200000</v>
      </c>
      <c r="K7" s="25">
        <v>14700000</v>
      </c>
    </row>
    <row r="8" spans="1:11" ht="13.5">
      <c r="A8" s="22" t="s">
        <v>20</v>
      </c>
      <c r="B8" s="6">
        <v>32170749</v>
      </c>
      <c r="C8" s="6">
        <v>42184203</v>
      </c>
      <c r="D8" s="23">
        <v>46901740</v>
      </c>
      <c r="E8" s="24">
        <v>76453450</v>
      </c>
      <c r="F8" s="6">
        <v>69159566</v>
      </c>
      <c r="G8" s="25">
        <v>69159566</v>
      </c>
      <c r="H8" s="26">
        <v>0</v>
      </c>
      <c r="I8" s="24">
        <v>112111165</v>
      </c>
      <c r="J8" s="6">
        <v>113258650</v>
      </c>
      <c r="K8" s="25">
        <v>105790601</v>
      </c>
    </row>
    <row r="9" spans="1:11" ht="13.5">
      <c r="A9" s="22" t="s">
        <v>21</v>
      </c>
      <c r="B9" s="6">
        <v>29944807</v>
      </c>
      <c r="C9" s="6">
        <v>34102117</v>
      </c>
      <c r="D9" s="23">
        <v>35080998</v>
      </c>
      <c r="E9" s="24">
        <v>34528382</v>
      </c>
      <c r="F9" s="6">
        <v>38903298</v>
      </c>
      <c r="G9" s="25">
        <v>38903298</v>
      </c>
      <c r="H9" s="26">
        <v>0</v>
      </c>
      <c r="I9" s="24">
        <v>41050409</v>
      </c>
      <c r="J9" s="6">
        <v>40350048</v>
      </c>
      <c r="K9" s="25">
        <v>41775628</v>
      </c>
    </row>
    <row r="10" spans="1:11" ht="25.5">
      <c r="A10" s="27" t="s">
        <v>103</v>
      </c>
      <c r="B10" s="28">
        <f>SUM(B5:B9)</f>
        <v>575383534</v>
      </c>
      <c r="C10" s="29">
        <f aca="true" t="shared" si="0" ref="C10:K10">SUM(C5:C9)</f>
        <v>612348741</v>
      </c>
      <c r="D10" s="30">
        <f t="shared" si="0"/>
        <v>669142326</v>
      </c>
      <c r="E10" s="28">
        <f t="shared" si="0"/>
        <v>741754925</v>
      </c>
      <c r="F10" s="29">
        <f t="shared" si="0"/>
        <v>740127757</v>
      </c>
      <c r="G10" s="31">
        <f t="shared" si="0"/>
        <v>740127757</v>
      </c>
      <c r="H10" s="32">
        <f t="shared" si="0"/>
        <v>0</v>
      </c>
      <c r="I10" s="28">
        <f t="shared" si="0"/>
        <v>837400229</v>
      </c>
      <c r="J10" s="29">
        <f t="shared" si="0"/>
        <v>903790866</v>
      </c>
      <c r="K10" s="31">
        <f t="shared" si="0"/>
        <v>955104023</v>
      </c>
    </row>
    <row r="11" spans="1:11" ht="13.5">
      <c r="A11" s="22" t="s">
        <v>22</v>
      </c>
      <c r="B11" s="6">
        <v>177941361</v>
      </c>
      <c r="C11" s="6">
        <v>203215331</v>
      </c>
      <c r="D11" s="23">
        <v>220329613</v>
      </c>
      <c r="E11" s="24">
        <v>238637774</v>
      </c>
      <c r="F11" s="6">
        <v>248437172</v>
      </c>
      <c r="G11" s="25">
        <v>248437172</v>
      </c>
      <c r="H11" s="26">
        <v>0</v>
      </c>
      <c r="I11" s="24">
        <v>267937707</v>
      </c>
      <c r="J11" s="6">
        <v>284750660</v>
      </c>
      <c r="K11" s="25">
        <v>303738110</v>
      </c>
    </row>
    <row r="12" spans="1:11" ht="13.5">
      <c r="A12" s="22" t="s">
        <v>23</v>
      </c>
      <c r="B12" s="6">
        <v>7550848</v>
      </c>
      <c r="C12" s="6">
        <v>7866699</v>
      </c>
      <c r="D12" s="23">
        <v>8291873</v>
      </c>
      <c r="E12" s="24">
        <v>8985910</v>
      </c>
      <c r="F12" s="6">
        <v>8985910</v>
      </c>
      <c r="G12" s="25">
        <v>8985910</v>
      </c>
      <c r="H12" s="26">
        <v>0</v>
      </c>
      <c r="I12" s="24">
        <v>9614921</v>
      </c>
      <c r="J12" s="6">
        <v>10259270</v>
      </c>
      <c r="K12" s="25">
        <v>10946800</v>
      </c>
    </row>
    <row r="13" spans="1:11" ht="13.5">
      <c r="A13" s="22" t="s">
        <v>104</v>
      </c>
      <c r="B13" s="6">
        <v>92547254</v>
      </c>
      <c r="C13" s="6">
        <v>95996815</v>
      </c>
      <c r="D13" s="23">
        <v>89849507</v>
      </c>
      <c r="E13" s="24">
        <v>121649834</v>
      </c>
      <c r="F13" s="6">
        <v>121504834</v>
      </c>
      <c r="G13" s="25">
        <v>121504834</v>
      </c>
      <c r="H13" s="26">
        <v>0</v>
      </c>
      <c r="I13" s="24">
        <v>128977400</v>
      </c>
      <c r="J13" s="6">
        <v>136716450</v>
      </c>
      <c r="K13" s="25">
        <v>144919940</v>
      </c>
    </row>
    <row r="14" spans="1:11" ht="13.5">
      <c r="A14" s="22" t="s">
        <v>24</v>
      </c>
      <c r="B14" s="6">
        <v>12231056</v>
      </c>
      <c r="C14" s="6">
        <v>16561618</v>
      </c>
      <c r="D14" s="23">
        <v>13907299</v>
      </c>
      <c r="E14" s="24">
        <v>10283698</v>
      </c>
      <c r="F14" s="6">
        <v>16661157</v>
      </c>
      <c r="G14" s="25">
        <v>16661157</v>
      </c>
      <c r="H14" s="26">
        <v>0</v>
      </c>
      <c r="I14" s="24">
        <v>24015638</v>
      </c>
      <c r="J14" s="6">
        <v>28071649</v>
      </c>
      <c r="K14" s="25">
        <v>29566756</v>
      </c>
    </row>
    <row r="15" spans="1:11" ht="13.5">
      <c r="A15" s="22" t="s">
        <v>25</v>
      </c>
      <c r="B15" s="6">
        <v>183052748</v>
      </c>
      <c r="C15" s="6">
        <v>202063063</v>
      </c>
      <c r="D15" s="23">
        <v>222878318</v>
      </c>
      <c r="E15" s="24">
        <v>247302000</v>
      </c>
      <c r="F15" s="6">
        <v>243802000</v>
      </c>
      <c r="G15" s="25">
        <v>243802000</v>
      </c>
      <c r="H15" s="26">
        <v>0</v>
      </c>
      <c r="I15" s="24">
        <v>274847000</v>
      </c>
      <c r="J15" s="6">
        <v>303173430</v>
      </c>
      <c r="K15" s="25">
        <v>332117930</v>
      </c>
    </row>
    <row r="16" spans="1:11" ht="13.5">
      <c r="A16" s="33" t="s">
        <v>26</v>
      </c>
      <c r="B16" s="6">
        <v>1843799</v>
      </c>
      <c r="C16" s="6">
        <v>1896897</v>
      </c>
      <c r="D16" s="23">
        <v>2001550</v>
      </c>
      <c r="E16" s="24">
        <v>2109640</v>
      </c>
      <c r="F16" s="6">
        <v>2109640</v>
      </c>
      <c r="G16" s="25">
        <v>2109640</v>
      </c>
      <c r="H16" s="26">
        <v>0</v>
      </c>
      <c r="I16" s="24">
        <v>2215130</v>
      </c>
      <c r="J16" s="6">
        <v>2325890</v>
      </c>
      <c r="K16" s="25">
        <v>2442190</v>
      </c>
    </row>
    <row r="17" spans="1:11" ht="13.5">
      <c r="A17" s="22" t="s">
        <v>27</v>
      </c>
      <c r="B17" s="6">
        <v>115204817</v>
      </c>
      <c r="C17" s="6">
        <v>122971796</v>
      </c>
      <c r="D17" s="23">
        <v>118175776</v>
      </c>
      <c r="E17" s="24">
        <v>200612500</v>
      </c>
      <c r="F17" s="6">
        <v>178018830</v>
      </c>
      <c r="G17" s="25">
        <v>178018830</v>
      </c>
      <c r="H17" s="26">
        <v>0</v>
      </c>
      <c r="I17" s="24">
        <v>219408095</v>
      </c>
      <c r="J17" s="6">
        <v>216421290</v>
      </c>
      <c r="K17" s="25">
        <v>203021750</v>
      </c>
    </row>
    <row r="18" spans="1:11" ht="13.5">
      <c r="A18" s="34" t="s">
        <v>28</v>
      </c>
      <c r="B18" s="35">
        <f>SUM(B11:B17)</f>
        <v>590371883</v>
      </c>
      <c r="C18" s="36">
        <f aca="true" t="shared" si="1" ref="C18:K18">SUM(C11:C17)</f>
        <v>650572219</v>
      </c>
      <c r="D18" s="37">
        <f t="shared" si="1"/>
        <v>675433936</v>
      </c>
      <c r="E18" s="35">
        <f t="shared" si="1"/>
        <v>829581356</v>
      </c>
      <c r="F18" s="36">
        <f t="shared" si="1"/>
        <v>819519543</v>
      </c>
      <c r="G18" s="38">
        <f t="shared" si="1"/>
        <v>819519543</v>
      </c>
      <c r="H18" s="39">
        <f t="shared" si="1"/>
        <v>0</v>
      </c>
      <c r="I18" s="35">
        <f t="shared" si="1"/>
        <v>927015891</v>
      </c>
      <c r="J18" s="36">
        <f t="shared" si="1"/>
        <v>981718639</v>
      </c>
      <c r="K18" s="38">
        <f t="shared" si="1"/>
        <v>1026753476</v>
      </c>
    </row>
    <row r="19" spans="1:11" ht="13.5">
      <c r="A19" s="34" t="s">
        <v>29</v>
      </c>
      <c r="B19" s="40">
        <f>+B10-B18</f>
        <v>-14988349</v>
      </c>
      <c r="C19" s="41">
        <f aca="true" t="shared" si="2" ref="C19:K19">+C10-C18</f>
        <v>-38223478</v>
      </c>
      <c r="D19" s="42">
        <f t="shared" si="2"/>
        <v>-6291610</v>
      </c>
      <c r="E19" s="40">
        <f t="shared" si="2"/>
        <v>-87826431</v>
      </c>
      <c r="F19" s="41">
        <f t="shared" si="2"/>
        <v>-79391786</v>
      </c>
      <c r="G19" s="43">
        <f t="shared" si="2"/>
        <v>-79391786</v>
      </c>
      <c r="H19" s="44">
        <f t="shared" si="2"/>
        <v>0</v>
      </c>
      <c r="I19" s="40">
        <f t="shared" si="2"/>
        <v>-89615662</v>
      </c>
      <c r="J19" s="41">
        <f t="shared" si="2"/>
        <v>-77927773</v>
      </c>
      <c r="K19" s="43">
        <f t="shared" si="2"/>
        <v>-71649453</v>
      </c>
    </row>
    <row r="20" spans="1:11" ht="13.5">
      <c r="A20" s="22" t="s">
        <v>30</v>
      </c>
      <c r="B20" s="24">
        <v>33559723</v>
      </c>
      <c r="C20" s="6">
        <v>47229732</v>
      </c>
      <c r="D20" s="23">
        <v>43935370</v>
      </c>
      <c r="E20" s="24">
        <v>46019550</v>
      </c>
      <c r="F20" s="6">
        <v>45130751</v>
      </c>
      <c r="G20" s="25">
        <v>45130751</v>
      </c>
      <c r="H20" s="26">
        <v>0</v>
      </c>
      <c r="I20" s="24">
        <v>31207922</v>
      </c>
      <c r="J20" s="6">
        <v>26268350</v>
      </c>
      <c r="K20" s="25">
        <v>45492400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-6346939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18571374</v>
      </c>
      <c r="C22" s="52">
        <f aca="true" t="shared" si="3" ref="C22:K22">SUM(C19:C21)</f>
        <v>9006254</v>
      </c>
      <c r="D22" s="53">
        <f t="shared" si="3"/>
        <v>37643760</v>
      </c>
      <c r="E22" s="51">
        <f t="shared" si="3"/>
        <v>-41806881</v>
      </c>
      <c r="F22" s="52">
        <f t="shared" si="3"/>
        <v>-34261035</v>
      </c>
      <c r="G22" s="54">
        <f t="shared" si="3"/>
        <v>-34261035</v>
      </c>
      <c r="H22" s="55">
        <f t="shared" si="3"/>
        <v>0</v>
      </c>
      <c r="I22" s="51">
        <f t="shared" si="3"/>
        <v>-64754679</v>
      </c>
      <c r="J22" s="52">
        <f t="shared" si="3"/>
        <v>-51659423</v>
      </c>
      <c r="K22" s="54">
        <f t="shared" si="3"/>
        <v>-26157053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18571374</v>
      </c>
      <c r="C24" s="41">
        <f aca="true" t="shared" si="4" ref="C24:K24">SUM(C22:C23)</f>
        <v>9006254</v>
      </c>
      <c r="D24" s="42">
        <f t="shared" si="4"/>
        <v>37643760</v>
      </c>
      <c r="E24" s="40">
        <f t="shared" si="4"/>
        <v>-41806881</v>
      </c>
      <c r="F24" s="41">
        <f t="shared" si="4"/>
        <v>-34261035</v>
      </c>
      <c r="G24" s="43">
        <f t="shared" si="4"/>
        <v>-34261035</v>
      </c>
      <c r="H24" s="44">
        <f t="shared" si="4"/>
        <v>0</v>
      </c>
      <c r="I24" s="40">
        <f t="shared" si="4"/>
        <v>-64754679</v>
      </c>
      <c r="J24" s="41">
        <f t="shared" si="4"/>
        <v>-51659423</v>
      </c>
      <c r="K24" s="43">
        <f t="shared" si="4"/>
        <v>-26157053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101197947</v>
      </c>
      <c r="C27" s="7">
        <v>142251832</v>
      </c>
      <c r="D27" s="64">
        <v>146129001</v>
      </c>
      <c r="E27" s="65">
        <v>211181506</v>
      </c>
      <c r="F27" s="7">
        <v>236336670</v>
      </c>
      <c r="G27" s="66">
        <v>236336670</v>
      </c>
      <c r="H27" s="67">
        <v>0</v>
      </c>
      <c r="I27" s="65">
        <v>199536675</v>
      </c>
      <c r="J27" s="7">
        <v>132024499</v>
      </c>
      <c r="K27" s="66">
        <v>98888400</v>
      </c>
    </row>
    <row r="28" spans="1:11" ht="13.5">
      <c r="A28" s="68" t="s">
        <v>30</v>
      </c>
      <c r="B28" s="6">
        <v>33559722</v>
      </c>
      <c r="C28" s="6">
        <v>47230387</v>
      </c>
      <c r="D28" s="23">
        <v>43935701</v>
      </c>
      <c r="E28" s="24">
        <v>38019904</v>
      </c>
      <c r="F28" s="6">
        <v>43477690</v>
      </c>
      <c r="G28" s="25">
        <v>43477690</v>
      </c>
      <c r="H28" s="26">
        <v>0</v>
      </c>
      <c r="I28" s="24">
        <v>31207922</v>
      </c>
      <c r="J28" s="6">
        <v>26268350</v>
      </c>
      <c r="K28" s="25">
        <v>45492400</v>
      </c>
    </row>
    <row r="29" spans="1:11" ht="13.5">
      <c r="A29" s="22" t="s">
        <v>108</v>
      </c>
      <c r="B29" s="6">
        <v>8574613</v>
      </c>
      <c r="C29" s="6">
        <v>89882</v>
      </c>
      <c r="D29" s="23">
        <v>5777922</v>
      </c>
      <c r="E29" s="24">
        <v>8000000</v>
      </c>
      <c r="F29" s="6">
        <v>12345433</v>
      </c>
      <c r="G29" s="25">
        <v>12345433</v>
      </c>
      <c r="H29" s="26">
        <v>0</v>
      </c>
      <c r="I29" s="24">
        <v>6346939</v>
      </c>
      <c r="J29" s="6">
        <v>0</v>
      </c>
      <c r="K29" s="25">
        <v>0</v>
      </c>
    </row>
    <row r="30" spans="1:11" ht="13.5">
      <c r="A30" s="22" t="s">
        <v>34</v>
      </c>
      <c r="B30" s="6">
        <v>1729288</v>
      </c>
      <c r="C30" s="6">
        <v>6349257</v>
      </c>
      <c r="D30" s="23">
        <v>514883</v>
      </c>
      <c r="E30" s="24">
        <v>13140000</v>
      </c>
      <c r="F30" s="6">
        <v>1145164</v>
      </c>
      <c r="G30" s="25">
        <v>1145164</v>
      </c>
      <c r="H30" s="26">
        <v>0</v>
      </c>
      <c r="I30" s="24">
        <v>47060000</v>
      </c>
      <c r="J30" s="6">
        <v>58180000</v>
      </c>
      <c r="K30" s="25">
        <v>17823000</v>
      </c>
    </row>
    <row r="31" spans="1:11" ht="13.5">
      <c r="A31" s="22" t="s">
        <v>35</v>
      </c>
      <c r="B31" s="6">
        <v>57334324</v>
      </c>
      <c r="C31" s="6">
        <v>88582310</v>
      </c>
      <c r="D31" s="23">
        <v>95900497</v>
      </c>
      <c r="E31" s="24">
        <v>152021602</v>
      </c>
      <c r="F31" s="6">
        <v>179368383</v>
      </c>
      <c r="G31" s="25">
        <v>179368383</v>
      </c>
      <c r="H31" s="26">
        <v>0</v>
      </c>
      <c r="I31" s="24">
        <v>114921814</v>
      </c>
      <c r="J31" s="6">
        <v>47576149</v>
      </c>
      <c r="K31" s="25">
        <v>35573000</v>
      </c>
    </row>
    <row r="32" spans="1:11" ht="13.5">
      <c r="A32" s="34" t="s">
        <v>36</v>
      </c>
      <c r="B32" s="7">
        <f>SUM(B28:B31)</f>
        <v>101197947</v>
      </c>
      <c r="C32" s="7">
        <f aca="true" t="shared" si="5" ref="C32:K32">SUM(C28:C31)</f>
        <v>142251836</v>
      </c>
      <c r="D32" s="64">
        <f t="shared" si="5"/>
        <v>146129003</v>
      </c>
      <c r="E32" s="65">
        <f t="shared" si="5"/>
        <v>211181506</v>
      </c>
      <c r="F32" s="7">
        <f t="shared" si="5"/>
        <v>236336670</v>
      </c>
      <c r="G32" s="66">
        <f t="shared" si="5"/>
        <v>236336670</v>
      </c>
      <c r="H32" s="67">
        <f t="shared" si="5"/>
        <v>0</v>
      </c>
      <c r="I32" s="65">
        <f t="shared" si="5"/>
        <v>199536675</v>
      </c>
      <c r="J32" s="7">
        <f t="shared" si="5"/>
        <v>132024499</v>
      </c>
      <c r="K32" s="66">
        <f t="shared" si="5"/>
        <v>98888400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608445099</v>
      </c>
      <c r="C35" s="6">
        <v>541795263</v>
      </c>
      <c r="D35" s="23">
        <v>540769806</v>
      </c>
      <c r="E35" s="24">
        <v>437537000</v>
      </c>
      <c r="F35" s="6">
        <v>484500000</v>
      </c>
      <c r="G35" s="25">
        <v>484500000</v>
      </c>
      <c r="H35" s="26">
        <v>469743841</v>
      </c>
      <c r="I35" s="24">
        <v>509272621</v>
      </c>
      <c r="J35" s="6">
        <v>471386558</v>
      </c>
      <c r="K35" s="25">
        <v>487692131</v>
      </c>
    </row>
    <row r="36" spans="1:11" ht="13.5">
      <c r="A36" s="22" t="s">
        <v>39</v>
      </c>
      <c r="B36" s="6">
        <v>1951753376</v>
      </c>
      <c r="C36" s="6">
        <v>2012202171</v>
      </c>
      <c r="D36" s="23">
        <v>2068250075</v>
      </c>
      <c r="E36" s="24">
        <v>2295078000</v>
      </c>
      <c r="F36" s="6">
        <v>2182307000</v>
      </c>
      <c r="G36" s="25">
        <v>2182307000</v>
      </c>
      <c r="H36" s="26">
        <v>2162476513</v>
      </c>
      <c r="I36" s="24">
        <v>2214240105</v>
      </c>
      <c r="J36" s="6">
        <v>2215462125</v>
      </c>
      <c r="K36" s="25">
        <v>2169244844</v>
      </c>
    </row>
    <row r="37" spans="1:11" ht="13.5">
      <c r="A37" s="22" t="s">
        <v>40</v>
      </c>
      <c r="B37" s="6">
        <v>144785499</v>
      </c>
      <c r="C37" s="6">
        <v>121161991</v>
      </c>
      <c r="D37" s="23">
        <v>141323115</v>
      </c>
      <c r="E37" s="24">
        <v>127247000</v>
      </c>
      <c r="F37" s="6">
        <v>130812000</v>
      </c>
      <c r="G37" s="25">
        <v>130812000</v>
      </c>
      <c r="H37" s="26">
        <v>147151946</v>
      </c>
      <c r="I37" s="24">
        <v>139865587</v>
      </c>
      <c r="J37" s="6">
        <v>144889962</v>
      </c>
      <c r="K37" s="25">
        <v>152447581</v>
      </c>
    </row>
    <row r="38" spans="1:11" ht="13.5">
      <c r="A38" s="22" t="s">
        <v>41</v>
      </c>
      <c r="B38" s="6">
        <v>177039976</v>
      </c>
      <c r="C38" s="6">
        <v>185456102</v>
      </c>
      <c r="D38" s="23">
        <v>182673841</v>
      </c>
      <c r="E38" s="24">
        <v>186985000</v>
      </c>
      <c r="F38" s="6">
        <v>187671000</v>
      </c>
      <c r="G38" s="25">
        <v>187671000</v>
      </c>
      <c r="H38" s="26">
        <v>176329921</v>
      </c>
      <c r="I38" s="24">
        <v>233065383</v>
      </c>
      <c r="J38" s="6">
        <v>292869634</v>
      </c>
      <c r="K38" s="25">
        <v>313236293</v>
      </c>
    </row>
    <row r="39" spans="1:11" ht="13.5">
      <c r="A39" s="22" t="s">
        <v>42</v>
      </c>
      <c r="B39" s="6">
        <v>2238373000</v>
      </c>
      <c r="C39" s="6">
        <v>2247379341</v>
      </c>
      <c r="D39" s="23">
        <v>2285022925</v>
      </c>
      <c r="E39" s="24">
        <v>2418383000</v>
      </c>
      <c r="F39" s="6">
        <v>2348324000</v>
      </c>
      <c r="G39" s="25">
        <v>2348324000</v>
      </c>
      <c r="H39" s="26">
        <v>2308738487</v>
      </c>
      <c r="I39" s="24">
        <v>2350581756</v>
      </c>
      <c r="J39" s="6">
        <v>2249089087</v>
      </c>
      <c r="K39" s="25">
        <v>2191253101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156422594</v>
      </c>
      <c r="C42" s="6">
        <v>83495213</v>
      </c>
      <c r="D42" s="23">
        <v>145072962</v>
      </c>
      <c r="E42" s="24">
        <v>66102834</v>
      </c>
      <c r="F42" s="6">
        <v>154618000</v>
      </c>
      <c r="G42" s="25">
        <v>154618000</v>
      </c>
      <c r="H42" s="26">
        <v>145981680</v>
      </c>
      <c r="I42" s="24">
        <v>148784524</v>
      </c>
      <c r="J42" s="6">
        <v>39369314</v>
      </c>
      <c r="K42" s="25">
        <v>98331448</v>
      </c>
    </row>
    <row r="43" spans="1:11" ht="13.5">
      <c r="A43" s="22" t="s">
        <v>45</v>
      </c>
      <c r="B43" s="6">
        <v>-100599836</v>
      </c>
      <c r="C43" s="6">
        <v>-138098268</v>
      </c>
      <c r="D43" s="23">
        <v>-144719000</v>
      </c>
      <c r="E43" s="24">
        <v>-175180818</v>
      </c>
      <c r="F43" s="6">
        <v>-199998000</v>
      </c>
      <c r="G43" s="25">
        <v>-199998000</v>
      </c>
      <c r="H43" s="26">
        <v>-161639924</v>
      </c>
      <c r="I43" s="24">
        <v>-169607024</v>
      </c>
      <c r="J43" s="6">
        <v>-132024499</v>
      </c>
      <c r="K43" s="25">
        <v>-98888400</v>
      </c>
    </row>
    <row r="44" spans="1:11" ht="13.5">
      <c r="A44" s="22" t="s">
        <v>46</v>
      </c>
      <c r="B44" s="6">
        <v>-9221140</v>
      </c>
      <c r="C44" s="6">
        <v>-12179909</v>
      </c>
      <c r="D44" s="23">
        <v>-12178606</v>
      </c>
      <c r="E44" s="24">
        <v>1889398</v>
      </c>
      <c r="F44" s="6">
        <v>-10048316</v>
      </c>
      <c r="G44" s="25">
        <v>-10048316</v>
      </c>
      <c r="H44" s="26">
        <v>-9262337</v>
      </c>
      <c r="I44" s="24">
        <v>39823600</v>
      </c>
      <c r="J44" s="6">
        <v>48655227</v>
      </c>
      <c r="K44" s="25">
        <v>10557382</v>
      </c>
    </row>
    <row r="45" spans="1:11" ht="13.5">
      <c r="A45" s="34" t="s">
        <v>47</v>
      </c>
      <c r="B45" s="7">
        <v>499034932</v>
      </c>
      <c r="C45" s="7">
        <v>432251921</v>
      </c>
      <c r="D45" s="64">
        <v>420427275</v>
      </c>
      <c r="E45" s="65">
        <v>277811414</v>
      </c>
      <c r="F45" s="7">
        <v>364999684</v>
      </c>
      <c r="G45" s="66">
        <v>364999684</v>
      </c>
      <c r="H45" s="67">
        <v>395507128</v>
      </c>
      <c r="I45" s="65">
        <v>384001101</v>
      </c>
      <c r="J45" s="7">
        <v>340001143</v>
      </c>
      <c r="K45" s="66">
        <v>350001573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499034585</v>
      </c>
      <c r="C48" s="6">
        <v>432251920</v>
      </c>
      <c r="D48" s="23">
        <v>420427711</v>
      </c>
      <c r="E48" s="24">
        <v>277811000</v>
      </c>
      <c r="F48" s="6">
        <v>365000000</v>
      </c>
      <c r="G48" s="25">
        <v>365000000</v>
      </c>
      <c r="H48" s="26">
        <v>395507127</v>
      </c>
      <c r="I48" s="24">
        <v>384000000</v>
      </c>
      <c r="J48" s="6">
        <v>340000000</v>
      </c>
      <c r="K48" s="25">
        <v>350000000</v>
      </c>
    </row>
    <row r="49" spans="1:11" ht="13.5">
      <c r="A49" s="22" t="s">
        <v>50</v>
      </c>
      <c r="B49" s="6">
        <f>+B75</f>
        <v>309196998.03697103</v>
      </c>
      <c r="C49" s="6">
        <f aca="true" t="shared" si="6" ref="C49:K49">+C75</f>
        <v>245382463.34376305</v>
      </c>
      <c r="D49" s="23">
        <f t="shared" si="6"/>
        <v>183476887.62959838</v>
      </c>
      <c r="E49" s="24">
        <f t="shared" si="6"/>
        <v>50591034.28905295</v>
      </c>
      <c r="F49" s="6">
        <f t="shared" si="6"/>
        <v>269857365.50371444</v>
      </c>
      <c r="G49" s="25">
        <f t="shared" si="6"/>
        <v>269857365.50371444</v>
      </c>
      <c r="H49" s="26">
        <f t="shared" si="6"/>
        <v>408573565</v>
      </c>
      <c r="I49" s="24">
        <f t="shared" si="6"/>
        <v>204408932.83011445</v>
      </c>
      <c r="J49" s="6">
        <f t="shared" si="6"/>
        <v>208633377.11070117</v>
      </c>
      <c r="K49" s="25">
        <f t="shared" si="6"/>
        <v>224325759.9452359</v>
      </c>
    </row>
    <row r="50" spans="1:11" ht="13.5">
      <c r="A50" s="34" t="s">
        <v>51</v>
      </c>
      <c r="B50" s="7">
        <f>+B48-B49</f>
        <v>189837586.96302897</v>
      </c>
      <c r="C50" s="7">
        <f aca="true" t="shared" si="7" ref="C50:K50">+C48-C49</f>
        <v>186869456.65623695</v>
      </c>
      <c r="D50" s="64">
        <f t="shared" si="7"/>
        <v>236950823.37040162</v>
      </c>
      <c r="E50" s="65">
        <f t="shared" si="7"/>
        <v>227219965.71094704</v>
      </c>
      <c r="F50" s="7">
        <f t="shared" si="7"/>
        <v>95142634.49628556</v>
      </c>
      <c r="G50" s="66">
        <f t="shared" si="7"/>
        <v>95142634.49628556</v>
      </c>
      <c r="H50" s="67">
        <f t="shared" si="7"/>
        <v>-13066438</v>
      </c>
      <c r="I50" s="65">
        <f t="shared" si="7"/>
        <v>179591067.16988555</v>
      </c>
      <c r="J50" s="7">
        <f t="shared" si="7"/>
        <v>131366622.88929883</v>
      </c>
      <c r="K50" s="66">
        <f t="shared" si="7"/>
        <v>125674240.05476409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1951559347</v>
      </c>
      <c r="C53" s="6">
        <v>2012158834</v>
      </c>
      <c r="D53" s="23">
        <v>2068227603</v>
      </c>
      <c r="E53" s="24">
        <v>2075177363</v>
      </c>
      <c r="F53" s="6">
        <v>2100332527</v>
      </c>
      <c r="G53" s="25">
        <v>2100332527</v>
      </c>
      <c r="H53" s="26">
        <v>1863995857</v>
      </c>
      <c r="I53" s="24">
        <v>2214240171</v>
      </c>
      <c r="J53" s="6">
        <v>2215461624</v>
      </c>
      <c r="K53" s="25">
        <v>2169244483</v>
      </c>
    </row>
    <row r="54" spans="1:11" ht="13.5">
      <c r="A54" s="22" t="s">
        <v>104</v>
      </c>
      <c r="B54" s="6">
        <v>92547254</v>
      </c>
      <c r="C54" s="6">
        <v>95996815</v>
      </c>
      <c r="D54" s="23">
        <v>89849507</v>
      </c>
      <c r="E54" s="24">
        <v>121649834</v>
      </c>
      <c r="F54" s="6">
        <v>121504834</v>
      </c>
      <c r="G54" s="25">
        <v>121504834</v>
      </c>
      <c r="H54" s="26">
        <v>0</v>
      </c>
      <c r="I54" s="24">
        <v>128977400</v>
      </c>
      <c r="J54" s="6">
        <v>136716450</v>
      </c>
      <c r="K54" s="25">
        <v>144919940</v>
      </c>
    </row>
    <row r="55" spans="1:11" ht="13.5">
      <c r="A55" s="22" t="s">
        <v>54</v>
      </c>
      <c r="B55" s="6">
        <v>0</v>
      </c>
      <c r="C55" s="6">
        <v>41927786</v>
      </c>
      <c r="D55" s="23">
        <v>30716824</v>
      </c>
      <c r="E55" s="24">
        <v>42876506</v>
      </c>
      <c r="F55" s="6">
        <v>21572070</v>
      </c>
      <c r="G55" s="25">
        <v>21572070</v>
      </c>
      <c r="H55" s="26">
        <v>0</v>
      </c>
      <c r="I55" s="24">
        <v>84619788</v>
      </c>
      <c r="J55" s="6">
        <v>57149987</v>
      </c>
      <c r="K55" s="25">
        <v>30737632</v>
      </c>
    </row>
    <row r="56" spans="1:11" ht="13.5">
      <c r="A56" s="22" t="s">
        <v>55</v>
      </c>
      <c r="B56" s="6">
        <v>22672000</v>
      </c>
      <c r="C56" s="6">
        <v>27671000</v>
      </c>
      <c r="D56" s="23">
        <v>27000000</v>
      </c>
      <c r="E56" s="24">
        <v>44974000</v>
      </c>
      <c r="F56" s="6">
        <v>0</v>
      </c>
      <c r="G56" s="25">
        <v>0</v>
      </c>
      <c r="H56" s="26">
        <v>0</v>
      </c>
      <c r="I56" s="24">
        <v>45144128</v>
      </c>
      <c r="J56" s="6">
        <v>46487170</v>
      </c>
      <c r="K56" s="25">
        <v>47983340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1605009</v>
      </c>
      <c r="C59" s="6">
        <v>20636000</v>
      </c>
      <c r="D59" s="23">
        <v>19083568</v>
      </c>
      <c r="E59" s="24">
        <v>0</v>
      </c>
      <c r="F59" s="6">
        <v>29009000</v>
      </c>
      <c r="G59" s="25">
        <v>29009000</v>
      </c>
      <c r="H59" s="26">
        <v>29009000</v>
      </c>
      <c r="I59" s="24">
        <v>30478630</v>
      </c>
      <c r="J59" s="6">
        <v>34048376</v>
      </c>
      <c r="K59" s="25">
        <v>38042162</v>
      </c>
    </row>
    <row r="60" spans="1:11" ht="13.5">
      <c r="A60" s="33" t="s">
        <v>58</v>
      </c>
      <c r="B60" s="6">
        <v>45993010</v>
      </c>
      <c r="C60" s="6">
        <v>35772580</v>
      </c>
      <c r="D60" s="23">
        <v>32360599</v>
      </c>
      <c r="E60" s="24">
        <v>0</v>
      </c>
      <c r="F60" s="6">
        <v>43841000</v>
      </c>
      <c r="G60" s="25">
        <v>43841000</v>
      </c>
      <c r="H60" s="26">
        <v>43841000</v>
      </c>
      <c r="I60" s="24">
        <v>49192487</v>
      </c>
      <c r="J60" s="6">
        <v>52491014</v>
      </c>
      <c r="K60" s="25">
        <v>56729395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765</v>
      </c>
      <c r="D64" s="93">
        <v>558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0.9318497892062468</v>
      </c>
      <c r="C70" s="5">
        <f aca="true" t="shared" si="8" ref="C70:K70">IF(ISERROR(C71/C72),0,(C71/C72))</f>
        <v>0.9198588954374218</v>
      </c>
      <c r="D70" s="5">
        <f t="shared" si="8"/>
        <v>0.9610700431019407</v>
      </c>
      <c r="E70" s="5">
        <f t="shared" si="8"/>
        <v>0.9642162496604091</v>
      </c>
      <c r="F70" s="5">
        <f t="shared" si="8"/>
        <v>1.0389903194100514</v>
      </c>
      <c r="G70" s="5">
        <f t="shared" si="8"/>
        <v>1.0389903194100514</v>
      </c>
      <c r="H70" s="5">
        <f t="shared" si="8"/>
        <v>0</v>
      </c>
      <c r="I70" s="5">
        <f t="shared" si="8"/>
        <v>0.9654500130077271</v>
      </c>
      <c r="J70" s="5">
        <f t="shared" si="8"/>
        <v>0.9547401565900883</v>
      </c>
      <c r="K70" s="5">
        <f t="shared" si="8"/>
        <v>0.9545606157289908</v>
      </c>
    </row>
    <row r="71" spans="1:11" ht="12.75" hidden="1">
      <c r="A71" s="1" t="s">
        <v>110</v>
      </c>
      <c r="B71" s="1">
        <f>+B83</f>
        <v>480640085</v>
      </c>
      <c r="C71" s="1">
        <f aca="true" t="shared" si="9" ref="C71:K71">+C83</f>
        <v>499057446</v>
      </c>
      <c r="D71" s="1">
        <f t="shared" si="9"/>
        <v>574269463</v>
      </c>
      <c r="E71" s="1">
        <f t="shared" si="9"/>
        <v>621728060</v>
      </c>
      <c r="F71" s="1">
        <f t="shared" si="9"/>
        <v>670843000</v>
      </c>
      <c r="G71" s="1">
        <f t="shared" si="9"/>
        <v>670843000</v>
      </c>
      <c r="H71" s="1">
        <f t="shared" si="9"/>
        <v>685784914</v>
      </c>
      <c r="I71" s="1">
        <f t="shared" si="9"/>
        <v>679955886</v>
      </c>
      <c r="J71" s="1">
        <f t="shared" si="9"/>
        <v>738331321</v>
      </c>
      <c r="K71" s="1">
        <f t="shared" si="9"/>
        <v>796689102</v>
      </c>
    </row>
    <row r="72" spans="1:11" ht="12.75" hidden="1">
      <c r="A72" s="1" t="s">
        <v>111</v>
      </c>
      <c r="B72" s="1">
        <f>+B77</f>
        <v>515791376</v>
      </c>
      <c r="C72" s="1">
        <f aca="true" t="shared" si="10" ref="C72:K72">+C77</f>
        <v>542536957</v>
      </c>
      <c r="D72" s="1">
        <f t="shared" si="10"/>
        <v>597531332</v>
      </c>
      <c r="E72" s="1">
        <f t="shared" si="10"/>
        <v>644801475</v>
      </c>
      <c r="F72" s="1">
        <f t="shared" si="10"/>
        <v>645668191</v>
      </c>
      <c r="G72" s="1">
        <f t="shared" si="10"/>
        <v>645668191</v>
      </c>
      <c r="H72" s="1">
        <f t="shared" si="10"/>
        <v>0</v>
      </c>
      <c r="I72" s="1">
        <f t="shared" si="10"/>
        <v>704289064</v>
      </c>
      <c r="J72" s="1">
        <f t="shared" si="10"/>
        <v>773332216</v>
      </c>
      <c r="K72" s="1">
        <f t="shared" si="10"/>
        <v>834613422</v>
      </c>
    </row>
    <row r="73" spans="1:11" ht="12.75" hidden="1">
      <c r="A73" s="1" t="s">
        <v>112</v>
      </c>
      <c r="B73" s="1">
        <f>+B74</f>
        <v>6121490.333333331</v>
      </c>
      <c r="C73" s="1">
        <f aca="true" t="shared" si="11" ref="C73:K73">+(C78+C80+C81+C82)-(B78+B80+B81+B82)</f>
        <v>3341871</v>
      </c>
      <c r="D73" s="1">
        <f t="shared" si="11"/>
        <v>12372234</v>
      </c>
      <c r="E73" s="1">
        <f t="shared" si="11"/>
        <v>4724881</v>
      </c>
      <c r="F73" s="1">
        <f>+(F78+F80+F81+F82)-(D78+D80+D81+D82)</f>
        <v>-2275119</v>
      </c>
      <c r="G73" s="1">
        <f>+(G78+G80+G81+G82)-(D78+D80+D81+D82)</f>
        <v>-2275119</v>
      </c>
      <c r="H73" s="1">
        <f>+(H78+H80+H81+H82)-(D78+D80+D81+D82)</f>
        <v>-44771570</v>
      </c>
      <c r="I73" s="1">
        <f>+(I78+I80+I81+I82)-(E78+E80+E81+E82)</f>
        <v>-1572379</v>
      </c>
      <c r="J73" s="1">
        <f t="shared" si="11"/>
        <v>5758587</v>
      </c>
      <c r="K73" s="1">
        <f t="shared" si="11"/>
        <v>5939562</v>
      </c>
    </row>
    <row r="74" spans="1:11" ht="12.75" hidden="1">
      <c r="A74" s="1" t="s">
        <v>113</v>
      </c>
      <c r="B74" s="1">
        <f>+TREND(C74:E74)</f>
        <v>6121490.333333331</v>
      </c>
      <c r="C74" s="1">
        <f>+C73</f>
        <v>3341871</v>
      </c>
      <c r="D74" s="1">
        <f aca="true" t="shared" si="12" ref="D74:K74">+D73</f>
        <v>12372234</v>
      </c>
      <c r="E74" s="1">
        <f t="shared" si="12"/>
        <v>4724881</v>
      </c>
      <c r="F74" s="1">
        <f t="shared" si="12"/>
        <v>-2275119</v>
      </c>
      <c r="G74" s="1">
        <f t="shared" si="12"/>
        <v>-2275119</v>
      </c>
      <c r="H74" s="1">
        <f t="shared" si="12"/>
        <v>-44771570</v>
      </c>
      <c r="I74" s="1">
        <f t="shared" si="12"/>
        <v>-1572379</v>
      </c>
      <c r="J74" s="1">
        <f t="shared" si="12"/>
        <v>5758587</v>
      </c>
      <c r="K74" s="1">
        <f t="shared" si="12"/>
        <v>5939562</v>
      </c>
    </row>
    <row r="75" spans="1:11" ht="12.75" hidden="1">
      <c r="A75" s="1" t="s">
        <v>114</v>
      </c>
      <c r="B75" s="1">
        <f>+B84-(((B80+B81+B78)*B70)-B79)</f>
        <v>309196998.03697103</v>
      </c>
      <c r="C75" s="1">
        <f aca="true" t="shared" si="13" ref="C75:K75">+C84-(((C80+C81+C78)*C70)-C79)</f>
        <v>245382463.34376305</v>
      </c>
      <c r="D75" s="1">
        <f t="shared" si="13"/>
        <v>183476887.62959838</v>
      </c>
      <c r="E75" s="1">
        <f t="shared" si="13"/>
        <v>50591034.28905295</v>
      </c>
      <c r="F75" s="1">
        <f t="shared" si="13"/>
        <v>269857365.50371444</v>
      </c>
      <c r="G75" s="1">
        <f t="shared" si="13"/>
        <v>269857365.50371444</v>
      </c>
      <c r="H75" s="1">
        <f t="shared" si="13"/>
        <v>408573565</v>
      </c>
      <c r="I75" s="1">
        <f t="shared" si="13"/>
        <v>204408932.83011445</v>
      </c>
      <c r="J75" s="1">
        <f t="shared" si="13"/>
        <v>208633377.11070117</v>
      </c>
      <c r="K75" s="1">
        <f t="shared" si="13"/>
        <v>224325759.9452359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515791376</v>
      </c>
      <c r="C77" s="3">
        <v>542536957</v>
      </c>
      <c r="D77" s="3">
        <v>597531332</v>
      </c>
      <c r="E77" s="3">
        <v>644801475</v>
      </c>
      <c r="F77" s="3">
        <v>645668191</v>
      </c>
      <c r="G77" s="3">
        <v>645668191</v>
      </c>
      <c r="H77" s="3">
        <v>0</v>
      </c>
      <c r="I77" s="3">
        <v>704289064</v>
      </c>
      <c r="J77" s="3">
        <v>773332216</v>
      </c>
      <c r="K77" s="3">
        <v>834613422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118106079</v>
      </c>
      <c r="C79" s="3">
        <v>93077651</v>
      </c>
      <c r="D79" s="3">
        <v>112431001</v>
      </c>
      <c r="E79" s="3">
        <v>101610000</v>
      </c>
      <c r="F79" s="3">
        <v>104149000</v>
      </c>
      <c r="G79" s="3">
        <v>104149000</v>
      </c>
      <c r="H79" s="3">
        <v>130654245</v>
      </c>
      <c r="I79" s="3">
        <v>108500000</v>
      </c>
      <c r="J79" s="3">
        <v>113600000</v>
      </c>
      <c r="K79" s="3">
        <v>118930000</v>
      </c>
    </row>
    <row r="80" spans="1:11" ht="12.75" hidden="1">
      <c r="A80" s="2" t="s">
        <v>67</v>
      </c>
      <c r="B80" s="3">
        <v>69006512</v>
      </c>
      <c r="C80" s="3">
        <v>69064778</v>
      </c>
      <c r="D80" s="3">
        <v>82624119</v>
      </c>
      <c r="E80" s="3">
        <v>80000000</v>
      </c>
      <c r="F80" s="3">
        <v>80000000</v>
      </c>
      <c r="G80" s="3">
        <v>80000000</v>
      </c>
      <c r="H80" s="3">
        <v>47079956</v>
      </c>
      <c r="I80" s="3">
        <v>84027621</v>
      </c>
      <c r="J80" s="3">
        <v>88316208</v>
      </c>
      <c r="K80" s="3">
        <v>92712270</v>
      </c>
    </row>
    <row r="81" spans="1:11" ht="12.75" hidden="1">
      <c r="A81" s="2" t="s">
        <v>68</v>
      </c>
      <c r="B81" s="3">
        <v>25554502</v>
      </c>
      <c r="C81" s="3">
        <v>28838107</v>
      </c>
      <c r="D81" s="3">
        <v>27651000</v>
      </c>
      <c r="E81" s="3">
        <v>35000000</v>
      </c>
      <c r="F81" s="3">
        <v>28000000</v>
      </c>
      <c r="G81" s="3">
        <v>28000000</v>
      </c>
      <c r="H81" s="3">
        <v>18423593</v>
      </c>
      <c r="I81" s="3">
        <v>29400000</v>
      </c>
      <c r="J81" s="3">
        <v>30870000</v>
      </c>
      <c r="K81" s="3">
        <v>32413500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480640085</v>
      </c>
      <c r="C83" s="3">
        <v>499057446</v>
      </c>
      <c r="D83" s="3">
        <v>574269463</v>
      </c>
      <c r="E83" s="3">
        <v>621728060</v>
      </c>
      <c r="F83" s="3">
        <v>670843000</v>
      </c>
      <c r="G83" s="3">
        <v>670843000</v>
      </c>
      <c r="H83" s="3">
        <v>685784914</v>
      </c>
      <c r="I83" s="3">
        <v>679955886</v>
      </c>
      <c r="J83" s="3">
        <v>738331321</v>
      </c>
      <c r="K83" s="3">
        <v>796689102</v>
      </c>
    </row>
    <row r="84" spans="1:11" ht="12.75" hidden="1">
      <c r="A84" s="2" t="s">
        <v>71</v>
      </c>
      <c r="B84" s="3">
        <v>279207580</v>
      </c>
      <c r="C84" s="3">
        <v>242361652</v>
      </c>
      <c r="D84" s="3">
        <v>177028000</v>
      </c>
      <c r="E84" s="3">
        <v>59865903</v>
      </c>
      <c r="F84" s="3">
        <v>277919320</v>
      </c>
      <c r="G84" s="3">
        <v>277919320</v>
      </c>
      <c r="H84" s="3">
        <v>277919320</v>
      </c>
      <c r="I84" s="3">
        <v>205417631</v>
      </c>
      <c r="J84" s="3">
        <v>208825236</v>
      </c>
      <c r="K84" s="3">
        <v>224835892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60261463</v>
      </c>
      <c r="C5" s="6">
        <v>67274115</v>
      </c>
      <c r="D5" s="23">
        <v>70550894</v>
      </c>
      <c r="E5" s="24">
        <v>75587172</v>
      </c>
      <c r="F5" s="6">
        <v>73859686</v>
      </c>
      <c r="G5" s="25">
        <v>73859686</v>
      </c>
      <c r="H5" s="26">
        <v>0</v>
      </c>
      <c r="I5" s="24">
        <v>78938664</v>
      </c>
      <c r="J5" s="6">
        <v>86641596</v>
      </c>
      <c r="K5" s="25">
        <v>94724753</v>
      </c>
    </row>
    <row r="6" spans="1:11" ht="13.5">
      <c r="A6" s="22" t="s">
        <v>18</v>
      </c>
      <c r="B6" s="6">
        <v>210663134</v>
      </c>
      <c r="C6" s="6">
        <v>237429680</v>
      </c>
      <c r="D6" s="23">
        <v>250966782</v>
      </c>
      <c r="E6" s="24">
        <v>270902460</v>
      </c>
      <c r="F6" s="6">
        <v>259832096</v>
      </c>
      <c r="G6" s="25">
        <v>259832096</v>
      </c>
      <c r="H6" s="26">
        <v>0</v>
      </c>
      <c r="I6" s="24">
        <v>293191052</v>
      </c>
      <c r="J6" s="6">
        <v>326930614</v>
      </c>
      <c r="K6" s="25">
        <v>365090082</v>
      </c>
    </row>
    <row r="7" spans="1:11" ht="13.5">
      <c r="A7" s="22" t="s">
        <v>19</v>
      </c>
      <c r="B7" s="6">
        <v>10609144</v>
      </c>
      <c r="C7" s="6">
        <v>9917496</v>
      </c>
      <c r="D7" s="23">
        <v>12933876</v>
      </c>
      <c r="E7" s="24">
        <v>9894295</v>
      </c>
      <c r="F7" s="6">
        <v>9894295</v>
      </c>
      <c r="G7" s="25">
        <v>9894295</v>
      </c>
      <c r="H7" s="26">
        <v>0</v>
      </c>
      <c r="I7" s="24">
        <v>8300150</v>
      </c>
      <c r="J7" s="6">
        <v>7300150</v>
      </c>
      <c r="K7" s="25">
        <v>6300150</v>
      </c>
    </row>
    <row r="8" spans="1:11" ht="13.5">
      <c r="A8" s="22" t="s">
        <v>20</v>
      </c>
      <c r="B8" s="6">
        <v>39748959</v>
      </c>
      <c r="C8" s="6">
        <v>40482715</v>
      </c>
      <c r="D8" s="23">
        <v>66151954</v>
      </c>
      <c r="E8" s="24">
        <v>53426906</v>
      </c>
      <c r="F8" s="6">
        <v>89722618</v>
      </c>
      <c r="G8" s="25">
        <v>89722618</v>
      </c>
      <c r="H8" s="26">
        <v>0</v>
      </c>
      <c r="I8" s="24">
        <v>62705892</v>
      </c>
      <c r="J8" s="6">
        <v>69897000</v>
      </c>
      <c r="K8" s="25">
        <v>78953000</v>
      </c>
    </row>
    <row r="9" spans="1:11" ht="13.5">
      <c r="A9" s="22" t="s">
        <v>21</v>
      </c>
      <c r="B9" s="6">
        <v>29234614</v>
      </c>
      <c r="C9" s="6">
        <v>31635175</v>
      </c>
      <c r="D9" s="23">
        <v>55241556</v>
      </c>
      <c r="E9" s="24">
        <v>26324898</v>
      </c>
      <c r="F9" s="6">
        <v>47564899</v>
      </c>
      <c r="G9" s="25">
        <v>47564899</v>
      </c>
      <c r="H9" s="26">
        <v>0</v>
      </c>
      <c r="I9" s="24">
        <v>53600770</v>
      </c>
      <c r="J9" s="6">
        <v>53354831</v>
      </c>
      <c r="K9" s="25">
        <v>54145045</v>
      </c>
    </row>
    <row r="10" spans="1:11" ht="25.5">
      <c r="A10" s="27" t="s">
        <v>103</v>
      </c>
      <c r="B10" s="28">
        <f>SUM(B5:B9)</f>
        <v>350517314</v>
      </c>
      <c r="C10" s="29">
        <f aca="true" t="shared" si="0" ref="C10:K10">SUM(C5:C9)</f>
        <v>386739181</v>
      </c>
      <c r="D10" s="30">
        <f t="shared" si="0"/>
        <v>455845062</v>
      </c>
      <c r="E10" s="28">
        <f t="shared" si="0"/>
        <v>436135731</v>
      </c>
      <c r="F10" s="29">
        <f t="shared" si="0"/>
        <v>480873594</v>
      </c>
      <c r="G10" s="31">
        <f t="shared" si="0"/>
        <v>480873594</v>
      </c>
      <c r="H10" s="32">
        <f t="shared" si="0"/>
        <v>0</v>
      </c>
      <c r="I10" s="28">
        <f t="shared" si="0"/>
        <v>496736528</v>
      </c>
      <c r="J10" s="29">
        <f t="shared" si="0"/>
        <v>544124191</v>
      </c>
      <c r="K10" s="31">
        <f t="shared" si="0"/>
        <v>599213030</v>
      </c>
    </row>
    <row r="11" spans="1:11" ht="13.5">
      <c r="A11" s="22" t="s">
        <v>22</v>
      </c>
      <c r="B11" s="6">
        <v>110535129</v>
      </c>
      <c r="C11" s="6">
        <v>125819908</v>
      </c>
      <c r="D11" s="23">
        <v>128664815</v>
      </c>
      <c r="E11" s="24">
        <v>141198654</v>
      </c>
      <c r="F11" s="6">
        <v>145292617</v>
      </c>
      <c r="G11" s="25">
        <v>145292617</v>
      </c>
      <c r="H11" s="26">
        <v>0</v>
      </c>
      <c r="I11" s="24">
        <v>156706374</v>
      </c>
      <c r="J11" s="6">
        <v>163259966</v>
      </c>
      <c r="K11" s="25">
        <v>175423883</v>
      </c>
    </row>
    <row r="12" spans="1:11" ht="13.5">
      <c r="A12" s="22" t="s">
        <v>23</v>
      </c>
      <c r="B12" s="6">
        <v>6619179</v>
      </c>
      <c r="C12" s="6">
        <v>6703224</v>
      </c>
      <c r="D12" s="23">
        <v>7702905</v>
      </c>
      <c r="E12" s="24">
        <v>7254040</v>
      </c>
      <c r="F12" s="6">
        <v>8450130</v>
      </c>
      <c r="G12" s="25">
        <v>8450130</v>
      </c>
      <c r="H12" s="26">
        <v>0</v>
      </c>
      <c r="I12" s="24">
        <v>9530090</v>
      </c>
      <c r="J12" s="6">
        <v>10049580</v>
      </c>
      <c r="K12" s="25">
        <v>10228610</v>
      </c>
    </row>
    <row r="13" spans="1:11" ht="13.5">
      <c r="A13" s="22" t="s">
        <v>104</v>
      </c>
      <c r="B13" s="6">
        <v>66495827</v>
      </c>
      <c r="C13" s="6">
        <v>74918822</v>
      </c>
      <c r="D13" s="23">
        <v>69939409</v>
      </c>
      <c r="E13" s="24">
        <v>76644995</v>
      </c>
      <c r="F13" s="6">
        <v>76644995</v>
      </c>
      <c r="G13" s="25">
        <v>76644995</v>
      </c>
      <c r="H13" s="26">
        <v>0</v>
      </c>
      <c r="I13" s="24">
        <v>78875761</v>
      </c>
      <c r="J13" s="6">
        <v>85107685</v>
      </c>
      <c r="K13" s="25">
        <v>86892218</v>
      </c>
    </row>
    <row r="14" spans="1:11" ht="13.5">
      <c r="A14" s="22" t="s">
        <v>24</v>
      </c>
      <c r="B14" s="6">
        <v>5254723</v>
      </c>
      <c r="C14" s="6">
        <v>8485935</v>
      </c>
      <c r="D14" s="23">
        <v>15107406</v>
      </c>
      <c r="E14" s="24">
        <v>14643982</v>
      </c>
      <c r="F14" s="6">
        <v>14643982</v>
      </c>
      <c r="G14" s="25">
        <v>14643982</v>
      </c>
      <c r="H14" s="26">
        <v>0</v>
      </c>
      <c r="I14" s="24">
        <v>20199288</v>
      </c>
      <c r="J14" s="6">
        <v>19726477</v>
      </c>
      <c r="K14" s="25">
        <v>19253739</v>
      </c>
    </row>
    <row r="15" spans="1:11" ht="13.5">
      <c r="A15" s="22" t="s">
        <v>25</v>
      </c>
      <c r="B15" s="6">
        <v>122558351</v>
      </c>
      <c r="C15" s="6">
        <v>137412596</v>
      </c>
      <c r="D15" s="23">
        <v>145166216</v>
      </c>
      <c r="E15" s="24">
        <v>161610432</v>
      </c>
      <c r="F15" s="6">
        <v>161610432</v>
      </c>
      <c r="G15" s="25">
        <v>161610432</v>
      </c>
      <c r="H15" s="26">
        <v>0</v>
      </c>
      <c r="I15" s="24">
        <v>187316290</v>
      </c>
      <c r="J15" s="6">
        <v>210356850</v>
      </c>
      <c r="K15" s="25">
        <v>236403070</v>
      </c>
    </row>
    <row r="16" spans="1:11" ht="13.5">
      <c r="A16" s="33" t="s">
        <v>26</v>
      </c>
      <c r="B16" s="6">
        <v>1230758</v>
      </c>
      <c r="C16" s="6">
        <v>1292676</v>
      </c>
      <c r="D16" s="23">
        <v>1974647</v>
      </c>
      <c r="E16" s="24">
        <v>2083420</v>
      </c>
      <c r="F16" s="6">
        <v>2083420</v>
      </c>
      <c r="G16" s="25">
        <v>2083420</v>
      </c>
      <c r="H16" s="26">
        <v>0</v>
      </c>
      <c r="I16" s="24">
        <v>2136780</v>
      </c>
      <c r="J16" s="6">
        <v>2136780</v>
      </c>
      <c r="K16" s="25">
        <v>2136780</v>
      </c>
    </row>
    <row r="17" spans="1:11" ht="13.5">
      <c r="A17" s="22" t="s">
        <v>27</v>
      </c>
      <c r="B17" s="6">
        <v>71722127</v>
      </c>
      <c r="C17" s="6">
        <v>58893525</v>
      </c>
      <c r="D17" s="23">
        <v>110187167</v>
      </c>
      <c r="E17" s="24">
        <v>92796123</v>
      </c>
      <c r="F17" s="6">
        <v>137710270</v>
      </c>
      <c r="G17" s="25">
        <v>137710270</v>
      </c>
      <c r="H17" s="26">
        <v>0</v>
      </c>
      <c r="I17" s="24">
        <v>110343050</v>
      </c>
      <c r="J17" s="6">
        <v>113716998</v>
      </c>
      <c r="K17" s="25">
        <v>120162589</v>
      </c>
    </row>
    <row r="18" spans="1:11" ht="13.5">
      <c r="A18" s="34" t="s">
        <v>28</v>
      </c>
      <c r="B18" s="35">
        <f>SUM(B11:B17)</f>
        <v>384416094</v>
      </c>
      <c r="C18" s="36">
        <f aca="true" t="shared" si="1" ref="C18:K18">SUM(C11:C17)</f>
        <v>413526686</v>
      </c>
      <c r="D18" s="37">
        <f t="shared" si="1"/>
        <v>478742565</v>
      </c>
      <c r="E18" s="35">
        <f t="shared" si="1"/>
        <v>496231646</v>
      </c>
      <c r="F18" s="36">
        <f t="shared" si="1"/>
        <v>546435846</v>
      </c>
      <c r="G18" s="38">
        <f t="shared" si="1"/>
        <v>546435846</v>
      </c>
      <c r="H18" s="39">
        <f t="shared" si="1"/>
        <v>0</v>
      </c>
      <c r="I18" s="35">
        <f t="shared" si="1"/>
        <v>565107633</v>
      </c>
      <c r="J18" s="36">
        <f t="shared" si="1"/>
        <v>604354336</v>
      </c>
      <c r="K18" s="38">
        <f t="shared" si="1"/>
        <v>650500889</v>
      </c>
    </row>
    <row r="19" spans="1:11" ht="13.5">
      <c r="A19" s="34" t="s">
        <v>29</v>
      </c>
      <c r="B19" s="40">
        <f>+B10-B18</f>
        <v>-33898780</v>
      </c>
      <c r="C19" s="41">
        <f aca="true" t="shared" si="2" ref="C19:K19">+C10-C18</f>
        <v>-26787505</v>
      </c>
      <c r="D19" s="42">
        <f t="shared" si="2"/>
        <v>-22897503</v>
      </c>
      <c r="E19" s="40">
        <f t="shared" si="2"/>
        <v>-60095915</v>
      </c>
      <c r="F19" s="41">
        <f t="shared" si="2"/>
        <v>-65562252</v>
      </c>
      <c r="G19" s="43">
        <f t="shared" si="2"/>
        <v>-65562252</v>
      </c>
      <c r="H19" s="44">
        <f t="shared" si="2"/>
        <v>0</v>
      </c>
      <c r="I19" s="40">
        <f t="shared" si="2"/>
        <v>-68371105</v>
      </c>
      <c r="J19" s="41">
        <f t="shared" si="2"/>
        <v>-60230145</v>
      </c>
      <c r="K19" s="43">
        <f t="shared" si="2"/>
        <v>-51287859</v>
      </c>
    </row>
    <row r="20" spans="1:11" ht="13.5">
      <c r="A20" s="22" t="s">
        <v>30</v>
      </c>
      <c r="B20" s="24">
        <v>16819396</v>
      </c>
      <c r="C20" s="6">
        <v>24620575</v>
      </c>
      <c r="D20" s="23">
        <v>43255862</v>
      </c>
      <c r="E20" s="24">
        <v>29166400</v>
      </c>
      <c r="F20" s="6">
        <v>50019548</v>
      </c>
      <c r="G20" s="25">
        <v>50019548</v>
      </c>
      <c r="H20" s="26">
        <v>0</v>
      </c>
      <c r="I20" s="24">
        <v>53484108</v>
      </c>
      <c r="J20" s="6">
        <v>48187000</v>
      </c>
      <c r="K20" s="25">
        <v>48653000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-17079384</v>
      </c>
      <c r="C22" s="52">
        <f aca="true" t="shared" si="3" ref="C22:K22">SUM(C19:C21)</f>
        <v>-2166930</v>
      </c>
      <c r="D22" s="53">
        <f t="shared" si="3"/>
        <v>20358359</v>
      </c>
      <c r="E22" s="51">
        <f t="shared" si="3"/>
        <v>-30929515</v>
      </c>
      <c r="F22" s="52">
        <f t="shared" si="3"/>
        <v>-15542704</v>
      </c>
      <c r="G22" s="54">
        <f t="shared" si="3"/>
        <v>-15542704</v>
      </c>
      <c r="H22" s="55">
        <f t="shared" si="3"/>
        <v>0</v>
      </c>
      <c r="I22" s="51">
        <f t="shared" si="3"/>
        <v>-14886997</v>
      </c>
      <c r="J22" s="52">
        <f t="shared" si="3"/>
        <v>-12043145</v>
      </c>
      <c r="K22" s="54">
        <f t="shared" si="3"/>
        <v>-2634859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-17079384</v>
      </c>
      <c r="C24" s="41">
        <f aca="true" t="shared" si="4" ref="C24:K24">SUM(C22:C23)</f>
        <v>-2166930</v>
      </c>
      <c r="D24" s="42">
        <f t="shared" si="4"/>
        <v>20358359</v>
      </c>
      <c r="E24" s="40">
        <f t="shared" si="4"/>
        <v>-30929515</v>
      </c>
      <c r="F24" s="41">
        <f t="shared" si="4"/>
        <v>-15542704</v>
      </c>
      <c r="G24" s="43">
        <f t="shared" si="4"/>
        <v>-15542704</v>
      </c>
      <c r="H24" s="44">
        <f t="shared" si="4"/>
        <v>0</v>
      </c>
      <c r="I24" s="40">
        <f t="shared" si="4"/>
        <v>-14886997</v>
      </c>
      <c r="J24" s="41">
        <f t="shared" si="4"/>
        <v>-12043145</v>
      </c>
      <c r="K24" s="43">
        <f t="shared" si="4"/>
        <v>-2634859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107848085</v>
      </c>
      <c r="C27" s="7">
        <v>86828023</v>
      </c>
      <c r="D27" s="64">
        <v>85453032</v>
      </c>
      <c r="E27" s="65">
        <v>81073972</v>
      </c>
      <c r="F27" s="7">
        <v>107495708</v>
      </c>
      <c r="G27" s="66">
        <v>107495708</v>
      </c>
      <c r="H27" s="67">
        <v>0</v>
      </c>
      <c r="I27" s="65">
        <v>92885408</v>
      </c>
      <c r="J27" s="7">
        <v>93451119</v>
      </c>
      <c r="K27" s="66">
        <v>91633472</v>
      </c>
    </row>
    <row r="28" spans="1:11" ht="13.5">
      <c r="A28" s="68" t="s">
        <v>30</v>
      </c>
      <c r="B28" s="6">
        <v>16819395</v>
      </c>
      <c r="C28" s="6">
        <v>24470574</v>
      </c>
      <c r="D28" s="23">
        <v>41255860</v>
      </c>
      <c r="E28" s="24">
        <v>27666400</v>
      </c>
      <c r="F28" s="6">
        <v>48519548</v>
      </c>
      <c r="G28" s="25">
        <v>48519548</v>
      </c>
      <c r="H28" s="26">
        <v>0</v>
      </c>
      <c r="I28" s="24">
        <v>51984108</v>
      </c>
      <c r="J28" s="6">
        <v>48187000</v>
      </c>
      <c r="K28" s="25">
        <v>48653000</v>
      </c>
    </row>
    <row r="29" spans="1:11" ht="13.5">
      <c r="A29" s="22" t="s">
        <v>108</v>
      </c>
      <c r="B29" s="6">
        <v>0</v>
      </c>
      <c r="C29" s="6">
        <v>714875</v>
      </c>
      <c r="D29" s="23">
        <v>2938590</v>
      </c>
      <c r="E29" s="24">
        <v>1500000</v>
      </c>
      <c r="F29" s="6">
        <v>1500000</v>
      </c>
      <c r="G29" s="25">
        <v>1500000</v>
      </c>
      <c r="H29" s="26">
        <v>0</v>
      </c>
      <c r="I29" s="24">
        <v>1500000</v>
      </c>
      <c r="J29" s="6">
        <v>0</v>
      </c>
      <c r="K29" s="25">
        <v>0</v>
      </c>
    </row>
    <row r="30" spans="1:11" ht="13.5">
      <c r="A30" s="22" t="s">
        <v>34</v>
      </c>
      <c r="B30" s="6">
        <v>47343724</v>
      </c>
      <c r="C30" s="6">
        <v>16002274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8500000</v>
      </c>
      <c r="J30" s="6">
        <v>18500000</v>
      </c>
      <c r="K30" s="25">
        <v>23500000</v>
      </c>
    </row>
    <row r="31" spans="1:11" ht="13.5">
      <c r="A31" s="22" t="s">
        <v>35</v>
      </c>
      <c r="B31" s="6">
        <v>43684966</v>
      </c>
      <c r="C31" s="6">
        <v>45640300</v>
      </c>
      <c r="D31" s="23">
        <v>41258582</v>
      </c>
      <c r="E31" s="24">
        <v>51907572</v>
      </c>
      <c r="F31" s="6">
        <v>57476160</v>
      </c>
      <c r="G31" s="25">
        <v>57476160</v>
      </c>
      <c r="H31" s="26">
        <v>0</v>
      </c>
      <c r="I31" s="24">
        <v>30901300</v>
      </c>
      <c r="J31" s="6">
        <v>26764119</v>
      </c>
      <c r="K31" s="25">
        <v>19480472</v>
      </c>
    </row>
    <row r="32" spans="1:11" ht="13.5">
      <c r="A32" s="34" t="s">
        <v>36</v>
      </c>
      <c r="B32" s="7">
        <f>SUM(B28:B31)</f>
        <v>107848085</v>
      </c>
      <c r="C32" s="7">
        <f aca="true" t="shared" si="5" ref="C32:K32">SUM(C28:C31)</f>
        <v>86828023</v>
      </c>
      <c r="D32" s="64">
        <f t="shared" si="5"/>
        <v>85453032</v>
      </c>
      <c r="E32" s="65">
        <f t="shared" si="5"/>
        <v>81073972</v>
      </c>
      <c r="F32" s="7">
        <f t="shared" si="5"/>
        <v>107495708</v>
      </c>
      <c r="G32" s="66">
        <f t="shared" si="5"/>
        <v>107495708</v>
      </c>
      <c r="H32" s="67">
        <f t="shared" si="5"/>
        <v>0</v>
      </c>
      <c r="I32" s="65">
        <f t="shared" si="5"/>
        <v>92885408</v>
      </c>
      <c r="J32" s="7">
        <f t="shared" si="5"/>
        <v>93451119</v>
      </c>
      <c r="K32" s="66">
        <f t="shared" si="5"/>
        <v>91633472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270705399</v>
      </c>
      <c r="C35" s="6">
        <v>265628974</v>
      </c>
      <c r="D35" s="23">
        <v>288899694</v>
      </c>
      <c r="E35" s="24">
        <v>248026101</v>
      </c>
      <c r="F35" s="6">
        <v>250943262</v>
      </c>
      <c r="G35" s="25">
        <v>250943262</v>
      </c>
      <c r="H35" s="26">
        <v>1847589</v>
      </c>
      <c r="I35" s="24">
        <v>246002157</v>
      </c>
      <c r="J35" s="6">
        <v>267106997</v>
      </c>
      <c r="K35" s="25">
        <v>314248983</v>
      </c>
    </row>
    <row r="36" spans="1:11" ht="13.5">
      <c r="A36" s="22" t="s">
        <v>39</v>
      </c>
      <c r="B36" s="6">
        <v>1772522653</v>
      </c>
      <c r="C36" s="6">
        <v>1782198575</v>
      </c>
      <c r="D36" s="23">
        <v>1791830975</v>
      </c>
      <c r="E36" s="24">
        <v>1799433856</v>
      </c>
      <c r="F36" s="6">
        <v>1820514035</v>
      </c>
      <c r="G36" s="25">
        <v>1820514035</v>
      </c>
      <c r="H36" s="26">
        <v>10564496</v>
      </c>
      <c r="I36" s="24">
        <v>1832356026</v>
      </c>
      <c r="J36" s="6">
        <v>1838424599</v>
      </c>
      <c r="K36" s="25">
        <v>1840778424</v>
      </c>
    </row>
    <row r="37" spans="1:11" ht="13.5">
      <c r="A37" s="22" t="s">
        <v>40</v>
      </c>
      <c r="B37" s="6">
        <v>64714588</v>
      </c>
      <c r="C37" s="6">
        <v>65168919</v>
      </c>
      <c r="D37" s="23">
        <v>75339620</v>
      </c>
      <c r="E37" s="24">
        <v>99700760</v>
      </c>
      <c r="F37" s="6">
        <v>82116109</v>
      </c>
      <c r="G37" s="25">
        <v>82116109</v>
      </c>
      <c r="H37" s="26">
        <v>21392046</v>
      </c>
      <c r="I37" s="24">
        <v>99740097</v>
      </c>
      <c r="J37" s="6">
        <v>124289313</v>
      </c>
      <c r="K37" s="25">
        <v>157409276</v>
      </c>
    </row>
    <row r="38" spans="1:11" ht="13.5">
      <c r="A38" s="22" t="s">
        <v>41</v>
      </c>
      <c r="B38" s="6">
        <v>179987665</v>
      </c>
      <c r="C38" s="6">
        <v>186299759</v>
      </c>
      <c r="D38" s="23">
        <v>188673817</v>
      </c>
      <c r="E38" s="24">
        <v>186304758</v>
      </c>
      <c r="F38" s="6">
        <v>188166660</v>
      </c>
      <c r="G38" s="25">
        <v>188166660</v>
      </c>
      <c r="H38" s="26">
        <v>-1937318</v>
      </c>
      <c r="I38" s="24">
        <v>192330556</v>
      </c>
      <c r="J38" s="6">
        <v>206997896</v>
      </c>
      <c r="K38" s="25">
        <v>226008604</v>
      </c>
    </row>
    <row r="39" spans="1:11" ht="13.5">
      <c r="A39" s="22" t="s">
        <v>42</v>
      </c>
      <c r="B39" s="6">
        <v>1798525799</v>
      </c>
      <c r="C39" s="6">
        <v>1796358871</v>
      </c>
      <c r="D39" s="23">
        <v>1816717232</v>
      </c>
      <c r="E39" s="24">
        <v>1761454439</v>
      </c>
      <c r="F39" s="6">
        <v>1801174528</v>
      </c>
      <c r="G39" s="25">
        <v>1801174528</v>
      </c>
      <c r="H39" s="26">
        <v>-7042643</v>
      </c>
      <c r="I39" s="24">
        <v>1786287532</v>
      </c>
      <c r="J39" s="6">
        <v>1774244388</v>
      </c>
      <c r="K39" s="25">
        <v>1771609528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59135587</v>
      </c>
      <c r="C42" s="6">
        <v>82921919</v>
      </c>
      <c r="D42" s="23">
        <v>102936556</v>
      </c>
      <c r="E42" s="24">
        <v>76124037</v>
      </c>
      <c r="F42" s="6">
        <v>75690505</v>
      </c>
      <c r="G42" s="25">
        <v>75690505</v>
      </c>
      <c r="H42" s="26">
        <v>-14944213</v>
      </c>
      <c r="I42" s="24">
        <v>82315567</v>
      </c>
      <c r="J42" s="6">
        <v>100462407</v>
      </c>
      <c r="K42" s="25">
        <v>119563028</v>
      </c>
    </row>
    <row r="43" spans="1:11" ht="13.5">
      <c r="A43" s="22" t="s">
        <v>45</v>
      </c>
      <c r="B43" s="6">
        <v>-35085843</v>
      </c>
      <c r="C43" s="6">
        <v>-85218103</v>
      </c>
      <c r="D43" s="23">
        <v>-84744282</v>
      </c>
      <c r="E43" s="24">
        <v>-79350479</v>
      </c>
      <c r="F43" s="6">
        <v>-107274842</v>
      </c>
      <c r="G43" s="25">
        <v>-107274842</v>
      </c>
      <c r="H43" s="26">
        <v>-82251996</v>
      </c>
      <c r="I43" s="24">
        <v>-91161912</v>
      </c>
      <c r="J43" s="6">
        <v>-93227619</v>
      </c>
      <c r="K43" s="25">
        <v>-91409972</v>
      </c>
    </row>
    <row r="44" spans="1:11" ht="13.5">
      <c r="A44" s="22" t="s">
        <v>46</v>
      </c>
      <c r="B44" s="6">
        <v>99758307</v>
      </c>
      <c r="C44" s="6">
        <v>-6785431</v>
      </c>
      <c r="D44" s="23">
        <v>-5326298</v>
      </c>
      <c r="E44" s="24">
        <v>-3247406</v>
      </c>
      <c r="F44" s="6">
        <v>-3287944</v>
      </c>
      <c r="G44" s="25">
        <v>-3287944</v>
      </c>
      <c r="H44" s="26">
        <v>-2373135</v>
      </c>
      <c r="I44" s="24">
        <v>3343146</v>
      </c>
      <c r="J44" s="6">
        <v>12904233</v>
      </c>
      <c r="K44" s="25">
        <v>17316489</v>
      </c>
    </row>
    <row r="45" spans="1:11" ht="13.5">
      <c r="A45" s="34" t="s">
        <v>47</v>
      </c>
      <c r="B45" s="7">
        <v>219210800</v>
      </c>
      <c r="C45" s="7">
        <v>210129184</v>
      </c>
      <c r="D45" s="64">
        <v>222995161</v>
      </c>
      <c r="E45" s="65">
        <v>177980403</v>
      </c>
      <c r="F45" s="7">
        <v>188122680</v>
      </c>
      <c r="G45" s="66">
        <v>188122680</v>
      </c>
      <c r="H45" s="67">
        <v>123410387</v>
      </c>
      <c r="I45" s="65">
        <v>182619474</v>
      </c>
      <c r="J45" s="7">
        <v>202758495</v>
      </c>
      <c r="K45" s="66">
        <v>248228040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219210799</v>
      </c>
      <c r="C48" s="6">
        <v>210129183</v>
      </c>
      <c r="D48" s="23">
        <v>222994961</v>
      </c>
      <c r="E48" s="24">
        <v>177980396</v>
      </c>
      <c r="F48" s="6">
        <v>188122674</v>
      </c>
      <c r="G48" s="25">
        <v>188122674</v>
      </c>
      <c r="H48" s="26">
        <v>-3299225</v>
      </c>
      <c r="I48" s="24">
        <v>182619479</v>
      </c>
      <c r="J48" s="6">
        <v>202758500</v>
      </c>
      <c r="K48" s="25">
        <v>248228046</v>
      </c>
    </row>
    <row r="49" spans="1:11" ht="13.5">
      <c r="A49" s="22" t="s">
        <v>50</v>
      </c>
      <c r="B49" s="6">
        <f>+B75</f>
        <v>110841691.66621256</v>
      </c>
      <c r="C49" s="6">
        <f aca="true" t="shared" si="6" ref="C49:K49">+C75</f>
        <v>89911749.73737484</v>
      </c>
      <c r="D49" s="23">
        <f t="shared" si="6"/>
        <v>88134119.6401009</v>
      </c>
      <c r="E49" s="24">
        <f t="shared" si="6"/>
        <v>22630815.20320084</v>
      </c>
      <c r="F49" s="6">
        <f t="shared" si="6"/>
        <v>97889899.01133773</v>
      </c>
      <c r="G49" s="25">
        <f t="shared" si="6"/>
        <v>97889899.01133773</v>
      </c>
      <c r="H49" s="26">
        <f t="shared" si="6"/>
        <v>108975686</v>
      </c>
      <c r="I49" s="24">
        <f t="shared" si="6"/>
        <v>113196556.37745836</v>
      </c>
      <c r="J49" s="6">
        <f t="shared" si="6"/>
        <v>135193842.92942995</v>
      </c>
      <c r="K49" s="25">
        <f t="shared" si="6"/>
        <v>164870162.81913453</v>
      </c>
    </row>
    <row r="50" spans="1:11" ht="13.5">
      <c r="A50" s="34" t="s">
        <v>51</v>
      </c>
      <c r="B50" s="7">
        <f>+B48-B49</f>
        <v>108369107.33378744</v>
      </c>
      <c r="C50" s="7">
        <f aca="true" t="shared" si="7" ref="C50:K50">+C48-C49</f>
        <v>120217433.26262516</v>
      </c>
      <c r="D50" s="64">
        <f t="shared" si="7"/>
        <v>134860841.3598991</v>
      </c>
      <c r="E50" s="65">
        <f t="shared" si="7"/>
        <v>155349580.79679915</v>
      </c>
      <c r="F50" s="7">
        <f t="shared" si="7"/>
        <v>90232774.98866227</v>
      </c>
      <c r="G50" s="66">
        <f t="shared" si="7"/>
        <v>90232774.98866227</v>
      </c>
      <c r="H50" s="67">
        <f t="shared" si="7"/>
        <v>-112274911</v>
      </c>
      <c r="I50" s="65">
        <f t="shared" si="7"/>
        <v>69422922.62254164</v>
      </c>
      <c r="J50" s="7">
        <f t="shared" si="7"/>
        <v>67564657.07057005</v>
      </c>
      <c r="K50" s="66">
        <f t="shared" si="7"/>
        <v>83357883.18086547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1772064491</v>
      </c>
      <c r="C53" s="6">
        <v>1781801161</v>
      </c>
      <c r="D53" s="23">
        <v>1791598555</v>
      </c>
      <c r="E53" s="24">
        <v>1799083442</v>
      </c>
      <c r="F53" s="6">
        <v>1825505178</v>
      </c>
      <c r="G53" s="25">
        <v>1825505178</v>
      </c>
      <c r="H53" s="26">
        <v>1718009470</v>
      </c>
      <c r="I53" s="24">
        <v>1832170962</v>
      </c>
      <c r="J53" s="6">
        <v>1838262682</v>
      </c>
      <c r="K53" s="25">
        <v>1840640185</v>
      </c>
    </row>
    <row r="54" spans="1:11" ht="13.5">
      <c r="A54" s="22" t="s">
        <v>104</v>
      </c>
      <c r="B54" s="6">
        <v>66495827</v>
      </c>
      <c r="C54" s="6">
        <v>74918822</v>
      </c>
      <c r="D54" s="23">
        <v>69939409</v>
      </c>
      <c r="E54" s="24">
        <v>76644995</v>
      </c>
      <c r="F54" s="6">
        <v>76644995</v>
      </c>
      <c r="G54" s="25">
        <v>76644995</v>
      </c>
      <c r="H54" s="26">
        <v>0</v>
      </c>
      <c r="I54" s="24">
        <v>78875761</v>
      </c>
      <c r="J54" s="6">
        <v>85107685</v>
      </c>
      <c r="K54" s="25">
        <v>86892218</v>
      </c>
    </row>
    <row r="55" spans="1:11" ht="13.5">
      <c r="A55" s="22" t="s">
        <v>54</v>
      </c>
      <c r="B55" s="6">
        <v>107848085</v>
      </c>
      <c r="C55" s="6">
        <v>75791419</v>
      </c>
      <c r="D55" s="23">
        <v>56096565</v>
      </c>
      <c r="E55" s="24">
        <v>65265500</v>
      </c>
      <c r="F55" s="6">
        <v>66060499</v>
      </c>
      <c r="G55" s="25">
        <v>66060499</v>
      </c>
      <c r="H55" s="26">
        <v>0</v>
      </c>
      <c r="I55" s="24">
        <v>39194000</v>
      </c>
      <c r="J55" s="6">
        <v>45895200</v>
      </c>
      <c r="K55" s="25">
        <v>41832300</v>
      </c>
    </row>
    <row r="56" spans="1:11" ht="13.5">
      <c r="A56" s="22" t="s">
        <v>55</v>
      </c>
      <c r="B56" s="6">
        <v>15440406</v>
      </c>
      <c r="C56" s="6">
        <v>15695584</v>
      </c>
      <c r="D56" s="23">
        <v>17023949</v>
      </c>
      <c r="E56" s="24">
        <v>20208385</v>
      </c>
      <c r="F56" s="6">
        <v>20788215</v>
      </c>
      <c r="G56" s="25">
        <v>20788215</v>
      </c>
      <c r="H56" s="26">
        <v>0</v>
      </c>
      <c r="I56" s="24">
        <v>20558700</v>
      </c>
      <c r="J56" s="6">
        <v>21810508</v>
      </c>
      <c r="K56" s="25">
        <v>23036403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1169284</v>
      </c>
      <c r="C59" s="6">
        <v>1373180</v>
      </c>
      <c r="D59" s="23">
        <v>1700879</v>
      </c>
      <c r="E59" s="24">
        <v>1941000</v>
      </c>
      <c r="F59" s="6">
        <v>1941000</v>
      </c>
      <c r="G59" s="25">
        <v>1941000</v>
      </c>
      <c r="H59" s="26">
        <v>1941000</v>
      </c>
      <c r="I59" s="24">
        <v>2758182</v>
      </c>
      <c r="J59" s="6">
        <v>3056453</v>
      </c>
      <c r="K59" s="25">
        <v>3399108</v>
      </c>
    </row>
    <row r="60" spans="1:11" ht="13.5">
      <c r="A60" s="33" t="s">
        <v>58</v>
      </c>
      <c r="B60" s="6">
        <v>18750509</v>
      </c>
      <c r="C60" s="6">
        <v>20887704</v>
      </c>
      <c r="D60" s="23">
        <v>25253274</v>
      </c>
      <c r="E60" s="24">
        <v>28564305</v>
      </c>
      <c r="F60" s="6">
        <v>28564305</v>
      </c>
      <c r="G60" s="25">
        <v>28564305</v>
      </c>
      <c r="H60" s="26">
        <v>28564305</v>
      </c>
      <c r="I60" s="24">
        <v>40378226</v>
      </c>
      <c r="J60" s="6">
        <v>44864171</v>
      </c>
      <c r="K60" s="25">
        <v>49985470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2744</v>
      </c>
      <c r="C64" s="92">
        <v>1398</v>
      </c>
      <c r="D64" s="93">
        <v>1758</v>
      </c>
      <c r="E64" s="91">
        <v>1838</v>
      </c>
      <c r="F64" s="92">
        <v>1838</v>
      </c>
      <c r="G64" s="93">
        <v>1838</v>
      </c>
      <c r="H64" s="94">
        <v>1838</v>
      </c>
      <c r="I64" s="91">
        <v>1767</v>
      </c>
      <c r="J64" s="92">
        <v>1767</v>
      </c>
      <c r="K64" s="93">
        <v>1767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0.997438086282816</v>
      </c>
      <c r="C70" s="5">
        <f aca="true" t="shared" si="8" ref="C70:K70">IF(ISERROR(C71/C72),0,(C71/C72))</f>
        <v>0.9932806247099123</v>
      </c>
      <c r="D70" s="5">
        <f t="shared" si="8"/>
        <v>0.9923142418895039</v>
      </c>
      <c r="E70" s="5">
        <f t="shared" si="8"/>
        <v>0.947909317975335</v>
      </c>
      <c r="F70" s="5">
        <f t="shared" si="8"/>
        <v>0.923363684574789</v>
      </c>
      <c r="G70" s="5">
        <f t="shared" si="8"/>
        <v>0.923363684574789</v>
      </c>
      <c r="H70" s="5">
        <f t="shared" si="8"/>
        <v>0</v>
      </c>
      <c r="I70" s="5">
        <f t="shared" si="8"/>
        <v>0.9148677211343208</v>
      </c>
      <c r="J70" s="5">
        <f t="shared" si="8"/>
        <v>0.9177130514706989</v>
      </c>
      <c r="K70" s="5">
        <f t="shared" si="8"/>
        <v>0.9205317297255675</v>
      </c>
    </row>
    <row r="71" spans="1:11" ht="12.75" hidden="1">
      <c r="A71" s="1" t="s">
        <v>110</v>
      </c>
      <c r="B71" s="1">
        <f>+B83</f>
        <v>299390229</v>
      </c>
      <c r="C71" s="1">
        <f aca="true" t="shared" si="9" ref="C71:K71">+C83</f>
        <v>332539289</v>
      </c>
      <c r="D71" s="1">
        <f t="shared" si="9"/>
        <v>373327442</v>
      </c>
      <c r="E71" s="1">
        <f t="shared" si="9"/>
        <v>353204785</v>
      </c>
      <c r="F71" s="1">
        <f t="shared" si="9"/>
        <v>351853901</v>
      </c>
      <c r="G71" s="1">
        <f t="shared" si="9"/>
        <v>351853901</v>
      </c>
      <c r="H71" s="1">
        <f t="shared" si="9"/>
        <v>763607056</v>
      </c>
      <c r="I71" s="1">
        <f t="shared" si="9"/>
        <v>389304106</v>
      </c>
      <c r="J71" s="1">
        <f t="shared" si="9"/>
        <v>428321497</v>
      </c>
      <c r="K71" s="1">
        <f t="shared" si="9"/>
        <v>472932271</v>
      </c>
    </row>
    <row r="72" spans="1:11" ht="12.75" hidden="1">
      <c r="A72" s="1" t="s">
        <v>111</v>
      </c>
      <c r="B72" s="1">
        <f>+B77</f>
        <v>300159211</v>
      </c>
      <c r="C72" s="1">
        <f aca="true" t="shared" si="10" ref="C72:K72">+C77</f>
        <v>334788861</v>
      </c>
      <c r="D72" s="1">
        <f t="shared" si="10"/>
        <v>376218970</v>
      </c>
      <c r="E72" s="1">
        <f t="shared" si="10"/>
        <v>372614530</v>
      </c>
      <c r="F72" s="1">
        <f t="shared" si="10"/>
        <v>381056681</v>
      </c>
      <c r="G72" s="1">
        <f t="shared" si="10"/>
        <v>381056681</v>
      </c>
      <c r="H72" s="1">
        <f t="shared" si="10"/>
        <v>0</v>
      </c>
      <c r="I72" s="1">
        <f t="shared" si="10"/>
        <v>425530486</v>
      </c>
      <c r="J72" s="1">
        <f t="shared" si="10"/>
        <v>466727041</v>
      </c>
      <c r="K72" s="1">
        <f t="shared" si="10"/>
        <v>513759880</v>
      </c>
    </row>
    <row r="73" spans="1:11" ht="12.75" hidden="1">
      <c r="A73" s="1" t="s">
        <v>112</v>
      </c>
      <c r="B73" s="1">
        <f>+B74</f>
        <v>3380497.166666667</v>
      </c>
      <c r="C73" s="1">
        <f aca="true" t="shared" si="11" ref="C73:K73">+(C78+C80+C81+C82)-(B78+B80+B81+B82)</f>
        <v>1961351</v>
      </c>
      <c r="D73" s="1">
        <f t="shared" si="11"/>
        <v>8156480</v>
      </c>
      <c r="E73" s="1">
        <f t="shared" si="11"/>
        <v>5836732</v>
      </c>
      <c r="F73" s="1">
        <f>+(F78+F80+F81+F82)-(D78+D80+D81+D82)</f>
        <v>-293604</v>
      </c>
      <c r="G73" s="1">
        <f>+(G78+G80+G81+G82)-(D78+D80+D81+D82)</f>
        <v>-293604</v>
      </c>
      <c r="H73" s="1">
        <f>+(H78+H80+H81+H82)-(D78+D80+D81+D82)</f>
        <v>-52366902</v>
      </c>
      <c r="I73" s="1">
        <f>+(I78+I80+I81+I82)-(E78+E80+E81+E82)</f>
        <v>-5591746</v>
      </c>
      <c r="J73" s="1">
        <f t="shared" si="11"/>
        <v>942319</v>
      </c>
      <c r="K73" s="1">
        <f t="shared" si="11"/>
        <v>1648940</v>
      </c>
    </row>
    <row r="74" spans="1:11" ht="12.75" hidden="1">
      <c r="A74" s="1" t="s">
        <v>113</v>
      </c>
      <c r="B74" s="1">
        <f>+TREND(C74:E74)</f>
        <v>3380497.166666667</v>
      </c>
      <c r="C74" s="1">
        <f>+C73</f>
        <v>1961351</v>
      </c>
      <c r="D74" s="1">
        <f aca="true" t="shared" si="12" ref="D74:K74">+D73</f>
        <v>8156480</v>
      </c>
      <c r="E74" s="1">
        <f t="shared" si="12"/>
        <v>5836732</v>
      </c>
      <c r="F74" s="1">
        <f t="shared" si="12"/>
        <v>-293604</v>
      </c>
      <c r="G74" s="1">
        <f t="shared" si="12"/>
        <v>-293604</v>
      </c>
      <c r="H74" s="1">
        <f t="shared" si="12"/>
        <v>-52366902</v>
      </c>
      <c r="I74" s="1">
        <f t="shared" si="12"/>
        <v>-5591746</v>
      </c>
      <c r="J74" s="1">
        <f t="shared" si="12"/>
        <v>942319</v>
      </c>
      <c r="K74" s="1">
        <f t="shared" si="12"/>
        <v>1648940</v>
      </c>
    </row>
    <row r="75" spans="1:11" ht="12.75" hidden="1">
      <c r="A75" s="1" t="s">
        <v>114</v>
      </c>
      <c r="B75" s="1">
        <f>+B84-(((B80+B81+B78)*B70)-B79)</f>
        <v>110841691.66621256</v>
      </c>
      <c r="C75" s="1">
        <f aca="true" t="shared" si="13" ref="C75:K75">+C84-(((C80+C81+C78)*C70)-C79)</f>
        <v>89911749.73737484</v>
      </c>
      <c r="D75" s="1">
        <f t="shared" si="13"/>
        <v>88134119.6401009</v>
      </c>
      <c r="E75" s="1">
        <f t="shared" si="13"/>
        <v>22630815.20320084</v>
      </c>
      <c r="F75" s="1">
        <f t="shared" si="13"/>
        <v>97889899.01133773</v>
      </c>
      <c r="G75" s="1">
        <f t="shared" si="13"/>
        <v>97889899.01133773</v>
      </c>
      <c r="H75" s="1">
        <f t="shared" si="13"/>
        <v>108975686</v>
      </c>
      <c r="I75" s="1">
        <f t="shared" si="13"/>
        <v>113196556.37745836</v>
      </c>
      <c r="J75" s="1">
        <f t="shared" si="13"/>
        <v>135193842.92942995</v>
      </c>
      <c r="K75" s="1">
        <f t="shared" si="13"/>
        <v>164870162.81913453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300159211</v>
      </c>
      <c r="C77" s="3">
        <v>334788861</v>
      </c>
      <c r="D77" s="3">
        <v>376218970</v>
      </c>
      <c r="E77" s="3">
        <v>372614530</v>
      </c>
      <c r="F77" s="3">
        <v>381056681</v>
      </c>
      <c r="G77" s="3">
        <v>381056681</v>
      </c>
      <c r="H77" s="3">
        <v>0</v>
      </c>
      <c r="I77" s="3">
        <v>425530486</v>
      </c>
      <c r="J77" s="3">
        <v>466727041</v>
      </c>
      <c r="K77" s="3">
        <v>513759880</v>
      </c>
    </row>
    <row r="78" spans="1:11" ht="12.75" hidden="1">
      <c r="A78" s="2" t="s">
        <v>65</v>
      </c>
      <c r="B78" s="3">
        <v>458161</v>
      </c>
      <c r="C78" s="3">
        <v>397415</v>
      </c>
      <c r="D78" s="3">
        <v>232417</v>
      </c>
      <c r="E78" s="3">
        <v>350415</v>
      </c>
      <c r="F78" s="3">
        <v>208917</v>
      </c>
      <c r="G78" s="3">
        <v>208917</v>
      </c>
      <c r="H78" s="3">
        <v>0</v>
      </c>
      <c r="I78" s="3">
        <v>185417</v>
      </c>
      <c r="J78" s="3">
        <v>161917</v>
      </c>
      <c r="K78" s="3">
        <v>138417</v>
      </c>
    </row>
    <row r="79" spans="1:11" ht="12.75" hidden="1">
      <c r="A79" s="2" t="s">
        <v>66</v>
      </c>
      <c r="B79" s="3">
        <v>46662553</v>
      </c>
      <c r="C79" s="3">
        <v>47297158</v>
      </c>
      <c r="D79" s="3">
        <v>57438161</v>
      </c>
      <c r="E79" s="3">
        <v>81768272</v>
      </c>
      <c r="F79" s="3">
        <v>62990353</v>
      </c>
      <c r="G79" s="3">
        <v>62990353</v>
      </c>
      <c r="H79" s="3">
        <v>21719697</v>
      </c>
      <c r="I79" s="3">
        <v>78308012</v>
      </c>
      <c r="J79" s="3">
        <v>101332945</v>
      </c>
      <c r="K79" s="3">
        <v>132691165</v>
      </c>
    </row>
    <row r="80" spans="1:11" ht="12.75" hidden="1">
      <c r="A80" s="2" t="s">
        <v>67</v>
      </c>
      <c r="B80" s="3">
        <v>40558946</v>
      </c>
      <c r="C80" s="3">
        <v>45845359</v>
      </c>
      <c r="D80" s="3">
        <v>47870773</v>
      </c>
      <c r="E80" s="3">
        <v>60350190</v>
      </c>
      <c r="F80" s="3">
        <v>47598034</v>
      </c>
      <c r="G80" s="3">
        <v>47598034</v>
      </c>
      <c r="H80" s="3">
        <v>-1701511</v>
      </c>
      <c r="I80" s="3">
        <v>48160124</v>
      </c>
      <c r="J80" s="3">
        <v>49125943</v>
      </c>
      <c r="K80" s="3">
        <v>50798383</v>
      </c>
    </row>
    <row r="81" spans="1:11" ht="12.75" hidden="1">
      <c r="A81" s="2" t="s">
        <v>68</v>
      </c>
      <c r="B81" s="3">
        <v>5860610</v>
      </c>
      <c r="C81" s="3">
        <v>2595358</v>
      </c>
      <c r="D81" s="3">
        <v>8894914</v>
      </c>
      <c r="E81" s="3">
        <v>2131596</v>
      </c>
      <c r="F81" s="3">
        <v>8894914</v>
      </c>
      <c r="G81" s="3">
        <v>8894914</v>
      </c>
      <c r="H81" s="3">
        <v>6353578</v>
      </c>
      <c r="I81" s="3">
        <v>8894914</v>
      </c>
      <c r="J81" s="3">
        <v>8894914</v>
      </c>
      <c r="K81" s="3">
        <v>8894914</v>
      </c>
    </row>
    <row r="82" spans="1:11" ht="12.75" hidden="1">
      <c r="A82" s="2" t="s">
        <v>69</v>
      </c>
      <c r="B82" s="3">
        <v>23421</v>
      </c>
      <c r="C82" s="3">
        <v>24357</v>
      </c>
      <c r="D82" s="3">
        <v>20865</v>
      </c>
      <c r="E82" s="3">
        <v>23500</v>
      </c>
      <c r="F82" s="3">
        <v>23500</v>
      </c>
      <c r="G82" s="3">
        <v>23500</v>
      </c>
      <c r="H82" s="3">
        <v>0</v>
      </c>
      <c r="I82" s="3">
        <v>23500</v>
      </c>
      <c r="J82" s="3">
        <v>23500</v>
      </c>
      <c r="K82" s="3">
        <v>23500</v>
      </c>
    </row>
    <row r="83" spans="1:11" ht="12.75" hidden="1">
      <c r="A83" s="2" t="s">
        <v>70</v>
      </c>
      <c r="B83" s="3">
        <v>299390229</v>
      </c>
      <c r="C83" s="3">
        <v>332539289</v>
      </c>
      <c r="D83" s="3">
        <v>373327442</v>
      </c>
      <c r="E83" s="3">
        <v>353204785</v>
      </c>
      <c r="F83" s="3">
        <v>351853901</v>
      </c>
      <c r="G83" s="3">
        <v>351853901</v>
      </c>
      <c r="H83" s="3">
        <v>763607056</v>
      </c>
      <c r="I83" s="3">
        <v>389304106</v>
      </c>
      <c r="J83" s="3">
        <v>428321497</v>
      </c>
      <c r="K83" s="3">
        <v>472932271</v>
      </c>
    </row>
    <row r="84" spans="1:11" ht="12.75" hidden="1">
      <c r="A84" s="2" t="s">
        <v>71</v>
      </c>
      <c r="B84" s="3">
        <v>110936759</v>
      </c>
      <c r="C84" s="3">
        <v>91124562</v>
      </c>
      <c r="D84" s="3">
        <v>87255989</v>
      </c>
      <c r="E84" s="3">
        <v>421772</v>
      </c>
      <c r="F84" s="3">
        <v>87255989</v>
      </c>
      <c r="G84" s="3">
        <v>87255989</v>
      </c>
      <c r="H84" s="3">
        <v>87255989</v>
      </c>
      <c r="I84" s="3">
        <v>87255989</v>
      </c>
      <c r="J84" s="3">
        <v>87255989</v>
      </c>
      <c r="K84" s="3">
        <v>87255989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80575000</v>
      </c>
      <c r="C6" s="6">
        <v>88353178</v>
      </c>
      <c r="D6" s="23">
        <v>92630348</v>
      </c>
      <c r="E6" s="24">
        <v>104278750</v>
      </c>
      <c r="F6" s="6">
        <v>97378880</v>
      </c>
      <c r="G6" s="25">
        <v>97378880</v>
      </c>
      <c r="H6" s="26">
        <v>0</v>
      </c>
      <c r="I6" s="24">
        <v>110707800</v>
      </c>
      <c r="J6" s="6">
        <v>121243190</v>
      </c>
      <c r="K6" s="25">
        <v>122055360</v>
      </c>
    </row>
    <row r="7" spans="1:11" ht="13.5">
      <c r="A7" s="22" t="s">
        <v>19</v>
      </c>
      <c r="B7" s="6">
        <v>8076000</v>
      </c>
      <c r="C7" s="6">
        <v>8898704</v>
      </c>
      <c r="D7" s="23">
        <v>10024930</v>
      </c>
      <c r="E7" s="24">
        <v>8250000</v>
      </c>
      <c r="F7" s="6">
        <v>8250000</v>
      </c>
      <c r="G7" s="25">
        <v>8250000</v>
      </c>
      <c r="H7" s="26">
        <v>0</v>
      </c>
      <c r="I7" s="24">
        <v>8250000</v>
      </c>
      <c r="J7" s="6">
        <v>8662500</v>
      </c>
      <c r="K7" s="25">
        <v>9095630</v>
      </c>
    </row>
    <row r="8" spans="1:11" ht="13.5">
      <c r="A8" s="22" t="s">
        <v>20</v>
      </c>
      <c r="B8" s="6">
        <v>78036919</v>
      </c>
      <c r="C8" s="6">
        <v>75641073</v>
      </c>
      <c r="D8" s="23">
        <v>77567471</v>
      </c>
      <c r="E8" s="24">
        <v>81632000</v>
      </c>
      <c r="F8" s="6">
        <v>80646840</v>
      </c>
      <c r="G8" s="25">
        <v>80646840</v>
      </c>
      <c r="H8" s="26">
        <v>0</v>
      </c>
      <c r="I8" s="24">
        <v>86057000</v>
      </c>
      <c r="J8" s="6">
        <v>87100000</v>
      </c>
      <c r="K8" s="25">
        <v>88785000</v>
      </c>
    </row>
    <row r="9" spans="1:11" ht="13.5">
      <c r="A9" s="22" t="s">
        <v>21</v>
      </c>
      <c r="B9" s="6">
        <v>80124827</v>
      </c>
      <c r="C9" s="6">
        <v>77573480</v>
      </c>
      <c r="D9" s="23">
        <v>118655099</v>
      </c>
      <c r="E9" s="24">
        <v>88113320</v>
      </c>
      <c r="F9" s="6">
        <v>127761070</v>
      </c>
      <c r="G9" s="25">
        <v>127761070</v>
      </c>
      <c r="H9" s="26">
        <v>0</v>
      </c>
      <c r="I9" s="24">
        <v>133684160</v>
      </c>
      <c r="J9" s="6">
        <v>98006450</v>
      </c>
      <c r="K9" s="25">
        <v>102974080</v>
      </c>
    </row>
    <row r="10" spans="1:11" ht="25.5">
      <c r="A10" s="27" t="s">
        <v>103</v>
      </c>
      <c r="B10" s="28">
        <f>SUM(B5:B9)</f>
        <v>246812746</v>
      </c>
      <c r="C10" s="29">
        <f aca="true" t="shared" si="0" ref="C10:K10">SUM(C5:C9)</f>
        <v>250466435</v>
      </c>
      <c r="D10" s="30">
        <f t="shared" si="0"/>
        <v>298877848</v>
      </c>
      <c r="E10" s="28">
        <f t="shared" si="0"/>
        <v>282274070</v>
      </c>
      <c r="F10" s="29">
        <f t="shared" si="0"/>
        <v>314036790</v>
      </c>
      <c r="G10" s="31">
        <f t="shared" si="0"/>
        <v>314036790</v>
      </c>
      <c r="H10" s="32">
        <f t="shared" si="0"/>
        <v>0</v>
      </c>
      <c r="I10" s="28">
        <f t="shared" si="0"/>
        <v>338698960</v>
      </c>
      <c r="J10" s="29">
        <f t="shared" si="0"/>
        <v>315012140</v>
      </c>
      <c r="K10" s="31">
        <f t="shared" si="0"/>
        <v>322910070</v>
      </c>
    </row>
    <row r="11" spans="1:11" ht="13.5">
      <c r="A11" s="22" t="s">
        <v>22</v>
      </c>
      <c r="B11" s="6">
        <v>66184432</v>
      </c>
      <c r="C11" s="6">
        <v>110880621</v>
      </c>
      <c r="D11" s="23">
        <v>117762956</v>
      </c>
      <c r="E11" s="24">
        <v>85387340</v>
      </c>
      <c r="F11" s="6">
        <v>125908930</v>
      </c>
      <c r="G11" s="25">
        <v>125908930</v>
      </c>
      <c r="H11" s="26">
        <v>0</v>
      </c>
      <c r="I11" s="24">
        <v>154255500</v>
      </c>
      <c r="J11" s="6">
        <v>158962600</v>
      </c>
      <c r="K11" s="25">
        <v>167748760</v>
      </c>
    </row>
    <row r="12" spans="1:11" ht="13.5">
      <c r="A12" s="22" t="s">
        <v>23</v>
      </c>
      <c r="B12" s="6">
        <v>3652000</v>
      </c>
      <c r="C12" s="6">
        <v>4690543</v>
      </c>
      <c r="D12" s="23">
        <v>4907601</v>
      </c>
      <c r="E12" s="24">
        <v>4357670</v>
      </c>
      <c r="F12" s="6">
        <v>6521240</v>
      </c>
      <c r="G12" s="25">
        <v>6521240</v>
      </c>
      <c r="H12" s="26">
        <v>0</v>
      </c>
      <c r="I12" s="24">
        <v>5930970</v>
      </c>
      <c r="J12" s="6">
        <v>5224350</v>
      </c>
      <c r="K12" s="25">
        <v>5612430</v>
      </c>
    </row>
    <row r="13" spans="1:11" ht="13.5">
      <c r="A13" s="22" t="s">
        <v>104</v>
      </c>
      <c r="B13" s="6">
        <v>19526000</v>
      </c>
      <c r="C13" s="6">
        <v>12485462</v>
      </c>
      <c r="D13" s="23">
        <v>12520890</v>
      </c>
      <c r="E13" s="24">
        <v>16583820</v>
      </c>
      <c r="F13" s="6">
        <v>16583820</v>
      </c>
      <c r="G13" s="25">
        <v>16583820</v>
      </c>
      <c r="H13" s="26">
        <v>0</v>
      </c>
      <c r="I13" s="24">
        <v>14134490</v>
      </c>
      <c r="J13" s="6">
        <v>16701960</v>
      </c>
      <c r="K13" s="25">
        <v>12749920</v>
      </c>
    </row>
    <row r="14" spans="1:11" ht="13.5">
      <c r="A14" s="22" t="s">
        <v>24</v>
      </c>
      <c r="B14" s="6">
        <v>11164000</v>
      </c>
      <c r="C14" s="6">
        <v>10793408</v>
      </c>
      <c r="D14" s="23">
        <v>11726379</v>
      </c>
      <c r="E14" s="24">
        <v>11847010</v>
      </c>
      <c r="F14" s="6">
        <v>11847010</v>
      </c>
      <c r="G14" s="25">
        <v>11847010</v>
      </c>
      <c r="H14" s="26">
        <v>0</v>
      </c>
      <c r="I14" s="24">
        <v>10663900</v>
      </c>
      <c r="J14" s="6">
        <v>9298640</v>
      </c>
      <c r="K14" s="25">
        <v>7777500</v>
      </c>
    </row>
    <row r="15" spans="1:11" ht="13.5">
      <c r="A15" s="22" t="s">
        <v>25</v>
      </c>
      <c r="B15" s="6">
        <v>28769782</v>
      </c>
      <c r="C15" s="6">
        <v>34601091</v>
      </c>
      <c r="D15" s="23">
        <v>52654913</v>
      </c>
      <c r="E15" s="24">
        <v>81759300</v>
      </c>
      <c r="F15" s="6">
        <v>68855020</v>
      </c>
      <c r="G15" s="25">
        <v>68855020</v>
      </c>
      <c r="H15" s="26">
        <v>0</v>
      </c>
      <c r="I15" s="24">
        <v>51416900</v>
      </c>
      <c r="J15" s="6">
        <v>34511390</v>
      </c>
      <c r="K15" s="25">
        <v>37028020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152915218</v>
      </c>
      <c r="C17" s="6">
        <v>77577521</v>
      </c>
      <c r="D17" s="23">
        <v>67933335</v>
      </c>
      <c r="E17" s="24">
        <v>84738110</v>
      </c>
      <c r="F17" s="6">
        <v>83139940</v>
      </c>
      <c r="G17" s="25">
        <v>83139940</v>
      </c>
      <c r="H17" s="26">
        <v>0</v>
      </c>
      <c r="I17" s="24">
        <v>96179760</v>
      </c>
      <c r="J17" s="6">
        <v>90274240</v>
      </c>
      <c r="K17" s="25">
        <v>91559350</v>
      </c>
    </row>
    <row r="18" spans="1:11" ht="13.5">
      <c r="A18" s="34" t="s">
        <v>28</v>
      </c>
      <c r="B18" s="35">
        <f>SUM(B11:B17)</f>
        <v>282211432</v>
      </c>
      <c r="C18" s="36">
        <f aca="true" t="shared" si="1" ref="C18:K18">SUM(C11:C17)</f>
        <v>251028646</v>
      </c>
      <c r="D18" s="37">
        <f t="shared" si="1"/>
        <v>267506074</v>
      </c>
      <c r="E18" s="35">
        <f t="shared" si="1"/>
        <v>284673250</v>
      </c>
      <c r="F18" s="36">
        <f t="shared" si="1"/>
        <v>312855960</v>
      </c>
      <c r="G18" s="38">
        <f t="shared" si="1"/>
        <v>312855960</v>
      </c>
      <c r="H18" s="39">
        <f t="shared" si="1"/>
        <v>0</v>
      </c>
      <c r="I18" s="35">
        <f t="shared" si="1"/>
        <v>332581520</v>
      </c>
      <c r="J18" s="36">
        <f t="shared" si="1"/>
        <v>314973180</v>
      </c>
      <c r="K18" s="38">
        <f t="shared" si="1"/>
        <v>322475980</v>
      </c>
    </row>
    <row r="19" spans="1:11" ht="13.5">
      <c r="A19" s="34" t="s">
        <v>29</v>
      </c>
      <c r="B19" s="40">
        <f>+B10-B18</f>
        <v>-35398686</v>
      </c>
      <c r="C19" s="41">
        <f aca="true" t="shared" si="2" ref="C19:K19">+C10-C18</f>
        <v>-562211</v>
      </c>
      <c r="D19" s="42">
        <f t="shared" si="2"/>
        <v>31371774</v>
      </c>
      <c r="E19" s="40">
        <f t="shared" si="2"/>
        <v>-2399180</v>
      </c>
      <c r="F19" s="41">
        <f t="shared" si="2"/>
        <v>1180830</v>
      </c>
      <c r="G19" s="43">
        <f t="shared" si="2"/>
        <v>1180830</v>
      </c>
      <c r="H19" s="44">
        <f t="shared" si="2"/>
        <v>0</v>
      </c>
      <c r="I19" s="40">
        <f t="shared" si="2"/>
        <v>6117440</v>
      </c>
      <c r="J19" s="41">
        <f t="shared" si="2"/>
        <v>38960</v>
      </c>
      <c r="K19" s="43">
        <f t="shared" si="2"/>
        <v>434090</v>
      </c>
    </row>
    <row r="20" spans="1:11" ht="13.5">
      <c r="A20" s="22" t="s">
        <v>30</v>
      </c>
      <c r="B20" s="24">
        <v>0</v>
      </c>
      <c r="C20" s="6">
        <v>6420683</v>
      </c>
      <c r="D20" s="23">
        <v>10304661</v>
      </c>
      <c r="E20" s="24">
        <v>33500000</v>
      </c>
      <c r="F20" s="6">
        <v>3256700</v>
      </c>
      <c r="G20" s="25">
        <v>3256700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-35398686</v>
      </c>
      <c r="C22" s="52">
        <f aca="true" t="shared" si="3" ref="C22:K22">SUM(C19:C21)</f>
        <v>5858472</v>
      </c>
      <c r="D22" s="53">
        <f t="shared" si="3"/>
        <v>41676435</v>
      </c>
      <c r="E22" s="51">
        <f t="shared" si="3"/>
        <v>31100820</v>
      </c>
      <c r="F22" s="52">
        <f t="shared" si="3"/>
        <v>4437530</v>
      </c>
      <c r="G22" s="54">
        <f t="shared" si="3"/>
        <v>4437530</v>
      </c>
      <c r="H22" s="55">
        <f t="shared" si="3"/>
        <v>0</v>
      </c>
      <c r="I22" s="51">
        <f t="shared" si="3"/>
        <v>6117440</v>
      </c>
      <c r="J22" s="52">
        <f t="shared" si="3"/>
        <v>38960</v>
      </c>
      <c r="K22" s="54">
        <f t="shared" si="3"/>
        <v>434090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-35398686</v>
      </c>
      <c r="C24" s="41">
        <f aca="true" t="shared" si="4" ref="C24:K24">SUM(C22:C23)</f>
        <v>5858472</v>
      </c>
      <c r="D24" s="42">
        <f t="shared" si="4"/>
        <v>41676435</v>
      </c>
      <c r="E24" s="40">
        <f t="shared" si="4"/>
        <v>31100820</v>
      </c>
      <c r="F24" s="41">
        <f t="shared" si="4"/>
        <v>4437530</v>
      </c>
      <c r="G24" s="43">
        <f t="shared" si="4"/>
        <v>4437530</v>
      </c>
      <c r="H24" s="44">
        <f t="shared" si="4"/>
        <v>0</v>
      </c>
      <c r="I24" s="40">
        <f t="shared" si="4"/>
        <v>6117440</v>
      </c>
      <c r="J24" s="41">
        <f t="shared" si="4"/>
        <v>38960</v>
      </c>
      <c r="K24" s="43">
        <f t="shared" si="4"/>
        <v>434090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31671592</v>
      </c>
      <c r="C27" s="7">
        <v>45727505</v>
      </c>
      <c r="D27" s="64">
        <v>18133932</v>
      </c>
      <c r="E27" s="65">
        <v>47993000</v>
      </c>
      <c r="F27" s="7">
        <v>16163700</v>
      </c>
      <c r="G27" s="66">
        <v>16163700</v>
      </c>
      <c r="H27" s="67">
        <v>0</v>
      </c>
      <c r="I27" s="65">
        <v>8315000</v>
      </c>
      <c r="J27" s="7">
        <v>10651000</v>
      </c>
      <c r="K27" s="66">
        <v>8275000</v>
      </c>
    </row>
    <row r="28" spans="1:11" ht="13.5">
      <c r="A28" s="68" t="s">
        <v>30</v>
      </c>
      <c r="B28" s="6">
        <v>0</v>
      </c>
      <c r="C28" s="6">
        <v>6420683</v>
      </c>
      <c r="D28" s="23">
        <v>10304661</v>
      </c>
      <c r="E28" s="24">
        <v>33500000</v>
      </c>
      <c r="F28" s="6">
        <v>3256700</v>
      </c>
      <c r="G28" s="25">
        <v>3256700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108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25678780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31671592</v>
      </c>
      <c r="C31" s="6">
        <v>13628043</v>
      </c>
      <c r="D31" s="23">
        <v>7829271</v>
      </c>
      <c r="E31" s="24">
        <v>14493000</v>
      </c>
      <c r="F31" s="6">
        <v>12907000</v>
      </c>
      <c r="G31" s="25">
        <v>12907000</v>
      </c>
      <c r="H31" s="26">
        <v>0</v>
      </c>
      <c r="I31" s="24">
        <v>8315000</v>
      </c>
      <c r="J31" s="6">
        <v>10651000</v>
      </c>
      <c r="K31" s="25">
        <v>8275000</v>
      </c>
    </row>
    <row r="32" spans="1:11" ht="13.5">
      <c r="A32" s="34" t="s">
        <v>36</v>
      </c>
      <c r="B32" s="7">
        <f>SUM(B28:B31)</f>
        <v>31671592</v>
      </c>
      <c r="C32" s="7">
        <f aca="true" t="shared" si="5" ref="C32:K32">SUM(C28:C31)</f>
        <v>45727506</v>
      </c>
      <c r="D32" s="64">
        <f t="shared" si="5"/>
        <v>18133932</v>
      </c>
      <c r="E32" s="65">
        <f t="shared" si="5"/>
        <v>47993000</v>
      </c>
      <c r="F32" s="7">
        <f t="shared" si="5"/>
        <v>16163700</v>
      </c>
      <c r="G32" s="66">
        <f t="shared" si="5"/>
        <v>16163700</v>
      </c>
      <c r="H32" s="67">
        <f t="shared" si="5"/>
        <v>0</v>
      </c>
      <c r="I32" s="65">
        <f t="shared" si="5"/>
        <v>8315000</v>
      </c>
      <c r="J32" s="7">
        <f t="shared" si="5"/>
        <v>10651000</v>
      </c>
      <c r="K32" s="66">
        <f t="shared" si="5"/>
        <v>8275000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150763257</v>
      </c>
      <c r="C35" s="6">
        <v>178589762</v>
      </c>
      <c r="D35" s="23">
        <v>190689427</v>
      </c>
      <c r="E35" s="24">
        <v>181348978</v>
      </c>
      <c r="F35" s="6">
        <v>186514725</v>
      </c>
      <c r="G35" s="25">
        <v>186514725</v>
      </c>
      <c r="H35" s="26">
        <v>213207882</v>
      </c>
      <c r="I35" s="24">
        <v>178022204</v>
      </c>
      <c r="J35" s="6">
        <v>174515128</v>
      </c>
      <c r="K35" s="25">
        <v>171857947</v>
      </c>
    </row>
    <row r="36" spans="1:11" ht="13.5">
      <c r="A36" s="22" t="s">
        <v>39</v>
      </c>
      <c r="B36" s="6">
        <v>317179741</v>
      </c>
      <c r="C36" s="6">
        <v>351132355</v>
      </c>
      <c r="D36" s="23">
        <v>356137038</v>
      </c>
      <c r="E36" s="24">
        <v>365611296</v>
      </c>
      <c r="F36" s="6">
        <v>333781996</v>
      </c>
      <c r="G36" s="25">
        <v>333781996</v>
      </c>
      <c r="H36" s="26">
        <v>359937953</v>
      </c>
      <c r="I36" s="24">
        <v>350081566</v>
      </c>
      <c r="J36" s="6">
        <v>346723235</v>
      </c>
      <c r="K36" s="25">
        <v>336976057</v>
      </c>
    </row>
    <row r="37" spans="1:11" ht="13.5">
      <c r="A37" s="22" t="s">
        <v>40</v>
      </c>
      <c r="B37" s="6">
        <v>39841408</v>
      </c>
      <c r="C37" s="6">
        <v>42313476</v>
      </c>
      <c r="D37" s="23">
        <v>43342764</v>
      </c>
      <c r="E37" s="24">
        <v>37649271</v>
      </c>
      <c r="F37" s="6">
        <v>37648967</v>
      </c>
      <c r="G37" s="25">
        <v>37648967</v>
      </c>
      <c r="H37" s="26">
        <v>16222659</v>
      </c>
      <c r="I37" s="24">
        <v>35635056</v>
      </c>
      <c r="J37" s="6">
        <v>30484677</v>
      </c>
      <c r="K37" s="25">
        <v>34547646</v>
      </c>
    </row>
    <row r="38" spans="1:11" ht="13.5">
      <c r="A38" s="22" t="s">
        <v>41</v>
      </c>
      <c r="B38" s="6">
        <v>137331474</v>
      </c>
      <c r="C38" s="6">
        <v>175412677</v>
      </c>
      <c r="D38" s="23">
        <v>148797897</v>
      </c>
      <c r="E38" s="24">
        <v>155800898</v>
      </c>
      <c r="F38" s="6">
        <v>155800898</v>
      </c>
      <c r="G38" s="25">
        <v>155800898</v>
      </c>
      <c r="H38" s="26">
        <v>148516034</v>
      </c>
      <c r="I38" s="24">
        <v>143353822</v>
      </c>
      <c r="J38" s="6">
        <v>141600333</v>
      </c>
      <c r="K38" s="25">
        <v>124698915</v>
      </c>
    </row>
    <row r="39" spans="1:11" ht="13.5">
      <c r="A39" s="22" t="s">
        <v>42</v>
      </c>
      <c r="B39" s="6">
        <v>290770116</v>
      </c>
      <c r="C39" s="6">
        <v>311995964</v>
      </c>
      <c r="D39" s="23">
        <v>354685804</v>
      </c>
      <c r="E39" s="24">
        <v>353510105</v>
      </c>
      <c r="F39" s="6">
        <v>326846856</v>
      </c>
      <c r="G39" s="25">
        <v>326846856</v>
      </c>
      <c r="H39" s="26">
        <v>408407142</v>
      </c>
      <c r="I39" s="24">
        <v>349114892</v>
      </c>
      <c r="J39" s="6">
        <v>349153353</v>
      </c>
      <c r="K39" s="25">
        <v>349587443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-14106254</v>
      </c>
      <c r="C42" s="6">
        <v>49897346</v>
      </c>
      <c r="D42" s="23">
        <v>39796656</v>
      </c>
      <c r="E42" s="24">
        <v>47684990</v>
      </c>
      <c r="F42" s="6">
        <v>21021349</v>
      </c>
      <c r="G42" s="25">
        <v>21021349</v>
      </c>
      <c r="H42" s="26">
        <v>28254559</v>
      </c>
      <c r="I42" s="24">
        <v>21001930</v>
      </c>
      <c r="J42" s="6">
        <v>9895140</v>
      </c>
      <c r="K42" s="25">
        <v>6060950</v>
      </c>
    </row>
    <row r="43" spans="1:11" ht="13.5">
      <c r="A43" s="22" t="s">
        <v>45</v>
      </c>
      <c r="B43" s="6">
        <v>4096820</v>
      </c>
      <c r="C43" s="6">
        <v>-45481837</v>
      </c>
      <c r="D43" s="23">
        <v>-18133932</v>
      </c>
      <c r="E43" s="24">
        <v>-47993000</v>
      </c>
      <c r="F43" s="6">
        <v>-16163700</v>
      </c>
      <c r="G43" s="25">
        <v>-16163700</v>
      </c>
      <c r="H43" s="26">
        <v>-16324769</v>
      </c>
      <c r="I43" s="24">
        <v>-8315000</v>
      </c>
      <c r="J43" s="6">
        <v>-10651000</v>
      </c>
      <c r="K43" s="25">
        <v>-8275000</v>
      </c>
    </row>
    <row r="44" spans="1:11" ht="13.5">
      <c r="A44" s="22" t="s">
        <v>46</v>
      </c>
      <c r="B44" s="6">
        <v>-7074973</v>
      </c>
      <c r="C44" s="6">
        <v>20580985</v>
      </c>
      <c r="D44" s="23">
        <v>-11861172</v>
      </c>
      <c r="E44" s="24">
        <v>-12944313</v>
      </c>
      <c r="F44" s="6">
        <v>-12944313</v>
      </c>
      <c r="G44" s="25">
        <v>-12944313</v>
      </c>
      <c r="H44" s="26">
        <v>-12944565</v>
      </c>
      <c r="I44" s="24">
        <v>-14127443</v>
      </c>
      <c r="J44" s="6">
        <v>-15492688</v>
      </c>
      <c r="K44" s="25">
        <v>-17003568</v>
      </c>
    </row>
    <row r="45" spans="1:11" ht="13.5">
      <c r="A45" s="34" t="s">
        <v>47</v>
      </c>
      <c r="B45" s="7">
        <v>134240445</v>
      </c>
      <c r="C45" s="7">
        <v>159236940</v>
      </c>
      <c r="D45" s="64">
        <v>169038492</v>
      </c>
      <c r="E45" s="65">
        <v>168844677</v>
      </c>
      <c r="F45" s="7">
        <v>174010336</v>
      </c>
      <c r="G45" s="66">
        <v>174010336</v>
      </c>
      <c r="H45" s="67">
        <v>168023717</v>
      </c>
      <c r="I45" s="65">
        <v>167597979</v>
      </c>
      <c r="J45" s="7">
        <v>151349431</v>
      </c>
      <c r="K45" s="66">
        <v>132131813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134240446</v>
      </c>
      <c r="C48" s="6">
        <v>159236940</v>
      </c>
      <c r="D48" s="23">
        <v>169038492</v>
      </c>
      <c r="E48" s="24">
        <v>168844677</v>
      </c>
      <c r="F48" s="6">
        <v>174010687</v>
      </c>
      <c r="G48" s="25">
        <v>174010687</v>
      </c>
      <c r="H48" s="26">
        <v>198595453</v>
      </c>
      <c r="I48" s="24">
        <v>167597979</v>
      </c>
      <c r="J48" s="6">
        <v>151349431</v>
      </c>
      <c r="K48" s="25">
        <v>132131813</v>
      </c>
    </row>
    <row r="49" spans="1:11" ht="13.5">
      <c r="A49" s="22" t="s">
        <v>50</v>
      </c>
      <c r="B49" s="6">
        <f>+B75</f>
        <v>60485595.60040734</v>
      </c>
      <c r="C49" s="6">
        <f aca="true" t="shared" si="6" ref="C49:K49">+C75</f>
        <v>79672029.22192869</v>
      </c>
      <c r="D49" s="23">
        <f t="shared" si="6"/>
        <v>72342932.3014733</v>
      </c>
      <c r="E49" s="24">
        <f t="shared" si="6"/>
        <v>85666597.77886859</v>
      </c>
      <c r="F49" s="6">
        <f t="shared" si="6"/>
        <v>76751149.9242198</v>
      </c>
      <c r="G49" s="25">
        <f t="shared" si="6"/>
        <v>76751149.9242198</v>
      </c>
      <c r="H49" s="26">
        <f t="shared" si="6"/>
        <v>75207398</v>
      </c>
      <c r="I49" s="24">
        <f t="shared" si="6"/>
        <v>83390955.58856097</v>
      </c>
      <c r="J49" s="6">
        <f t="shared" si="6"/>
        <v>77874855.46175013</v>
      </c>
      <c r="K49" s="25">
        <f t="shared" si="6"/>
        <v>63970892.39881822</v>
      </c>
    </row>
    <row r="50" spans="1:11" ht="13.5">
      <c r="A50" s="34" t="s">
        <v>51</v>
      </c>
      <c r="B50" s="7">
        <f>+B48-B49</f>
        <v>73754850.39959267</v>
      </c>
      <c r="C50" s="7">
        <f aca="true" t="shared" si="7" ref="C50:K50">+C48-C49</f>
        <v>79564910.77807131</v>
      </c>
      <c r="D50" s="64">
        <f t="shared" si="7"/>
        <v>96695559.6985267</v>
      </c>
      <c r="E50" s="65">
        <f t="shared" si="7"/>
        <v>83178079.22113141</v>
      </c>
      <c r="F50" s="7">
        <f t="shared" si="7"/>
        <v>97259537.0757802</v>
      </c>
      <c r="G50" s="66">
        <f t="shared" si="7"/>
        <v>97259537.0757802</v>
      </c>
      <c r="H50" s="67">
        <f t="shared" si="7"/>
        <v>123388055</v>
      </c>
      <c r="I50" s="65">
        <f t="shared" si="7"/>
        <v>84207023.41143903</v>
      </c>
      <c r="J50" s="7">
        <f t="shared" si="7"/>
        <v>73474575.53824987</v>
      </c>
      <c r="K50" s="66">
        <f t="shared" si="7"/>
        <v>68160920.60118178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317180870</v>
      </c>
      <c r="C53" s="6">
        <v>351131594</v>
      </c>
      <c r="D53" s="23">
        <v>356136184</v>
      </c>
      <c r="E53" s="24">
        <v>365611296</v>
      </c>
      <c r="F53" s="6">
        <v>333781996</v>
      </c>
      <c r="G53" s="25">
        <v>333781996</v>
      </c>
      <c r="H53" s="26">
        <v>317618296</v>
      </c>
      <c r="I53" s="24">
        <v>350081566</v>
      </c>
      <c r="J53" s="6">
        <v>346723235</v>
      </c>
      <c r="K53" s="25">
        <v>336976056</v>
      </c>
    </row>
    <row r="54" spans="1:11" ht="13.5">
      <c r="A54" s="22" t="s">
        <v>104</v>
      </c>
      <c r="B54" s="6">
        <v>19526000</v>
      </c>
      <c r="C54" s="6">
        <v>12485462</v>
      </c>
      <c r="D54" s="23">
        <v>12520890</v>
      </c>
      <c r="E54" s="24">
        <v>16583820</v>
      </c>
      <c r="F54" s="6">
        <v>16583820</v>
      </c>
      <c r="G54" s="25">
        <v>16583820</v>
      </c>
      <c r="H54" s="26">
        <v>0</v>
      </c>
      <c r="I54" s="24">
        <v>14134490</v>
      </c>
      <c r="J54" s="6">
        <v>16701960</v>
      </c>
      <c r="K54" s="25">
        <v>12749920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21113761</v>
      </c>
      <c r="C56" s="6">
        <v>25881673</v>
      </c>
      <c r="D56" s="23">
        <v>42686731</v>
      </c>
      <c r="E56" s="24">
        <v>71959300</v>
      </c>
      <c r="F56" s="6">
        <v>59055020</v>
      </c>
      <c r="G56" s="25">
        <v>59055020</v>
      </c>
      <c r="H56" s="26">
        <v>0</v>
      </c>
      <c r="I56" s="24">
        <v>41116900</v>
      </c>
      <c r="J56" s="6">
        <v>22646390</v>
      </c>
      <c r="K56" s="25">
        <v>24569770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1576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1.5019491187681613</v>
      </c>
      <c r="C70" s="5">
        <f aca="true" t="shared" si="8" ref="C70:K70">IF(ISERROR(C71/C72),0,(C71/C72))</f>
        <v>0.9740725266701871</v>
      </c>
      <c r="D70" s="5">
        <f t="shared" si="8"/>
        <v>0.9977637882461445</v>
      </c>
      <c r="E70" s="5">
        <f t="shared" si="8"/>
        <v>1.042605342309587</v>
      </c>
      <c r="F70" s="5">
        <f t="shared" si="8"/>
        <v>0.9997628141962366</v>
      </c>
      <c r="G70" s="5">
        <f t="shared" si="8"/>
        <v>0.9997628141962366</v>
      </c>
      <c r="H70" s="5">
        <f t="shared" si="8"/>
        <v>0</v>
      </c>
      <c r="I70" s="5">
        <f t="shared" si="8"/>
        <v>0.9998905446807661</v>
      </c>
      <c r="J70" s="5">
        <f t="shared" si="8"/>
        <v>0.999871881203545</v>
      </c>
      <c r="K70" s="5">
        <f t="shared" si="8"/>
        <v>0.999868906041805</v>
      </c>
    </row>
    <row r="71" spans="1:11" ht="12.75" hidden="1">
      <c r="A71" s="1" t="s">
        <v>110</v>
      </c>
      <c r="B71" s="1">
        <f>+B83</f>
        <v>240723731</v>
      </c>
      <c r="C71" s="1">
        <f aca="true" t="shared" si="9" ref="C71:K71">+C83</f>
        <v>161624599</v>
      </c>
      <c r="D71" s="1">
        <f t="shared" si="9"/>
        <v>210812968</v>
      </c>
      <c r="E71" s="1">
        <f t="shared" si="9"/>
        <v>200589000</v>
      </c>
      <c r="F71" s="1">
        <f t="shared" si="9"/>
        <v>225086550</v>
      </c>
      <c r="G71" s="1">
        <f t="shared" si="9"/>
        <v>225086550</v>
      </c>
      <c r="H71" s="1">
        <f t="shared" si="9"/>
        <v>555503437</v>
      </c>
      <c r="I71" s="1">
        <f t="shared" si="9"/>
        <v>244365210</v>
      </c>
      <c r="J71" s="1">
        <f t="shared" si="9"/>
        <v>219221550</v>
      </c>
      <c r="K71" s="1">
        <f t="shared" si="9"/>
        <v>224999940</v>
      </c>
    </row>
    <row r="72" spans="1:11" ht="12.75" hidden="1">
      <c r="A72" s="1" t="s">
        <v>111</v>
      </c>
      <c r="B72" s="1">
        <f>+B77</f>
        <v>160274225</v>
      </c>
      <c r="C72" s="1">
        <f aca="true" t="shared" si="10" ref="C72:K72">+C77</f>
        <v>165926658</v>
      </c>
      <c r="D72" s="1">
        <f t="shared" si="10"/>
        <v>211285447</v>
      </c>
      <c r="E72" s="1">
        <f t="shared" si="10"/>
        <v>192392070</v>
      </c>
      <c r="F72" s="1">
        <f t="shared" si="10"/>
        <v>225139950</v>
      </c>
      <c r="G72" s="1">
        <f t="shared" si="10"/>
        <v>225139950</v>
      </c>
      <c r="H72" s="1">
        <f t="shared" si="10"/>
        <v>0</v>
      </c>
      <c r="I72" s="1">
        <f t="shared" si="10"/>
        <v>244391960</v>
      </c>
      <c r="J72" s="1">
        <f t="shared" si="10"/>
        <v>219249640</v>
      </c>
      <c r="K72" s="1">
        <f t="shared" si="10"/>
        <v>225029440</v>
      </c>
    </row>
    <row r="73" spans="1:11" ht="12.75" hidden="1">
      <c r="A73" s="1" t="s">
        <v>112</v>
      </c>
      <c r="B73" s="1">
        <f>+B74</f>
        <v>4453316.666666667</v>
      </c>
      <c r="C73" s="1">
        <f aca="true" t="shared" si="11" ref="C73:K73">+(C78+C80+C81+C82)-(B78+B80+B81+B82)</f>
        <v>2583275</v>
      </c>
      <c r="D73" s="1">
        <f t="shared" si="11"/>
        <v>2351668</v>
      </c>
      <c r="E73" s="1">
        <f t="shared" si="11"/>
        <v>-9100189</v>
      </c>
      <c r="F73" s="1">
        <f>+(F78+F80+F81+F82)-(D78+D80+D81+D82)</f>
        <v>-9100189</v>
      </c>
      <c r="G73" s="1">
        <f>+(G78+G80+G81+G82)-(D78+D80+D81+D82)</f>
        <v>-9100189</v>
      </c>
      <c r="H73" s="1">
        <f>+(H78+H80+H81+H82)-(D78+D80+D81+D82)</f>
        <v>-6574941</v>
      </c>
      <c r="I73" s="1">
        <f>+(I78+I80+I81+I82)-(E78+E80+E81+E82)</f>
        <v>-2174231</v>
      </c>
      <c r="J73" s="1">
        <f t="shared" si="11"/>
        <v>12741472</v>
      </c>
      <c r="K73" s="1">
        <f t="shared" si="11"/>
        <v>16560437</v>
      </c>
    </row>
    <row r="74" spans="1:11" ht="12.75" hidden="1">
      <c r="A74" s="1" t="s">
        <v>113</v>
      </c>
      <c r="B74" s="1">
        <f>+TREND(C74:E74)</f>
        <v>4453316.666666667</v>
      </c>
      <c r="C74" s="1">
        <f>+C73</f>
        <v>2583275</v>
      </c>
      <c r="D74" s="1">
        <f aca="true" t="shared" si="12" ref="D74:K74">+D73</f>
        <v>2351668</v>
      </c>
      <c r="E74" s="1">
        <f t="shared" si="12"/>
        <v>-9100189</v>
      </c>
      <c r="F74" s="1">
        <f t="shared" si="12"/>
        <v>-9100189</v>
      </c>
      <c r="G74" s="1">
        <f t="shared" si="12"/>
        <v>-9100189</v>
      </c>
      <c r="H74" s="1">
        <f t="shared" si="12"/>
        <v>-6574941</v>
      </c>
      <c r="I74" s="1">
        <f t="shared" si="12"/>
        <v>-2174231</v>
      </c>
      <c r="J74" s="1">
        <f t="shared" si="12"/>
        <v>12741472</v>
      </c>
      <c r="K74" s="1">
        <f t="shared" si="12"/>
        <v>16560437</v>
      </c>
    </row>
    <row r="75" spans="1:11" ht="12.75" hidden="1">
      <c r="A75" s="1" t="s">
        <v>114</v>
      </c>
      <c r="B75" s="1">
        <f>+B84-(((B80+B81+B78)*B70)-B79)</f>
        <v>60485595.60040734</v>
      </c>
      <c r="C75" s="1">
        <f aca="true" t="shared" si="13" ref="C75:K75">+C84-(((C80+C81+C78)*C70)-C79)</f>
        <v>79672029.22192869</v>
      </c>
      <c r="D75" s="1">
        <f t="shared" si="13"/>
        <v>72342932.3014733</v>
      </c>
      <c r="E75" s="1">
        <f t="shared" si="13"/>
        <v>85666597.77886859</v>
      </c>
      <c r="F75" s="1">
        <f t="shared" si="13"/>
        <v>76751149.9242198</v>
      </c>
      <c r="G75" s="1">
        <f t="shared" si="13"/>
        <v>76751149.9242198</v>
      </c>
      <c r="H75" s="1">
        <f t="shared" si="13"/>
        <v>75207398</v>
      </c>
      <c r="I75" s="1">
        <f t="shared" si="13"/>
        <v>83390955.58856097</v>
      </c>
      <c r="J75" s="1">
        <f t="shared" si="13"/>
        <v>77874855.46175013</v>
      </c>
      <c r="K75" s="1">
        <f t="shared" si="13"/>
        <v>63970892.39881822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160274225</v>
      </c>
      <c r="C77" s="3">
        <v>165926658</v>
      </c>
      <c r="D77" s="3">
        <v>211285447</v>
      </c>
      <c r="E77" s="3">
        <v>192392070</v>
      </c>
      <c r="F77" s="3">
        <v>225139950</v>
      </c>
      <c r="G77" s="3">
        <v>225139950</v>
      </c>
      <c r="H77" s="3">
        <v>0</v>
      </c>
      <c r="I77" s="3">
        <v>244391960</v>
      </c>
      <c r="J77" s="3">
        <v>219249640</v>
      </c>
      <c r="K77" s="3">
        <v>225029440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26984809</v>
      </c>
      <c r="C79" s="3">
        <v>25572265</v>
      </c>
      <c r="D79" s="3">
        <v>23375615</v>
      </c>
      <c r="E79" s="3">
        <v>18726152</v>
      </c>
      <c r="F79" s="3">
        <v>18725847</v>
      </c>
      <c r="G79" s="3">
        <v>18725847</v>
      </c>
      <c r="H79" s="3">
        <v>6252650</v>
      </c>
      <c r="I79" s="3">
        <v>14484776</v>
      </c>
      <c r="J79" s="3">
        <v>7969152</v>
      </c>
      <c r="K79" s="3">
        <v>10521241</v>
      </c>
    </row>
    <row r="80" spans="1:11" ht="12.75" hidden="1">
      <c r="A80" s="2" t="s">
        <v>67</v>
      </c>
      <c r="B80" s="3">
        <v>6624384</v>
      </c>
      <c r="C80" s="3">
        <v>7688280</v>
      </c>
      <c r="D80" s="3">
        <v>7637980</v>
      </c>
      <c r="E80" s="3">
        <v>10932038</v>
      </c>
      <c r="F80" s="3">
        <v>10932038</v>
      </c>
      <c r="G80" s="3">
        <v>10932038</v>
      </c>
      <c r="H80" s="3">
        <v>9860710</v>
      </c>
      <c r="I80" s="3">
        <v>6945406</v>
      </c>
      <c r="J80" s="3">
        <v>6228204</v>
      </c>
      <c r="K80" s="3">
        <v>5485136</v>
      </c>
    </row>
    <row r="81" spans="1:11" ht="12.75" hidden="1">
      <c r="A81" s="2" t="s">
        <v>68</v>
      </c>
      <c r="B81" s="3">
        <v>8472900</v>
      </c>
      <c r="C81" s="3">
        <v>9992279</v>
      </c>
      <c r="D81" s="3">
        <v>12394247</v>
      </c>
      <c r="E81" s="3">
        <v>0</v>
      </c>
      <c r="F81" s="3">
        <v>0</v>
      </c>
      <c r="G81" s="3">
        <v>0</v>
      </c>
      <c r="H81" s="3">
        <v>3596576</v>
      </c>
      <c r="I81" s="3">
        <v>1812401</v>
      </c>
      <c r="J81" s="3">
        <v>15271075</v>
      </c>
      <c r="K81" s="3">
        <v>32574580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240723731</v>
      </c>
      <c r="C83" s="3">
        <v>161624599</v>
      </c>
      <c r="D83" s="3">
        <v>210812968</v>
      </c>
      <c r="E83" s="3">
        <v>200589000</v>
      </c>
      <c r="F83" s="3">
        <v>225086550</v>
      </c>
      <c r="G83" s="3">
        <v>225086550</v>
      </c>
      <c r="H83" s="3">
        <v>555503437</v>
      </c>
      <c r="I83" s="3">
        <v>244365210</v>
      </c>
      <c r="J83" s="3">
        <v>219221550</v>
      </c>
      <c r="K83" s="3">
        <v>224999940</v>
      </c>
    </row>
    <row r="84" spans="1:11" ht="12.75" hidden="1">
      <c r="A84" s="2" t="s">
        <v>71</v>
      </c>
      <c r="B84" s="3">
        <v>56176139</v>
      </c>
      <c r="C84" s="3">
        <v>71321911</v>
      </c>
      <c r="D84" s="3">
        <v>68954748</v>
      </c>
      <c r="E84" s="3">
        <v>78338247</v>
      </c>
      <c r="F84" s="3">
        <v>68954748</v>
      </c>
      <c r="G84" s="3">
        <v>68954748</v>
      </c>
      <c r="H84" s="3">
        <v>68954748</v>
      </c>
      <c r="I84" s="3">
        <v>77663028</v>
      </c>
      <c r="J84" s="3">
        <v>91402228</v>
      </c>
      <c r="K84" s="3">
        <v>91504378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38471381</v>
      </c>
      <c r="C5" s="6">
        <v>45123318</v>
      </c>
      <c r="D5" s="23">
        <v>48584743</v>
      </c>
      <c r="E5" s="24">
        <v>50572440</v>
      </c>
      <c r="F5" s="6">
        <v>50572440</v>
      </c>
      <c r="G5" s="25">
        <v>50572440</v>
      </c>
      <c r="H5" s="26">
        <v>0</v>
      </c>
      <c r="I5" s="24">
        <v>56176002</v>
      </c>
      <c r="J5" s="6">
        <v>60681015</v>
      </c>
      <c r="K5" s="25">
        <v>65529106</v>
      </c>
    </row>
    <row r="6" spans="1:11" ht="13.5">
      <c r="A6" s="22" t="s">
        <v>18</v>
      </c>
      <c r="B6" s="6">
        <v>180073920</v>
      </c>
      <c r="C6" s="6">
        <v>207843496</v>
      </c>
      <c r="D6" s="23">
        <v>224378973</v>
      </c>
      <c r="E6" s="24">
        <v>249150315</v>
      </c>
      <c r="F6" s="6">
        <v>249150315</v>
      </c>
      <c r="G6" s="25">
        <v>249150315</v>
      </c>
      <c r="H6" s="26">
        <v>0</v>
      </c>
      <c r="I6" s="24">
        <v>271801753</v>
      </c>
      <c r="J6" s="6">
        <v>299900619</v>
      </c>
      <c r="K6" s="25">
        <v>330659082</v>
      </c>
    </row>
    <row r="7" spans="1:11" ht="13.5">
      <c r="A7" s="22" t="s">
        <v>19</v>
      </c>
      <c r="B7" s="6">
        <v>2070091</v>
      </c>
      <c r="C7" s="6">
        <v>2053828</v>
      </c>
      <c r="D7" s="23">
        <v>3268070</v>
      </c>
      <c r="E7" s="24">
        <v>2199230</v>
      </c>
      <c r="F7" s="6">
        <v>2199230</v>
      </c>
      <c r="G7" s="25">
        <v>2199230</v>
      </c>
      <c r="H7" s="26">
        <v>0</v>
      </c>
      <c r="I7" s="24">
        <v>2996250</v>
      </c>
      <c r="J7" s="6">
        <v>3080030</v>
      </c>
      <c r="K7" s="25">
        <v>3161440</v>
      </c>
    </row>
    <row r="8" spans="1:11" ht="13.5">
      <c r="A8" s="22" t="s">
        <v>20</v>
      </c>
      <c r="B8" s="6">
        <v>54208558</v>
      </c>
      <c r="C8" s="6">
        <v>72697624</v>
      </c>
      <c r="D8" s="23">
        <v>89624248</v>
      </c>
      <c r="E8" s="24">
        <v>72271360</v>
      </c>
      <c r="F8" s="6">
        <v>88529004</v>
      </c>
      <c r="G8" s="25">
        <v>88529004</v>
      </c>
      <c r="H8" s="26">
        <v>0</v>
      </c>
      <c r="I8" s="24">
        <v>82601616</v>
      </c>
      <c r="J8" s="6">
        <v>83735112</v>
      </c>
      <c r="K8" s="25">
        <v>77475000</v>
      </c>
    </row>
    <row r="9" spans="1:11" ht="13.5">
      <c r="A9" s="22" t="s">
        <v>21</v>
      </c>
      <c r="B9" s="6">
        <v>19258130</v>
      </c>
      <c r="C9" s="6">
        <v>26072332</v>
      </c>
      <c r="D9" s="23">
        <v>30865783</v>
      </c>
      <c r="E9" s="24">
        <v>27668090</v>
      </c>
      <c r="F9" s="6">
        <v>30743590</v>
      </c>
      <c r="G9" s="25">
        <v>30743590</v>
      </c>
      <c r="H9" s="26">
        <v>0</v>
      </c>
      <c r="I9" s="24">
        <v>38376960</v>
      </c>
      <c r="J9" s="6">
        <v>31272000</v>
      </c>
      <c r="K9" s="25">
        <v>29699310</v>
      </c>
    </row>
    <row r="10" spans="1:11" ht="25.5">
      <c r="A10" s="27" t="s">
        <v>103</v>
      </c>
      <c r="B10" s="28">
        <f>SUM(B5:B9)</f>
        <v>294082080</v>
      </c>
      <c r="C10" s="29">
        <f aca="true" t="shared" si="0" ref="C10:K10">SUM(C5:C9)</f>
        <v>353790598</v>
      </c>
      <c r="D10" s="30">
        <f t="shared" si="0"/>
        <v>396721817</v>
      </c>
      <c r="E10" s="28">
        <f t="shared" si="0"/>
        <v>401861435</v>
      </c>
      <c r="F10" s="29">
        <f t="shared" si="0"/>
        <v>421194579</v>
      </c>
      <c r="G10" s="31">
        <f t="shared" si="0"/>
        <v>421194579</v>
      </c>
      <c r="H10" s="32">
        <f t="shared" si="0"/>
        <v>0</v>
      </c>
      <c r="I10" s="28">
        <f t="shared" si="0"/>
        <v>451952581</v>
      </c>
      <c r="J10" s="29">
        <f t="shared" si="0"/>
        <v>478668776</v>
      </c>
      <c r="K10" s="31">
        <f t="shared" si="0"/>
        <v>506523938</v>
      </c>
    </row>
    <row r="11" spans="1:11" ht="13.5">
      <c r="A11" s="22" t="s">
        <v>22</v>
      </c>
      <c r="B11" s="6">
        <v>88674855</v>
      </c>
      <c r="C11" s="6">
        <v>96930354</v>
      </c>
      <c r="D11" s="23">
        <v>105569747</v>
      </c>
      <c r="E11" s="24">
        <v>121034014</v>
      </c>
      <c r="F11" s="6">
        <v>118028668</v>
      </c>
      <c r="G11" s="25">
        <v>118028668</v>
      </c>
      <c r="H11" s="26">
        <v>0</v>
      </c>
      <c r="I11" s="24">
        <v>131367445</v>
      </c>
      <c r="J11" s="6">
        <v>141752941</v>
      </c>
      <c r="K11" s="25">
        <v>149855191</v>
      </c>
    </row>
    <row r="12" spans="1:11" ht="13.5">
      <c r="A12" s="22" t="s">
        <v>23</v>
      </c>
      <c r="B12" s="6">
        <v>6638930</v>
      </c>
      <c r="C12" s="6">
        <v>6932325</v>
      </c>
      <c r="D12" s="23">
        <v>7788802</v>
      </c>
      <c r="E12" s="24">
        <v>8363875</v>
      </c>
      <c r="F12" s="6">
        <v>8363875</v>
      </c>
      <c r="G12" s="25">
        <v>8363875</v>
      </c>
      <c r="H12" s="26">
        <v>0</v>
      </c>
      <c r="I12" s="24">
        <v>8949345</v>
      </c>
      <c r="J12" s="6">
        <v>9576098</v>
      </c>
      <c r="K12" s="25">
        <v>10102810</v>
      </c>
    </row>
    <row r="13" spans="1:11" ht="13.5">
      <c r="A13" s="22" t="s">
        <v>104</v>
      </c>
      <c r="B13" s="6">
        <v>12499761</v>
      </c>
      <c r="C13" s="6">
        <v>14369663</v>
      </c>
      <c r="D13" s="23">
        <v>16247434</v>
      </c>
      <c r="E13" s="24">
        <v>17000000</v>
      </c>
      <c r="F13" s="6">
        <v>16996326</v>
      </c>
      <c r="G13" s="25">
        <v>16996326</v>
      </c>
      <c r="H13" s="26">
        <v>0</v>
      </c>
      <c r="I13" s="24">
        <v>24053863</v>
      </c>
      <c r="J13" s="6">
        <v>32480476</v>
      </c>
      <c r="K13" s="25">
        <v>39045465</v>
      </c>
    </row>
    <row r="14" spans="1:11" ht="13.5">
      <c r="A14" s="22" t="s">
        <v>24</v>
      </c>
      <c r="B14" s="6">
        <v>13981210</v>
      </c>
      <c r="C14" s="6">
        <v>13140978</v>
      </c>
      <c r="D14" s="23">
        <v>12373062</v>
      </c>
      <c r="E14" s="24">
        <v>13084739</v>
      </c>
      <c r="F14" s="6">
        <v>13069739</v>
      </c>
      <c r="G14" s="25">
        <v>13069739</v>
      </c>
      <c r="H14" s="26">
        <v>0</v>
      </c>
      <c r="I14" s="24">
        <v>13315087</v>
      </c>
      <c r="J14" s="6">
        <v>12859819</v>
      </c>
      <c r="K14" s="25">
        <v>12488197</v>
      </c>
    </row>
    <row r="15" spans="1:11" ht="13.5">
      <c r="A15" s="22" t="s">
        <v>25</v>
      </c>
      <c r="B15" s="6">
        <v>102547908</v>
      </c>
      <c r="C15" s="6">
        <v>118180997</v>
      </c>
      <c r="D15" s="23">
        <v>125406539</v>
      </c>
      <c r="E15" s="24">
        <v>147149999</v>
      </c>
      <c r="F15" s="6">
        <v>147149999</v>
      </c>
      <c r="G15" s="25">
        <v>147149999</v>
      </c>
      <c r="H15" s="26">
        <v>0</v>
      </c>
      <c r="I15" s="24">
        <v>162743975</v>
      </c>
      <c r="J15" s="6">
        <v>184957252</v>
      </c>
      <c r="K15" s="25">
        <v>210116122</v>
      </c>
    </row>
    <row r="16" spans="1:11" ht="13.5">
      <c r="A16" s="33" t="s">
        <v>26</v>
      </c>
      <c r="B16" s="6">
        <v>793804</v>
      </c>
      <c r="C16" s="6">
        <v>767362</v>
      </c>
      <c r="D16" s="23">
        <v>812208</v>
      </c>
      <c r="E16" s="24">
        <v>854890</v>
      </c>
      <c r="F16" s="6">
        <v>792490</v>
      </c>
      <c r="G16" s="25">
        <v>792490</v>
      </c>
      <c r="H16" s="26">
        <v>0</v>
      </c>
      <c r="I16" s="24">
        <v>831340</v>
      </c>
      <c r="J16" s="6">
        <v>881230</v>
      </c>
      <c r="K16" s="25">
        <v>929700</v>
      </c>
    </row>
    <row r="17" spans="1:11" ht="13.5">
      <c r="A17" s="22" t="s">
        <v>27</v>
      </c>
      <c r="B17" s="6">
        <v>74635643</v>
      </c>
      <c r="C17" s="6">
        <v>86427747</v>
      </c>
      <c r="D17" s="23">
        <v>113638299</v>
      </c>
      <c r="E17" s="24">
        <v>89079291</v>
      </c>
      <c r="F17" s="6">
        <v>109355645</v>
      </c>
      <c r="G17" s="25">
        <v>109355645</v>
      </c>
      <c r="H17" s="26">
        <v>0</v>
      </c>
      <c r="I17" s="24">
        <v>113863053</v>
      </c>
      <c r="J17" s="6">
        <v>114726899</v>
      </c>
      <c r="K17" s="25">
        <v>109459355</v>
      </c>
    </row>
    <row r="18" spans="1:11" ht="13.5">
      <c r="A18" s="34" t="s">
        <v>28</v>
      </c>
      <c r="B18" s="35">
        <f>SUM(B11:B17)</f>
        <v>299772111</v>
      </c>
      <c r="C18" s="36">
        <f aca="true" t="shared" si="1" ref="C18:K18">SUM(C11:C17)</f>
        <v>336749426</v>
      </c>
      <c r="D18" s="37">
        <f t="shared" si="1"/>
        <v>381836091</v>
      </c>
      <c r="E18" s="35">
        <f t="shared" si="1"/>
        <v>396566808</v>
      </c>
      <c r="F18" s="36">
        <f t="shared" si="1"/>
        <v>413756742</v>
      </c>
      <c r="G18" s="38">
        <f t="shared" si="1"/>
        <v>413756742</v>
      </c>
      <c r="H18" s="39">
        <f t="shared" si="1"/>
        <v>0</v>
      </c>
      <c r="I18" s="35">
        <f t="shared" si="1"/>
        <v>455124108</v>
      </c>
      <c r="J18" s="36">
        <f t="shared" si="1"/>
        <v>497234715</v>
      </c>
      <c r="K18" s="38">
        <f t="shared" si="1"/>
        <v>531996840</v>
      </c>
    </row>
    <row r="19" spans="1:11" ht="13.5">
      <c r="A19" s="34" t="s">
        <v>29</v>
      </c>
      <c r="B19" s="40">
        <f>+B10-B18</f>
        <v>-5690031</v>
      </c>
      <c r="C19" s="41">
        <f aca="true" t="shared" si="2" ref="C19:K19">+C10-C18</f>
        <v>17041172</v>
      </c>
      <c r="D19" s="42">
        <f t="shared" si="2"/>
        <v>14885726</v>
      </c>
      <c r="E19" s="40">
        <f t="shared" si="2"/>
        <v>5294627</v>
      </c>
      <c r="F19" s="41">
        <f t="shared" si="2"/>
        <v>7437837</v>
      </c>
      <c r="G19" s="43">
        <f t="shared" si="2"/>
        <v>7437837</v>
      </c>
      <c r="H19" s="44">
        <f t="shared" si="2"/>
        <v>0</v>
      </c>
      <c r="I19" s="40">
        <f t="shared" si="2"/>
        <v>-3171527</v>
      </c>
      <c r="J19" s="41">
        <f t="shared" si="2"/>
        <v>-18565939</v>
      </c>
      <c r="K19" s="43">
        <f t="shared" si="2"/>
        <v>-25472902</v>
      </c>
    </row>
    <row r="20" spans="1:11" ht="13.5">
      <c r="A20" s="22" t="s">
        <v>30</v>
      </c>
      <c r="B20" s="24">
        <v>58971307</v>
      </c>
      <c r="C20" s="6">
        <v>73786212</v>
      </c>
      <c r="D20" s="23">
        <v>48136433</v>
      </c>
      <c r="E20" s="24">
        <v>45796184</v>
      </c>
      <c r="F20" s="6">
        <v>52760237</v>
      </c>
      <c r="G20" s="25">
        <v>52760237</v>
      </c>
      <c r="H20" s="26">
        <v>0</v>
      </c>
      <c r="I20" s="24">
        <v>25217557</v>
      </c>
      <c r="J20" s="6">
        <v>73738596</v>
      </c>
      <c r="K20" s="25">
        <v>65690351</v>
      </c>
    </row>
    <row r="21" spans="1:11" ht="13.5">
      <c r="A21" s="22" t="s">
        <v>105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106</v>
      </c>
      <c r="B22" s="51">
        <f>SUM(B19:B21)</f>
        <v>53281276</v>
      </c>
      <c r="C22" s="52">
        <f aca="true" t="shared" si="3" ref="C22:K22">SUM(C19:C21)</f>
        <v>90827384</v>
      </c>
      <c r="D22" s="53">
        <f t="shared" si="3"/>
        <v>63022159</v>
      </c>
      <c r="E22" s="51">
        <f t="shared" si="3"/>
        <v>51090811</v>
      </c>
      <c r="F22" s="52">
        <f t="shared" si="3"/>
        <v>60198074</v>
      </c>
      <c r="G22" s="54">
        <f t="shared" si="3"/>
        <v>60198074</v>
      </c>
      <c r="H22" s="55">
        <f t="shared" si="3"/>
        <v>0</v>
      </c>
      <c r="I22" s="51">
        <f t="shared" si="3"/>
        <v>22046030</v>
      </c>
      <c r="J22" s="52">
        <f t="shared" si="3"/>
        <v>55172657</v>
      </c>
      <c r="K22" s="54">
        <f t="shared" si="3"/>
        <v>40217449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53281276</v>
      </c>
      <c r="C24" s="41">
        <f aca="true" t="shared" si="4" ref="C24:K24">SUM(C22:C23)</f>
        <v>90827384</v>
      </c>
      <c r="D24" s="42">
        <f t="shared" si="4"/>
        <v>63022159</v>
      </c>
      <c r="E24" s="40">
        <f t="shared" si="4"/>
        <v>51090811</v>
      </c>
      <c r="F24" s="41">
        <f t="shared" si="4"/>
        <v>60198074</v>
      </c>
      <c r="G24" s="43">
        <f t="shared" si="4"/>
        <v>60198074</v>
      </c>
      <c r="H24" s="44">
        <f t="shared" si="4"/>
        <v>0</v>
      </c>
      <c r="I24" s="40">
        <f t="shared" si="4"/>
        <v>22046030</v>
      </c>
      <c r="J24" s="41">
        <f t="shared" si="4"/>
        <v>55172657</v>
      </c>
      <c r="K24" s="43">
        <f t="shared" si="4"/>
        <v>40217449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107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68198184</v>
      </c>
      <c r="C27" s="7">
        <v>87317692</v>
      </c>
      <c r="D27" s="64">
        <v>60858319</v>
      </c>
      <c r="E27" s="65">
        <v>62921517</v>
      </c>
      <c r="F27" s="7">
        <v>67232142</v>
      </c>
      <c r="G27" s="66">
        <v>67232142</v>
      </c>
      <c r="H27" s="67">
        <v>0</v>
      </c>
      <c r="I27" s="65">
        <v>52768347</v>
      </c>
      <c r="J27" s="7">
        <v>88175833</v>
      </c>
      <c r="K27" s="66">
        <v>75609587</v>
      </c>
    </row>
    <row r="28" spans="1:11" ht="13.5">
      <c r="A28" s="68" t="s">
        <v>30</v>
      </c>
      <c r="B28" s="6">
        <v>60502245</v>
      </c>
      <c r="C28" s="6">
        <v>74008428</v>
      </c>
      <c r="D28" s="23">
        <v>47522421</v>
      </c>
      <c r="E28" s="24">
        <v>45796184</v>
      </c>
      <c r="F28" s="6">
        <v>52760337</v>
      </c>
      <c r="G28" s="25">
        <v>52760337</v>
      </c>
      <c r="H28" s="26">
        <v>0</v>
      </c>
      <c r="I28" s="24">
        <v>25995347</v>
      </c>
      <c r="J28" s="6">
        <v>73933333</v>
      </c>
      <c r="K28" s="25">
        <v>66000000</v>
      </c>
    </row>
    <row r="29" spans="1:11" ht="13.5">
      <c r="A29" s="22" t="s">
        <v>108</v>
      </c>
      <c r="B29" s="6">
        <v>0</v>
      </c>
      <c r="C29" s="6">
        <v>701010</v>
      </c>
      <c r="D29" s="23">
        <v>0</v>
      </c>
      <c r="E29" s="24">
        <v>0</v>
      </c>
      <c r="F29" s="6">
        <v>234773</v>
      </c>
      <c r="G29" s="25">
        <v>234773</v>
      </c>
      <c r="H29" s="26">
        <v>0</v>
      </c>
      <c r="I29" s="24">
        <v>1038000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8290000</v>
      </c>
      <c r="J30" s="6">
        <v>0</v>
      </c>
      <c r="K30" s="25">
        <v>0</v>
      </c>
    </row>
    <row r="31" spans="1:11" ht="13.5">
      <c r="A31" s="22" t="s">
        <v>35</v>
      </c>
      <c r="B31" s="6">
        <v>7695941</v>
      </c>
      <c r="C31" s="6">
        <v>12608252</v>
      </c>
      <c r="D31" s="23">
        <v>13335898</v>
      </c>
      <c r="E31" s="24">
        <v>17125333</v>
      </c>
      <c r="F31" s="6">
        <v>14237032</v>
      </c>
      <c r="G31" s="25">
        <v>14237032</v>
      </c>
      <c r="H31" s="26">
        <v>0</v>
      </c>
      <c r="I31" s="24">
        <v>17445000</v>
      </c>
      <c r="J31" s="6">
        <v>14242500</v>
      </c>
      <c r="K31" s="25">
        <v>9609587</v>
      </c>
    </row>
    <row r="32" spans="1:11" ht="13.5">
      <c r="A32" s="34" t="s">
        <v>36</v>
      </c>
      <c r="B32" s="7">
        <f>SUM(B28:B31)</f>
        <v>68198186</v>
      </c>
      <c r="C32" s="7">
        <f aca="true" t="shared" si="5" ref="C32:K32">SUM(C28:C31)</f>
        <v>87317690</v>
      </c>
      <c r="D32" s="64">
        <f t="shared" si="5"/>
        <v>60858319</v>
      </c>
      <c r="E32" s="65">
        <f t="shared" si="5"/>
        <v>62921517</v>
      </c>
      <c r="F32" s="7">
        <f t="shared" si="5"/>
        <v>67232142</v>
      </c>
      <c r="G32" s="66">
        <f t="shared" si="5"/>
        <v>67232142</v>
      </c>
      <c r="H32" s="67">
        <f t="shared" si="5"/>
        <v>0</v>
      </c>
      <c r="I32" s="65">
        <f t="shared" si="5"/>
        <v>52768347</v>
      </c>
      <c r="J32" s="7">
        <f t="shared" si="5"/>
        <v>88175833</v>
      </c>
      <c r="K32" s="66">
        <f t="shared" si="5"/>
        <v>75609587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79520306</v>
      </c>
      <c r="C35" s="6">
        <v>92138315</v>
      </c>
      <c r="D35" s="23">
        <v>100069021</v>
      </c>
      <c r="E35" s="24">
        <v>98205341</v>
      </c>
      <c r="F35" s="6">
        <v>119312604</v>
      </c>
      <c r="G35" s="25">
        <v>119312604</v>
      </c>
      <c r="H35" s="26">
        <v>124369737</v>
      </c>
      <c r="I35" s="24">
        <v>100775000</v>
      </c>
      <c r="J35" s="6">
        <v>102361000</v>
      </c>
      <c r="K35" s="25">
        <v>117511000</v>
      </c>
    </row>
    <row r="36" spans="1:11" ht="13.5">
      <c r="A36" s="22" t="s">
        <v>39</v>
      </c>
      <c r="B36" s="6">
        <v>535060521</v>
      </c>
      <c r="C36" s="6">
        <v>610444643</v>
      </c>
      <c r="D36" s="23">
        <v>653092155</v>
      </c>
      <c r="E36" s="24">
        <v>699586621</v>
      </c>
      <c r="F36" s="6">
        <v>699586619</v>
      </c>
      <c r="G36" s="25">
        <v>699586619</v>
      </c>
      <c r="H36" s="26">
        <v>696886984</v>
      </c>
      <c r="I36" s="24">
        <v>733237000</v>
      </c>
      <c r="J36" s="6">
        <v>788933000</v>
      </c>
      <c r="K36" s="25">
        <v>824805000</v>
      </c>
    </row>
    <row r="37" spans="1:11" ht="13.5">
      <c r="A37" s="22" t="s">
        <v>40</v>
      </c>
      <c r="B37" s="6">
        <v>80592400</v>
      </c>
      <c r="C37" s="6">
        <v>81022005</v>
      </c>
      <c r="D37" s="23">
        <v>79526239</v>
      </c>
      <c r="E37" s="24">
        <v>78565119</v>
      </c>
      <c r="F37" s="6">
        <v>78565116</v>
      </c>
      <c r="G37" s="25">
        <v>78565116</v>
      </c>
      <c r="H37" s="26">
        <v>47801365</v>
      </c>
      <c r="I37" s="24">
        <v>61847000</v>
      </c>
      <c r="J37" s="6">
        <v>61847000</v>
      </c>
      <c r="K37" s="25">
        <v>61761000</v>
      </c>
    </row>
    <row r="38" spans="1:11" ht="13.5">
      <c r="A38" s="22" t="s">
        <v>41</v>
      </c>
      <c r="B38" s="6">
        <v>109518913</v>
      </c>
      <c r="C38" s="6">
        <v>106264102</v>
      </c>
      <c r="D38" s="23">
        <v>95315873</v>
      </c>
      <c r="E38" s="24">
        <v>111187789</v>
      </c>
      <c r="F38" s="6">
        <v>110665852</v>
      </c>
      <c r="G38" s="25">
        <v>110665852</v>
      </c>
      <c r="H38" s="26">
        <v>121114161</v>
      </c>
      <c r="I38" s="24">
        <v>111232000</v>
      </c>
      <c r="J38" s="6">
        <v>104122000</v>
      </c>
      <c r="K38" s="25">
        <v>105795000</v>
      </c>
    </row>
    <row r="39" spans="1:11" ht="13.5">
      <c r="A39" s="22" t="s">
        <v>42</v>
      </c>
      <c r="B39" s="6">
        <v>424469514</v>
      </c>
      <c r="C39" s="6">
        <v>515296851</v>
      </c>
      <c r="D39" s="23">
        <v>578319064</v>
      </c>
      <c r="E39" s="24">
        <v>608039054</v>
      </c>
      <c r="F39" s="6">
        <v>629668255</v>
      </c>
      <c r="G39" s="25">
        <v>629668255</v>
      </c>
      <c r="H39" s="26">
        <v>652341195</v>
      </c>
      <c r="I39" s="24">
        <v>660933000</v>
      </c>
      <c r="J39" s="6">
        <v>725325000</v>
      </c>
      <c r="K39" s="25">
        <v>774760000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85694937</v>
      </c>
      <c r="C42" s="6">
        <v>93344035</v>
      </c>
      <c r="D42" s="23">
        <v>69104572</v>
      </c>
      <c r="E42" s="24">
        <v>74938390</v>
      </c>
      <c r="F42" s="6">
        <v>77474519</v>
      </c>
      <c r="G42" s="25">
        <v>77474519</v>
      </c>
      <c r="H42" s="26">
        <v>61826890</v>
      </c>
      <c r="I42" s="24">
        <v>60355400</v>
      </c>
      <c r="J42" s="6">
        <v>102800961</v>
      </c>
      <c r="K42" s="25">
        <v>95383116</v>
      </c>
    </row>
    <row r="43" spans="1:11" ht="13.5">
      <c r="A43" s="22" t="s">
        <v>45</v>
      </c>
      <c r="B43" s="6">
        <v>-67585659</v>
      </c>
      <c r="C43" s="6">
        <v>-87956799</v>
      </c>
      <c r="D43" s="23">
        <v>-58944021</v>
      </c>
      <c r="E43" s="24">
        <v>-62921110</v>
      </c>
      <c r="F43" s="6">
        <v>-72176933</v>
      </c>
      <c r="G43" s="25">
        <v>-72176933</v>
      </c>
      <c r="H43" s="26">
        <v>-25033482</v>
      </c>
      <c r="I43" s="24">
        <v>-52768346</v>
      </c>
      <c r="J43" s="6">
        <v>-88175833</v>
      </c>
      <c r="K43" s="25">
        <v>-75609587</v>
      </c>
    </row>
    <row r="44" spans="1:11" ht="13.5">
      <c r="A44" s="22" t="s">
        <v>46</v>
      </c>
      <c r="B44" s="6">
        <v>-7421584</v>
      </c>
      <c r="C44" s="6">
        <v>-7095764</v>
      </c>
      <c r="D44" s="23">
        <v>-7950926</v>
      </c>
      <c r="E44" s="24">
        <v>-8049941</v>
      </c>
      <c r="F44" s="6">
        <v>-7440762</v>
      </c>
      <c r="G44" s="25">
        <v>-7440762</v>
      </c>
      <c r="H44" s="26">
        <v>-7473253</v>
      </c>
      <c r="I44" s="24">
        <v>-2175386</v>
      </c>
      <c r="J44" s="6">
        <v>-11399090</v>
      </c>
      <c r="K44" s="25">
        <v>-4958199</v>
      </c>
    </row>
    <row r="45" spans="1:11" ht="13.5">
      <c r="A45" s="34" t="s">
        <v>47</v>
      </c>
      <c r="B45" s="7">
        <v>32561783</v>
      </c>
      <c r="C45" s="7">
        <v>30853255</v>
      </c>
      <c r="D45" s="64">
        <v>33062880</v>
      </c>
      <c r="E45" s="65">
        <v>47433339</v>
      </c>
      <c r="F45" s="7">
        <v>30919701</v>
      </c>
      <c r="G45" s="66">
        <v>30919701</v>
      </c>
      <c r="H45" s="67">
        <v>62383032</v>
      </c>
      <c r="I45" s="65">
        <v>38757667</v>
      </c>
      <c r="J45" s="7">
        <v>41983705</v>
      </c>
      <c r="K45" s="66">
        <v>56799035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32593778</v>
      </c>
      <c r="C48" s="6">
        <v>30881304</v>
      </c>
      <c r="D48" s="23">
        <v>33088325</v>
      </c>
      <c r="E48" s="24">
        <v>47433944</v>
      </c>
      <c r="F48" s="6">
        <v>56541207</v>
      </c>
      <c r="G48" s="25">
        <v>56541207</v>
      </c>
      <c r="H48" s="26">
        <v>107385525</v>
      </c>
      <c r="I48" s="24">
        <v>38758000</v>
      </c>
      <c r="J48" s="6">
        <v>41984000</v>
      </c>
      <c r="K48" s="25">
        <v>56799000</v>
      </c>
    </row>
    <row r="49" spans="1:11" ht="13.5">
      <c r="A49" s="22" t="s">
        <v>50</v>
      </c>
      <c r="B49" s="6">
        <f>+B75</f>
        <v>21067379.594241805</v>
      </c>
      <c r="C49" s="6">
        <f aca="true" t="shared" si="6" ref="C49:K49">+C75</f>
        <v>11587161.576132722</v>
      </c>
      <c r="D49" s="23">
        <f t="shared" si="6"/>
        <v>-1874487.9382650852</v>
      </c>
      <c r="E49" s="24">
        <f t="shared" si="6"/>
        <v>30072223.72965397</v>
      </c>
      <c r="F49" s="6">
        <f t="shared" si="6"/>
        <v>13222833.933206916</v>
      </c>
      <c r="G49" s="25">
        <f t="shared" si="6"/>
        <v>13222833.933206916</v>
      </c>
      <c r="H49" s="26">
        <f t="shared" si="6"/>
        <v>35038520</v>
      </c>
      <c r="I49" s="24">
        <f t="shared" si="6"/>
        <v>3599725.756276123</v>
      </c>
      <c r="J49" s="6">
        <f t="shared" si="6"/>
        <v>6257911.72995019</v>
      </c>
      <c r="K49" s="25">
        <f t="shared" si="6"/>
        <v>5425093.833621897</v>
      </c>
    </row>
    <row r="50" spans="1:11" ht="13.5">
      <c r="A50" s="34" t="s">
        <v>51</v>
      </c>
      <c r="B50" s="7">
        <f>+B48-B49</f>
        <v>11526398.405758195</v>
      </c>
      <c r="C50" s="7">
        <f aca="true" t="shared" si="7" ref="C50:K50">+C48-C49</f>
        <v>19294142.423867278</v>
      </c>
      <c r="D50" s="64">
        <f t="shared" si="7"/>
        <v>34962812.938265085</v>
      </c>
      <c r="E50" s="65">
        <f t="shared" si="7"/>
        <v>17361720.27034603</v>
      </c>
      <c r="F50" s="7">
        <f t="shared" si="7"/>
        <v>43318373.066793084</v>
      </c>
      <c r="G50" s="66">
        <f t="shared" si="7"/>
        <v>43318373.066793084</v>
      </c>
      <c r="H50" s="67">
        <f t="shared" si="7"/>
        <v>72347005</v>
      </c>
      <c r="I50" s="65">
        <f t="shared" si="7"/>
        <v>35158274.24372388</v>
      </c>
      <c r="J50" s="7">
        <f t="shared" si="7"/>
        <v>35726088.27004981</v>
      </c>
      <c r="K50" s="66">
        <f t="shared" si="7"/>
        <v>51373906.1663781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446688351</v>
      </c>
      <c r="C53" s="6">
        <v>674348346</v>
      </c>
      <c r="D53" s="23">
        <v>722379569</v>
      </c>
      <c r="E53" s="24">
        <v>776012796</v>
      </c>
      <c r="F53" s="6">
        <v>780323421</v>
      </c>
      <c r="G53" s="25">
        <v>780323421</v>
      </c>
      <c r="H53" s="26">
        <v>713091279</v>
      </c>
      <c r="I53" s="24">
        <v>723590986</v>
      </c>
      <c r="J53" s="6">
        <v>789204076</v>
      </c>
      <c r="K53" s="25">
        <v>825768205</v>
      </c>
    </row>
    <row r="54" spans="1:11" ht="13.5">
      <c r="A54" s="22" t="s">
        <v>104</v>
      </c>
      <c r="B54" s="6">
        <v>12499761</v>
      </c>
      <c r="C54" s="6">
        <v>14369663</v>
      </c>
      <c r="D54" s="23">
        <v>16247434</v>
      </c>
      <c r="E54" s="24">
        <v>17000000</v>
      </c>
      <c r="F54" s="6">
        <v>16996326</v>
      </c>
      <c r="G54" s="25">
        <v>16996326</v>
      </c>
      <c r="H54" s="26">
        <v>0</v>
      </c>
      <c r="I54" s="24">
        <v>24053863</v>
      </c>
      <c r="J54" s="6">
        <v>32480476</v>
      </c>
      <c r="K54" s="25">
        <v>39045465</v>
      </c>
    </row>
    <row r="55" spans="1:11" ht="13.5">
      <c r="A55" s="22" t="s">
        <v>54</v>
      </c>
      <c r="B55" s="6">
        <v>27181841</v>
      </c>
      <c r="C55" s="6">
        <v>31995344</v>
      </c>
      <c r="D55" s="23">
        <v>18673647</v>
      </c>
      <c r="E55" s="24">
        <v>3683396</v>
      </c>
      <c r="F55" s="6">
        <v>4126937</v>
      </c>
      <c r="G55" s="25">
        <v>4126937</v>
      </c>
      <c r="H55" s="26">
        <v>0</v>
      </c>
      <c r="I55" s="24">
        <v>5585000</v>
      </c>
      <c r="J55" s="6">
        <v>6172500</v>
      </c>
      <c r="K55" s="25">
        <v>4932587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20632223</v>
      </c>
      <c r="C59" s="6">
        <v>21313724</v>
      </c>
      <c r="D59" s="23">
        <v>20199168</v>
      </c>
      <c r="E59" s="24">
        <v>26491672</v>
      </c>
      <c r="F59" s="6">
        <v>26491672</v>
      </c>
      <c r="G59" s="25">
        <v>26491672</v>
      </c>
      <c r="H59" s="26">
        <v>0</v>
      </c>
      <c r="I59" s="24">
        <v>27647270</v>
      </c>
      <c r="J59" s="6">
        <v>29077522</v>
      </c>
      <c r="K59" s="25">
        <v>30633672</v>
      </c>
    </row>
    <row r="60" spans="1:11" ht="13.5">
      <c r="A60" s="33" t="s">
        <v>58</v>
      </c>
      <c r="B60" s="6">
        <v>21969398</v>
      </c>
      <c r="C60" s="6">
        <v>22669392</v>
      </c>
      <c r="D60" s="23">
        <v>21542321</v>
      </c>
      <c r="E60" s="24">
        <v>29633176</v>
      </c>
      <c r="F60" s="6">
        <v>29633176</v>
      </c>
      <c r="G60" s="25">
        <v>29633176</v>
      </c>
      <c r="H60" s="26">
        <v>0</v>
      </c>
      <c r="I60" s="24">
        <v>33429549</v>
      </c>
      <c r="J60" s="6">
        <v>35228913</v>
      </c>
      <c r="K60" s="25">
        <v>37355130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2190</v>
      </c>
      <c r="C64" s="92">
        <v>2408</v>
      </c>
      <c r="D64" s="93">
        <v>2408</v>
      </c>
      <c r="E64" s="91">
        <v>2408</v>
      </c>
      <c r="F64" s="92">
        <v>2408</v>
      </c>
      <c r="G64" s="93">
        <v>2408</v>
      </c>
      <c r="H64" s="94">
        <v>0</v>
      </c>
      <c r="I64" s="91">
        <v>2408</v>
      </c>
      <c r="J64" s="92">
        <v>2408</v>
      </c>
      <c r="K64" s="93">
        <v>2408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109</v>
      </c>
      <c r="B70" s="5">
        <f>IF(ISERROR(B71/B72),0,(B71/B72))</f>
        <v>0.9050255572381957</v>
      </c>
      <c r="C70" s="5">
        <f aca="true" t="shared" si="8" ref="C70:K70">IF(ISERROR(C71/C72),0,(C71/C72))</f>
        <v>0.878783828271789</v>
      </c>
      <c r="D70" s="5">
        <f t="shared" si="8"/>
        <v>0.8592403563815902</v>
      </c>
      <c r="E70" s="5">
        <f t="shared" si="8"/>
        <v>0.9472118307583619</v>
      </c>
      <c r="F70" s="5">
        <f t="shared" si="8"/>
        <v>0.9309353695513588</v>
      </c>
      <c r="G70" s="5">
        <f t="shared" si="8"/>
        <v>0.9309353695513588</v>
      </c>
      <c r="H70" s="5">
        <f t="shared" si="8"/>
        <v>0</v>
      </c>
      <c r="I70" s="5">
        <f t="shared" si="8"/>
        <v>0.951584396907621</v>
      </c>
      <c r="J70" s="5">
        <f t="shared" si="8"/>
        <v>0.9315722253227183</v>
      </c>
      <c r="K70" s="5">
        <f t="shared" si="8"/>
        <v>0.9410091909602599</v>
      </c>
    </row>
    <row r="71" spans="1:11" ht="12.75" hidden="1">
      <c r="A71" s="1" t="s">
        <v>110</v>
      </c>
      <c r="B71" s="1">
        <f>+B83</f>
        <v>214956528</v>
      </c>
      <c r="C71" s="1">
        <f aca="true" t="shared" si="9" ref="C71:K71">+C83</f>
        <v>245212892</v>
      </c>
      <c r="D71" s="1">
        <f t="shared" si="9"/>
        <v>261062567</v>
      </c>
      <c r="E71" s="1">
        <f t="shared" si="9"/>
        <v>307738444</v>
      </c>
      <c r="F71" s="1">
        <f t="shared" si="9"/>
        <v>305313497</v>
      </c>
      <c r="G71" s="1">
        <f t="shared" si="9"/>
        <v>305313497</v>
      </c>
      <c r="H71" s="1">
        <f t="shared" si="9"/>
        <v>347260941</v>
      </c>
      <c r="I71" s="1">
        <f t="shared" si="9"/>
        <v>340717158</v>
      </c>
      <c r="J71" s="1">
        <f t="shared" si="9"/>
        <v>365037754</v>
      </c>
      <c r="K71" s="1">
        <f t="shared" si="9"/>
        <v>400761688</v>
      </c>
    </row>
    <row r="72" spans="1:11" ht="12.75" hidden="1">
      <c r="A72" s="1" t="s">
        <v>111</v>
      </c>
      <c r="B72" s="1">
        <f>+B77</f>
        <v>237514318</v>
      </c>
      <c r="C72" s="1">
        <f aca="true" t="shared" si="10" ref="C72:K72">+C77</f>
        <v>279036646</v>
      </c>
      <c r="D72" s="1">
        <f t="shared" si="10"/>
        <v>303829499</v>
      </c>
      <c r="E72" s="1">
        <f t="shared" si="10"/>
        <v>324888725</v>
      </c>
      <c r="F72" s="1">
        <f t="shared" si="10"/>
        <v>327964225</v>
      </c>
      <c r="G72" s="1">
        <f t="shared" si="10"/>
        <v>327964225</v>
      </c>
      <c r="H72" s="1">
        <f t="shared" si="10"/>
        <v>0</v>
      </c>
      <c r="I72" s="1">
        <f t="shared" si="10"/>
        <v>358052485</v>
      </c>
      <c r="J72" s="1">
        <f t="shared" si="10"/>
        <v>391851264</v>
      </c>
      <c r="K72" s="1">
        <f t="shared" si="10"/>
        <v>425884988</v>
      </c>
    </row>
    <row r="73" spans="1:11" ht="12.75" hidden="1">
      <c r="A73" s="1" t="s">
        <v>112</v>
      </c>
      <c r="B73" s="1">
        <f>+B74</f>
        <v>15218347.166666668</v>
      </c>
      <c r="C73" s="1">
        <f aca="true" t="shared" si="11" ref="C73:K73">+(C78+C80+C81+C82)-(B78+B80+B81+B82)</f>
        <v>14294523</v>
      </c>
      <c r="D73" s="1">
        <f t="shared" si="11"/>
        <v>3002035</v>
      </c>
      <c r="E73" s="1">
        <f t="shared" si="11"/>
        <v>-13833398</v>
      </c>
      <c r="F73" s="1">
        <f>+(F78+F80+F81+F82)-(D78+D80+D81+D82)</f>
        <v>-1833399</v>
      </c>
      <c r="G73" s="1">
        <f>+(G78+G80+G81+G82)-(D78+D80+D81+D82)</f>
        <v>-1833399</v>
      </c>
      <c r="H73" s="1">
        <f>+(H78+H80+H81+H82)-(D78+D80+D81+D82)</f>
        <v>-4746603</v>
      </c>
      <c r="I73" s="1">
        <f>+(I78+I80+I81+I82)-(E78+E80+E81+E82)</f>
        <v>11245963</v>
      </c>
      <c r="J73" s="1">
        <f t="shared" si="11"/>
        <v>-1640000</v>
      </c>
      <c r="K73" s="1">
        <f t="shared" si="11"/>
        <v>335000</v>
      </c>
    </row>
    <row r="74" spans="1:11" ht="12.75" hidden="1">
      <c r="A74" s="1" t="s">
        <v>113</v>
      </c>
      <c r="B74" s="1">
        <f>+TREND(C74:E74)</f>
        <v>15218347.166666668</v>
      </c>
      <c r="C74" s="1">
        <f>+C73</f>
        <v>14294523</v>
      </c>
      <c r="D74" s="1">
        <f aca="true" t="shared" si="12" ref="D74:K74">+D73</f>
        <v>3002035</v>
      </c>
      <c r="E74" s="1">
        <f t="shared" si="12"/>
        <v>-13833398</v>
      </c>
      <c r="F74" s="1">
        <f t="shared" si="12"/>
        <v>-1833399</v>
      </c>
      <c r="G74" s="1">
        <f t="shared" si="12"/>
        <v>-1833399</v>
      </c>
      <c r="H74" s="1">
        <f t="shared" si="12"/>
        <v>-4746603</v>
      </c>
      <c r="I74" s="1">
        <f t="shared" si="12"/>
        <v>11245963</v>
      </c>
      <c r="J74" s="1">
        <f t="shared" si="12"/>
        <v>-1640000</v>
      </c>
      <c r="K74" s="1">
        <f t="shared" si="12"/>
        <v>335000</v>
      </c>
    </row>
    <row r="75" spans="1:11" ht="12.75" hidden="1">
      <c r="A75" s="1" t="s">
        <v>114</v>
      </c>
      <c r="B75" s="1">
        <f>+B84-(((B80+B81+B78)*B70)-B79)</f>
        <v>21067379.594241805</v>
      </c>
      <c r="C75" s="1">
        <f aca="true" t="shared" si="13" ref="C75:K75">+C84-(((C80+C81+C78)*C70)-C79)</f>
        <v>11587161.576132722</v>
      </c>
      <c r="D75" s="1">
        <f t="shared" si="13"/>
        <v>-1874487.9382650852</v>
      </c>
      <c r="E75" s="1">
        <f t="shared" si="13"/>
        <v>30072223.72965397</v>
      </c>
      <c r="F75" s="1">
        <f t="shared" si="13"/>
        <v>13222833.933206916</v>
      </c>
      <c r="G75" s="1">
        <f t="shared" si="13"/>
        <v>13222833.933206916</v>
      </c>
      <c r="H75" s="1">
        <f t="shared" si="13"/>
        <v>35038520</v>
      </c>
      <c r="I75" s="1">
        <f t="shared" si="13"/>
        <v>3599725.756276123</v>
      </c>
      <c r="J75" s="1">
        <f t="shared" si="13"/>
        <v>6257911.72995019</v>
      </c>
      <c r="K75" s="1">
        <f t="shared" si="13"/>
        <v>5425093.833621897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237514318</v>
      </c>
      <c r="C77" s="3">
        <v>279036646</v>
      </c>
      <c r="D77" s="3">
        <v>303829499</v>
      </c>
      <c r="E77" s="3">
        <v>324888725</v>
      </c>
      <c r="F77" s="3">
        <v>327964225</v>
      </c>
      <c r="G77" s="3">
        <v>327964225</v>
      </c>
      <c r="H77" s="3">
        <v>0</v>
      </c>
      <c r="I77" s="3">
        <v>358052485</v>
      </c>
      <c r="J77" s="3">
        <v>391851264</v>
      </c>
      <c r="K77" s="3">
        <v>425884988</v>
      </c>
    </row>
    <row r="78" spans="1:11" ht="12.75" hidden="1">
      <c r="A78" s="2" t="s">
        <v>65</v>
      </c>
      <c r="B78" s="3">
        <v>247491</v>
      </c>
      <c r="C78" s="3">
        <v>200525</v>
      </c>
      <c r="D78" s="3">
        <v>114767</v>
      </c>
      <c r="E78" s="3">
        <v>248852</v>
      </c>
      <c r="F78" s="3">
        <v>248851</v>
      </c>
      <c r="G78" s="3">
        <v>248851</v>
      </c>
      <c r="H78" s="3">
        <v>155764</v>
      </c>
      <c r="I78" s="3">
        <v>249000</v>
      </c>
      <c r="J78" s="3">
        <v>249000</v>
      </c>
      <c r="K78" s="3">
        <v>249000</v>
      </c>
    </row>
    <row r="79" spans="1:11" ht="12.75" hidden="1">
      <c r="A79" s="2" t="s">
        <v>66</v>
      </c>
      <c r="B79" s="3">
        <v>52461093</v>
      </c>
      <c r="C79" s="3">
        <v>52296670</v>
      </c>
      <c r="D79" s="3">
        <v>39637433</v>
      </c>
      <c r="E79" s="3">
        <v>66509609</v>
      </c>
      <c r="F79" s="3">
        <v>66509608</v>
      </c>
      <c r="G79" s="3">
        <v>66509608</v>
      </c>
      <c r="H79" s="3">
        <v>35038520</v>
      </c>
      <c r="I79" s="3">
        <v>48132000</v>
      </c>
      <c r="J79" s="3">
        <v>48132000</v>
      </c>
      <c r="K79" s="3">
        <v>48132000</v>
      </c>
    </row>
    <row r="80" spans="1:11" ht="12.75" hidden="1">
      <c r="A80" s="2" t="s">
        <v>67</v>
      </c>
      <c r="B80" s="3">
        <v>34359255</v>
      </c>
      <c r="C80" s="3">
        <v>37799341</v>
      </c>
      <c r="D80" s="3">
        <v>45628533</v>
      </c>
      <c r="E80" s="3">
        <v>38117999</v>
      </c>
      <c r="F80" s="3">
        <v>50117999</v>
      </c>
      <c r="G80" s="3">
        <v>50117999</v>
      </c>
      <c r="H80" s="3">
        <v>49263183</v>
      </c>
      <c r="I80" s="3">
        <v>49364000</v>
      </c>
      <c r="J80" s="3">
        <v>47724000</v>
      </c>
      <c r="K80" s="3">
        <v>48059000</v>
      </c>
    </row>
    <row r="81" spans="1:11" ht="12.75" hidden="1">
      <c r="A81" s="2" t="s">
        <v>68</v>
      </c>
      <c r="B81" s="3">
        <v>7169120</v>
      </c>
      <c r="C81" s="3">
        <v>18072393</v>
      </c>
      <c r="D81" s="3">
        <v>13298204</v>
      </c>
      <c r="E81" s="3">
        <v>6873186</v>
      </c>
      <c r="F81" s="3">
        <v>6873186</v>
      </c>
      <c r="G81" s="3">
        <v>6873186</v>
      </c>
      <c r="H81" s="3">
        <v>4935885</v>
      </c>
      <c r="I81" s="3">
        <v>6873000</v>
      </c>
      <c r="J81" s="3">
        <v>6873000</v>
      </c>
      <c r="K81" s="3">
        <v>6873000</v>
      </c>
    </row>
    <row r="82" spans="1:11" ht="12.75" hidden="1">
      <c r="A82" s="2" t="s">
        <v>69</v>
      </c>
      <c r="B82" s="3">
        <v>29011</v>
      </c>
      <c r="C82" s="3">
        <v>27141</v>
      </c>
      <c r="D82" s="3">
        <v>59931</v>
      </c>
      <c r="E82" s="3">
        <v>28000</v>
      </c>
      <c r="F82" s="3">
        <v>28000</v>
      </c>
      <c r="G82" s="3">
        <v>28000</v>
      </c>
      <c r="H82" s="3">
        <v>0</v>
      </c>
      <c r="I82" s="3">
        <v>28000</v>
      </c>
      <c r="J82" s="3">
        <v>28000</v>
      </c>
      <c r="K82" s="3">
        <v>28000</v>
      </c>
    </row>
    <row r="83" spans="1:11" ht="12.75" hidden="1">
      <c r="A83" s="2" t="s">
        <v>70</v>
      </c>
      <c r="B83" s="3">
        <v>214956528</v>
      </c>
      <c r="C83" s="3">
        <v>245212892</v>
      </c>
      <c r="D83" s="3">
        <v>261062567</v>
      </c>
      <c r="E83" s="3">
        <v>307738444</v>
      </c>
      <c r="F83" s="3">
        <v>305313497</v>
      </c>
      <c r="G83" s="3">
        <v>305313497</v>
      </c>
      <c r="H83" s="3">
        <v>347260941</v>
      </c>
      <c r="I83" s="3">
        <v>340717158</v>
      </c>
      <c r="J83" s="3">
        <v>365037754</v>
      </c>
      <c r="K83" s="3">
        <v>400761688</v>
      </c>
    </row>
    <row r="84" spans="1:11" ht="12.75" hidden="1">
      <c r="A84" s="2" t="s">
        <v>71</v>
      </c>
      <c r="B84" s="3">
        <v>6414513</v>
      </c>
      <c r="C84" s="3">
        <v>8565886</v>
      </c>
      <c r="D84" s="3">
        <v>9218922</v>
      </c>
      <c r="E84" s="3">
        <v>6414513</v>
      </c>
      <c r="F84" s="3">
        <v>0</v>
      </c>
      <c r="G84" s="3">
        <v>0</v>
      </c>
      <c r="H84" s="3">
        <v>0</v>
      </c>
      <c r="I84" s="3">
        <v>9218922</v>
      </c>
      <c r="J84" s="3">
        <v>9218922</v>
      </c>
      <c r="K84" s="3">
        <v>9218922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2015-12-01T14:57:50Z</dcterms:created>
  <dcterms:modified xsi:type="dcterms:W3CDTF">2015-12-01T14:58:22Z</dcterms:modified>
  <cp:category/>
  <cp:version/>
  <cp:contentType/>
  <cp:contentStatus/>
</cp:coreProperties>
</file>