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3" sheetId="6" r:id="rId6"/>
    <sheet name="EC104" sheetId="7" r:id="rId7"/>
    <sheet name="EC105" sheetId="8" r:id="rId8"/>
    <sheet name="EC106" sheetId="9" r:id="rId9"/>
    <sheet name="EC107" sheetId="10" r:id="rId10"/>
    <sheet name="EC108" sheetId="11" r:id="rId11"/>
    <sheet name="EC109" sheetId="12" r:id="rId12"/>
    <sheet name="DC10" sheetId="13" r:id="rId13"/>
    <sheet name="EC121" sheetId="14" r:id="rId14"/>
    <sheet name="EC122" sheetId="15" r:id="rId15"/>
    <sheet name="EC123" sheetId="16" r:id="rId16"/>
    <sheet name="EC124" sheetId="17" r:id="rId17"/>
    <sheet name="EC126" sheetId="18" r:id="rId18"/>
    <sheet name="EC127" sheetId="19" r:id="rId19"/>
    <sheet name="EC128" sheetId="20" r:id="rId20"/>
    <sheet name="DC12" sheetId="21" r:id="rId21"/>
    <sheet name="EC131" sheetId="22" r:id="rId22"/>
    <sheet name="EC132" sheetId="23" r:id="rId23"/>
    <sheet name="EC133" sheetId="24" r:id="rId24"/>
    <sheet name="EC134" sheetId="25" r:id="rId25"/>
    <sheet name="EC135" sheetId="26" r:id="rId26"/>
    <sheet name="EC136" sheetId="27" r:id="rId27"/>
    <sheet name="EC137" sheetId="28" r:id="rId28"/>
    <sheet name="EC138" sheetId="29" r:id="rId29"/>
    <sheet name="DC13" sheetId="30" r:id="rId30"/>
    <sheet name="EC141" sheetId="31" r:id="rId31"/>
    <sheet name="EC142" sheetId="32" r:id="rId32"/>
    <sheet name="EC143" sheetId="33" r:id="rId33"/>
    <sheet name="EC144" sheetId="34" r:id="rId34"/>
    <sheet name="DC14" sheetId="35" r:id="rId35"/>
    <sheet name="EC153" sheetId="36" r:id="rId36"/>
    <sheet name="EC154" sheetId="37" r:id="rId37"/>
    <sheet name="EC155" sheetId="38" r:id="rId38"/>
    <sheet name="EC156" sheetId="39" r:id="rId39"/>
    <sheet name="EC157" sheetId="40" r:id="rId40"/>
    <sheet name="DC15" sheetId="41" r:id="rId41"/>
    <sheet name="EC441" sheetId="42" r:id="rId42"/>
    <sheet name="EC442" sheetId="43" r:id="rId43"/>
    <sheet name="EC443" sheetId="44" r:id="rId44"/>
    <sheet name="EC444" sheetId="45" r:id="rId45"/>
    <sheet name="DC44" sheetId="46" r:id="rId46"/>
  </sheets>
  <definedNames>
    <definedName name="_xlnm.Print_Area" localSheetId="1">'BUF'!$A$1:$N$37</definedName>
    <definedName name="_xlnm.Print_Area" localSheetId="12">'DC10'!$A$1:$N$37</definedName>
    <definedName name="_xlnm.Print_Area" localSheetId="20">'DC12'!$A$1:$N$37</definedName>
    <definedName name="_xlnm.Print_Area" localSheetId="29">'DC13'!$A$1:$N$37</definedName>
    <definedName name="_xlnm.Print_Area" localSheetId="34">'DC14'!$A$1:$N$37</definedName>
    <definedName name="_xlnm.Print_Area" localSheetId="40">'DC15'!$A$1:$N$37</definedName>
    <definedName name="_xlnm.Print_Area" localSheetId="45">'DC44'!$A$1:$N$37</definedName>
    <definedName name="_xlnm.Print_Area" localSheetId="3">'EC101'!$A$1:$N$37</definedName>
    <definedName name="_xlnm.Print_Area" localSheetId="4">'EC102'!$A$1:$N$37</definedName>
    <definedName name="_xlnm.Print_Area" localSheetId="5">'EC103'!$A$1:$N$37</definedName>
    <definedName name="_xlnm.Print_Area" localSheetId="6">'EC104'!$A$1:$N$37</definedName>
    <definedName name="_xlnm.Print_Area" localSheetId="7">'EC105'!$A$1:$N$37</definedName>
    <definedName name="_xlnm.Print_Area" localSheetId="8">'EC106'!$A$1:$N$37</definedName>
    <definedName name="_xlnm.Print_Area" localSheetId="9">'EC107'!$A$1:$N$37</definedName>
    <definedName name="_xlnm.Print_Area" localSheetId="10">'EC108'!$A$1:$N$37</definedName>
    <definedName name="_xlnm.Print_Area" localSheetId="11">'EC109'!$A$1:$N$37</definedName>
    <definedName name="_xlnm.Print_Area" localSheetId="13">'EC121'!$A$1:$N$37</definedName>
    <definedName name="_xlnm.Print_Area" localSheetId="14">'EC122'!$A$1:$N$37</definedName>
    <definedName name="_xlnm.Print_Area" localSheetId="15">'EC123'!$A$1:$N$37</definedName>
    <definedName name="_xlnm.Print_Area" localSheetId="16">'EC124'!$A$1:$N$37</definedName>
    <definedName name="_xlnm.Print_Area" localSheetId="17">'EC126'!$A$1:$N$37</definedName>
    <definedName name="_xlnm.Print_Area" localSheetId="18">'EC127'!$A$1:$N$37</definedName>
    <definedName name="_xlnm.Print_Area" localSheetId="19">'EC128'!$A$1:$N$37</definedName>
    <definedName name="_xlnm.Print_Area" localSheetId="21">'EC131'!$A$1:$N$37</definedName>
    <definedName name="_xlnm.Print_Area" localSheetId="22">'EC132'!$A$1:$N$37</definedName>
    <definedName name="_xlnm.Print_Area" localSheetId="23">'EC133'!$A$1:$N$37</definedName>
    <definedName name="_xlnm.Print_Area" localSheetId="24">'EC134'!$A$1:$N$37</definedName>
    <definedName name="_xlnm.Print_Area" localSheetId="25">'EC135'!$A$1:$N$37</definedName>
    <definedName name="_xlnm.Print_Area" localSheetId="26">'EC136'!$A$1:$N$37</definedName>
    <definedName name="_xlnm.Print_Area" localSheetId="27">'EC137'!$A$1:$N$37</definedName>
    <definedName name="_xlnm.Print_Area" localSheetId="28">'EC138'!$A$1:$N$37</definedName>
    <definedName name="_xlnm.Print_Area" localSheetId="30">'EC141'!$A$1:$N$37</definedName>
    <definedName name="_xlnm.Print_Area" localSheetId="31">'EC142'!$A$1:$N$37</definedName>
    <definedName name="_xlnm.Print_Area" localSheetId="32">'EC143'!$A$1:$N$37</definedName>
    <definedName name="_xlnm.Print_Area" localSheetId="33">'EC144'!$A$1:$N$37</definedName>
    <definedName name="_xlnm.Print_Area" localSheetId="35">'EC153'!$A$1:$N$37</definedName>
    <definedName name="_xlnm.Print_Area" localSheetId="36">'EC154'!$A$1:$N$37</definedName>
    <definedName name="_xlnm.Print_Area" localSheetId="37">'EC155'!$A$1:$N$37</definedName>
    <definedName name="_xlnm.Print_Area" localSheetId="38">'EC156'!$A$1:$N$37</definedName>
    <definedName name="_xlnm.Print_Area" localSheetId="39">'EC157'!$A$1:$N$37</definedName>
    <definedName name="_xlnm.Print_Area" localSheetId="41">'EC441'!$A$1:$N$37</definedName>
    <definedName name="_xlnm.Print_Area" localSheetId="42">'EC442'!$A$1:$N$37</definedName>
    <definedName name="_xlnm.Print_Area" localSheetId="43">'EC443'!$A$1:$N$37</definedName>
    <definedName name="_xlnm.Print_Area" localSheetId="44">'EC444'!$A$1:$N$37</definedName>
    <definedName name="_xlnm.Print_Area" localSheetId="2">'NMA'!$A$1:$N$37</definedName>
    <definedName name="_xlnm.Print_Area" localSheetId="0">'Summary'!$A$1:$N$37</definedName>
  </definedNames>
  <calcPr fullCalcOnLoad="1"/>
</workbook>
</file>

<file path=xl/sharedStrings.xml><?xml version="1.0" encoding="utf-8"?>
<sst xmlns="http://schemas.openxmlformats.org/spreadsheetml/2006/main" count="2300" uniqueCount="90">
  <si>
    <t>Eastern Cape: Buffalo City(BUF)</t>
  </si>
  <si>
    <t>STATEMENT OF CAPITAL AND OPERATING EXPENDITURE FOR 2015/16</t>
  </si>
  <si>
    <t>Changes to baseline</t>
  </si>
  <si>
    <t>2015/16</t>
  </si>
  <si>
    <t>2016/17</t>
  </si>
  <si>
    <t>2017/18</t>
  </si>
  <si>
    <t>% change to baseline</t>
  </si>
  <si>
    <t>% share of total change to baseline</t>
  </si>
  <si>
    <t>R thousands</t>
  </si>
  <si>
    <t>2014/15 Medium term estimates (1)</t>
  </si>
  <si>
    <t>2015/16 Draft Medium term estimates (2)</t>
  </si>
  <si>
    <t>2014/15 Medium term estimates (3)</t>
  </si>
  <si>
    <t>2015/16 Draft Medium term estimates (4)</t>
  </si>
  <si>
    <t>2015/16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</si>
  <si>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</si>
  <si>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</si>
  <si>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</si>
  <si>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</si>
  <si>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</si>
  <si>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</si>
  <si>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</si>
  <si>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</si>
  <si>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</si>
  <si>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</si>
  <si>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</si>
  <si>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</si>
  <si>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</si>
  <si>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</si>
  <si>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</si>
  <si>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</si>
  <si>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</si>
  <si>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</si>
  <si>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</si>
  <si>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</si>
  <si>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</si>
  <si>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</si>
  <si>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</si>
  <si>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</si>
  <si>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2014/15, projection for 2015/16</t>
  </si>
  <si>
    <t>(2) Tabled budget informed by Appendix B 2015/16</t>
  </si>
  <si>
    <t>(3) Adopted budget informed by Appendix B 2014/15, projection for 2016/17</t>
  </si>
  <si>
    <t>(4) Tabled budget informed by Appendix B 2015/16, projection for 2016/17</t>
  </si>
  <si>
    <t>(5) Tabled budget informed by Appendix B 2015/16, projection for 2017/18</t>
  </si>
  <si>
    <t>Eastern Cape: Nelson Mandela Bay(NMA)</t>
  </si>
  <si>
    <t>Eastern Cape: Camdeboo(EC101)</t>
  </si>
  <si>
    <t>Eastern Cape: Blue Crane Route(EC102)</t>
  </si>
  <si>
    <t>Eastern Cape: Ikwezi(EC103)</t>
  </si>
  <si>
    <t>Eastern Cape: Makana(EC104)</t>
  </si>
  <si>
    <t>Eastern Cape: Ndlambe(EC105)</t>
  </si>
  <si>
    <t>Eastern Cape: Sundays River Valley(EC106)</t>
  </si>
  <si>
    <t>Eastern Cape: Baviaans(EC107)</t>
  </si>
  <si>
    <t>Eastern Cape: Kouga(EC108)</t>
  </si>
  <si>
    <t>Eastern Cape: Kou-Kamma(EC109)</t>
  </si>
  <si>
    <t>Eastern Cape: Sarah Baartman(DC10)</t>
  </si>
  <si>
    <t>Eastern Cape: Mbhashe(EC121)</t>
  </si>
  <si>
    <t>Eastern Cape: Mnquma(EC122)</t>
  </si>
  <si>
    <t>Eastern Cape: Great Kei(EC123)</t>
  </si>
  <si>
    <t>Eastern Cape: Amahlathi(EC124)</t>
  </si>
  <si>
    <t>Eastern Cape: Ngqushwa(EC126)</t>
  </si>
  <si>
    <t>Eastern Cape: Nkonkobe(EC127)</t>
  </si>
  <si>
    <t>Eastern Cape: Nxuba(EC128)</t>
  </si>
  <si>
    <t>Eastern Cape: Amathole(DC12)</t>
  </si>
  <si>
    <t>Eastern Cape: Inxuba Yethemba(EC131)</t>
  </si>
  <si>
    <t>Eastern Cape: Tsolwana(EC132)</t>
  </si>
  <si>
    <t>Eastern Cape: Inkwanca(EC133)</t>
  </si>
  <si>
    <t>Eastern Cape: Lukhanji(EC134)</t>
  </si>
  <si>
    <t>Eastern Cape: Intsika Yethu(EC135)</t>
  </si>
  <si>
    <t>Eastern Cape: Emalahleni (Ec)(EC136)</t>
  </si>
  <si>
    <t>Eastern Cape: Engcobo(EC137)</t>
  </si>
  <si>
    <t>Eastern Cape: Sakhisizwe(EC138)</t>
  </si>
  <si>
    <t>Eastern Cape: Chris Hani(DC13)</t>
  </si>
  <si>
    <t>Eastern Cape: Elundini(EC141)</t>
  </si>
  <si>
    <t>Eastern Cape: Senqu(EC142)</t>
  </si>
  <si>
    <t>Eastern Cape: Maletswai(EC143)</t>
  </si>
  <si>
    <t>Eastern Cape: Gariep(EC144)</t>
  </si>
  <si>
    <t>Eastern Cape: Joe Gqabi(DC14)</t>
  </si>
  <si>
    <t>Eastern Cape: Ngquza Hills(EC153)</t>
  </si>
  <si>
    <t>Eastern Cape: Port St Johns(EC154)</t>
  </si>
  <si>
    <t>Eastern Cape: Nyandeni(EC155)</t>
  </si>
  <si>
    <t>Eastern Cape: Mhlontlo(EC156)</t>
  </si>
  <si>
    <t>Eastern Cape: King Sabata Dalindyebo(EC157)</t>
  </si>
  <si>
    <t>Eastern Cape: O .R. Tambo(DC15)</t>
  </si>
  <si>
    <t>Eastern Cape: Matatiele(EC441)</t>
  </si>
  <si>
    <t>Eastern Cape: Umzimvubu(EC442)</t>
  </si>
  <si>
    <t>Eastern Cape: Mbizana(EC443)</t>
  </si>
  <si>
    <t>Eastern Cape: Ntabankulu(EC444)</t>
  </si>
  <si>
    <t>Eastern Cape: Alfred Nzo(DC44)</t>
  </si>
  <si>
    <t>2014/15 Medium term estimates</t>
  </si>
  <si>
    <t>2015/16 Draft Medium term estimates</t>
  </si>
  <si>
    <t>AGGREGATED INFORMATION FOR EASTERN CAPE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</si>
</sst>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_)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3" xfId="0" applyFont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8" fillId="0" borderId="13" xfId="0" applyFont="1" applyBorder="1" applyAlignment="1" applyProtection="1">
      <alignment horizontal="centerContinuous" vertical="top" wrapText="1"/>
      <protection/>
    </xf>
    <xf numFmtId="0" fontId="7" fillId="0" borderId="13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1" fontId="10" fillId="0" borderId="18" xfId="0" applyNumberFormat="1" applyFont="1" applyBorder="1" applyAlignment="1" applyProtection="1">
      <alignment horizontal="center" vertical="center" wrapText="1"/>
      <protection/>
    </xf>
    <xf numFmtId="171" fontId="10" fillId="0" borderId="19" xfId="0" applyNumberFormat="1" applyFont="1" applyBorder="1" applyAlignment="1" applyProtection="1">
      <alignment horizontal="center" vertical="center" wrapText="1"/>
      <protection/>
    </xf>
    <xf numFmtId="171" fontId="10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4" fillId="0" borderId="0" xfId="0" applyNumberFormat="1" applyFont="1" applyAlignment="1">
      <alignment horizontal="right" wrapText="1"/>
    </xf>
    <xf numFmtId="41" fontId="5" fillId="0" borderId="22" xfId="0" applyNumberFormat="1" applyFont="1" applyBorder="1" applyAlignment="1" applyProtection="1">
      <alignment horizontal="left" vertical="center" indent="1"/>
      <protection/>
    </xf>
    <xf numFmtId="173" fontId="11" fillId="0" borderId="23" xfId="59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/>
      <protection/>
    </xf>
    <xf numFmtId="173" fontId="11" fillId="0" borderId="21" xfId="0" applyNumberFormat="1" applyFont="1" applyBorder="1" applyAlignment="1" applyProtection="1">
      <alignment/>
      <protection/>
    </xf>
    <xf numFmtId="168" fontId="12" fillId="0" borderId="0" xfId="0" applyNumberFormat="1" applyFont="1" applyAlignment="1">
      <alignment horizontal="right" wrapText="1"/>
    </xf>
    <xf numFmtId="49" fontId="6" fillId="0" borderId="24" xfId="0" applyNumberFormat="1" applyFont="1" applyBorder="1" applyAlignment="1" applyProtection="1">
      <alignment vertical="center"/>
      <protection/>
    </xf>
    <xf numFmtId="173" fontId="9" fillId="0" borderId="25" xfId="59" applyNumberFormat="1" applyFont="1" applyFill="1" applyBorder="1" applyAlignment="1" applyProtection="1">
      <alignment horizontal="center" vertical="center"/>
      <protection/>
    </xf>
    <xf numFmtId="173" fontId="9" fillId="0" borderId="26" xfId="0" applyNumberFormat="1" applyFont="1" applyBorder="1" applyAlignment="1" applyProtection="1">
      <alignment/>
      <protection/>
    </xf>
    <xf numFmtId="173" fontId="9" fillId="0" borderId="27" xfId="0" applyNumberFormat="1" applyFont="1" applyBorder="1" applyAlignment="1" applyProtection="1">
      <alignment/>
      <protection/>
    </xf>
    <xf numFmtId="168" fontId="2" fillId="0" borderId="0" xfId="0" applyNumberFormat="1" applyFont="1" applyAlignment="1">
      <alignment horizontal="right" wrapText="1"/>
    </xf>
    <xf numFmtId="174" fontId="11" fillId="0" borderId="23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3" fontId="11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18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41" fontId="9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1" xfId="59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/>
      <protection/>
    </xf>
    <xf numFmtId="0" fontId="11" fillId="0" borderId="33" xfId="0" applyNumberFormat="1" applyFont="1" applyBorder="1" applyAlignment="1" applyProtection="1">
      <alignment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 vertical="center"/>
      <protection/>
    </xf>
    <xf numFmtId="173" fontId="9" fillId="0" borderId="35" xfId="59" applyNumberFormat="1" applyFont="1" applyFill="1" applyBorder="1" applyAlignment="1" applyProtection="1">
      <alignment horizontal="center" vertical="center"/>
      <protection/>
    </xf>
    <xf numFmtId="173" fontId="9" fillId="0" borderId="36" xfId="0" applyNumberFormat="1" applyFont="1" applyBorder="1" applyAlignment="1" applyProtection="1">
      <alignment/>
      <protection/>
    </xf>
    <xf numFmtId="173" fontId="9" fillId="0" borderId="37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5" fontId="5" fillId="0" borderId="23" xfId="0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horizontal="right" vertical="center"/>
      <protection/>
    </xf>
    <xf numFmtId="175" fontId="5" fillId="0" borderId="22" xfId="0" applyNumberFormat="1" applyFont="1" applyFill="1" applyBorder="1" applyAlignment="1" applyProtection="1">
      <alignment horizontal="right" vertical="center"/>
      <protection/>
    </xf>
    <xf numFmtId="175" fontId="6" fillId="0" borderId="25" xfId="0" applyNumberFormat="1" applyFont="1" applyFill="1" applyBorder="1" applyAlignment="1" applyProtection="1">
      <alignment horizontal="right" vertical="center"/>
      <protection/>
    </xf>
    <xf numFmtId="175" fontId="6" fillId="0" borderId="24" xfId="0" applyNumberFormat="1" applyFont="1" applyFill="1" applyBorder="1" applyAlignment="1" applyProtection="1">
      <alignment horizontal="right" vertical="center"/>
      <protection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175" fontId="6" fillId="0" borderId="23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23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12" xfId="0" applyNumberFormat="1" applyFont="1" applyFill="1" applyBorder="1" applyAlignment="1" applyProtection="1">
      <alignment horizontal="right" vertical="center"/>
      <protection/>
    </xf>
    <xf numFmtId="175" fontId="9" fillId="0" borderId="11" xfId="0" applyNumberFormat="1" applyFont="1" applyFill="1" applyBorder="1" applyAlignment="1" applyProtection="1">
      <alignment horizontal="right" vertical="center"/>
      <protection/>
    </xf>
    <xf numFmtId="175" fontId="9" fillId="0" borderId="28" xfId="0" applyNumberFormat="1" applyFont="1" applyFill="1" applyBorder="1" applyAlignment="1" applyProtection="1">
      <alignment horizontal="right" vertical="center"/>
      <protection/>
    </xf>
    <xf numFmtId="175" fontId="10" fillId="0" borderId="12" xfId="0" applyNumberFormat="1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Border="1" applyAlignment="1" applyProtection="1">
      <alignment horizontal="center" vertical="center" wrapText="1"/>
      <protection/>
    </xf>
    <xf numFmtId="175" fontId="10" fillId="0" borderId="28" xfId="0" applyNumberFormat="1" applyFont="1" applyBorder="1" applyAlignment="1" applyProtection="1">
      <alignment horizontal="center" vertical="center" wrapText="1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6" fillId="0" borderId="34" xfId="0" applyNumberFormat="1" applyFont="1" applyFill="1" applyBorder="1" applyAlignment="1" applyProtection="1">
      <alignment horizontal="right" vertical="center"/>
      <protection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40" xfId="0" applyNumberFormat="1" applyFont="1" applyFill="1" applyBorder="1" applyAlignment="1" applyProtection="1" quotePrefix="1">
      <alignment horizontal="center" vertical="top"/>
      <protection/>
    </xf>
    <xf numFmtId="41" fontId="6" fillId="0" borderId="41" xfId="0" applyNumberFormat="1" applyFont="1" applyFill="1" applyBorder="1" applyAlignment="1" applyProtection="1" quotePrefix="1">
      <alignment horizontal="center" vertical="top"/>
      <protection/>
    </xf>
    <xf numFmtId="41" fontId="6" fillId="0" borderId="42" xfId="0" applyNumberFormat="1" applyFont="1" applyFill="1" applyBorder="1" applyAlignment="1" applyProtection="1" quotePrefix="1">
      <alignment horizontal="center" vertical="top"/>
      <protection/>
    </xf>
    <xf numFmtId="0" fontId="6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89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87</v>
      </c>
      <c r="D5" s="8" t="s">
        <v>88</v>
      </c>
      <c r="E5" s="9" t="s">
        <v>2</v>
      </c>
      <c r="F5" s="10" t="s">
        <v>87</v>
      </c>
      <c r="G5" s="11" t="s">
        <v>88</v>
      </c>
      <c r="H5" s="12" t="s">
        <v>2</v>
      </c>
      <c r="I5" s="13" t="s">
        <v>88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3338088896</v>
      </c>
      <c r="D7" s="62">
        <v>3351831905</v>
      </c>
      <c r="E7" s="63">
        <f>($D7-$C7)</f>
        <v>13743009</v>
      </c>
      <c r="F7" s="61">
        <v>3653298706</v>
      </c>
      <c r="G7" s="62">
        <v>3659155189</v>
      </c>
      <c r="H7" s="63">
        <f>($G7-$F7)</f>
        <v>5856483</v>
      </c>
      <c r="I7" s="63">
        <v>3995703218</v>
      </c>
      <c r="J7" s="28">
        <f>IF($C7=0,0,($E7/$C7)*100)</f>
        <v>0.41170290630870005</v>
      </c>
      <c r="K7" s="29">
        <f>IF($F7=0,0,($H7/$F7)*100)</f>
        <v>0.1603067110384814</v>
      </c>
      <c r="L7" s="30">
        <f>IF($E$10=0,0,($E7/$E$10)*100)</f>
        <v>0.7787126600334991</v>
      </c>
      <c r="M7" s="29">
        <f>IF($H$10=0,0,($H7/$H$10)*100)</f>
        <v>0.361586521916964</v>
      </c>
      <c r="N7" s="5"/>
      <c r="O7" s="31"/>
    </row>
    <row r="8" spans="1:15" ht="12.75">
      <c r="A8" s="2"/>
      <c r="B8" s="27" t="s">
        <v>16</v>
      </c>
      <c r="C8" s="61">
        <v>10787829752</v>
      </c>
      <c r="D8" s="62">
        <v>11083921626</v>
      </c>
      <c r="E8" s="63">
        <f>($D8-$C8)</f>
        <v>296091874</v>
      </c>
      <c r="F8" s="61">
        <v>11682482641</v>
      </c>
      <c r="G8" s="62">
        <v>12205857493</v>
      </c>
      <c r="H8" s="63">
        <f>($G8-$F8)</f>
        <v>523374852</v>
      </c>
      <c r="I8" s="63">
        <v>13460266560</v>
      </c>
      <c r="J8" s="28">
        <f>IF($C8=0,0,($E8/$C8)*100)</f>
        <v>2.744684341585075</v>
      </c>
      <c r="K8" s="29">
        <f>IF($F8=0,0,($H8/$F8)*100)</f>
        <v>4.479996830153218</v>
      </c>
      <c r="L8" s="30">
        <f>IF($E$10=0,0,($E8/$E$10)*100)</f>
        <v>16.777293154420818</v>
      </c>
      <c r="M8" s="29">
        <f>IF($H$10=0,0,($H8/$H$10)*100)</f>
        <v>32.31381229886363</v>
      </c>
      <c r="N8" s="5"/>
      <c r="O8" s="31"/>
    </row>
    <row r="9" spans="1:15" ht="12.75">
      <c r="A9" s="2"/>
      <c r="B9" s="27" t="s">
        <v>17</v>
      </c>
      <c r="C9" s="61">
        <v>12218445278</v>
      </c>
      <c r="D9" s="62">
        <v>13673447376</v>
      </c>
      <c r="E9" s="63">
        <f aca="true" t="shared" si="0" ref="E9:E32">($D9-$C9)</f>
        <v>1455002098</v>
      </c>
      <c r="F9" s="61">
        <v>12713329626</v>
      </c>
      <c r="G9" s="62">
        <v>13803761261</v>
      </c>
      <c r="H9" s="63">
        <f aca="true" t="shared" si="1" ref="H9:H32">($G9-$F9)</f>
        <v>1090431635</v>
      </c>
      <c r="I9" s="63">
        <v>14099242805</v>
      </c>
      <c r="J9" s="28">
        <f aca="true" t="shared" si="2" ref="J9:J32">IF($C9=0,0,($E9/$C9)*100)</f>
        <v>11.908242537369409</v>
      </c>
      <c r="K9" s="29">
        <f aca="true" t="shared" si="3" ref="K9:K32">IF($F9=0,0,($H9/$F9)*100)</f>
        <v>8.57707356828034</v>
      </c>
      <c r="L9" s="30">
        <f>IF($E$10=0,0,($E9/$E$10)*100)</f>
        <v>82.44399418554569</v>
      </c>
      <c r="M9" s="29">
        <f>IF($H$10=0,0,($H9/$H$10)*100)</f>
        <v>67.3246011792194</v>
      </c>
      <c r="N9" s="5"/>
      <c r="O9" s="31"/>
    </row>
    <row r="10" spans="1:15" ht="16.5">
      <c r="A10" s="6"/>
      <c r="B10" s="32" t="s">
        <v>18</v>
      </c>
      <c r="C10" s="64">
        <v>26344363926</v>
      </c>
      <c r="D10" s="65">
        <v>28109200907</v>
      </c>
      <c r="E10" s="66">
        <f t="shared" si="0"/>
        <v>1764836981</v>
      </c>
      <c r="F10" s="64">
        <v>28049110973</v>
      </c>
      <c r="G10" s="65">
        <v>29668773943</v>
      </c>
      <c r="H10" s="66">
        <f t="shared" si="1"/>
        <v>1619662970</v>
      </c>
      <c r="I10" s="66">
        <v>31555212583</v>
      </c>
      <c r="J10" s="33">
        <f t="shared" si="2"/>
        <v>6.6991064424912246</v>
      </c>
      <c r="K10" s="34">
        <f t="shared" si="3"/>
        <v>5.7743825519428515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8032131864</v>
      </c>
      <c r="D12" s="62">
        <v>8224329111</v>
      </c>
      <c r="E12" s="63">
        <f t="shared" si="0"/>
        <v>192197247</v>
      </c>
      <c r="F12" s="61">
        <v>8597241294</v>
      </c>
      <c r="G12" s="62">
        <v>8744431613</v>
      </c>
      <c r="H12" s="63">
        <f t="shared" si="1"/>
        <v>147190319</v>
      </c>
      <c r="I12" s="63">
        <v>9321704465</v>
      </c>
      <c r="J12" s="28">
        <f t="shared" si="2"/>
        <v>2.3928547271668648</v>
      </c>
      <c r="K12" s="29">
        <f t="shared" si="3"/>
        <v>1.7120645328720023</v>
      </c>
      <c r="L12" s="30">
        <f aca="true" t="shared" si="4" ref="L12:L17">IF($E$17=0,0,($E12/$E$17)*100)</f>
        <v>11.466813670380278</v>
      </c>
      <c r="M12" s="29">
        <f aca="true" t="shared" si="5" ref="M12:M17">IF($H$17=0,0,($H12/$H$17)*100)</f>
        <v>8.413292087176815</v>
      </c>
      <c r="N12" s="5"/>
      <c r="O12" s="31"/>
    </row>
    <row r="13" spans="1:15" ht="12.75">
      <c r="A13" s="2"/>
      <c r="B13" s="27" t="s">
        <v>21</v>
      </c>
      <c r="C13" s="61">
        <v>1374472182</v>
      </c>
      <c r="D13" s="62">
        <v>1285364482</v>
      </c>
      <c r="E13" s="63">
        <f t="shared" si="0"/>
        <v>-89107700</v>
      </c>
      <c r="F13" s="61">
        <v>1476500377</v>
      </c>
      <c r="G13" s="62">
        <v>1382901756</v>
      </c>
      <c r="H13" s="63">
        <f t="shared" si="1"/>
        <v>-93598621</v>
      </c>
      <c r="I13" s="63">
        <v>1484946385</v>
      </c>
      <c r="J13" s="28">
        <f t="shared" si="2"/>
        <v>-6.483048632555009</v>
      </c>
      <c r="K13" s="29">
        <f t="shared" si="3"/>
        <v>-6.339220934719749</v>
      </c>
      <c r="L13" s="30">
        <f t="shared" si="4"/>
        <v>-5.316316484471522</v>
      </c>
      <c r="M13" s="29">
        <f t="shared" si="5"/>
        <v>-5.350029422994604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5207205386</v>
      </c>
      <c r="D15" s="62">
        <v>5572130313</v>
      </c>
      <c r="E15" s="63">
        <f t="shared" si="0"/>
        <v>364924927</v>
      </c>
      <c r="F15" s="61">
        <v>5601236613</v>
      </c>
      <c r="G15" s="62">
        <v>6257638721</v>
      </c>
      <c r="H15" s="63">
        <f t="shared" si="1"/>
        <v>656402108</v>
      </c>
      <c r="I15" s="63">
        <v>7035428667</v>
      </c>
      <c r="J15" s="28">
        <f t="shared" si="2"/>
        <v>7.008076308668959</v>
      </c>
      <c r="K15" s="29">
        <f t="shared" si="3"/>
        <v>11.718878407609951</v>
      </c>
      <c r="L15" s="30">
        <f t="shared" si="4"/>
        <v>21.772039958439805</v>
      </c>
      <c r="M15" s="29">
        <f t="shared" si="5"/>
        <v>37.51946934256309</v>
      </c>
      <c r="N15" s="5"/>
      <c r="O15" s="31"/>
    </row>
    <row r="16" spans="1:15" ht="12.75">
      <c r="A16" s="2"/>
      <c r="B16" s="27" t="s">
        <v>23</v>
      </c>
      <c r="C16" s="61">
        <v>12553032233</v>
      </c>
      <c r="D16" s="62">
        <v>13761135053</v>
      </c>
      <c r="E16" s="63">
        <f t="shared" si="0"/>
        <v>1208102820</v>
      </c>
      <c r="F16" s="61">
        <v>13040710649</v>
      </c>
      <c r="G16" s="62">
        <v>14080214156</v>
      </c>
      <c r="H16" s="63">
        <f t="shared" si="1"/>
        <v>1039503507</v>
      </c>
      <c r="I16" s="63">
        <v>14580053522</v>
      </c>
      <c r="J16" s="40">
        <f t="shared" si="2"/>
        <v>9.623992017036988</v>
      </c>
      <c r="K16" s="29">
        <f t="shared" si="3"/>
        <v>7.971218248598379</v>
      </c>
      <c r="L16" s="30">
        <f t="shared" si="4"/>
        <v>72.07746285565145</v>
      </c>
      <c r="M16" s="29">
        <f t="shared" si="5"/>
        <v>59.4172679932547</v>
      </c>
      <c r="N16" s="5"/>
      <c r="O16" s="31"/>
    </row>
    <row r="17" spans="1:15" ht="16.5">
      <c r="A17" s="2"/>
      <c r="B17" s="32" t="s">
        <v>24</v>
      </c>
      <c r="C17" s="64">
        <v>27166841665</v>
      </c>
      <c r="D17" s="65">
        <v>28842958959</v>
      </c>
      <c r="E17" s="66">
        <f t="shared" si="0"/>
        <v>1676117294</v>
      </c>
      <c r="F17" s="64">
        <v>28715688933</v>
      </c>
      <c r="G17" s="65">
        <v>30465186246</v>
      </c>
      <c r="H17" s="66">
        <f t="shared" si="1"/>
        <v>1749497313</v>
      </c>
      <c r="I17" s="66">
        <v>32422133039</v>
      </c>
      <c r="J17" s="41">
        <f t="shared" si="2"/>
        <v>6.169717167231114</v>
      </c>
      <c r="K17" s="34">
        <f t="shared" si="3"/>
        <v>6.092478982767786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-822477739</v>
      </c>
      <c r="D18" s="71">
        <v>-733758052</v>
      </c>
      <c r="E18" s="72">
        <f t="shared" si="0"/>
        <v>88719687</v>
      </c>
      <c r="F18" s="73">
        <v>-666577960</v>
      </c>
      <c r="G18" s="74">
        <v>-796412303</v>
      </c>
      <c r="H18" s="75">
        <f t="shared" si="1"/>
        <v>-129834343</v>
      </c>
      <c r="I18" s="75">
        <v>-866920456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100374482</v>
      </c>
      <c r="E21" s="63">
        <f t="shared" si="0"/>
        <v>100374482</v>
      </c>
      <c r="F21" s="61"/>
      <c r="G21" s="62">
        <v>88873612</v>
      </c>
      <c r="H21" s="63">
        <f t="shared" si="1"/>
        <v>88873612</v>
      </c>
      <c r="I21" s="63">
        <v>88254055</v>
      </c>
      <c r="J21" s="28">
        <f t="shared" si="2"/>
        <v>0</v>
      </c>
      <c r="K21" s="29">
        <f t="shared" si="3"/>
        <v>0</v>
      </c>
      <c r="L21" s="30">
        <f>IF($E$25=0,0,($E21/$E$25)*100)</f>
        <v>5.2381168355373795</v>
      </c>
      <c r="M21" s="29">
        <f>IF($H$25=0,0,($H21/$H$25)*100)</f>
        <v>5.65889361464948</v>
      </c>
      <c r="N21" s="5"/>
      <c r="O21" s="31"/>
    </row>
    <row r="22" spans="1:15" ht="12.75">
      <c r="A22" s="6"/>
      <c r="B22" s="27" t="s">
        <v>28</v>
      </c>
      <c r="C22" s="61">
        <v>780116948</v>
      </c>
      <c r="D22" s="62">
        <v>1272838904</v>
      </c>
      <c r="E22" s="63">
        <f t="shared" si="0"/>
        <v>492721956</v>
      </c>
      <c r="F22" s="61">
        <v>789757328</v>
      </c>
      <c r="G22" s="62">
        <v>1127842150</v>
      </c>
      <c r="H22" s="63">
        <f t="shared" si="1"/>
        <v>338084822</v>
      </c>
      <c r="I22" s="63">
        <v>1300338927</v>
      </c>
      <c r="J22" s="28">
        <f t="shared" si="2"/>
        <v>63.16001174736689</v>
      </c>
      <c r="K22" s="29">
        <f t="shared" si="3"/>
        <v>42.80869705333079</v>
      </c>
      <c r="L22" s="30">
        <f>IF($E$25=0,0,($E22/$E$25)*100)</f>
        <v>25.713060944738007</v>
      </c>
      <c r="M22" s="29">
        <f>IF($H$25=0,0,($H22/$H$25)*100)</f>
        <v>21.52704269998282</v>
      </c>
      <c r="N22" s="5"/>
      <c r="O22" s="31"/>
    </row>
    <row r="23" spans="1:15" ht="12.75">
      <c r="A23" s="6"/>
      <c r="B23" s="27" t="s">
        <v>29</v>
      </c>
      <c r="C23" s="61">
        <v>5368955671</v>
      </c>
      <c r="D23" s="62">
        <v>6447512372</v>
      </c>
      <c r="E23" s="63">
        <f t="shared" si="0"/>
        <v>1078556701</v>
      </c>
      <c r="F23" s="61">
        <v>5665295201</v>
      </c>
      <c r="G23" s="62">
        <v>6607539749</v>
      </c>
      <c r="H23" s="63">
        <f t="shared" si="1"/>
        <v>942244548</v>
      </c>
      <c r="I23" s="63">
        <v>6756075762</v>
      </c>
      <c r="J23" s="28">
        <f t="shared" si="2"/>
        <v>20.088761522575812</v>
      </c>
      <c r="K23" s="29">
        <f t="shared" si="3"/>
        <v>16.63187026571327</v>
      </c>
      <c r="L23" s="30">
        <f>IF($E$25=0,0,($E23/$E$25)*100)</f>
        <v>56.28528188658305</v>
      </c>
      <c r="M23" s="29">
        <f>IF($H$25=0,0,($H23/$H$25)*100)</f>
        <v>59.99600484467184</v>
      </c>
      <c r="N23" s="5"/>
      <c r="O23" s="31"/>
    </row>
    <row r="24" spans="1:15" ht="12.75">
      <c r="A24" s="6"/>
      <c r="B24" s="27" t="s">
        <v>30</v>
      </c>
      <c r="C24" s="61">
        <v>300344870</v>
      </c>
      <c r="D24" s="62">
        <v>544923941</v>
      </c>
      <c r="E24" s="63">
        <f t="shared" si="0"/>
        <v>244579071</v>
      </c>
      <c r="F24" s="61">
        <v>279533238</v>
      </c>
      <c r="G24" s="62">
        <v>480842410</v>
      </c>
      <c r="H24" s="63">
        <f t="shared" si="1"/>
        <v>201309172</v>
      </c>
      <c r="I24" s="63">
        <v>477345290</v>
      </c>
      <c r="J24" s="28">
        <f t="shared" si="2"/>
        <v>81.4327446311968</v>
      </c>
      <c r="K24" s="29">
        <f t="shared" si="3"/>
        <v>72.01618435085705</v>
      </c>
      <c r="L24" s="30">
        <f>IF($E$25=0,0,($E24/$E$25)*100)</f>
        <v>12.763540333141565</v>
      </c>
      <c r="M24" s="29">
        <f>IF($H$25=0,0,($H24/$H$25)*100)</f>
        <v>12.818058840695862</v>
      </c>
      <c r="N24" s="5"/>
      <c r="O24" s="31"/>
    </row>
    <row r="25" spans="1:15" ht="16.5">
      <c r="A25" s="6"/>
      <c r="B25" s="32" t="s">
        <v>31</v>
      </c>
      <c r="C25" s="64">
        <v>6449417489</v>
      </c>
      <c r="D25" s="65">
        <v>8365649699</v>
      </c>
      <c r="E25" s="66">
        <f t="shared" si="0"/>
        <v>1916232210</v>
      </c>
      <c r="F25" s="64">
        <v>6734585767</v>
      </c>
      <c r="G25" s="65">
        <v>8305097921</v>
      </c>
      <c r="H25" s="66">
        <f t="shared" si="1"/>
        <v>1570512154</v>
      </c>
      <c r="I25" s="66">
        <v>8622014034</v>
      </c>
      <c r="J25" s="41">
        <f t="shared" si="2"/>
        <v>29.711709829116938</v>
      </c>
      <c r="K25" s="34">
        <f t="shared" si="3"/>
        <v>23.320100275441334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3096860067</v>
      </c>
      <c r="D27" s="62">
        <v>2828252998</v>
      </c>
      <c r="E27" s="63">
        <f t="shared" si="0"/>
        <v>-268607069</v>
      </c>
      <c r="F27" s="61">
        <v>3239312633</v>
      </c>
      <c r="G27" s="62">
        <v>2845424223</v>
      </c>
      <c r="H27" s="63">
        <f t="shared" si="1"/>
        <v>-393888410</v>
      </c>
      <c r="I27" s="63">
        <v>2919834635</v>
      </c>
      <c r="J27" s="28">
        <f t="shared" si="2"/>
        <v>-8.673529419758571</v>
      </c>
      <c r="K27" s="29">
        <f t="shared" si="3"/>
        <v>-12.159629360479823</v>
      </c>
      <c r="L27" s="30">
        <f aca="true" t="shared" si="6" ref="L27:L32">IF($E$32=0,0,($E27/$E$32)*100)</f>
        <v>-14.01745925564779</v>
      </c>
      <c r="M27" s="29">
        <f aca="true" t="shared" si="7" ref="M27:M32">IF($H$32=0,0,($H27/$H$32)*100)</f>
        <v>-25.08025227615033</v>
      </c>
      <c r="N27" s="5"/>
      <c r="O27" s="31"/>
    </row>
    <row r="28" spans="1:15" ht="12.75">
      <c r="A28" s="6"/>
      <c r="B28" s="27" t="s">
        <v>34</v>
      </c>
      <c r="C28" s="61">
        <v>481843460</v>
      </c>
      <c r="D28" s="62">
        <v>812115568</v>
      </c>
      <c r="E28" s="63">
        <f t="shared" si="0"/>
        <v>330272108</v>
      </c>
      <c r="F28" s="61">
        <v>468407974</v>
      </c>
      <c r="G28" s="62">
        <v>1101207899</v>
      </c>
      <c r="H28" s="63">
        <f t="shared" si="1"/>
        <v>632799925</v>
      </c>
      <c r="I28" s="63">
        <v>998373653</v>
      </c>
      <c r="J28" s="28">
        <f t="shared" si="2"/>
        <v>68.54344520936321</v>
      </c>
      <c r="K28" s="29">
        <f t="shared" si="3"/>
        <v>135.09589078857144</v>
      </c>
      <c r="L28" s="30">
        <f t="shared" si="6"/>
        <v>17.235495083589576</v>
      </c>
      <c r="M28" s="29">
        <f t="shared" si="7"/>
        <v>40.29258377856055</v>
      </c>
      <c r="N28" s="5"/>
      <c r="O28" s="31"/>
    </row>
    <row r="29" spans="1:15" ht="12.75">
      <c r="A29" s="6"/>
      <c r="B29" s="27" t="s">
        <v>35</v>
      </c>
      <c r="C29" s="61">
        <v>215107895</v>
      </c>
      <c r="D29" s="62">
        <v>261577820</v>
      </c>
      <c r="E29" s="63">
        <f t="shared" si="0"/>
        <v>46469925</v>
      </c>
      <c r="F29" s="61">
        <v>224089481</v>
      </c>
      <c r="G29" s="62">
        <v>217450000</v>
      </c>
      <c r="H29" s="63">
        <f t="shared" si="1"/>
        <v>-6639481</v>
      </c>
      <c r="I29" s="63">
        <v>249287368</v>
      </c>
      <c r="J29" s="28">
        <f t="shared" si="2"/>
        <v>21.603077376588153</v>
      </c>
      <c r="K29" s="29">
        <f t="shared" si="3"/>
        <v>-2.9628704437045843</v>
      </c>
      <c r="L29" s="30">
        <f t="shared" si="6"/>
        <v>2.4250675260542325</v>
      </c>
      <c r="M29" s="29">
        <f t="shared" si="7"/>
        <v>-0.42275896988872264</v>
      </c>
      <c r="N29" s="5"/>
      <c r="O29" s="31"/>
    </row>
    <row r="30" spans="1:15" ht="12.75">
      <c r="A30" s="6"/>
      <c r="B30" s="27" t="s">
        <v>36</v>
      </c>
      <c r="C30" s="61">
        <v>1550468937</v>
      </c>
      <c r="D30" s="62">
        <v>1588816918</v>
      </c>
      <c r="E30" s="63">
        <f t="shared" si="0"/>
        <v>38347981</v>
      </c>
      <c r="F30" s="61">
        <v>1648392504</v>
      </c>
      <c r="G30" s="62">
        <v>1490149917</v>
      </c>
      <c r="H30" s="63">
        <f t="shared" si="1"/>
        <v>-158242587</v>
      </c>
      <c r="I30" s="63">
        <v>1488095101</v>
      </c>
      <c r="J30" s="28">
        <f t="shared" si="2"/>
        <v>2.473315013598367</v>
      </c>
      <c r="K30" s="29">
        <f t="shared" si="3"/>
        <v>-9.599812339355312</v>
      </c>
      <c r="L30" s="30">
        <f t="shared" si="6"/>
        <v>2.001217850315978</v>
      </c>
      <c r="M30" s="29">
        <f t="shared" si="7"/>
        <v>-10.075858801711545</v>
      </c>
      <c r="N30" s="5"/>
      <c r="O30" s="31"/>
    </row>
    <row r="31" spans="1:15" ht="12.75">
      <c r="A31" s="6"/>
      <c r="B31" s="27" t="s">
        <v>30</v>
      </c>
      <c r="C31" s="61">
        <v>1105137133</v>
      </c>
      <c r="D31" s="62">
        <v>2874886396</v>
      </c>
      <c r="E31" s="63">
        <f t="shared" si="0"/>
        <v>1769749263</v>
      </c>
      <c r="F31" s="61">
        <v>1154383175</v>
      </c>
      <c r="G31" s="62">
        <v>2650865881</v>
      </c>
      <c r="H31" s="63">
        <f t="shared" si="1"/>
        <v>1496482706</v>
      </c>
      <c r="I31" s="63">
        <v>2966423277</v>
      </c>
      <c r="J31" s="28">
        <f t="shared" si="2"/>
        <v>160.13843080232468</v>
      </c>
      <c r="K31" s="29">
        <f t="shared" si="3"/>
        <v>129.63483342521863</v>
      </c>
      <c r="L31" s="30">
        <f t="shared" si="6"/>
        <v>92.35567879568801</v>
      </c>
      <c r="M31" s="29">
        <f t="shared" si="7"/>
        <v>95.28628626919004</v>
      </c>
      <c r="N31" s="5"/>
      <c r="O31" s="31"/>
    </row>
    <row r="32" spans="1:15" ht="17.25" thickBot="1">
      <c r="A32" s="6"/>
      <c r="B32" s="55" t="s">
        <v>37</v>
      </c>
      <c r="C32" s="79">
        <v>6449417492</v>
      </c>
      <c r="D32" s="80">
        <v>8365649700</v>
      </c>
      <c r="E32" s="81">
        <f t="shared" si="0"/>
        <v>1916232208</v>
      </c>
      <c r="F32" s="79">
        <v>6734585767</v>
      </c>
      <c r="G32" s="80">
        <v>8305097920</v>
      </c>
      <c r="H32" s="81">
        <f t="shared" si="1"/>
        <v>1570512153</v>
      </c>
      <c r="I32" s="81">
        <v>8622014034</v>
      </c>
      <c r="J32" s="56">
        <f t="shared" si="2"/>
        <v>29.711709784285738</v>
      </c>
      <c r="K32" s="57">
        <f t="shared" si="3"/>
        <v>23.320100260592614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4814167</v>
      </c>
      <c r="D7" s="62">
        <v>4814167</v>
      </c>
      <c r="E7" s="63">
        <f>($D7-$C7)</f>
        <v>0</v>
      </c>
      <c r="F7" s="61">
        <v>5295583</v>
      </c>
      <c r="G7" s="62">
        <v>5295583</v>
      </c>
      <c r="H7" s="63">
        <f>($G7-$F7)</f>
        <v>0</v>
      </c>
      <c r="I7" s="63">
        <v>5825142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21999624</v>
      </c>
      <c r="D8" s="62">
        <v>22930388</v>
      </c>
      <c r="E8" s="63">
        <f>($D8-$C8)</f>
        <v>930764</v>
      </c>
      <c r="F8" s="61">
        <v>24199586</v>
      </c>
      <c r="G8" s="62">
        <v>25223426</v>
      </c>
      <c r="H8" s="63">
        <f>($G8-$F8)</f>
        <v>1023840</v>
      </c>
      <c r="I8" s="63">
        <v>27745770</v>
      </c>
      <c r="J8" s="28">
        <f>IF($C8=0,0,($E8/$C8)*100)</f>
        <v>4.230817763067223</v>
      </c>
      <c r="K8" s="29">
        <f>IF($F8=0,0,($H8/$F8)*100)</f>
        <v>4.2308161800784525</v>
      </c>
      <c r="L8" s="30">
        <f>IF($E$10=0,0,($E8/$E$10)*100)</f>
        <v>40.479122959004386</v>
      </c>
      <c r="M8" s="29">
        <f>IF($H$10=0,0,($H8/$H$10)*100)</f>
        <v>104.0167509394973</v>
      </c>
      <c r="N8" s="5"/>
      <c r="O8" s="31"/>
    </row>
    <row r="9" spans="1:15" ht="12.75">
      <c r="A9" s="2"/>
      <c r="B9" s="27" t="s">
        <v>17</v>
      </c>
      <c r="C9" s="61">
        <v>29661388</v>
      </c>
      <c r="D9" s="62">
        <v>31029992</v>
      </c>
      <c r="E9" s="63">
        <f aca="true" t="shared" si="0" ref="E9:E32">($D9-$C9)</f>
        <v>1368604</v>
      </c>
      <c r="F9" s="61">
        <v>30740441</v>
      </c>
      <c r="G9" s="62">
        <v>30700904</v>
      </c>
      <c r="H9" s="63">
        <f aca="true" t="shared" si="1" ref="H9:H32">($G9-$F9)</f>
        <v>-39537</v>
      </c>
      <c r="I9" s="63">
        <v>31320374</v>
      </c>
      <c r="J9" s="28">
        <f aca="true" t="shared" si="2" ref="J9:J32">IF($C9=0,0,($E9/$C9)*100)</f>
        <v>4.614092907587467</v>
      </c>
      <c r="K9" s="29">
        <f aca="true" t="shared" si="3" ref="K9:K32">IF($F9=0,0,($H9/$F9)*100)</f>
        <v>-0.12861559142889328</v>
      </c>
      <c r="L9" s="30">
        <f>IF($E$10=0,0,($E9/$E$10)*100)</f>
        <v>59.520877040995614</v>
      </c>
      <c r="M9" s="29">
        <f>IF($H$10=0,0,($H9/$H$10)*100)</f>
        <v>-4.016750939497289</v>
      </c>
      <c r="N9" s="5"/>
      <c r="O9" s="31"/>
    </row>
    <row r="10" spans="1:15" ht="16.5">
      <c r="A10" s="6"/>
      <c r="B10" s="32" t="s">
        <v>18</v>
      </c>
      <c r="C10" s="64">
        <v>56475179</v>
      </c>
      <c r="D10" s="65">
        <v>58774547</v>
      </c>
      <c r="E10" s="66">
        <f t="shared" si="0"/>
        <v>2299368</v>
      </c>
      <c r="F10" s="64">
        <v>60235610</v>
      </c>
      <c r="G10" s="65">
        <v>61219913</v>
      </c>
      <c r="H10" s="66">
        <f t="shared" si="1"/>
        <v>984303</v>
      </c>
      <c r="I10" s="66">
        <v>64891286</v>
      </c>
      <c r="J10" s="33">
        <f t="shared" si="2"/>
        <v>4.071466510978213</v>
      </c>
      <c r="K10" s="34">
        <f t="shared" si="3"/>
        <v>1.6340882079553938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23620283</v>
      </c>
      <c r="D12" s="62">
        <v>24695766</v>
      </c>
      <c r="E12" s="63">
        <f t="shared" si="0"/>
        <v>1075483</v>
      </c>
      <c r="F12" s="61">
        <v>25130371</v>
      </c>
      <c r="G12" s="62">
        <v>26128117</v>
      </c>
      <c r="H12" s="63">
        <f t="shared" si="1"/>
        <v>997746</v>
      </c>
      <c r="I12" s="63">
        <v>27565699</v>
      </c>
      <c r="J12" s="28">
        <f t="shared" si="2"/>
        <v>4.553218096497828</v>
      </c>
      <c r="K12" s="29">
        <f t="shared" si="3"/>
        <v>3.970279626989988</v>
      </c>
      <c r="L12" s="30">
        <f aca="true" t="shared" si="4" ref="L12:L17">IF($E$17=0,0,($E12/$E$17)*100)</f>
        <v>24.464101462910428</v>
      </c>
      <c r="M12" s="29">
        <f aca="true" t="shared" si="5" ref="M12:M17">IF($H$17=0,0,($H12/$H$17)*100)</f>
        <v>30.304445864546558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10752363</v>
      </c>
      <c r="D15" s="62">
        <v>10620000</v>
      </c>
      <c r="E15" s="63">
        <f t="shared" si="0"/>
        <v>-132363</v>
      </c>
      <c r="F15" s="61">
        <v>11343743</v>
      </c>
      <c r="G15" s="62">
        <v>11204100</v>
      </c>
      <c r="H15" s="63">
        <f t="shared" si="1"/>
        <v>-139643</v>
      </c>
      <c r="I15" s="63">
        <v>11797917</v>
      </c>
      <c r="J15" s="28">
        <f t="shared" si="2"/>
        <v>-1.2310131270679756</v>
      </c>
      <c r="K15" s="29">
        <f t="shared" si="3"/>
        <v>-1.2310134318099413</v>
      </c>
      <c r="L15" s="30">
        <f t="shared" si="4"/>
        <v>-3.0108721959670333</v>
      </c>
      <c r="M15" s="29">
        <f t="shared" si="5"/>
        <v>-4.241363767795486</v>
      </c>
      <c r="N15" s="5"/>
      <c r="O15" s="31"/>
    </row>
    <row r="16" spans="1:15" ht="12.75">
      <c r="A16" s="2"/>
      <c r="B16" s="27" t="s">
        <v>23</v>
      </c>
      <c r="C16" s="61">
        <v>39263526</v>
      </c>
      <c r="D16" s="62">
        <v>42716574</v>
      </c>
      <c r="E16" s="63">
        <f t="shared" si="0"/>
        <v>3453048</v>
      </c>
      <c r="F16" s="61">
        <v>40793183</v>
      </c>
      <c r="G16" s="62">
        <v>43227488</v>
      </c>
      <c r="H16" s="63">
        <f t="shared" si="1"/>
        <v>2434305</v>
      </c>
      <c r="I16" s="63">
        <v>44993373</v>
      </c>
      <c r="J16" s="40">
        <f t="shared" si="2"/>
        <v>8.794543821662884</v>
      </c>
      <c r="K16" s="29">
        <f t="shared" si="3"/>
        <v>5.967430881772574</v>
      </c>
      <c r="L16" s="30">
        <f t="shared" si="4"/>
        <v>78.5467707330566</v>
      </c>
      <c r="M16" s="29">
        <f t="shared" si="5"/>
        <v>73.93691790324894</v>
      </c>
      <c r="N16" s="5"/>
      <c r="O16" s="31"/>
    </row>
    <row r="17" spans="1:15" ht="16.5">
      <c r="A17" s="2"/>
      <c r="B17" s="32" t="s">
        <v>24</v>
      </c>
      <c r="C17" s="64">
        <v>73636172</v>
      </c>
      <c r="D17" s="65">
        <v>78032340</v>
      </c>
      <c r="E17" s="66">
        <f t="shared" si="0"/>
        <v>4396168</v>
      </c>
      <c r="F17" s="64">
        <v>77267297</v>
      </c>
      <c r="G17" s="65">
        <v>80559705</v>
      </c>
      <c r="H17" s="66">
        <f t="shared" si="1"/>
        <v>3292408</v>
      </c>
      <c r="I17" s="66">
        <v>84356989</v>
      </c>
      <c r="J17" s="41">
        <f t="shared" si="2"/>
        <v>5.9701202284116555</v>
      </c>
      <c r="K17" s="34">
        <f t="shared" si="3"/>
        <v>4.261062736541697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-17160993</v>
      </c>
      <c r="D18" s="71">
        <v>-19257793</v>
      </c>
      <c r="E18" s="72">
        <f t="shared" si="0"/>
        <v>-2096800</v>
      </c>
      <c r="F18" s="73">
        <v>-17031687</v>
      </c>
      <c r="G18" s="74">
        <v>-19339792</v>
      </c>
      <c r="H18" s="75">
        <f t="shared" si="1"/>
        <v>-2308105</v>
      </c>
      <c r="I18" s="75">
        <v>-19465703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32694723</v>
      </c>
      <c r="D23" s="62">
        <v>30657000</v>
      </c>
      <c r="E23" s="63">
        <f t="shared" si="0"/>
        <v>-2037723</v>
      </c>
      <c r="F23" s="61">
        <v>11967244</v>
      </c>
      <c r="G23" s="62">
        <v>7530000</v>
      </c>
      <c r="H23" s="63">
        <f t="shared" si="1"/>
        <v>-4437244</v>
      </c>
      <c r="I23" s="63">
        <v>7739000</v>
      </c>
      <c r="J23" s="28">
        <f t="shared" si="2"/>
        <v>-6.232574596212361</v>
      </c>
      <c r="K23" s="29">
        <f t="shared" si="3"/>
        <v>-37.078244581626315</v>
      </c>
      <c r="L23" s="30">
        <f>IF($E$25=0,0,($E23/$E$25)*100)</f>
        <v>145.23761837797846</v>
      </c>
      <c r="M23" s="29">
        <f>IF($H$25=0,0,($H23/$H$25)*100)</f>
        <v>96.57628998543491</v>
      </c>
      <c r="N23" s="5"/>
      <c r="O23" s="31"/>
    </row>
    <row r="24" spans="1:15" ht="12.75">
      <c r="A24" s="6"/>
      <c r="B24" s="27" t="s">
        <v>30</v>
      </c>
      <c r="C24" s="61">
        <v>157304</v>
      </c>
      <c r="D24" s="62">
        <v>792000</v>
      </c>
      <c r="E24" s="63">
        <f t="shared" si="0"/>
        <v>634696</v>
      </c>
      <c r="F24" s="61">
        <v>157304</v>
      </c>
      <c r="G24" s="62">
        <v>0</v>
      </c>
      <c r="H24" s="63">
        <f t="shared" si="1"/>
        <v>-157304</v>
      </c>
      <c r="I24" s="63">
        <v>0</v>
      </c>
      <c r="J24" s="28">
        <f t="shared" si="2"/>
        <v>403.48370035091284</v>
      </c>
      <c r="K24" s="29">
        <f t="shared" si="3"/>
        <v>-100</v>
      </c>
      <c r="L24" s="30">
        <f>IF($E$25=0,0,($E24/$E$25)*100)</f>
        <v>-45.23761837797847</v>
      </c>
      <c r="M24" s="29">
        <f>IF($H$25=0,0,($H24/$H$25)*100)</f>
        <v>3.4237100145650885</v>
      </c>
      <c r="N24" s="5"/>
      <c r="O24" s="31"/>
    </row>
    <row r="25" spans="1:15" ht="16.5">
      <c r="A25" s="6"/>
      <c r="B25" s="32" t="s">
        <v>31</v>
      </c>
      <c r="C25" s="64">
        <v>32852027</v>
      </c>
      <c r="D25" s="65">
        <v>31449000</v>
      </c>
      <c r="E25" s="66">
        <f t="shared" si="0"/>
        <v>-1403027</v>
      </c>
      <c r="F25" s="64">
        <v>12124548</v>
      </c>
      <c r="G25" s="65">
        <v>7530000</v>
      </c>
      <c r="H25" s="66">
        <f t="shared" si="1"/>
        <v>-4594548</v>
      </c>
      <c r="I25" s="66">
        <v>7739000</v>
      </c>
      <c r="J25" s="41">
        <f t="shared" si="2"/>
        <v>-4.270747129241066</v>
      </c>
      <c r="K25" s="34">
        <f t="shared" si="3"/>
        <v>-37.894592029327605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26554823</v>
      </c>
      <c r="D27" s="62">
        <v>24626000</v>
      </c>
      <c r="E27" s="63">
        <f t="shared" si="0"/>
        <v>-1928823</v>
      </c>
      <c r="F27" s="61">
        <v>5827279</v>
      </c>
      <c r="G27" s="62">
        <v>3047000</v>
      </c>
      <c r="H27" s="63">
        <f t="shared" si="1"/>
        <v>-2780279</v>
      </c>
      <c r="I27" s="63">
        <v>3055000</v>
      </c>
      <c r="J27" s="28">
        <f t="shared" si="2"/>
        <v>-7.26355057987018</v>
      </c>
      <c r="K27" s="29">
        <f t="shared" si="3"/>
        <v>-47.711444741190526</v>
      </c>
      <c r="L27" s="30">
        <f aca="true" t="shared" si="6" ref="L27:L32">IF($E$32=0,0,($E27/$E$32)*100)</f>
        <v>137.47582904676815</v>
      </c>
      <c r="M27" s="29">
        <f aca="true" t="shared" si="7" ref="M27:M32">IF($H$32=0,0,($H27/$H$32)*100)</f>
        <v>60.51256837451693</v>
      </c>
      <c r="N27" s="5"/>
      <c r="O27" s="31"/>
    </row>
    <row r="28" spans="1:15" ht="12.75">
      <c r="A28" s="6"/>
      <c r="B28" s="27" t="s">
        <v>34</v>
      </c>
      <c r="C28" s="61">
        <v>4385900</v>
      </c>
      <c r="D28" s="62">
        <v>175000</v>
      </c>
      <c r="E28" s="63">
        <f t="shared" si="0"/>
        <v>-4210900</v>
      </c>
      <c r="F28" s="61">
        <v>4385965</v>
      </c>
      <c r="G28" s="62">
        <v>0</v>
      </c>
      <c r="H28" s="63">
        <f t="shared" si="1"/>
        <v>-4385965</v>
      </c>
      <c r="I28" s="63">
        <v>0</v>
      </c>
      <c r="J28" s="28">
        <f t="shared" si="2"/>
        <v>-96.00994094712601</v>
      </c>
      <c r="K28" s="29">
        <f t="shared" si="3"/>
        <v>-100</v>
      </c>
      <c r="L28" s="30">
        <f t="shared" si="6"/>
        <v>300.1296482533836</v>
      </c>
      <c r="M28" s="29">
        <f t="shared" si="7"/>
        <v>95.46020631409226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1754000</v>
      </c>
      <c r="D30" s="62">
        <v>3511000</v>
      </c>
      <c r="E30" s="63">
        <f t="shared" si="0"/>
        <v>1757000</v>
      </c>
      <c r="F30" s="61">
        <v>1754000</v>
      </c>
      <c r="G30" s="62">
        <v>1754000</v>
      </c>
      <c r="H30" s="63">
        <f t="shared" si="1"/>
        <v>0</v>
      </c>
      <c r="I30" s="63">
        <v>0</v>
      </c>
      <c r="J30" s="28">
        <f t="shared" si="2"/>
        <v>100.17103762827821</v>
      </c>
      <c r="K30" s="29">
        <f t="shared" si="3"/>
        <v>0</v>
      </c>
      <c r="L30" s="30">
        <f t="shared" si="6"/>
        <v>-125.22923650079436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157304</v>
      </c>
      <c r="D31" s="62">
        <v>3137000</v>
      </c>
      <c r="E31" s="63">
        <f t="shared" si="0"/>
        <v>2979696</v>
      </c>
      <c r="F31" s="61">
        <v>157304</v>
      </c>
      <c r="G31" s="62">
        <v>2729000</v>
      </c>
      <c r="H31" s="63">
        <f t="shared" si="1"/>
        <v>2571696</v>
      </c>
      <c r="I31" s="63">
        <v>4684000</v>
      </c>
      <c r="J31" s="28">
        <f t="shared" si="2"/>
        <v>1894.2277373747647</v>
      </c>
      <c r="K31" s="29">
        <f t="shared" si="3"/>
        <v>1634.8573462849008</v>
      </c>
      <c r="L31" s="30">
        <f t="shared" si="6"/>
        <v>-212.37624079935736</v>
      </c>
      <c r="M31" s="29">
        <f t="shared" si="7"/>
        <v>-55.97277468860919</v>
      </c>
      <c r="N31" s="5"/>
      <c r="O31" s="31"/>
    </row>
    <row r="32" spans="1:15" ht="17.25" thickBot="1">
      <c r="A32" s="6"/>
      <c r="B32" s="55" t="s">
        <v>37</v>
      </c>
      <c r="C32" s="79">
        <v>32852027</v>
      </c>
      <c r="D32" s="80">
        <v>31449000</v>
      </c>
      <c r="E32" s="81">
        <f t="shared" si="0"/>
        <v>-1403027</v>
      </c>
      <c r="F32" s="79">
        <v>12124548</v>
      </c>
      <c r="G32" s="80">
        <v>7530000</v>
      </c>
      <c r="H32" s="81">
        <f t="shared" si="1"/>
        <v>-4594548</v>
      </c>
      <c r="I32" s="81">
        <v>7739000</v>
      </c>
      <c r="J32" s="56">
        <f t="shared" si="2"/>
        <v>-4.270747129241066</v>
      </c>
      <c r="K32" s="57">
        <f t="shared" si="3"/>
        <v>-37.894592029327605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148788892</v>
      </c>
      <c r="D7" s="62">
        <v>146959846</v>
      </c>
      <c r="E7" s="63">
        <f>($D7-$C7)</f>
        <v>-1829046</v>
      </c>
      <c r="F7" s="61">
        <v>156823493</v>
      </c>
      <c r="G7" s="62">
        <v>155042638</v>
      </c>
      <c r="H7" s="63">
        <f>($G7-$F7)</f>
        <v>-1780855</v>
      </c>
      <c r="I7" s="63">
        <v>163259898</v>
      </c>
      <c r="J7" s="28">
        <f>IF($C7=0,0,($E7/$C7)*100)</f>
        <v>-1.2292893477558795</v>
      </c>
      <c r="K7" s="29">
        <f>IF($F7=0,0,($H7/$F7)*100)</f>
        <v>-1.135579220901552</v>
      </c>
      <c r="L7" s="30">
        <f>IF($E$10=0,0,($E7/$E$10)*100)</f>
        <v>13.299481224207907</v>
      </c>
      <c r="M7" s="29">
        <f>IF($H$10=0,0,($H7/$H$10)*100)</f>
        <v>12.851971339718899</v>
      </c>
      <c r="N7" s="5"/>
      <c r="O7" s="31"/>
    </row>
    <row r="8" spans="1:15" ht="12.75">
      <c r="A8" s="2"/>
      <c r="B8" s="27" t="s">
        <v>16</v>
      </c>
      <c r="C8" s="61">
        <v>374797943</v>
      </c>
      <c r="D8" s="62">
        <v>368095261</v>
      </c>
      <c r="E8" s="63">
        <f>($D8-$C8)</f>
        <v>-6702682</v>
      </c>
      <c r="F8" s="61">
        <v>395037032</v>
      </c>
      <c r="G8" s="62">
        <v>388340500</v>
      </c>
      <c r="H8" s="63">
        <f>($G8-$F8)</f>
        <v>-6696532</v>
      </c>
      <c r="I8" s="63">
        <v>408922547</v>
      </c>
      <c r="J8" s="28">
        <f>IF($C8=0,0,($E8/$C8)*100)</f>
        <v>-1.7883454605832776</v>
      </c>
      <c r="K8" s="29">
        <f>IF($F8=0,0,($H8/$F8)*100)</f>
        <v>-1.6951656319653599</v>
      </c>
      <c r="L8" s="30">
        <f>IF($E$10=0,0,($E8/$E$10)*100)</f>
        <v>48.73698825006933</v>
      </c>
      <c r="M8" s="29">
        <f>IF($H$10=0,0,($H8/$H$10)*100)</f>
        <v>48.32714473638251</v>
      </c>
      <c r="N8" s="5"/>
      <c r="O8" s="31"/>
    </row>
    <row r="9" spans="1:15" ht="12.75">
      <c r="A9" s="2"/>
      <c r="B9" s="27" t="s">
        <v>17</v>
      </c>
      <c r="C9" s="61">
        <v>128906535</v>
      </c>
      <c r="D9" s="62">
        <v>123685501</v>
      </c>
      <c r="E9" s="63">
        <f aca="true" t="shared" si="0" ref="E9:E32">($D9-$C9)</f>
        <v>-5221034</v>
      </c>
      <c r="F9" s="61">
        <v>135867485</v>
      </c>
      <c r="G9" s="62">
        <v>130488204</v>
      </c>
      <c r="H9" s="63">
        <f aca="true" t="shared" si="1" ref="H9:H32">($G9-$F9)</f>
        <v>-5379281</v>
      </c>
      <c r="I9" s="63">
        <v>137404076</v>
      </c>
      <c r="J9" s="28">
        <f aca="true" t="shared" si="2" ref="J9:J32">IF($C9=0,0,($E9/$C9)*100)</f>
        <v>-4.050247724058365</v>
      </c>
      <c r="K9" s="29">
        <f aca="true" t="shared" si="3" ref="K9:K32">IF($F9=0,0,($H9/$F9)*100)</f>
        <v>-3.9592114331107258</v>
      </c>
      <c r="L9" s="30">
        <f>IF($E$10=0,0,($E9/$E$10)*100)</f>
        <v>37.96353052572276</v>
      </c>
      <c r="M9" s="29">
        <f>IF($H$10=0,0,($H9/$H$10)*100)</f>
        <v>38.820883923898585</v>
      </c>
      <c r="N9" s="5"/>
      <c r="O9" s="31"/>
    </row>
    <row r="10" spans="1:15" ht="16.5">
      <c r="A10" s="6"/>
      <c r="B10" s="32" t="s">
        <v>18</v>
      </c>
      <c r="C10" s="64">
        <v>652493370</v>
      </c>
      <c r="D10" s="65">
        <v>638740608</v>
      </c>
      <c r="E10" s="66">
        <f t="shared" si="0"/>
        <v>-13752762</v>
      </c>
      <c r="F10" s="64">
        <v>687728010</v>
      </c>
      <c r="G10" s="65">
        <v>673871342</v>
      </c>
      <c r="H10" s="66">
        <f t="shared" si="1"/>
        <v>-13856668</v>
      </c>
      <c r="I10" s="66">
        <v>709586521</v>
      </c>
      <c r="J10" s="33">
        <f t="shared" si="2"/>
        <v>-2.1077244049238386</v>
      </c>
      <c r="K10" s="34">
        <f t="shared" si="3"/>
        <v>-2.0148471195756588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213725293</v>
      </c>
      <c r="D12" s="62">
        <v>212437084</v>
      </c>
      <c r="E12" s="63">
        <f t="shared" si="0"/>
        <v>-1288209</v>
      </c>
      <c r="F12" s="61">
        <v>225266459</v>
      </c>
      <c r="G12" s="62">
        <v>224121122</v>
      </c>
      <c r="H12" s="63">
        <f t="shared" si="1"/>
        <v>-1145337</v>
      </c>
      <c r="I12" s="63">
        <v>235999542</v>
      </c>
      <c r="J12" s="28">
        <f t="shared" si="2"/>
        <v>-0.6027405469506129</v>
      </c>
      <c r="K12" s="29">
        <f t="shared" si="3"/>
        <v>-0.5084365444746481</v>
      </c>
      <c r="L12" s="30">
        <f aca="true" t="shared" si="4" ref="L12:L17">IF($E$17=0,0,($E12/$E$17)*100)</f>
        <v>2.8688237820044096</v>
      </c>
      <c r="M12" s="29">
        <f aca="true" t="shared" si="5" ref="M12:M17">IF($H$17=0,0,($H12/$H$17)*100)</f>
        <v>2.455734052400837</v>
      </c>
      <c r="N12" s="5"/>
      <c r="O12" s="31"/>
    </row>
    <row r="13" spans="1:15" ht="12.75">
      <c r="A13" s="2"/>
      <c r="B13" s="27" t="s">
        <v>21</v>
      </c>
      <c r="C13" s="61">
        <v>52366074</v>
      </c>
      <c r="D13" s="62">
        <v>52020541</v>
      </c>
      <c r="E13" s="63">
        <f t="shared" si="0"/>
        <v>-345533</v>
      </c>
      <c r="F13" s="61">
        <v>55193841</v>
      </c>
      <c r="G13" s="62">
        <v>54881672</v>
      </c>
      <c r="H13" s="63">
        <f t="shared" si="1"/>
        <v>-312169</v>
      </c>
      <c r="I13" s="63">
        <v>57790402</v>
      </c>
      <c r="J13" s="28">
        <f t="shared" si="2"/>
        <v>-0.6598413316224546</v>
      </c>
      <c r="K13" s="29">
        <f t="shared" si="3"/>
        <v>-0.5655866566706238</v>
      </c>
      <c r="L13" s="30">
        <f t="shared" si="4"/>
        <v>0.7694972538363959</v>
      </c>
      <c r="M13" s="29">
        <f t="shared" si="5"/>
        <v>0.6693261838252994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201008951</v>
      </c>
      <c r="D15" s="62">
        <v>200867959</v>
      </c>
      <c r="E15" s="63">
        <f t="shared" si="0"/>
        <v>-140992</v>
      </c>
      <c r="F15" s="61">
        <v>211863435</v>
      </c>
      <c r="G15" s="62">
        <v>211915696</v>
      </c>
      <c r="H15" s="63">
        <f t="shared" si="1"/>
        <v>52261</v>
      </c>
      <c r="I15" s="63">
        <v>223147228</v>
      </c>
      <c r="J15" s="28">
        <f t="shared" si="2"/>
        <v>-0.07014215003788563</v>
      </c>
      <c r="K15" s="29">
        <f t="shared" si="3"/>
        <v>0.024667305143995233</v>
      </c>
      <c r="L15" s="30">
        <f t="shared" si="4"/>
        <v>0.3139872510379649</v>
      </c>
      <c r="M15" s="29">
        <f t="shared" si="5"/>
        <v>-0.1120535853748898</v>
      </c>
      <c r="N15" s="5"/>
      <c r="O15" s="31"/>
    </row>
    <row r="16" spans="1:15" ht="12.75">
      <c r="A16" s="2"/>
      <c r="B16" s="27" t="s">
        <v>23</v>
      </c>
      <c r="C16" s="61">
        <v>267047811</v>
      </c>
      <c r="D16" s="62">
        <v>223918811</v>
      </c>
      <c r="E16" s="63">
        <f t="shared" si="0"/>
        <v>-43129000</v>
      </c>
      <c r="F16" s="61">
        <v>281468392</v>
      </c>
      <c r="G16" s="62">
        <v>236234344</v>
      </c>
      <c r="H16" s="63">
        <f t="shared" si="1"/>
        <v>-45234048</v>
      </c>
      <c r="I16" s="63">
        <v>248754765</v>
      </c>
      <c r="J16" s="40">
        <f t="shared" si="2"/>
        <v>-16.15029152963175</v>
      </c>
      <c r="K16" s="29">
        <f t="shared" si="3"/>
        <v>-16.070738059995026</v>
      </c>
      <c r="L16" s="30">
        <f t="shared" si="4"/>
        <v>96.04769171312122</v>
      </c>
      <c r="M16" s="29">
        <f t="shared" si="5"/>
        <v>96.98699334914875</v>
      </c>
      <c r="N16" s="5"/>
      <c r="O16" s="31"/>
    </row>
    <row r="17" spans="1:15" ht="16.5">
      <c r="A17" s="2"/>
      <c r="B17" s="32" t="s">
        <v>24</v>
      </c>
      <c r="C17" s="64">
        <v>734148129</v>
      </c>
      <c r="D17" s="65">
        <v>689244395</v>
      </c>
      <c r="E17" s="66">
        <f t="shared" si="0"/>
        <v>-44903734</v>
      </c>
      <c r="F17" s="64">
        <v>773792127</v>
      </c>
      <c r="G17" s="65">
        <v>727152834</v>
      </c>
      <c r="H17" s="66">
        <f t="shared" si="1"/>
        <v>-46639293</v>
      </c>
      <c r="I17" s="66">
        <v>765691937</v>
      </c>
      <c r="J17" s="41">
        <f t="shared" si="2"/>
        <v>-6.116440569175651</v>
      </c>
      <c r="K17" s="34">
        <f t="shared" si="3"/>
        <v>-6.027367218224489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-81654759</v>
      </c>
      <c r="D18" s="71">
        <v>-50503787</v>
      </c>
      <c r="E18" s="72">
        <f t="shared" si="0"/>
        <v>31150972</v>
      </c>
      <c r="F18" s="73">
        <v>-86064117</v>
      </c>
      <c r="G18" s="74">
        <v>-53281492</v>
      </c>
      <c r="H18" s="75">
        <f t="shared" si="1"/>
        <v>32782625</v>
      </c>
      <c r="I18" s="75">
        <v>-56105416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38187895</v>
      </c>
      <c r="D23" s="62">
        <v>33360000</v>
      </c>
      <c r="E23" s="63">
        <f t="shared" si="0"/>
        <v>-4827895</v>
      </c>
      <c r="F23" s="61">
        <v>40250042</v>
      </c>
      <c r="G23" s="62">
        <v>35194800</v>
      </c>
      <c r="H23" s="63">
        <f t="shared" si="1"/>
        <v>-5055242</v>
      </c>
      <c r="I23" s="63">
        <v>37060125</v>
      </c>
      <c r="J23" s="28">
        <f t="shared" si="2"/>
        <v>-12.642474794696067</v>
      </c>
      <c r="K23" s="29">
        <f t="shared" si="3"/>
        <v>-12.559594347752482</v>
      </c>
      <c r="L23" s="30">
        <f>IF($E$25=0,0,($E23/$E$25)*100)</f>
        <v>-19.020861350939963</v>
      </c>
      <c r="M23" s="29">
        <f>IF($H$25=0,0,($H23/$H$25)*100)</f>
        <v>-18.851372082987712</v>
      </c>
      <c r="N23" s="5"/>
      <c r="O23" s="31"/>
    </row>
    <row r="24" spans="1:15" ht="12.75">
      <c r="A24" s="6"/>
      <c r="B24" s="27" t="s">
        <v>30</v>
      </c>
      <c r="C24" s="61"/>
      <c r="D24" s="62">
        <v>30210000</v>
      </c>
      <c r="E24" s="63">
        <f t="shared" si="0"/>
        <v>30210000</v>
      </c>
      <c r="F24" s="61"/>
      <c r="G24" s="62">
        <v>31871550</v>
      </c>
      <c r="H24" s="63">
        <f t="shared" si="1"/>
        <v>31871550</v>
      </c>
      <c r="I24" s="63">
        <v>33560693</v>
      </c>
      <c r="J24" s="28">
        <f t="shared" si="2"/>
        <v>0</v>
      </c>
      <c r="K24" s="29">
        <f t="shared" si="3"/>
        <v>0</v>
      </c>
      <c r="L24" s="30">
        <f>IF($E$25=0,0,($E24/$E$25)*100)</f>
        <v>119.02086135093997</v>
      </c>
      <c r="M24" s="29">
        <f>IF($H$25=0,0,($H24/$H$25)*100)</f>
        <v>118.85137208298771</v>
      </c>
      <c r="N24" s="5"/>
      <c r="O24" s="31"/>
    </row>
    <row r="25" spans="1:15" ht="16.5">
      <c r="A25" s="6"/>
      <c r="B25" s="32" t="s">
        <v>31</v>
      </c>
      <c r="C25" s="64">
        <v>38187895</v>
      </c>
      <c r="D25" s="65">
        <v>63570000</v>
      </c>
      <c r="E25" s="66">
        <f t="shared" si="0"/>
        <v>25382105</v>
      </c>
      <c r="F25" s="64">
        <v>40250042</v>
      </c>
      <c r="G25" s="65">
        <v>67066350</v>
      </c>
      <c r="H25" s="66">
        <f t="shared" si="1"/>
        <v>26816308</v>
      </c>
      <c r="I25" s="66">
        <v>70620818</v>
      </c>
      <c r="J25" s="41">
        <f t="shared" si="2"/>
        <v>66.46636322845237</v>
      </c>
      <c r="K25" s="34">
        <f t="shared" si="3"/>
        <v>66.62429818085656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23896625</v>
      </c>
      <c r="D27" s="62">
        <v>32508000</v>
      </c>
      <c r="E27" s="63">
        <f t="shared" si="0"/>
        <v>8611375</v>
      </c>
      <c r="F27" s="61">
        <v>25187043</v>
      </c>
      <c r="G27" s="62">
        <v>34295940</v>
      </c>
      <c r="H27" s="63">
        <f t="shared" si="1"/>
        <v>9108897</v>
      </c>
      <c r="I27" s="63">
        <v>36113625</v>
      </c>
      <c r="J27" s="28">
        <f t="shared" si="2"/>
        <v>36.03594649872105</v>
      </c>
      <c r="K27" s="29">
        <f t="shared" si="3"/>
        <v>36.165011510084774</v>
      </c>
      <c r="L27" s="30">
        <f aca="true" t="shared" si="6" ref="L27:L32">IF($E$32=0,0,($E27/$E$32)*100)</f>
        <v>33.926953654947056</v>
      </c>
      <c r="M27" s="29">
        <f aca="true" t="shared" si="7" ref="M27:M32">IF($H$32=0,0,($H27/$H$32)*100)</f>
        <v>33.96775201120154</v>
      </c>
      <c r="N27" s="5"/>
      <c r="O27" s="31"/>
    </row>
    <row r="28" spans="1:15" ht="12.75">
      <c r="A28" s="6"/>
      <c r="B28" s="27" t="s">
        <v>34</v>
      </c>
      <c r="C28" s="61">
        <v>5270000</v>
      </c>
      <c r="D28" s="62">
        <v>10100000</v>
      </c>
      <c r="E28" s="63">
        <f t="shared" si="0"/>
        <v>4830000</v>
      </c>
      <c r="F28" s="61">
        <v>5554580</v>
      </c>
      <c r="G28" s="62">
        <v>10655500</v>
      </c>
      <c r="H28" s="63">
        <f t="shared" si="1"/>
        <v>5100920</v>
      </c>
      <c r="I28" s="63">
        <v>11220242</v>
      </c>
      <c r="J28" s="28">
        <f t="shared" si="2"/>
        <v>91.65085388994308</v>
      </c>
      <c r="K28" s="29">
        <f t="shared" si="3"/>
        <v>91.83268581962992</v>
      </c>
      <c r="L28" s="30">
        <f t="shared" si="6"/>
        <v>19.029154595333996</v>
      </c>
      <c r="M28" s="29">
        <f t="shared" si="7"/>
        <v>19.02170873037407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9021270</v>
      </c>
      <c r="D31" s="62">
        <v>20962000</v>
      </c>
      <c r="E31" s="63">
        <f t="shared" si="0"/>
        <v>11940730</v>
      </c>
      <c r="F31" s="61">
        <v>9508419</v>
      </c>
      <c r="G31" s="62">
        <v>22114910</v>
      </c>
      <c r="H31" s="63">
        <f t="shared" si="1"/>
        <v>12606491</v>
      </c>
      <c r="I31" s="63">
        <v>23286951</v>
      </c>
      <c r="J31" s="28">
        <f t="shared" si="2"/>
        <v>132.36196234011396</v>
      </c>
      <c r="K31" s="29">
        <f t="shared" si="3"/>
        <v>132.58240933639968</v>
      </c>
      <c r="L31" s="30">
        <f t="shared" si="6"/>
        <v>47.043891749718945</v>
      </c>
      <c r="M31" s="29">
        <f t="shared" si="7"/>
        <v>47.01053925842439</v>
      </c>
      <c r="N31" s="5"/>
      <c r="O31" s="31"/>
    </row>
    <row r="32" spans="1:15" ht="17.25" thickBot="1">
      <c r="A32" s="6"/>
      <c r="B32" s="55" t="s">
        <v>37</v>
      </c>
      <c r="C32" s="79">
        <v>38187895</v>
      </c>
      <c r="D32" s="80">
        <v>63570000</v>
      </c>
      <c r="E32" s="81">
        <f t="shared" si="0"/>
        <v>25382105</v>
      </c>
      <c r="F32" s="79">
        <v>40250042</v>
      </c>
      <c r="G32" s="80">
        <v>67066350</v>
      </c>
      <c r="H32" s="81">
        <f t="shared" si="1"/>
        <v>26816308</v>
      </c>
      <c r="I32" s="81">
        <v>70620818</v>
      </c>
      <c r="J32" s="56">
        <f t="shared" si="2"/>
        <v>66.46636322845237</v>
      </c>
      <c r="K32" s="57">
        <f t="shared" si="3"/>
        <v>66.62429818085656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16174804</v>
      </c>
      <c r="D7" s="62">
        <v>15741795</v>
      </c>
      <c r="E7" s="63">
        <f>($D7-$C7)</f>
        <v>-433009</v>
      </c>
      <c r="F7" s="61">
        <v>17145293</v>
      </c>
      <c r="G7" s="62">
        <v>16607594</v>
      </c>
      <c r="H7" s="63">
        <f>($G7-$F7)</f>
        <v>-537699</v>
      </c>
      <c r="I7" s="63">
        <v>17487796</v>
      </c>
      <c r="J7" s="28">
        <f>IF($C7=0,0,($E7/$C7)*100)</f>
        <v>-2.677058714281793</v>
      </c>
      <c r="K7" s="29">
        <f>IF($F7=0,0,($H7/$F7)*100)</f>
        <v>-3.136131881794029</v>
      </c>
      <c r="L7" s="30">
        <f>IF($E$10=0,0,($E7/$E$10)*100)</f>
        <v>-29.388919996606433</v>
      </c>
      <c r="M7" s="29">
        <f>IF($H$10=0,0,($H7/$H$10)*100)</f>
        <v>55.75430730562169</v>
      </c>
      <c r="N7" s="5"/>
      <c r="O7" s="31"/>
    </row>
    <row r="8" spans="1:15" ht="12.75">
      <c r="A8" s="2"/>
      <c r="B8" s="27" t="s">
        <v>16</v>
      </c>
      <c r="C8" s="61">
        <v>23980932</v>
      </c>
      <c r="D8" s="62">
        <v>22755581</v>
      </c>
      <c r="E8" s="63">
        <f>($D8-$C8)</f>
        <v>-1225351</v>
      </c>
      <c r="F8" s="61">
        <v>25419787</v>
      </c>
      <c r="G8" s="62">
        <v>24007138</v>
      </c>
      <c r="H8" s="63">
        <f>($G8-$F8)</f>
        <v>-1412649</v>
      </c>
      <c r="I8" s="63">
        <v>25279517</v>
      </c>
      <c r="J8" s="28">
        <f>IF($C8=0,0,($E8/$C8)*100)</f>
        <v>-5.109688814429731</v>
      </c>
      <c r="K8" s="29">
        <f>IF($F8=0,0,($H8/$F8)*100)</f>
        <v>-5.557281026784371</v>
      </c>
      <c r="L8" s="30">
        <f>IF($E$10=0,0,($E8/$E$10)*100)</f>
        <v>-83.16626792228726</v>
      </c>
      <c r="M8" s="29">
        <f>IF($H$10=0,0,($H8/$H$10)*100)</f>
        <v>146.4783577075263</v>
      </c>
      <c r="N8" s="5"/>
      <c r="O8" s="31"/>
    </row>
    <row r="9" spans="1:15" ht="12.75">
      <c r="A9" s="2"/>
      <c r="B9" s="27" t="s">
        <v>17</v>
      </c>
      <c r="C9" s="61">
        <v>66234639</v>
      </c>
      <c r="D9" s="62">
        <v>69366374</v>
      </c>
      <c r="E9" s="63">
        <f aca="true" t="shared" si="0" ref="E9:E32">($D9-$C9)</f>
        <v>3131735</v>
      </c>
      <c r="F9" s="61">
        <v>70177598</v>
      </c>
      <c r="G9" s="62">
        <v>71163538</v>
      </c>
      <c r="H9" s="63">
        <f aca="true" t="shared" si="1" ref="H9:H32">($G9-$F9)</f>
        <v>985940</v>
      </c>
      <c r="I9" s="63">
        <v>76590836</v>
      </c>
      <c r="J9" s="28">
        <f aca="true" t="shared" si="2" ref="J9:J32">IF($C9=0,0,($E9/$C9)*100)</f>
        <v>4.728243479971258</v>
      </c>
      <c r="K9" s="29">
        <f aca="true" t="shared" si="3" ref="K9:K32">IF($F9=0,0,($H9/$F9)*100)</f>
        <v>1.4049212684651873</v>
      </c>
      <c r="L9" s="30">
        <f>IF($E$10=0,0,($E9/$E$10)*100)</f>
        <v>212.5551879188937</v>
      </c>
      <c r="M9" s="29">
        <f>IF($H$10=0,0,($H9/$H$10)*100)</f>
        <v>-102.23266501314797</v>
      </c>
      <c r="N9" s="5"/>
      <c r="O9" s="31"/>
    </row>
    <row r="10" spans="1:15" ht="16.5">
      <c r="A10" s="6"/>
      <c r="B10" s="32" t="s">
        <v>18</v>
      </c>
      <c r="C10" s="64">
        <v>106390375</v>
      </c>
      <c r="D10" s="65">
        <v>107863750</v>
      </c>
      <c r="E10" s="66">
        <f t="shared" si="0"/>
        <v>1473375</v>
      </c>
      <c r="F10" s="64">
        <v>112742678</v>
      </c>
      <c r="G10" s="65">
        <v>111778270</v>
      </c>
      <c r="H10" s="66">
        <f t="shared" si="1"/>
        <v>-964408</v>
      </c>
      <c r="I10" s="66">
        <v>119358149</v>
      </c>
      <c r="J10" s="33">
        <f t="shared" si="2"/>
        <v>1.3848762164810493</v>
      </c>
      <c r="K10" s="34">
        <f t="shared" si="3"/>
        <v>-0.8554063262538433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36330268</v>
      </c>
      <c r="D12" s="62">
        <v>43273998</v>
      </c>
      <c r="E12" s="63">
        <f t="shared" si="0"/>
        <v>6943730</v>
      </c>
      <c r="F12" s="61">
        <v>38653652</v>
      </c>
      <c r="G12" s="62">
        <v>44965496</v>
      </c>
      <c r="H12" s="63">
        <f t="shared" si="1"/>
        <v>6311844</v>
      </c>
      <c r="I12" s="63">
        <v>47424137</v>
      </c>
      <c r="J12" s="28">
        <f t="shared" si="2"/>
        <v>19.112795974970513</v>
      </c>
      <c r="K12" s="29">
        <f t="shared" si="3"/>
        <v>16.329230676573587</v>
      </c>
      <c r="L12" s="30">
        <f aca="true" t="shared" si="4" ref="L12:L17">IF($E$17=0,0,($E12/$E$17)*100)</f>
        <v>20.04453847936057</v>
      </c>
      <c r="M12" s="29">
        <f aca="true" t="shared" si="5" ref="M12:M17">IF($H$17=0,0,($H12/$H$17)*100)</f>
        <v>18.462556384291577</v>
      </c>
      <c r="N12" s="5"/>
      <c r="O12" s="31"/>
    </row>
    <row r="13" spans="1:15" ht="12.75">
      <c r="A13" s="2"/>
      <c r="B13" s="27" t="s">
        <v>21</v>
      </c>
      <c r="C13" s="61">
        <v>9872228</v>
      </c>
      <c r="D13" s="62">
        <v>15387207</v>
      </c>
      <c r="E13" s="63">
        <f t="shared" si="0"/>
        <v>5514979</v>
      </c>
      <c r="F13" s="61">
        <v>10464562</v>
      </c>
      <c r="G13" s="62">
        <v>16310440</v>
      </c>
      <c r="H13" s="63">
        <f t="shared" si="1"/>
        <v>5845878</v>
      </c>
      <c r="I13" s="63">
        <v>17289065</v>
      </c>
      <c r="J13" s="28">
        <f t="shared" si="2"/>
        <v>55.86357000668948</v>
      </c>
      <c r="K13" s="29">
        <f t="shared" si="3"/>
        <v>55.863570782991204</v>
      </c>
      <c r="L13" s="30">
        <f t="shared" si="4"/>
        <v>15.920147928903553</v>
      </c>
      <c r="M13" s="29">
        <f t="shared" si="5"/>
        <v>17.099575368258417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3260861</v>
      </c>
      <c r="D15" s="62">
        <v>3425233</v>
      </c>
      <c r="E15" s="63">
        <f t="shared" si="0"/>
        <v>164372</v>
      </c>
      <c r="F15" s="61">
        <v>3456513</v>
      </c>
      <c r="G15" s="62">
        <v>3613621</v>
      </c>
      <c r="H15" s="63">
        <f t="shared" si="1"/>
        <v>157108</v>
      </c>
      <c r="I15" s="63">
        <v>3805143</v>
      </c>
      <c r="J15" s="28">
        <f t="shared" si="2"/>
        <v>5.040754573715347</v>
      </c>
      <c r="K15" s="29">
        <f t="shared" si="3"/>
        <v>4.5452743849075645</v>
      </c>
      <c r="L15" s="30">
        <f t="shared" si="4"/>
        <v>0.47449438254791815</v>
      </c>
      <c r="M15" s="29">
        <f t="shared" si="5"/>
        <v>0.4595511721175748</v>
      </c>
      <c r="N15" s="5"/>
      <c r="O15" s="31"/>
    </row>
    <row r="16" spans="1:15" ht="12.75">
      <c r="A16" s="2"/>
      <c r="B16" s="27" t="s">
        <v>23</v>
      </c>
      <c r="C16" s="61">
        <v>46771497</v>
      </c>
      <c r="D16" s="62">
        <v>68789922</v>
      </c>
      <c r="E16" s="63">
        <f t="shared" si="0"/>
        <v>22018425</v>
      </c>
      <c r="F16" s="61">
        <v>49797089</v>
      </c>
      <c r="G16" s="62">
        <v>71669529</v>
      </c>
      <c r="H16" s="63">
        <f t="shared" si="1"/>
        <v>21872440</v>
      </c>
      <c r="I16" s="63">
        <v>75482435</v>
      </c>
      <c r="J16" s="40">
        <f t="shared" si="2"/>
        <v>47.07658811946943</v>
      </c>
      <c r="K16" s="29">
        <f t="shared" si="3"/>
        <v>43.92312972350653</v>
      </c>
      <c r="L16" s="30">
        <f t="shared" si="4"/>
        <v>63.560819209187954</v>
      </c>
      <c r="M16" s="29">
        <f t="shared" si="5"/>
        <v>63.97831707533243</v>
      </c>
      <c r="N16" s="5"/>
      <c r="O16" s="31"/>
    </row>
    <row r="17" spans="1:15" ht="16.5">
      <c r="A17" s="2"/>
      <c r="B17" s="32" t="s">
        <v>24</v>
      </c>
      <c r="C17" s="64">
        <v>96234854</v>
      </c>
      <c r="D17" s="65">
        <v>130876360</v>
      </c>
      <c r="E17" s="66">
        <f t="shared" si="0"/>
        <v>34641506</v>
      </c>
      <c r="F17" s="64">
        <v>102371816</v>
      </c>
      <c r="G17" s="65">
        <v>136559086</v>
      </c>
      <c r="H17" s="66">
        <f t="shared" si="1"/>
        <v>34187270</v>
      </c>
      <c r="I17" s="66">
        <v>144000780</v>
      </c>
      <c r="J17" s="41">
        <f t="shared" si="2"/>
        <v>35.99683956500833</v>
      </c>
      <c r="K17" s="34">
        <f t="shared" si="3"/>
        <v>33.395197365649935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10155521</v>
      </c>
      <c r="D18" s="71">
        <v>-23012610</v>
      </c>
      <c r="E18" s="72">
        <f t="shared" si="0"/>
        <v>-33168131</v>
      </c>
      <c r="F18" s="73">
        <v>10370862</v>
      </c>
      <c r="G18" s="74">
        <v>-24780816</v>
      </c>
      <c r="H18" s="75">
        <f t="shared" si="1"/>
        <v>-35151678</v>
      </c>
      <c r="I18" s="75">
        <v>-24642631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14366850</v>
      </c>
      <c r="D23" s="62">
        <v>19198000</v>
      </c>
      <c r="E23" s="63">
        <f t="shared" si="0"/>
        <v>4831150</v>
      </c>
      <c r="F23" s="61">
        <v>14831400</v>
      </c>
      <c r="G23" s="62">
        <v>20349880</v>
      </c>
      <c r="H23" s="63">
        <f t="shared" si="1"/>
        <v>5518480</v>
      </c>
      <c r="I23" s="63">
        <v>21570873</v>
      </c>
      <c r="J23" s="28">
        <f t="shared" si="2"/>
        <v>33.62706508385624</v>
      </c>
      <c r="K23" s="29">
        <f t="shared" si="3"/>
        <v>37.20808554822876</v>
      </c>
      <c r="L23" s="30">
        <f>IF($E$25=0,0,($E23/$E$25)*100)</f>
        <v>103.49336568355663</v>
      </c>
      <c r="M23" s="29">
        <f>IF($H$25=0,0,($H23/$H$25)*100)</f>
        <v>104.95369544470591</v>
      </c>
      <c r="N23" s="5"/>
      <c r="O23" s="31"/>
    </row>
    <row r="24" spans="1:15" ht="12.75">
      <c r="A24" s="6"/>
      <c r="B24" s="27" t="s">
        <v>30</v>
      </c>
      <c r="C24" s="61">
        <v>245723</v>
      </c>
      <c r="D24" s="62">
        <v>82650</v>
      </c>
      <c r="E24" s="63">
        <f t="shared" si="0"/>
        <v>-163073</v>
      </c>
      <c r="F24" s="61">
        <v>260466</v>
      </c>
      <c r="G24" s="62">
        <v>0</v>
      </c>
      <c r="H24" s="63">
        <f t="shared" si="1"/>
        <v>-260466</v>
      </c>
      <c r="I24" s="63">
        <v>0</v>
      </c>
      <c r="J24" s="28">
        <f t="shared" si="2"/>
        <v>-66.36456497763741</v>
      </c>
      <c r="K24" s="29">
        <f t="shared" si="3"/>
        <v>-100</v>
      </c>
      <c r="L24" s="30">
        <f>IF($E$25=0,0,($E24/$E$25)*100)</f>
        <v>-3.493365683556634</v>
      </c>
      <c r="M24" s="29">
        <f>IF($H$25=0,0,($H24/$H$25)*100)</f>
        <v>-4.953695444705929</v>
      </c>
      <c r="N24" s="5"/>
      <c r="O24" s="31"/>
    </row>
    <row r="25" spans="1:15" ht="16.5">
      <c r="A25" s="6"/>
      <c r="B25" s="32" t="s">
        <v>31</v>
      </c>
      <c r="C25" s="64">
        <v>14612573</v>
      </c>
      <c r="D25" s="65">
        <v>19280650</v>
      </c>
      <c r="E25" s="66">
        <f t="shared" si="0"/>
        <v>4668077</v>
      </c>
      <c r="F25" s="64">
        <v>15091866</v>
      </c>
      <c r="G25" s="65">
        <v>20349880</v>
      </c>
      <c r="H25" s="66">
        <f t="shared" si="1"/>
        <v>5258014</v>
      </c>
      <c r="I25" s="66">
        <v>21570873</v>
      </c>
      <c r="J25" s="41">
        <f t="shared" si="2"/>
        <v>31.945619707083754</v>
      </c>
      <c r="K25" s="34">
        <f t="shared" si="3"/>
        <v>34.84005225066271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14366850</v>
      </c>
      <c r="D27" s="62">
        <v>8498000</v>
      </c>
      <c r="E27" s="63">
        <f t="shared" si="0"/>
        <v>-5868850</v>
      </c>
      <c r="F27" s="61">
        <v>14831400</v>
      </c>
      <c r="G27" s="62">
        <v>9007880</v>
      </c>
      <c r="H27" s="63">
        <f t="shared" si="1"/>
        <v>-5823520</v>
      </c>
      <c r="I27" s="63">
        <v>9548353</v>
      </c>
      <c r="J27" s="28">
        <f t="shared" si="2"/>
        <v>-40.84994275015052</v>
      </c>
      <c r="K27" s="29">
        <f t="shared" si="3"/>
        <v>-39.26480305298219</v>
      </c>
      <c r="L27" s="30">
        <f aca="true" t="shared" si="6" ref="L27:L32">IF($E$32=0,0,($E27/$E$32)*100)</f>
        <v>-125.72307611892435</v>
      </c>
      <c r="M27" s="29">
        <f aca="true" t="shared" si="7" ref="M27:M32">IF($H$32=0,0,($H27/$H$32)*100)</f>
        <v>-110.7551254142724</v>
      </c>
      <c r="N27" s="5"/>
      <c r="O27" s="31"/>
    </row>
    <row r="28" spans="1:15" ht="12.75">
      <c r="A28" s="6"/>
      <c r="B28" s="27" t="s">
        <v>34</v>
      </c>
      <c r="C28" s="61"/>
      <c r="D28" s="62">
        <v>2000000</v>
      </c>
      <c r="E28" s="63">
        <f t="shared" si="0"/>
        <v>2000000</v>
      </c>
      <c r="F28" s="61"/>
      <c r="G28" s="62">
        <v>2120000</v>
      </c>
      <c r="H28" s="63">
        <f t="shared" si="1"/>
        <v>2120000</v>
      </c>
      <c r="I28" s="63">
        <v>2247200</v>
      </c>
      <c r="J28" s="28">
        <f t="shared" si="2"/>
        <v>0</v>
      </c>
      <c r="K28" s="29">
        <f t="shared" si="3"/>
        <v>0</v>
      </c>
      <c r="L28" s="30">
        <f t="shared" si="6"/>
        <v>42.8441947294357</v>
      </c>
      <c r="M28" s="29">
        <f t="shared" si="7"/>
        <v>40.31940576803333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3200000</v>
      </c>
      <c r="E30" s="63">
        <f t="shared" si="0"/>
        <v>3200000</v>
      </c>
      <c r="F30" s="61"/>
      <c r="G30" s="62">
        <v>3392000</v>
      </c>
      <c r="H30" s="63">
        <f t="shared" si="1"/>
        <v>3392000</v>
      </c>
      <c r="I30" s="63">
        <v>3595520</v>
      </c>
      <c r="J30" s="28">
        <f t="shared" si="2"/>
        <v>0</v>
      </c>
      <c r="K30" s="29">
        <f t="shared" si="3"/>
        <v>0</v>
      </c>
      <c r="L30" s="30">
        <f t="shared" si="6"/>
        <v>68.55071156709711</v>
      </c>
      <c r="M30" s="29">
        <f t="shared" si="7"/>
        <v>64.51104922885332</v>
      </c>
      <c r="N30" s="5"/>
      <c r="O30" s="31"/>
    </row>
    <row r="31" spans="1:15" ht="12.75">
      <c r="A31" s="6"/>
      <c r="B31" s="27" t="s">
        <v>30</v>
      </c>
      <c r="C31" s="61">
        <v>245723</v>
      </c>
      <c r="D31" s="62">
        <v>5582650</v>
      </c>
      <c r="E31" s="63">
        <f t="shared" si="0"/>
        <v>5336927</v>
      </c>
      <c r="F31" s="61">
        <v>260466</v>
      </c>
      <c r="G31" s="62">
        <v>5830000</v>
      </c>
      <c r="H31" s="63">
        <f t="shared" si="1"/>
        <v>5569534</v>
      </c>
      <c r="I31" s="63">
        <v>6179800</v>
      </c>
      <c r="J31" s="28">
        <f t="shared" si="2"/>
        <v>2171.9281467343308</v>
      </c>
      <c r="K31" s="29">
        <f t="shared" si="3"/>
        <v>2138.295977210077</v>
      </c>
      <c r="L31" s="30">
        <f t="shared" si="6"/>
        <v>114.32816982239153</v>
      </c>
      <c r="M31" s="29">
        <f t="shared" si="7"/>
        <v>105.92467041738574</v>
      </c>
      <c r="N31" s="5"/>
      <c r="O31" s="31"/>
    </row>
    <row r="32" spans="1:15" ht="17.25" thickBot="1">
      <c r="A32" s="6"/>
      <c r="B32" s="55" t="s">
        <v>37</v>
      </c>
      <c r="C32" s="79">
        <v>14612573</v>
      </c>
      <c r="D32" s="80">
        <v>19280650</v>
      </c>
      <c r="E32" s="81">
        <f t="shared" si="0"/>
        <v>4668077</v>
      </c>
      <c r="F32" s="79">
        <v>15091866</v>
      </c>
      <c r="G32" s="80">
        <v>20349880</v>
      </c>
      <c r="H32" s="81">
        <f t="shared" si="1"/>
        <v>5258014</v>
      </c>
      <c r="I32" s="81">
        <v>21570873</v>
      </c>
      <c r="J32" s="56">
        <f t="shared" si="2"/>
        <v>31.945619707083754</v>
      </c>
      <c r="K32" s="57">
        <f t="shared" si="3"/>
        <v>34.84005225066271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135607600</v>
      </c>
      <c r="D9" s="62">
        <v>145393300</v>
      </c>
      <c r="E9" s="63">
        <f aca="true" t="shared" si="0" ref="E9:E32">($D9-$C9)</f>
        <v>9785700</v>
      </c>
      <c r="F9" s="61">
        <v>132677000</v>
      </c>
      <c r="G9" s="62">
        <v>146104900</v>
      </c>
      <c r="H9" s="63">
        <f aca="true" t="shared" si="1" ref="H9:H32">($G9-$F9)</f>
        <v>13427900</v>
      </c>
      <c r="I9" s="63">
        <v>140662700</v>
      </c>
      <c r="J9" s="28">
        <f aca="true" t="shared" si="2" ref="J9:J32">IF($C9=0,0,($E9/$C9)*100)</f>
        <v>7.216188473212417</v>
      </c>
      <c r="K9" s="29">
        <f aca="true" t="shared" si="3" ref="K9:K32">IF($F9=0,0,($H9/$F9)*100)</f>
        <v>10.120744364132442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135607600</v>
      </c>
      <c r="D10" s="65">
        <v>145393300</v>
      </c>
      <c r="E10" s="66">
        <f t="shared" si="0"/>
        <v>9785700</v>
      </c>
      <c r="F10" s="64">
        <v>132677000</v>
      </c>
      <c r="G10" s="65">
        <v>146104900</v>
      </c>
      <c r="H10" s="66">
        <f t="shared" si="1"/>
        <v>13427900</v>
      </c>
      <c r="I10" s="66">
        <v>140662700</v>
      </c>
      <c r="J10" s="33">
        <f t="shared" si="2"/>
        <v>7.216188473212417</v>
      </c>
      <c r="K10" s="34">
        <f t="shared" si="3"/>
        <v>10.120744364132442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48644900</v>
      </c>
      <c r="D12" s="62">
        <v>47705300</v>
      </c>
      <c r="E12" s="63">
        <f t="shared" si="0"/>
        <v>-939600</v>
      </c>
      <c r="F12" s="61">
        <v>51163400</v>
      </c>
      <c r="G12" s="62">
        <v>50488100</v>
      </c>
      <c r="H12" s="63">
        <f t="shared" si="1"/>
        <v>-675300</v>
      </c>
      <c r="I12" s="63">
        <v>53444100</v>
      </c>
      <c r="J12" s="28">
        <f t="shared" si="2"/>
        <v>-1.9315488365686844</v>
      </c>
      <c r="K12" s="29">
        <f t="shared" si="3"/>
        <v>-1.3198888267785174</v>
      </c>
      <c r="L12" s="30">
        <f aca="true" t="shared" si="4" ref="L12:L17">IF($E$17=0,0,($E12/$E$17)*100)</f>
        <v>-9.60176584199393</v>
      </c>
      <c r="M12" s="29">
        <f aca="true" t="shared" si="5" ref="M12:M17">IF($H$17=0,0,($H12/$H$17)*100)</f>
        <v>-5.029081241296107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86962700</v>
      </c>
      <c r="D16" s="62">
        <v>97688000</v>
      </c>
      <c r="E16" s="63">
        <f t="shared" si="0"/>
        <v>10725300</v>
      </c>
      <c r="F16" s="61">
        <v>81513600</v>
      </c>
      <c r="G16" s="62">
        <v>95616800</v>
      </c>
      <c r="H16" s="63">
        <f t="shared" si="1"/>
        <v>14103200</v>
      </c>
      <c r="I16" s="63">
        <v>87218600</v>
      </c>
      <c r="J16" s="40">
        <f t="shared" si="2"/>
        <v>12.333218724809603</v>
      </c>
      <c r="K16" s="29">
        <f t="shared" si="3"/>
        <v>17.301652730341928</v>
      </c>
      <c r="L16" s="30">
        <f t="shared" si="4"/>
        <v>109.60176584199392</v>
      </c>
      <c r="M16" s="29">
        <f t="shared" si="5"/>
        <v>105.02908124129611</v>
      </c>
      <c r="N16" s="5"/>
      <c r="O16" s="31"/>
    </row>
    <row r="17" spans="1:15" ht="16.5">
      <c r="A17" s="2"/>
      <c r="B17" s="32" t="s">
        <v>24</v>
      </c>
      <c r="C17" s="64">
        <v>135607600</v>
      </c>
      <c r="D17" s="65">
        <v>145393300</v>
      </c>
      <c r="E17" s="66">
        <f t="shared" si="0"/>
        <v>9785700</v>
      </c>
      <c r="F17" s="64">
        <v>132677000</v>
      </c>
      <c r="G17" s="65">
        <v>146104900</v>
      </c>
      <c r="H17" s="66">
        <f t="shared" si="1"/>
        <v>13427900</v>
      </c>
      <c r="I17" s="66">
        <v>140662700</v>
      </c>
      <c r="J17" s="41">
        <f t="shared" si="2"/>
        <v>7.216188473212417</v>
      </c>
      <c r="K17" s="34">
        <f t="shared" si="3"/>
        <v>10.120744364132442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/>
      <c r="D18" s="71">
        <v>0</v>
      </c>
      <c r="E18" s="72">
        <f t="shared" si="0"/>
        <v>0</v>
      </c>
      <c r="F18" s="73"/>
      <c r="G18" s="74">
        <v>0</v>
      </c>
      <c r="H18" s="75">
        <f t="shared" si="1"/>
        <v>0</v>
      </c>
      <c r="I18" s="75">
        <v>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>
        <v>10000000</v>
      </c>
      <c r="D24" s="62">
        <v>5467000</v>
      </c>
      <c r="E24" s="63">
        <f t="shared" si="0"/>
        <v>-4533000</v>
      </c>
      <c r="F24" s="61">
        <v>5000000</v>
      </c>
      <c r="G24" s="62">
        <v>0</v>
      </c>
      <c r="H24" s="63">
        <f t="shared" si="1"/>
        <v>-5000000</v>
      </c>
      <c r="I24" s="63">
        <v>0</v>
      </c>
      <c r="J24" s="28">
        <f t="shared" si="2"/>
        <v>-45.33</v>
      </c>
      <c r="K24" s="29">
        <f t="shared" si="3"/>
        <v>-100</v>
      </c>
      <c r="L24" s="30">
        <f>IF($E$25=0,0,($E24/$E$25)*100)</f>
        <v>100</v>
      </c>
      <c r="M24" s="29">
        <f>IF($H$25=0,0,($H24/$H$25)*100)</f>
        <v>100</v>
      </c>
      <c r="N24" s="5"/>
      <c r="O24" s="31"/>
    </row>
    <row r="25" spans="1:15" ht="16.5">
      <c r="A25" s="6"/>
      <c r="B25" s="32" t="s">
        <v>31</v>
      </c>
      <c r="C25" s="64">
        <v>10000000</v>
      </c>
      <c r="D25" s="65">
        <v>5467000</v>
      </c>
      <c r="E25" s="66">
        <f t="shared" si="0"/>
        <v>-4533000</v>
      </c>
      <c r="F25" s="64">
        <v>5000000</v>
      </c>
      <c r="G25" s="65">
        <v>0</v>
      </c>
      <c r="H25" s="66">
        <f t="shared" si="1"/>
        <v>-5000000</v>
      </c>
      <c r="I25" s="66">
        <v>0</v>
      </c>
      <c r="J25" s="41">
        <f t="shared" si="2"/>
        <v>-45.33</v>
      </c>
      <c r="K25" s="34">
        <f t="shared" si="3"/>
        <v>-100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10000000</v>
      </c>
      <c r="D31" s="62">
        <v>5467000</v>
      </c>
      <c r="E31" s="63">
        <f t="shared" si="0"/>
        <v>-4533000</v>
      </c>
      <c r="F31" s="61">
        <v>5000000</v>
      </c>
      <c r="G31" s="62">
        <v>0</v>
      </c>
      <c r="H31" s="63">
        <f t="shared" si="1"/>
        <v>-5000000</v>
      </c>
      <c r="I31" s="63">
        <v>0</v>
      </c>
      <c r="J31" s="28">
        <f t="shared" si="2"/>
        <v>-45.33</v>
      </c>
      <c r="K31" s="29">
        <f t="shared" si="3"/>
        <v>-100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10000000</v>
      </c>
      <c r="D32" s="80">
        <v>5467000</v>
      </c>
      <c r="E32" s="81">
        <f t="shared" si="0"/>
        <v>-4533000</v>
      </c>
      <c r="F32" s="79">
        <v>5000000</v>
      </c>
      <c r="G32" s="80">
        <v>0</v>
      </c>
      <c r="H32" s="81">
        <f t="shared" si="1"/>
        <v>-5000000</v>
      </c>
      <c r="I32" s="81">
        <v>0</v>
      </c>
      <c r="J32" s="56">
        <f t="shared" si="2"/>
        <v>-45.33</v>
      </c>
      <c r="K32" s="57">
        <f t="shared" si="3"/>
        <v>-100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6159386</v>
      </c>
      <c r="D7" s="62">
        <v>5957028</v>
      </c>
      <c r="E7" s="63">
        <f>($D7-$C7)</f>
        <v>-202358</v>
      </c>
      <c r="F7" s="61">
        <v>6491993</v>
      </c>
      <c r="G7" s="62">
        <v>6308492</v>
      </c>
      <c r="H7" s="63">
        <f>($G7-$F7)</f>
        <v>-183501</v>
      </c>
      <c r="I7" s="63">
        <v>6661768</v>
      </c>
      <c r="J7" s="28">
        <f>IF($C7=0,0,($E7/$C7)*100)</f>
        <v>-3.2853599368508486</v>
      </c>
      <c r="K7" s="29">
        <f>IF($F7=0,0,($H7/$F7)*100)</f>
        <v>-2.826574212264246</v>
      </c>
      <c r="L7" s="30">
        <f>IF($E$10=0,0,($E7/$E$10)*100)</f>
        <v>-387.7109957273964</v>
      </c>
      <c r="M7" s="29">
        <f>IF($H$10=0,0,($H7/$H$10)*100)</f>
        <v>3.5057503544896096</v>
      </c>
      <c r="N7" s="5"/>
      <c r="O7" s="31"/>
    </row>
    <row r="8" spans="1:15" ht="12.75">
      <c r="A8" s="2"/>
      <c r="B8" s="27" t="s">
        <v>16</v>
      </c>
      <c r="C8" s="61">
        <v>812184</v>
      </c>
      <c r="D8" s="62">
        <v>807560</v>
      </c>
      <c r="E8" s="63">
        <f>($D8-$C8)</f>
        <v>-4624</v>
      </c>
      <c r="F8" s="61">
        <v>856042</v>
      </c>
      <c r="G8" s="62">
        <v>816036</v>
      </c>
      <c r="H8" s="63">
        <f>($G8-$F8)</f>
        <v>-40006</v>
      </c>
      <c r="I8" s="63">
        <v>861734</v>
      </c>
      <c r="J8" s="28">
        <f>IF($C8=0,0,($E8/$C8)*100)</f>
        <v>-0.5693291175398678</v>
      </c>
      <c r="K8" s="29">
        <f>IF($F8=0,0,($H8/$F8)*100)</f>
        <v>-4.67336883003404</v>
      </c>
      <c r="L8" s="30">
        <f>IF($E$10=0,0,($E8/$E$10)*100)</f>
        <v>-8.85942559347039</v>
      </c>
      <c r="M8" s="29">
        <f>IF($H$10=0,0,($H8/$H$10)*100)</f>
        <v>0.7643067268391525</v>
      </c>
      <c r="N8" s="5"/>
      <c r="O8" s="31"/>
    </row>
    <row r="9" spans="1:15" ht="12.75">
      <c r="A9" s="2"/>
      <c r="B9" s="27" t="s">
        <v>17</v>
      </c>
      <c r="C9" s="61">
        <v>288429365</v>
      </c>
      <c r="D9" s="62">
        <v>288688540</v>
      </c>
      <c r="E9" s="63">
        <f aca="true" t="shared" si="0" ref="E9:E32">($D9-$C9)</f>
        <v>259175</v>
      </c>
      <c r="F9" s="61">
        <v>293972877</v>
      </c>
      <c r="G9" s="62">
        <v>288962098</v>
      </c>
      <c r="H9" s="63">
        <f aca="true" t="shared" si="1" ref="H9:H32">($G9-$F9)</f>
        <v>-5010779</v>
      </c>
      <c r="I9" s="63">
        <v>285093074</v>
      </c>
      <c r="J9" s="28">
        <f aca="true" t="shared" si="2" ref="J9:J32">IF($C9=0,0,($E9/$C9)*100)</f>
        <v>0.08985735554353143</v>
      </c>
      <c r="K9" s="29">
        <f aca="true" t="shared" si="3" ref="K9:K32">IF($F9=0,0,($H9/$F9)*100)</f>
        <v>-1.704503847815865</v>
      </c>
      <c r="L9" s="30">
        <f>IF($E$10=0,0,($E9/$E$10)*100)</f>
        <v>496.57042132086684</v>
      </c>
      <c r="M9" s="29">
        <f>IF($H$10=0,0,($H9/$H$10)*100)</f>
        <v>95.72994291867124</v>
      </c>
      <c r="N9" s="5"/>
      <c r="O9" s="31"/>
    </row>
    <row r="10" spans="1:15" ht="16.5">
      <c r="A10" s="6"/>
      <c r="B10" s="32" t="s">
        <v>18</v>
      </c>
      <c r="C10" s="64">
        <v>295400935</v>
      </c>
      <c r="D10" s="65">
        <v>295453128</v>
      </c>
      <c r="E10" s="66">
        <f t="shared" si="0"/>
        <v>52193</v>
      </c>
      <c r="F10" s="64">
        <v>301320912</v>
      </c>
      <c r="G10" s="65">
        <v>296086626</v>
      </c>
      <c r="H10" s="66">
        <f t="shared" si="1"/>
        <v>-5234286</v>
      </c>
      <c r="I10" s="66">
        <v>292616576</v>
      </c>
      <c r="J10" s="33">
        <f t="shared" si="2"/>
        <v>0.017668529045109488</v>
      </c>
      <c r="K10" s="34">
        <f t="shared" si="3"/>
        <v>-1.7371134201266454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115021490</v>
      </c>
      <c r="D12" s="62">
        <v>80351207</v>
      </c>
      <c r="E12" s="63">
        <f t="shared" si="0"/>
        <v>-34670283</v>
      </c>
      <c r="F12" s="61">
        <v>111604161</v>
      </c>
      <c r="G12" s="62">
        <v>84389031</v>
      </c>
      <c r="H12" s="63">
        <f t="shared" si="1"/>
        <v>-27215130</v>
      </c>
      <c r="I12" s="63">
        <v>89114816</v>
      </c>
      <c r="J12" s="28">
        <f t="shared" si="2"/>
        <v>-30.142439469354816</v>
      </c>
      <c r="K12" s="29">
        <f t="shared" si="3"/>
        <v>-24.385407995675</v>
      </c>
      <c r="L12" s="30">
        <f aca="true" t="shared" si="4" ref="L12:L17">IF($E$17=0,0,($E12/$E$17)*100)</f>
        <v>514.667885312683</v>
      </c>
      <c r="M12" s="29">
        <f aca="true" t="shared" si="5" ref="M12:M17">IF($H$17=0,0,($H12/$H$17)*100)</f>
        <v>-252.04863204881912</v>
      </c>
      <c r="N12" s="5"/>
      <c r="O12" s="31"/>
    </row>
    <row r="13" spans="1:15" ht="12.75">
      <c r="A13" s="2"/>
      <c r="B13" s="27" t="s">
        <v>21</v>
      </c>
      <c r="C13" s="61">
        <v>1345690</v>
      </c>
      <c r="D13" s="62">
        <v>1010344</v>
      </c>
      <c r="E13" s="63">
        <f t="shared" si="0"/>
        <v>-335346</v>
      </c>
      <c r="F13" s="61">
        <v>1418357</v>
      </c>
      <c r="G13" s="62">
        <v>1345690</v>
      </c>
      <c r="H13" s="63">
        <f t="shared" si="1"/>
        <v>-72667</v>
      </c>
      <c r="I13" s="63">
        <v>1418357</v>
      </c>
      <c r="J13" s="28">
        <f t="shared" si="2"/>
        <v>-24.92000386418863</v>
      </c>
      <c r="K13" s="29">
        <f t="shared" si="3"/>
        <v>-5.123322266537973</v>
      </c>
      <c r="L13" s="30">
        <f t="shared" si="4"/>
        <v>4.978090795165041</v>
      </c>
      <c r="M13" s="29">
        <f t="shared" si="5"/>
        <v>-0.6729939539179691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149304455</v>
      </c>
      <c r="D16" s="62">
        <v>177573646</v>
      </c>
      <c r="E16" s="63">
        <f t="shared" si="0"/>
        <v>28269191</v>
      </c>
      <c r="F16" s="61">
        <v>157540016</v>
      </c>
      <c r="G16" s="62">
        <v>195625384</v>
      </c>
      <c r="H16" s="63">
        <f t="shared" si="1"/>
        <v>38085368</v>
      </c>
      <c r="I16" s="63">
        <v>206637202</v>
      </c>
      <c r="J16" s="40">
        <f t="shared" si="2"/>
        <v>18.933923304565827</v>
      </c>
      <c r="K16" s="29">
        <f t="shared" si="3"/>
        <v>24.175043882184195</v>
      </c>
      <c r="L16" s="30">
        <f t="shared" si="4"/>
        <v>-419.6459761078481</v>
      </c>
      <c r="M16" s="29">
        <f t="shared" si="5"/>
        <v>352.7216260027371</v>
      </c>
      <c r="N16" s="5"/>
      <c r="O16" s="31"/>
    </row>
    <row r="17" spans="1:15" ht="16.5">
      <c r="A17" s="2"/>
      <c r="B17" s="32" t="s">
        <v>24</v>
      </c>
      <c r="C17" s="64">
        <v>265671635</v>
      </c>
      <c r="D17" s="65">
        <v>258935197</v>
      </c>
      <c r="E17" s="66">
        <f t="shared" si="0"/>
        <v>-6736438</v>
      </c>
      <c r="F17" s="64">
        <v>270562534</v>
      </c>
      <c r="G17" s="65">
        <v>281360105</v>
      </c>
      <c r="H17" s="66">
        <f t="shared" si="1"/>
        <v>10797571</v>
      </c>
      <c r="I17" s="66">
        <v>297170375</v>
      </c>
      <c r="J17" s="41">
        <f t="shared" si="2"/>
        <v>-2.5356256041409915</v>
      </c>
      <c r="K17" s="34">
        <f t="shared" si="3"/>
        <v>3.9907857308876324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29729300</v>
      </c>
      <c r="D18" s="71">
        <v>36517931</v>
      </c>
      <c r="E18" s="72">
        <f t="shared" si="0"/>
        <v>6788631</v>
      </c>
      <c r="F18" s="73">
        <v>30758378</v>
      </c>
      <c r="G18" s="74">
        <v>14726521</v>
      </c>
      <c r="H18" s="75">
        <f t="shared" si="1"/>
        <v>-16031857</v>
      </c>
      <c r="I18" s="75">
        <v>-4553799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124099011</v>
      </c>
      <c r="E23" s="63">
        <f t="shared" si="0"/>
        <v>124099011</v>
      </c>
      <c r="F23" s="61"/>
      <c r="G23" s="62">
        <v>125107000</v>
      </c>
      <c r="H23" s="63">
        <f t="shared" si="1"/>
        <v>125107000</v>
      </c>
      <c r="I23" s="63">
        <v>133473827</v>
      </c>
      <c r="J23" s="28">
        <f t="shared" si="2"/>
        <v>0</v>
      </c>
      <c r="K23" s="29">
        <f t="shared" si="3"/>
        <v>0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/>
      <c r="D25" s="65">
        <v>124099011</v>
      </c>
      <c r="E25" s="66">
        <f t="shared" si="0"/>
        <v>124099011</v>
      </c>
      <c r="F25" s="64"/>
      <c r="G25" s="65">
        <v>125107000</v>
      </c>
      <c r="H25" s="66">
        <f t="shared" si="1"/>
        <v>125107000</v>
      </c>
      <c r="I25" s="66">
        <v>133473827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22500000</v>
      </c>
      <c r="E28" s="63">
        <f t="shared" si="0"/>
        <v>22500000</v>
      </c>
      <c r="F28" s="61"/>
      <c r="G28" s="62">
        <v>26897200</v>
      </c>
      <c r="H28" s="63">
        <f t="shared" si="1"/>
        <v>26897200</v>
      </c>
      <c r="I28" s="63">
        <v>31999649</v>
      </c>
      <c r="J28" s="28">
        <f t="shared" si="2"/>
        <v>0</v>
      </c>
      <c r="K28" s="29">
        <f t="shared" si="3"/>
        <v>0</v>
      </c>
      <c r="L28" s="30">
        <f t="shared" si="6"/>
        <v>18.13068437749274</v>
      </c>
      <c r="M28" s="29">
        <f t="shared" si="7"/>
        <v>21.499356550792523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53122019</v>
      </c>
      <c r="E30" s="63">
        <f t="shared" si="0"/>
        <v>53122019</v>
      </c>
      <c r="F30" s="61"/>
      <c r="G30" s="62">
        <v>55210764</v>
      </c>
      <c r="H30" s="63">
        <f t="shared" si="1"/>
        <v>55210764</v>
      </c>
      <c r="I30" s="63">
        <v>58342467</v>
      </c>
      <c r="J30" s="28">
        <f t="shared" si="2"/>
        <v>0</v>
      </c>
      <c r="K30" s="29">
        <f t="shared" si="3"/>
        <v>0</v>
      </c>
      <c r="L30" s="30">
        <f t="shared" si="6"/>
        <v>42.806158221518785</v>
      </c>
      <c r="M30" s="29">
        <f t="shared" si="7"/>
        <v>44.130835205064464</v>
      </c>
      <c r="N30" s="5"/>
      <c r="O30" s="31"/>
    </row>
    <row r="31" spans="1:15" ht="12.75">
      <c r="A31" s="6"/>
      <c r="B31" s="27" t="s">
        <v>30</v>
      </c>
      <c r="C31" s="61"/>
      <c r="D31" s="62">
        <v>48476992</v>
      </c>
      <c r="E31" s="63">
        <f t="shared" si="0"/>
        <v>48476992</v>
      </c>
      <c r="F31" s="61"/>
      <c r="G31" s="62">
        <v>42999036</v>
      </c>
      <c r="H31" s="63">
        <f t="shared" si="1"/>
        <v>42999036</v>
      </c>
      <c r="I31" s="63">
        <v>43131711</v>
      </c>
      <c r="J31" s="28">
        <f t="shared" si="2"/>
        <v>0</v>
      </c>
      <c r="K31" s="29">
        <f t="shared" si="3"/>
        <v>0</v>
      </c>
      <c r="L31" s="30">
        <f t="shared" si="6"/>
        <v>39.06315740098847</v>
      </c>
      <c r="M31" s="29">
        <f t="shared" si="7"/>
        <v>34.369808244143016</v>
      </c>
      <c r="N31" s="5"/>
      <c r="O31" s="31"/>
    </row>
    <row r="32" spans="1:15" ht="17.25" thickBot="1">
      <c r="A32" s="6"/>
      <c r="B32" s="55" t="s">
        <v>37</v>
      </c>
      <c r="C32" s="79"/>
      <c r="D32" s="80">
        <v>124099011</v>
      </c>
      <c r="E32" s="81">
        <f t="shared" si="0"/>
        <v>124099011</v>
      </c>
      <c r="F32" s="79"/>
      <c r="G32" s="80">
        <v>125107000</v>
      </c>
      <c r="H32" s="81">
        <f t="shared" si="1"/>
        <v>125107000</v>
      </c>
      <c r="I32" s="81">
        <v>133473827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18509368</v>
      </c>
      <c r="D7" s="62">
        <v>19472102</v>
      </c>
      <c r="E7" s="63">
        <f>($D7-$C7)</f>
        <v>962734</v>
      </c>
      <c r="F7" s="61">
        <v>19508874</v>
      </c>
      <c r="G7" s="62">
        <v>20544484</v>
      </c>
      <c r="H7" s="63">
        <f>($G7-$F7)</f>
        <v>1035610</v>
      </c>
      <c r="I7" s="63">
        <v>21631848</v>
      </c>
      <c r="J7" s="28">
        <f>IF($C7=0,0,($E7/$C7)*100)</f>
        <v>5.201333724630684</v>
      </c>
      <c r="K7" s="29">
        <f>IF($F7=0,0,($H7/$F7)*100)</f>
        <v>5.3084047803066445</v>
      </c>
      <c r="L7" s="30">
        <f>IF($E$10=0,0,($E7/$E$10)*100)</f>
        <v>3.823829028966815</v>
      </c>
      <c r="M7" s="29">
        <f>IF($H$10=0,0,($H7/$H$10)*100)</f>
        <v>3.8659279565374747</v>
      </c>
      <c r="N7" s="5"/>
      <c r="O7" s="31"/>
    </row>
    <row r="8" spans="1:15" ht="12.75">
      <c r="A8" s="2"/>
      <c r="B8" s="27" t="s">
        <v>16</v>
      </c>
      <c r="C8" s="61">
        <v>4321259</v>
      </c>
      <c r="D8" s="62">
        <v>4099866</v>
      </c>
      <c r="E8" s="63">
        <f>($D8-$C8)</f>
        <v>-221393</v>
      </c>
      <c r="F8" s="61">
        <v>4554607</v>
      </c>
      <c r="G8" s="62">
        <v>4325359</v>
      </c>
      <c r="H8" s="63">
        <f>($G8-$F8)</f>
        <v>-229248</v>
      </c>
      <c r="I8" s="63">
        <v>4554603</v>
      </c>
      <c r="J8" s="28">
        <f>IF($C8=0,0,($E8/$C8)*100)</f>
        <v>-5.123344840010747</v>
      </c>
      <c r="K8" s="29">
        <f>IF($F8=0,0,($H8/$F8)*100)</f>
        <v>-5.033321206418028</v>
      </c>
      <c r="L8" s="30">
        <f>IF($E$10=0,0,($E8/$E$10)*100)</f>
        <v>-0.8793384052189391</v>
      </c>
      <c r="M8" s="29">
        <f>IF($H$10=0,0,($H8/$H$10)*100)</f>
        <v>-0.8557818601406929</v>
      </c>
      <c r="N8" s="5"/>
      <c r="O8" s="31"/>
    </row>
    <row r="9" spans="1:15" ht="12.75">
      <c r="A9" s="2"/>
      <c r="B9" s="27" t="s">
        <v>17</v>
      </c>
      <c r="C9" s="61">
        <v>203246497</v>
      </c>
      <c r="D9" s="62">
        <v>227682380</v>
      </c>
      <c r="E9" s="63">
        <f aca="true" t="shared" si="0" ref="E9:E32">($D9-$C9)</f>
        <v>24435883</v>
      </c>
      <c r="F9" s="61">
        <v>214223139</v>
      </c>
      <c r="G9" s="62">
        <v>240204912</v>
      </c>
      <c r="H9" s="63">
        <f aca="true" t="shared" si="1" ref="H9:H32">($G9-$F9)</f>
        <v>25981773</v>
      </c>
      <c r="I9" s="63">
        <v>252935771</v>
      </c>
      <c r="J9" s="28">
        <f aca="true" t="shared" si="2" ref="J9:J32">IF($C9=0,0,($E9/$C9)*100)</f>
        <v>12.02278187357886</v>
      </c>
      <c r="K9" s="29">
        <f aca="true" t="shared" si="3" ref="K9:K32">IF($F9=0,0,($H9/$F9)*100)</f>
        <v>12.128369102088454</v>
      </c>
      <c r="L9" s="30">
        <f>IF($E$10=0,0,($E9/$E$10)*100)</f>
        <v>97.05550937625212</v>
      </c>
      <c r="M9" s="29">
        <f>IF($H$10=0,0,($H9/$H$10)*100)</f>
        <v>96.98985390360322</v>
      </c>
      <c r="N9" s="5"/>
      <c r="O9" s="31"/>
    </row>
    <row r="10" spans="1:15" ht="16.5">
      <c r="A10" s="6"/>
      <c r="B10" s="32" t="s">
        <v>18</v>
      </c>
      <c r="C10" s="64">
        <v>226077124</v>
      </c>
      <c r="D10" s="65">
        <v>251254348</v>
      </c>
      <c r="E10" s="66">
        <f t="shared" si="0"/>
        <v>25177224</v>
      </c>
      <c r="F10" s="64">
        <v>238286620</v>
      </c>
      <c r="G10" s="65">
        <v>265074755</v>
      </c>
      <c r="H10" s="66">
        <f t="shared" si="1"/>
        <v>26788135</v>
      </c>
      <c r="I10" s="66">
        <v>279122222</v>
      </c>
      <c r="J10" s="33">
        <f t="shared" si="2"/>
        <v>11.13656417532983</v>
      </c>
      <c r="K10" s="34">
        <f t="shared" si="3"/>
        <v>11.241980351225763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127877471</v>
      </c>
      <c r="D12" s="62">
        <v>146304231</v>
      </c>
      <c r="E12" s="63">
        <f t="shared" si="0"/>
        <v>18426760</v>
      </c>
      <c r="F12" s="61">
        <v>134783158</v>
      </c>
      <c r="G12" s="62">
        <v>154350962</v>
      </c>
      <c r="H12" s="63">
        <f t="shared" si="1"/>
        <v>19567804</v>
      </c>
      <c r="I12" s="63">
        <v>162531563</v>
      </c>
      <c r="J12" s="28">
        <f t="shared" si="2"/>
        <v>14.409700047946677</v>
      </c>
      <c r="K12" s="29">
        <f t="shared" si="3"/>
        <v>14.517988961202407</v>
      </c>
      <c r="L12" s="30">
        <f aca="true" t="shared" si="4" ref="L12:L17">IF($E$17=0,0,($E12/$E$17)*100)</f>
        <v>51.67862794610859</v>
      </c>
      <c r="M12" s="29">
        <f aca="true" t="shared" si="5" ref="M12:M17">IF($H$17=0,0,($H12/$H$17)*100)</f>
        <v>51.652263385891516</v>
      </c>
      <c r="N12" s="5"/>
      <c r="O12" s="31"/>
    </row>
    <row r="13" spans="1:15" ht="12.75">
      <c r="A13" s="2"/>
      <c r="B13" s="27" t="s">
        <v>21</v>
      </c>
      <c r="C13" s="61">
        <v>3162000</v>
      </c>
      <c r="D13" s="62">
        <v>3000000</v>
      </c>
      <c r="E13" s="63">
        <f t="shared" si="0"/>
        <v>-162000</v>
      </c>
      <c r="F13" s="61">
        <v>3332748</v>
      </c>
      <c r="G13" s="62">
        <v>3165000</v>
      </c>
      <c r="H13" s="63">
        <f t="shared" si="1"/>
        <v>-167748</v>
      </c>
      <c r="I13" s="63">
        <v>3332745</v>
      </c>
      <c r="J13" s="28">
        <f t="shared" si="2"/>
        <v>-5.1233396584440225</v>
      </c>
      <c r="K13" s="29">
        <f t="shared" si="3"/>
        <v>-5.033323851668353</v>
      </c>
      <c r="L13" s="30">
        <f t="shared" si="4"/>
        <v>-0.4543358532519874</v>
      </c>
      <c r="M13" s="29">
        <f t="shared" si="5"/>
        <v>-0.44279694739667924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4443664</v>
      </c>
      <c r="D15" s="62">
        <v>7000000</v>
      </c>
      <c r="E15" s="63">
        <f t="shared" si="0"/>
        <v>2556336</v>
      </c>
      <c r="F15" s="61">
        <v>4683622</v>
      </c>
      <c r="G15" s="62">
        <v>7385000</v>
      </c>
      <c r="H15" s="63">
        <f t="shared" si="1"/>
        <v>2701378</v>
      </c>
      <c r="I15" s="63">
        <v>7776405</v>
      </c>
      <c r="J15" s="28">
        <f t="shared" si="2"/>
        <v>57.52766185742216</v>
      </c>
      <c r="K15" s="29">
        <f t="shared" si="3"/>
        <v>57.67711399425487</v>
      </c>
      <c r="L15" s="30">
        <f t="shared" si="4"/>
        <v>7.169352455301064</v>
      </c>
      <c r="M15" s="29">
        <f t="shared" si="5"/>
        <v>7.130707562322929</v>
      </c>
      <c r="N15" s="5"/>
      <c r="O15" s="31"/>
    </row>
    <row r="16" spans="1:15" ht="12.75">
      <c r="A16" s="2"/>
      <c r="B16" s="27" t="s">
        <v>23</v>
      </c>
      <c r="C16" s="61">
        <v>130213093</v>
      </c>
      <c r="D16" s="62">
        <v>145048439</v>
      </c>
      <c r="E16" s="63">
        <f t="shared" si="0"/>
        <v>14835346</v>
      </c>
      <c r="F16" s="61">
        <v>137243808</v>
      </c>
      <c r="G16" s="62">
        <v>153026104</v>
      </c>
      <c r="H16" s="63">
        <f t="shared" si="1"/>
        <v>15782296</v>
      </c>
      <c r="I16" s="63">
        <v>161136490</v>
      </c>
      <c r="J16" s="40">
        <f t="shared" si="2"/>
        <v>11.393129260818649</v>
      </c>
      <c r="K16" s="29">
        <f t="shared" si="3"/>
        <v>11.499459414591586</v>
      </c>
      <c r="L16" s="30">
        <f t="shared" si="4"/>
        <v>41.60635545184233</v>
      </c>
      <c r="M16" s="29">
        <f t="shared" si="5"/>
        <v>41.65982599918224</v>
      </c>
      <c r="N16" s="5"/>
      <c r="O16" s="31"/>
    </row>
    <row r="17" spans="1:15" ht="16.5">
      <c r="A17" s="2"/>
      <c r="B17" s="32" t="s">
        <v>24</v>
      </c>
      <c r="C17" s="64">
        <v>265696228</v>
      </c>
      <c r="D17" s="65">
        <v>301352670</v>
      </c>
      <c r="E17" s="66">
        <f t="shared" si="0"/>
        <v>35656442</v>
      </c>
      <c r="F17" s="64">
        <v>280043336</v>
      </c>
      <c r="G17" s="65">
        <v>317927066</v>
      </c>
      <c r="H17" s="66">
        <f t="shared" si="1"/>
        <v>37883730</v>
      </c>
      <c r="I17" s="66">
        <v>334777203</v>
      </c>
      <c r="J17" s="41">
        <f t="shared" si="2"/>
        <v>13.42000308713453</v>
      </c>
      <c r="K17" s="34">
        <f t="shared" si="3"/>
        <v>13.527809852972183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-39619104</v>
      </c>
      <c r="D18" s="71">
        <v>-50098322</v>
      </c>
      <c r="E18" s="72">
        <f t="shared" si="0"/>
        <v>-10479218</v>
      </c>
      <c r="F18" s="73">
        <v>-41756716</v>
      </c>
      <c r="G18" s="74">
        <v>-52852311</v>
      </c>
      <c r="H18" s="75">
        <f t="shared" si="1"/>
        <v>-11095595</v>
      </c>
      <c r="I18" s="75">
        <v>-55654981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102930763</v>
      </c>
      <c r="D23" s="62">
        <v>107806650</v>
      </c>
      <c r="E23" s="63">
        <f t="shared" si="0"/>
        <v>4875887</v>
      </c>
      <c r="F23" s="61">
        <v>112410007</v>
      </c>
      <c r="G23" s="62">
        <v>113736016</v>
      </c>
      <c r="H23" s="63">
        <f t="shared" si="1"/>
        <v>1326009</v>
      </c>
      <c r="I23" s="63">
        <v>119764400</v>
      </c>
      <c r="J23" s="28">
        <f t="shared" si="2"/>
        <v>4.737055140648282</v>
      </c>
      <c r="K23" s="29">
        <f t="shared" si="3"/>
        <v>1.1796182878985142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102930763</v>
      </c>
      <c r="D25" s="65">
        <v>107806650</v>
      </c>
      <c r="E25" s="66">
        <f t="shared" si="0"/>
        <v>4875887</v>
      </c>
      <c r="F25" s="64">
        <v>112410007</v>
      </c>
      <c r="G25" s="65">
        <v>113736016</v>
      </c>
      <c r="H25" s="66">
        <f t="shared" si="1"/>
        <v>1326009</v>
      </c>
      <c r="I25" s="66">
        <v>119764400</v>
      </c>
      <c r="J25" s="41">
        <f t="shared" si="2"/>
        <v>4.737055140648282</v>
      </c>
      <c r="K25" s="34">
        <f t="shared" si="3"/>
        <v>1.1796182878985142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15610000</v>
      </c>
      <c r="E28" s="63">
        <f t="shared" si="0"/>
        <v>15610000</v>
      </c>
      <c r="F28" s="61"/>
      <c r="G28" s="62">
        <v>16468550</v>
      </c>
      <c r="H28" s="63">
        <f t="shared" si="1"/>
        <v>16468550</v>
      </c>
      <c r="I28" s="63">
        <v>17341383</v>
      </c>
      <c r="J28" s="28">
        <f t="shared" si="2"/>
        <v>0</v>
      </c>
      <c r="K28" s="29">
        <f t="shared" si="3"/>
        <v>0</v>
      </c>
      <c r="L28" s="30">
        <f t="shared" si="6"/>
        <v>320.1468778911406</v>
      </c>
      <c r="M28" s="29">
        <f t="shared" si="7"/>
        <v>1241.9636669132713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93739257</v>
      </c>
      <c r="D30" s="62">
        <v>74309650</v>
      </c>
      <c r="E30" s="63">
        <f t="shared" si="0"/>
        <v>-19429607</v>
      </c>
      <c r="F30" s="61">
        <v>102723443</v>
      </c>
      <c r="G30" s="62">
        <v>78396681</v>
      </c>
      <c r="H30" s="63">
        <f t="shared" si="1"/>
        <v>-24326762</v>
      </c>
      <c r="I30" s="63">
        <v>82552081</v>
      </c>
      <c r="J30" s="28">
        <f t="shared" si="2"/>
        <v>-20.727289314870504</v>
      </c>
      <c r="K30" s="29">
        <f t="shared" si="3"/>
        <v>-23.681801631201164</v>
      </c>
      <c r="L30" s="30">
        <f t="shared" si="6"/>
        <v>-398.48353745687706</v>
      </c>
      <c r="M30" s="29">
        <f t="shared" si="7"/>
        <v>-1834.5849839631555</v>
      </c>
      <c r="N30" s="5"/>
      <c r="O30" s="31"/>
    </row>
    <row r="31" spans="1:15" ht="12.75">
      <c r="A31" s="6"/>
      <c r="B31" s="27" t="s">
        <v>30</v>
      </c>
      <c r="C31" s="61">
        <v>9191506</v>
      </c>
      <c r="D31" s="62">
        <v>17887000</v>
      </c>
      <c r="E31" s="63">
        <f t="shared" si="0"/>
        <v>8695494</v>
      </c>
      <c r="F31" s="61">
        <v>9686564</v>
      </c>
      <c r="G31" s="62">
        <v>18870785</v>
      </c>
      <c r="H31" s="63">
        <f t="shared" si="1"/>
        <v>9184221</v>
      </c>
      <c r="I31" s="63">
        <v>19870937</v>
      </c>
      <c r="J31" s="28">
        <f t="shared" si="2"/>
        <v>94.6035829166624</v>
      </c>
      <c r="K31" s="29">
        <f t="shared" si="3"/>
        <v>94.81402280519697</v>
      </c>
      <c r="L31" s="30">
        <f t="shared" si="6"/>
        <v>178.33665956573645</v>
      </c>
      <c r="M31" s="29">
        <f t="shared" si="7"/>
        <v>692.6213170498843</v>
      </c>
      <c r="N31" s="5"/>
      <c r="O31" s="31"/>
    </row>
    <row r="32" spans="1:15" ht="17.25" thickBot="1">
      <c r="A32" s="6"/>
      <c r="B32" s="55" t="s">
        <v>37</v>
      </c>
      <c r="C32" s="79">
        <v>102930763</v>
      </c>
      <c r="D32" s="80">
        <v>107806650</v>
      </c>
      <c r="E32" s="81">
        <f t="shared" si="0"/>
        <v>4875887</v>
      </c>
      <c r="F32" s="79">
        <v>112410007</v>
      </c>
      <c r="G32" s="80">
        <v>113736016</v>
      </c>
      <c r="H32" s="81">
        <f t="shared" si="1"/>
        <v>1326009</v>
      </c>
      <c r="I32" s="81">
        <v>119764401</v>
      </c>
      <c r="J32" s="56">
        <f t="shared" si="2"/>
        <v>4.737055140648282</v>
      </c>
      <c r="K32" s="57">
        <f t="shared" si="3"/>
        <v>1.1796182878985142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20053440</v>
      </c>
      <c r="D7" s="62">
        <v>22500000</v>
      </c>
      <c r="E7" s="63">
        <f>($D7-$C7)</f>
        <v>2446560</v>
      </c>
      <c r="F7" s="61">
        <v>21156379</v>
      </c>
      <c r="G7" s="62">
        <v>23827500</v>
      </c>
      <c r="H7" s="63">
        <f>($G7-$F7)</f>
        <v>2671121</v>
      </c>
      <c r="I7" s="63">
        <v>25257150</v>
      </c>
      <c r="J7" s="28">
        <f>IF($C7=0,0,($E7/$C7)*100)</f>
        <v>12.200201062760305</v>
      </c>
      <c r="K7" s="29">
        <f>IF($F7=0,0,($H7/$F7)*100)</f>
        <v>12.625605733381882</v>
      </c>
      <c r="L7" s="30">
        <f>IF($E$10=0,0,($E7/$E$10)*100)</f>
        <v>40.00784275120311</v>
      </c>
      <c r="M7" s="29">
        <f>IF($H$10=0,0,($H7/$H$10)*100)</f>
        <v>42.23840769523309</v>
      </c>
      <c r="N7" s="5"/>
      <c r="O7" s="31"/>
    </row>
    <row r="8" spans="1:15" ht="12.75">
      <c r="A8" s="2"/>
      <c r="B8" s="27" t="s">
        <v>16</v>
      </c>
      <c r="C8" s="61">
        <v>11008973</v>
      </c>
      <c r="D8" s="62">
        <v>12328023</v>
      </c>
      <c r="E8" s="63">
        <f>($D8-$C8)</f>
        <v>1319050</v>
      </c>
      <c r="F8" s="61">
        <v>11614466</v>
      </c>
      <c r="G8" s="62">
        <v>13055376</v>
      </c>
      <c r="H8" s="63">
        <f>($G8-$F8)</f>
        <v>1440910</v>
      </c>
      <c r="I8" s="63">
        <v>13838699</v>
      </c>
      <c r="J8" s="28">
        <f>IF($C8=0,0,($E8/$C8)*100)</f>
        <v>11.9815899266898</v>
      </c>
      <c r="K8" s="29">
        <f>IF($F8=0,0,($H8/$F8)*100)</f>
        <v>12.406166585704414</v>
      </c>
      <c r="L8" s="30">
        <f>IF($E$10=0,0,($E8/$E$10)*100)</f>
        <v>21.570018712385743</v>
      </c>
      <c r="M8" s="29">
        <f>IF($H$10=0,0,($H8/$H$10)*100)</f>
        <v>22.785094360060185</v>
      </c>
      <c r="N8" s="5"/>
      <c r="O8" s="31"/>
    </row>
    <row r="9" spans="1:15" ht="12.75">
      <c r="A9" s="2"/>
      <c r="B9" s="27" t="s">
        <v>17</v>
      </c>
      <c r="C9" s="61">
        <v>55038907</v>
      </c>
      <c r="D9" s="62">
        <v>57388498</v>
      </c>
      <c r="E9" s="63">
        <f aca="true" t="shared" si="0" ref="E9:E32">($D9-$C9)</f>
        <v>2349591</v>
      </c>
      <c r="F9" s="61">
        <v>55103932</v>
      </c>
      <c r="G9" s="62">
        <v>57315816</v>
      </c>
      <c r="H9" s="63">
        <f aca="true" t="shared" si="1" ref="H9:H32">($G9-$F9)</f>
        <v>2211884</v>
      </c>
      <c r="I9" s="63">
        <v>56590404</v>
      </c>
      <c r="J9" s="28">
        <f aca="true" t="shared" si="2" ref="J9:J32">IF($C9=0,0,($E9/$C9)*100)</f>
        <v>4.268963771391753</v>
      </c>
      <c r="K9" s="29">
        <f aca="true" t="shared" si="3" ref="K9:K32">IF($F9=0,0,($H9/$F9)*100)</f>
        <v>4.014022084667207</v>
      </c>
      <c r="L9" s="30">
        <f>IF($E$10=0,0,($E9/$E$10)*100)</f>
        <v>38.42213853641115</v>
      </c>
      <c r="M9" s="29">
        <f>IF($H$10=0,0,($H9/$H$10)*100)</f>
        <v>34.97649794470672</v>
      </c>
      <c r="N9" s="5"/>
      <c r="O9" s="31"/>
    </row>
    <row r="10" spans="1:15" ht="16.5">
      <c r="A10" s="6"/>
      <c r="B10" s="32" t="s">
        <v>18</v>
      </c>
      <c r="C10" s="64">
        <v>86101320</v>
      </c>
      <c r="D10" s="65">
        <v>92216521</v>
      </c>
      <c r="E10" s="66">
        <f t="shared" si="0"/>
        <v>6115201</v>
      </c>
      <c r="F10" s="64">
        <v>87874777</v>
      </c>
      <c r="G10" s="65">
        <v>94198692</v>
      </c>
      <c r="H10" s="66">
        <f t="shared" si="1"/>
        <v>6323915</v>
      </c>
      <c r="I10" s="66">
        <v>95686253</v>
      </c>
      <c r="J10" s="33">
        <f t="shared" si="2"/>
        <v>7.102331299915031</v>
      </c>
      <c r="K10" s="34">
        <f t="shared" si="3"/>
        <v>7.196507593982286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40088185</v>
      </c>
      <c r="D12" s="62">
        <v>44595262</v>
      </c>
      <c r="E12" s="63">
        <f t="shared" si="0"/>
        <v>4507077</v>
      </c>
      <c r="F12" s="61">
        <v>42181731</v>
      </c>
      <c r="G12" s="62">
        <v>47226381</v>
      </c>
      <c r="H12" s="63">
        <f t="shared" si="1"/>
        <v>5044650</v>
      </c>
      <c r="I12" s="63">
        <v>50012740</v>
      </c>
      <c r="J12" s="28">
        <f t="shared" si="2"/>
        <v>11.242906108121382</v>
      </c>
      <c r="K12" s="29">
        <f t="shared" si="3"/>
        <v>11.95932428662067</v>
      </c>
      <c r="L12" s="30">
        <f aca="true" t="shared" si="4" ref="L12:L17">IF($E$17=0,0,($E12/$E$17)*100)</f>
        <v>42.48385179336856</v>
      </c>
      <c r="M12" s="29">
        <f aca="true" t="shared" si="5" ref="M12:M17">IF($H$17=0,0,($H12/$H$17)*100)</f>
        <v>43.31126008623531</v>
      </c>
      <c r="N12" s="5"/>
      <c r="O12" s="31"/>
    </row>
    <row r="13" spans="1:15" ht="12.75">
      <c r="A13" s="2"/>
      <c r="B13" s="27" t="s">
        <v>21</v>
      </c>
      <c r="C13" s="61">
        <v>4220000</v>
      </c>
      <c r="D13" s="62">
        <v>4100000</v>
      </c>
      <c r="E13" s="63">
        <f t="shared" si="0"/>
        <v>-120000</v>
      </c>
      <c r="F13" s="61">
        <v>4452100</v>
      </c>
      <c r="G13" s="62">
        <v>4341900</v>
      </c>
      <c r="H13" s="63">
        <f t="shared" si="1"/>
        <v>-110200</v>
      </c>
      <c r="I13" s="63">
        <v>4602414</v>
      </c>
      <c r="J13" s="28">
        <f t="shared" si="2"/>
        <v>-2.843601895734597</v>
      </c>
      <c r="K13" s="29">
        <f t="shared" si="3"/>
        <v>-2.4752364052918847</v>
      </c>
      <c r="L13" s="30">
        <f t="shared" si="4"/>
        <v>-1.1311238337406322</v>
      </c>
      <c r="M13" s="29">
        <f t="shared" si="5"/>
        <v>-0.9461312205015474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6857500</v>
      </c>
      <c r="D15" s="62">
        <v>7000000</v>
      </c>
      <c r="E15" s="63">
        <f t="shared" si="0"/>
        <v>142500</v>
      </c>
      <c r="F15" s="61">
        <v>7234663</v>
      </c>
      <c r="G15" s="62">
        <v>7413000</v>
      </c>
      <c r="H15" s="63">
        <f t="shared" si="1"/>
        <v>178337</v>
      </c>
      <c r="I15" s="63">
        <v>7857780</v>
      </c>
      <c r="J15" s="28">
        <f t="shared" si="2"/>
        <v>2.078016769959898</v>
      </c>
      <c r="K15" s="29">
        <f t="shared" si="3"/>
        <v>2.465035344424474</v>
      </c>
      <c r="L15" s="30">
        <f t="shared" si="4"/>
        <v>1.3432095525670007</v>
      </c>
      <c r="M15" s="29">
        <f t="shared" si="5"/>
        <v>1.5311270732357936</v>
      </c>
      <c r="N15" s="5"/>
      <c r="O15" s="31"/>
    </row>
    <row r="16" spans="1:15" ht="12.75">
      <c r="A16" s="2"/>
      <c r="B16" s="27" t="s">
        <v>23</v>
      </c>
      <c r="C16" s="61">
        <v>52700635</v>
      </c>
      <c r="D16" s="62">
        <v>58779976</v>
      </c>
      <c r="E16" s="63">
        <f t="shared" si="0"/>
        <v>6079341</v>
      </c>
      <c r="F16" s="61">
        <v>55709854</v>
      </c>
      <c r="G16" s="62">
        <v>62244500</v>
      </c>
      <c r="H16" s="63">
        <f t="shared" si="1"/>
        <v>6534646</v>
      </c>
      <c r="I16" s="63">
        <v>66259375</v>
      </c>
      <c r="J16" s="40">
        <f t="shared" si="2"/>
        <v>11.535612426681388</v>
      </c>
      <c r="K16" s="29">
        <f t="shared" si="3"/>
        <v>11.72978482406362</v>
      </c>
      <c r="L16" s="30">
        <f t="shared" si="4"/>
        <v>57.304062487805076</v>
      </c>
      <c r="M16" s="29">
        <f t="shared" si="5"/>
        <v>56.10374406103045</v>
      </c>
      <c r="N16" s="5"/>
      <c r="O16" s="31"/>
    </row>
    <row r="17" spans="1:15" ht="16.5">
      <c r="A17" s="2"/>
      <c r="B17" s="32" t="s">
        <v>24</v>
      </c>
      <c r="C17" s="64">
        <v>103866320</v>
      </c>
      <c r="D17" s="65">
        <v>114475238</v>
      </c>
      <c r="E17" s="66">
        <f t="shared" si="0"/>
        <v>10608918</v>
      </c>
      <c r="F17" s="64">
        <v>109578348</v>
      </c>
      <c r="G17" s="65">
        <v>121225781</v>
      </c>
      <c r="H17" s="66">
        <f t="shared" si="1"/>
        <v>11647433</v>
      </c>
      <c r="I17" s="66">
        <v>128732309</v>
      </c>
      <c r="J17" s="41">
        <f t="shared" si="2"/>
        <v>10.214011625712743</v>
      </c>
      <c r="K17" s="34">
        <f t="shared" si="3"/>
        <v>10.62931976306122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-17765000</v>
      </c>
      <c r="D18" s="71">
        <v>-22258717</v>
      </c>
      <c r="E18" s="72">
        <f t="shared" si="0"/>
        <v>-4493717</v>
      </c>
      <c r="F18" s="73">
        <v>-21703571</v>
      </c>
      <c r="G18" s="74">
        <v>-27027089</v>
      </c>
      <c r="H18" s="75">
        <f t="shared" si="1"/>
        <v>-5323518</v>
      </c>
      <c r="I18" s="75">
        <v>-33046056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5055500</v>
      </c>
      <c r="E22" s="63">
        <f t="shared" si="0"/>
        <v>5055500</v>
      </c>
      <c r="F22" s="61"/>
      <c r="G22" s="62">
        <v>7267834</v>
      </c>
      <c r="H22" s="63">
        <f t="shared" si="1"/>
        <v>7267834</v>
      </c>
      <c r="I22" s="63">
        <v>8985002</v>
      </c>
      <c r="J22" s="28">
        <f t="shared" si="2"/>
        <v>0</v>
      </c>
      <c r="K22" s="29">
        <f t="shared" si="3"/>
        <v>0</v>
      </c>
      <c r="L22" s="30">
        <f>IF($E$25=0,0,($E22/$E$25)*100)</f>
        <v>22.705689042770278</v>
      </c>
      <c r="M22" s="29">
        <f>IF($H$25=0,0,($H22/$H$25)*100)</f>
        <v>113.30085446821354</v>
      </c>
      <c r="N22" s="5"/>
      <c r="O22" s="31"/>
    </row>
    <row r="23" spans="1:15" ht="12.75">
      <c r="A23" s="6"/>
      <c r="B23" s="27" t="s">
        <v>29</v>
      </c>
      <c r="C23" s="61">
        <v>11900347</v>
      </c>
      <c r="D23" s="62">
        <v>30096622</v>
      </c>
      <c r="E23" s="63">
        <f t="shared" si="0"/>
        <v>18196275</v>
      </c>
      <c r="F23" s="61">
        <v>12554866</v>
      </c>
      <c r="G23" s="62">
        <v>12742350</v>
      </c>
      <c r="H23" s="63">
        <f t="shared" si="1"/>
        <v>187484</v>
      </c>
      <c r="I23" s="63">
        <v>12105233</v>
      </c>
      <c r="J23" s="28">
        <f t="shared" si="2"/>
        <v>152.90541527906706</v>
      </c>
      <c r="K23" s="29">
        <f t="shared" si="3"/>
        <v>1.4933174117509498</v>
      </c>
      <c r="L23" s="30">
        <f>IF($E$25=0,0,($E23/$E$25)*100)</f>
        <v>81.72464877593409</v>
      </c>
      <c r="M23" s="29">
        <f>IF($H$25=0,0,($H23/$H$25)*100)</f>
        <v>2.922754894940989</v>
      </c>
      <c r="N23" s="5"/>
      <c r="O23" s="31"/>
    </row>
    <row r="24" spans="1:15" ht="12.75">
      <c r="A24" s="6"/>
      <c r="B24" s="27" t="s">
        <v>30</v>
      </c>
      <c r="C24" s="61">
        <v>986430</v>
      </c>
      <c r="D24" s="62">
        <v>0</v>
      </c>
      <c r="E24" s="63">
        <f t="shared" si="0"/>
        <v>-986430</v>
      </c>
      <c r="F24" s="61">
        <v>1040685</v>
      </c>
      <c r="G24" s="62">
        <v>0</v>
      </c>
      <c r="H24" s="63">
        <f t="shared" si="1"/>
        <v>-1040685</v>
      </c>
      <c r="I24" s="63">
        <v>0</v>
      </c>
      <c r="J24" s="28">
        <f t="shared" si="2"/>
        <v>-100</v>
      </c>
      <c r="K24" s="29">
        <f t="shared" si="3"/>
        <v>-100</v>
      </c>
      <c r="L24" s="30">
        <f>IF($E$25=0,0,($E24/$E$25)*100)</f>
        <v>-4.430337818704358</v>
      </c>
      <c r="M24" s="29">
        <f>IF($H$25=0,0,($H24/$H$25)*100)</f>
        <v>-16.223609363154527</v>
      </c>
      <c r="N24" s="5"/>
      <c r="O24" s="31"/>
    </row>
    <row r="25" spans="1:15" ht="16.5">
      <c r="A25" s="6"/>
      <c r="B25" s="32" t="s">
        <v>31</v>
      </c>
      <c r="C25" s="64">
        <v>12886777</v>
      </c>
      <c r="D25" s="65">
        <v>35152122</v>
      </c>
      <c r="E25" s="66">
        <f t="shared" si="0"/>
        <v>22265345</v>
      </c>
      <c r="F25" s="64">
        <v>13595551</v>
      </c>
      <c r="G25" s="65">
        <v>20010184</v>
      </c>
      <c r="H25" s="66">
        <f t="shared" si="1"/>
        <v>6414633</v>
      </c>
      <c r="I25" s="66">
        <v>21090235</v>
      </c>
      <c r="J25" s="41">
        <f t="shared" si="2"/>
        <v>172.7766764335256</v>
      </c>
      <c r="K25" s="34">
        <f t="shared" si="3"/>
        <v>47.18185382850611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1000000</v>
      </c>
      <c r="E28" s="63">
        <f t="shared" si="0"/>
        <v>1000000</v>
      </c>
      <c r="F28" s="61"/>
      <c r="G28" s="62">
        <v>2000000</v>
      </c>
      <c r="H28" s="63">
        <f t="shared" si="1"/>
        <v>2000000</v>
      </c>
      <c r="I28" s="63">
        <v>2000000</v>
      </c>
      <c r="J28" s="28">
        <f t="shared" si="2"/>
        <v>0</v>
      </c>
      <c r="K28" s="29">
        <f t="shared" si="3"/>
        <v>0</v>
      </c>
      <c r="L28" s="30">
        <f t="shared" si="6"/>
        <v>4.491284751764895</v>
      </c>
      <c r="M28" s="29">
        <f t="shared" si="7"/>
        <v>31.178712796195825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9856971</v>
      </c>
      <c r="D30" s="62">
        <v>12535771</v>
      </c>
      <c r="E30" s="63">
        <f t="shared" si="0"/>
        <v>2678800</v>
      </c>
      <c r="F30" s="61">
        <v>10399104</v>
      </c>
      <c r="G30" s="62">
        <v>13714880</v>
      </c>
      <c r="H30" s="63">
        <f t="shared" si="1"/>
        <v>3315776</v>
      </c>
      <c r="I30" s="63">
        <v>14537773</v>
      </c>
      <c r="J30" s="28">
        <f t="shared" si="2"/>
        <v>27.176705704013944</v>
      </c>
      <c r="K30" s="29">
        <f t="shared" si="3"/>
        <v>31.885208571815415</v>
      </c>
      <c r="L30" s="30">
        <f t="shared" si="6"/>
        <v>12.031253593027802</v>
      </c>
      <c r="M30" s="29">
        <f t="shared" si="7"/>
        <v>51.690813800259505</v>
      </c>
      <c r="N30" s="5"/>
      <c r="O30" s="31"/>
    </row>
    <row r="31" spans="1:15" ht="12.75">
      <c r="A31" s="6"/>
      <c r="B31" s="27" t="s">
        <v>30</v>
      </c>
      <c r="C31" s="61">
        <v>3029807</v>
      </c>
      <c r="D31" s="62">
        <v>21616351</v>
      </c>
      <c r="E31" s="63">
        <f t="shared" si="0"/>
        <v>18586544</v>
      </c>
      <c r="F31" s="61">
        <v>3196447</v>
      </c>
      <c r="G31" s="62">
        <v>4295304</v>
      </c>
      <c r="H31" s="63">
        <f t="shared" si="1"/>
        <v>1098857</v>
      </c>
      <c r="I31" s="63">
        <v>4552461</v>
      </c>
      <c r="J31" s="28">
        <f t="shared" si="2"/>
        <v>613.4563686729881</v>
      </c>
      <c r="K31" s="29">
        <f t="shared" si="3"/>
        <v>34.37745096352294</v>
      </c>
      <c r="L31" s="30">
        <f t="shared" si="6"/>
        <v>83.4774616552073</v>
      </c>
      <c r="M31" s="29">
        <f t="shared" si="7"/>
        <v>17.130473403544677</v>
      </c>
      <c r="N31" s="5"/>
      <c r="O31" s="31"/>
    </row>
    <row r="32" spans="1:15" ht="17.25" thickBot="1">
      <c r="A32" s="6"/>
      <c r="B32" s="55" t="s">
        <v>37</v>
      </c>
      <c r="C32" s="79">
        <v>12886778</v>
      </c>
      <c r="D32" s="80">
        <v>35152122</v>
      </c>
      <c r="E32" s="81">
        <f t="shared" si="0"/>
        <v>22265344</v>
      </c>
      <c r="F32" s="79">
        <v>13595551</v>
      </c>
      <c r="G32" s="80">
        <v>20010184</v>
      </c>
      <c r="H32" s="81">
        <f t="shared" si="1"/>
        <v>6414633</v>
      </c>
      <c r="I32" s="81">
        <v>21090234</v>
      </c>
      <c r="J32" s="56">
        <f t="shared" si="2"/>
        <v>172.7766552663513</v>
      </c>
      <c r="K32" s="57">
        <f t="shared" si="3"/>
        <v>47.18185382850611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12616142</v>
      </c>
      <c r="D7" s="62">
        <v>15800000</v>
      </c>
      <c r="E7" s="63">
        <f>($D7-$C7)</f>
        <v>3183858</v>
      </c>
      <c r="F7" s="61">
        <v>13899784</v>
      </c>
      <c r="G7" s="62">
        <v>16732200</v>
      </c>
      <c r="H7" s="63">
        <f>($G7-$F7)</f>
        <v>2832416</v>
      </c>
      <c r="I7" s="63">
        <v>17669203</v>
      </c>
      <c r="J7" s="28">
        <f>IF($C7=0,0,($E7/$C7)*100)</f>
        <v>25.236383674185024</v>
      </c>
      <c r="K7" s="29">
        <f>IF($F7=0,0,($H7/$F7)*100)</f>
        <v>20.37741018133807</v>
      </c>
      <c r="L7" s="30">
        <f>IF($E$10=0,0,($E7/$E$10)*100)</f>
        <v>8.206544640077995</v>
      </c>
      <c r="M7" s="29">
        <f>IF($H$10=0,0,($H7/$H$10)*100)</f>
        <v>20.72215921864937</v>
      </c>
      <c r="N7" s="5"/>
      <c r="O7" s="31"/>
    </row>
    <row r="8" spans="1:15" ht="12.75">
      <c r="A8" s="2"/>
      <c r="B8" s="27" t="s">
        <v>16</v>
      </c>
      <c r="C8" s="61">
        <v>40378735</v>
      </c>
      <c r="D8" s="62">
        <v>34269921</v>
      </c>
      <c r="E8" s="63">
        <f>($D8-$C8)</f>
        <v>-6108814</v>
      </c>
      <c r="F8" s="61">
        <v>43332786</v>
      </c>
      <c r="G8" s="62">
        <v>36291846</v>
      </c>
      <c r="H8" s="63">
        <f>($G8-$F8)</f>
        <v>-7040940</v>
      </c>
      <c r="I8" s="63">
        <v>38324190</v>
      </c>
      <c r="J8" s="28">
        <f>IF($C8=0,0,($E8/$C8)*100)</f>
        <v>-15.128789943518536</v>
      </c>
      <c r="K8" s="29">
        <f>IF($F8=0,0,($H8/$F8)*100)</f>
        <v>-16.24852830833448</v>
      </c>
      <c r="L8" s="30">
        <f>IF($E$10=0,0,($E8/$E$10)*100)</f>
        <v>-15.74575712513982</v>
      </c>
      <c r="M8" s="29">
        <f>IF($H$10=0,0,($H8/$H$10)*100)</f>
        <v>-51.51202356184864</v>
      </c>
      <c r="N8" s="5"/>
      <c r="O8" s="31"/>
    </row>
    <row r="9" spans="1:15" ht="12.75">
      <c r="A9" s="2"/>
      <c r="B9" s="27" t="s">
        <v>17</v>
      </c>
      <c r="C9" s="61">
        <v>154599580</v>
      </c>
      <c r="D9" s="62">
        <v>196321108</v>
      </c>
      <c r="E9" s="63">
        <f aca="true" t="shared" si="0" ref="E9:E32">($D9-$C9)</f>
        <v>41721528</v>
      </c>
      <c r="F9" s="61">
        <v>153414521</v>
      </c>
      <c r="G9" s="62">
        <v>171291582</v>
      </c>
      <c r="H9" s="63">
        <f aca="true" t="shared" si="1" ref="H9:H32">($G9-$F9)</f>
        <v>17877061</v>
      </c>
      <c r="I9" s="63">
        <v>141448216</v>
      </c>
      <c r="J9" s="28">
        <f aca="true" t="shared" si="2" ref="J9:J32">IF($C9=0,0,($E9/$C9)*100)</f>
        <v>26.986831400188798</v>
      </c>
      <c r="K9" s="29">
        <f aca="true" t="shared" si="3" ref="K9:K32">IF($F9=0,0,($H9/$F9)*100)</f>
        <v>11.65278285489025</v>
      </c>
      <c r="L9" s="30">
        <f>IF($E$10=0,0,($E9/$E$10)*100)</f>
        <v>107.53921248506182</v>
      </c>
      <c r="M9" s="29">
        <f>IF($H$10=0,0,($H9/$H$10)*100)</f>
        <v>130.78986434319927</v>
      </c>
      <c r="N9" s="5"/>
      <c r="O9" s="31"/>
    </row>
    <row r="10" spans="1:15" ht="16.5">
      <c r="A10" s="6"/>
      <c r="B10" s="32" t="s">
        <v>18</v>
      </c>
      <c r="C10" s="64">
        <v>207594457</v>
      </c>
      <c r="D10" s="65">
        <v>246391029</v>
      </c>
      <c r="E10" s="66">
        <f t="shared" si="0"/>
        <v>38796572</v>
      </c>
      <c r="F10" s="64">
        <v>210647091</v>
      </c>
      <c r="G10" s="65">
        <v>224315628</v>
      </c>
      <c r="H10" s="66">
        <f t="shared" si="1"/>
        <v>13668537</v>
      </c>
      <c r="I10" s="66">
        <v>197441609</v>
      </c>
      <c r="J10" s="33">
        <f t="shared" si="2"/>
        <v>18.688635795318948</v>
      </c>
      <c r="K10" s="34">
        <f t="shared" si="3"/>
        <v>6.488832546944595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79366170</v>
      </c>
      <c r="D12" s="62">
        <v>81638000</v>
      </c>
      <c r="E12" s="63">
        <f t="shared" si="0"/>
        <v>2271830</v>
      </c>
      <c r="F12" s="61">
        <v>87009687</v>
      </c>
      <c r="G12" s="62">
        <v>86372979</v>
      </c>
      <c r="H12" s="63">
        <f t="shared" si="1"/>
        <v>-636708</v>
      </c>
      <c r="I12" s="63">
        <v>90951231</v>
      </c>
      <c r="J12" s="28">
        <f t="shared" si="2"/>
        <v>2.862466463985852</v>
      </c>
      <c r="K12" s="29">
        <f t="shared" si="3"/>
        <v>-0.7317667974141776</v>
      </c>
      <c r="L12" s="30">
        <f aca="true" t="shared" si="4" ref="L12:L17">IF($E$17=0,0,($E12/$E$17)*100)</f>
        <v>11.681448163705534</v>
      </c>
      <c r="M12" s="29">
        <f aca="true" t="shared" si="5" ref="M12:M17">IF($H$17=0,0,($H12/$H$17)*100)</f>
        <v>12.699665169466694</v>
      </c>
      <c r="N12" s="5"/>
      <c r="O12" s="31"/>
    </row>
    <row r="13" spans="1:15" ht="12.75">
      <c r="A13" s="2"/>
      <c r="B13" s="27" t="s">
        <v>21</v>
      </c>
      <c r="C13" s="61">
        <v>6012002</v>
      </c>
      <c r="D13" s="62">
        <v>6298287</v>
      </c>
      <c r="E13" s="63">
        <f t="shared" si="0"/>
        <v>286285</v>
      </c>
      <c r="F13" s="61">
        <v>6312602</v>
      </c>
      <c r="G13" s="62">
        <v>6663951</v>
      </c>
      <c r="H13" s="63">
        <f t="shared" si="1"/>
        <v>351349</v>
      </c>
      <c r="I13" s="63">
        <v>7016982</v>
      </c>
      <c r="J13" s="28">
        <f t="shared" si="2"/>
        <v>4.761891296776016</v>
      </c>
      <c r="K13" s="29">
        <f t="shared" si="3"/>
        <v>5.565834817401762</v>
      </c>
      <c r="L13" s="30">
        <f t="shared" si="4"/>
        <v>1.4720394516959625</v>
      </c>
      <c r="M13" s="29">
        <f t="shared" si="5"/>
        <v>-7.00794501973739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23275817</v>
      </c>
      <c r="D15" s="62">
        <v>22000000</v>
      </c>
      <c r="E15" s="63">
        <f t="shared" si="0"/>
        <v>-1275817</v>
      </c>
      <c r="F15" s="61">
        <v>24905124</v>
      </c>
      <c r="G15" s="62">
        <v>23276000</v>
      </c>
      <c r="H15" s="63">
        <f t="shared" si="1"/>
        <v>-1629124</v>
      </c>
      <c r="I15" s="63">
        <v>24509628</v>
      </c>
      <c r="J15" s="28">
        <f t="shared" si="2"/>
        <v>-5.481298465269769</v>
      </c>
      <c r="K15" s="29">
        <f t="shared" si="3"/>
        <v>-6.541320573228224</v>
      </c>
      <c r="L15" s="30">
        <f t="shared" si="4"/>
        <v>-6.5600815870352545</v>
      </c>
      <c r="M15" s="29">
        <f t="shared" si="5"/>
        <v>32.49421920180406</v>
      </c>
      <c r="N15" s="5"/>
      <c r="O15" s="31"/>
    </row>
    <row r="16" spans="1:15" ht="12.75">
      <c r="A16" s="2"/>
      <c r="B16" s="27" t="s">
        <v>23</v>
      </c>
      <c r="C16" s="61">
        <v>118288955</v>
      </c>
      <c r="D16" s="62">
        <v>136454845</v>
      </c>
      <c r="E16" s="63">
        <f t="shared" si="0"/>
        <v>18165890</v>
      </c>
      <c r="F16" s="61">
        <v>111101499</v>
      </c>
      <c r="G16" s="62">
        <v>108002401</v>
      </c>
      <c r="H16" s="63">
        <f t="shared" si="1"/>
        <v>-3099098</v>
      </c>
      <c r="I16" s="63">
        <v>74963717</v>
      </c>
      <c r="J16" s="40">
        <f t="shared" si="2"/>
        <v>15.35721572652324</v>
      </c>
      <c r="K16" s="29">
        <f t="shared" si="3"/>
        <v>-2.789429510757546</v>
      </c>
      <c r="L16" s="30">
        <f t="shared" si="4"/>
        <v>93.40659397163375</v>
      </c>
      <c r="M16" s="29">
        <f t="shared" si="5"/>
        <v>61.814060648466636</v>
      </c>
      <c r="N16" s="5"/>
      <c r="O16" s="31"/>
    </row>
    <row r="17" spans="1:15" ht="16.5">
      <c r="A17" s="2"/>
      <c r="B17" s="32" t="s">
        <v>24</v>
      </c>
      <c r="C17" s="64">
        <v>226942944</v>
      </c>
      <c r="D17" s="65">
        <v>246391132</v>
      </c>
      <c r="E17" s="66">
        <f t="shared" si="0"/>
        <v>19448188</v>
      </c>
      <c r="F17" s="64">
        <v>229328912</v>
      </c>
      <c r="G17" s="65">
        <v>224315331</v>
      </c>
      <c r="H17" s="66">
        <f t="shared" si="1"/>
        <v>-5013581</v>
      </c>
      <c r="I17" s="66">
        <v>197441558</v>
      </c>
      <c r="J17" s="41">
        <f t="shared" si="2"/>
        <v>8.569637661878573</v>
      </c>
      <c r="K17" s="34">
        <f t="shared" si="3"/>
        <v>-2.1861966536517645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-19348487</v>
      </c>
      <c r="D18" s="71">
        <v>-103</v>
      </c>
      <c r="E18" s="72">
        <f t="shared" si="0"/>
        <v>19348384</v>
      </c>
      <c r="F18" s="73">
        <v>-18681821</v>
      </c>
      <c r="G18" s="74">
        <v>297</v>
      </c>
      <c r="H18" s="75">
        <f t="shared" si="1"/>
        <v>18682118</v>
      </c>
      <c r="I18" s="75">
        <v>51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30971000</v>
      </c>
      <c r="D23" s="62">
        <v>30701150</v>
      </c>
      <c r="E23" s="63">
        <f t="shared" si="0"/>
        <v>-269850</v>
      </c>
      <c r="F23" s="61">
        <v>32235000</v>
      </c>
      <c r="G23" s="62">
        <v>31820718</v>
      </c>
      <c r="H23" s="63">
        <f t="shared" si="1"/>
        <v>-414282</v>
      </c>
      <c r="I23" s="63">
        <v>33499850</v>
      </c>
      <c r="J23" s="28">
        <f t="shared" si="2"/>
        <v>-0.8712989570888896</v>
      </c>
      <c r="K23" s="29">
        <f t="shared" si="3"/>
        <v>-1.2851931130758494</v>
      </c>
      <c r="L23" s="30">
        <f>IF($E$25=0,0,($E23/$E$25)*100)</f>
        <v>-0.5999446410170046</v>
      </c>
      <c r="M23" s="29">
        <f>IF($H$25=0,0,($H23/$H$25)*100)</f>
        <v>-1.0565755635206115</v>
      </c>
      <c r="N23" s="5"/>
      <c r="O23" s="31"/>
    </row>
    <row r="24" spans="1:15" ht="12.75">
      <c r="A24" s="6"/>
      <c r="B24" s="27" t="s">
        <v>30</v>
      </c>
      <c r="C24" s="61">
        <v>2271500</v>
      </c>
      <c r="D24" s="62">
        <v>47520500</v>
      </c>
      <c r="E24" s="63">
        <f t="shared" si="0"/>
        <v>45249000</v>
      </c>
      <c r="F24" s="61">
        <v>1702000</v>
      </c>
      <c r="G24" s="62">
        <v>41326161</v>
      </c>
      <c r="H24" s="63">
        <f t="shared" si="1"/>
        <v>39624161</v>
      </c>
      <c r="I24" s="63">
        <v>45119916</v>
      </c>
      <c r="J24" s="28">
        <f t="shared" si="2"/>
        <v>1992.031697116443</v>
      </c>
      <c r="K24" s="29">
        <f t="shared" si="3"/>
        <v>2328.0940658049353</v>
      </c>
      <c r="L24" s="30">
        <f>IF($E$25=0,0,($E24/$E$25)*100)</f>
        <v>100.599944641017</v>
      </c>
      <c r="M24" s="29">
        <f>IF($H$25=0,0,($H24/$H$25)*100)</f>
        <v>101.05657556352061</v>
      </c>
      <c r="N24" s="5"/>
      <c r="O24" s="31"/>
    </row>
    <row r="25" spans="1:15" ht="16.5">
      <c r="A25" s="6"/>
      <c r="B25" s="32" t="s">
        <v>31</v>
      </c>
      <c r="C25" s="64">
        <v>33242500</v>
      </c>
      <c r="D25" s="65">
        <v>78221650</v>
      </c>
      <c r="E25" s="66">
        <f t="shared" si="0"/>
        <v>44979150</v>
      </c>
      <c r="F25" s="64">
        <v>33937000</v>
      </c>
      <c r="G25" s="65">
        <v>73146879</v>
      </c>
      <c r="H25" s="66">
        <f t="shared" si="1"/>
        <v>39209879</v>
      </c>
      <c r="I25" s="66">
        <v>78619766</v>
      </c>
      <c r="J25" s="41">
        <f t="shared" si="2"/>
        <v>135.30615928404904</v>
      </c>
      <c r="K25" s="34">
        <f t="shared" si="3"/>
        <v>115.53725727082535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1500000</v>
      </c>
      <c r="D28" s="62">
        <v>6801399</v>
      </c>
      <c r="E28" s="63">
        <f t="shared" si="0"/>
        <v>5301399</v>
      </c>
      <c r="F28" s="61">
        <v>1000000</v>
      </c>
      <c r="G28" s="62">
        <v>6510882</v>
      </c>
      <c r="H28" s="63">
        <f t="shared" si="1"/>
        <v>5510882</v>
      </c>
      <c r="I28" s="63">
        <v>6888512</v>
      </c>
      <c r="J28" s="28">
        <f t="shared" si="2"/>
        <v>353.4266</v>
      </c>
      <c r="K28" s="29">
        <f t="shared" si="3"/>
        <v>551.0881999999999</v>
      </c>
      <c r="L28" s="30">
        <f t="shared" si="6"/>
        <v>11.786347674422483</v>
      </c>
      <c r="M28" s="29">
        <f t="shared" si="7"/>
        <v>14.054830775040921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28617920</v>
      </c>
      <c r="D30" s="62">
        <v>42449767</v>
      </c>
      <c r="E30" s="63">
        <f t="shared" si="0"/>
        <v>13831847</v>
      </c>
      <c r="F30" s="61">
        <v>31000000</v>
      </c>
      <c r="G30" s="62">
        <v>35263823</v>
      </c>
      <c r="H30" s="63">
        <f t="shared" si="1"/>
        <v>4263823</v>
      </c>
      <c r="I30" s="63">
        <v>38540782</v>
      </c>
      <c r="J30" s="28">
        <f t="shared" si="2"/>
        <v>48.33281733962496</v>
      </c>
      <c r="K30" s="29">
        <f t="shared" si="3"/>
        <v>13.754267741935482</v>
      </c>
      <c r="L30" s="30">
        <f t="shared" si="6"/>
        <v>30.751686058985108</v>
      </c>
      <c r="M30" s="29">
        <f t="shared" si="7"/>
        <v>10.874359262224688</v>
      </c>
      <c r="N30" s="5"/>
      <c r="O30" s="31"/>
    </row>
    <row r="31" spans="1:15" ht="12.75">
      <c r="A31" s="6"/>
      <c r="B31" s="27" t="s">
        <v>30</v>
      </c>
      <c r="C31" s="61">
        <v>3124580</v>
      </c>
      <c r="D31" s="62">
        <v>28970484</v>
      </c>
      <c r="E31" s="63">
        <f t="shared" si="0"/>
        <v>25845904</v>
      </c>
      <c r="F31" s="61">
        <v>1937000</v>
      </c>
      <c r="G31" s="62">
        <v>31372173</v>
      </c>
      <c r="H31" s="63">
        <f t="shared" si="1"/>
        <v>29435173</v>
      </c>
      <c r="I31" s="63">
        <v>33190470</v>
      </c>
      <c r="J31" s="28">
        <f t="shared" si="2"/>
        <v>827.1801010055751</v>
      </c>
      <c r="K31" s="29">
        <f t="shared" si="3"/>
        <v>1519.62689726381</v>
      </c>
      <c r="L31" s="30">
        <f t="shared" si="6"/>
        <v>57.46196626659241</v>
      </c>
      <c r="M31" s="29">
        <f t="shared" si="7"/>
        <v>75.07080996273439</v>
      </c>
      <c r="N31" s="5"/>
      <c r="O31" s="31"/>
    </row>
    <row r="32" spans="1:15" ht="17.25" thickBot="1">
      <c r="A32" s="6"/>
      <c r="B32" s="55" t="s">
        <v>37</v>
      </c>
      <c r="C32" s="79">
        <v>33242500</v>
      </c>
      <c r="D32" s="80">
        <v>78221650</v>
      </c>
      <c r="E32" s="81">
        <f t="shared" si="0"/>
        <v>44979150</v>
      </c>
      <c r="F32" s="79">
        <v>33937000</v>
      </c>
      <c r="G32" s="80">
        <v>73146878</v>
      </c>
      <c r="H32" s="81">
        <f t="shared" si="1"/>
        <v>39209878</v>
      </c>
      <c r="I32" s="81">
        <v>78619764</v>
      </c>
      <c r="J32" s="56">
        <f t="shared" si="2"/>
        <v>135.30615928404904</v>
      </c>
      <c r="K32" s="57">
        <f t="shared" si="3"/>
        <v>115.53725432418894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29206032</v>
      </c>
      <c r="D7" s="62">
        <v>16840000</v>
      </c>
      <c r="E7" s="63">
        <f>($D7-$C7)</f>
        <v>-12366032</v>
      </c>
      <c r="F7" s="61">
        <v>30783158</v>
      </c>
      <c r="G7" s="62">
        <v>17833560</v>
      </c>
      <c r="H7" s="63">
        <f>($G7-$F7)</f>
        <v>-12949598</v>
      </c>
      <c r="I7" s="63">
        <v>18832239</v>
      </c>
      <c r="J7" s="28">
        <f>IF($C7=0,0,($E7/$C7)*100)</f>
        <v>-42.3406781174519</v>
      </c>
      <c r="K7" s="29">
        <f>IF($F7=0,0,($H7/$F7)*100)</f>
        <v>-42.067152434457824</v>
      </c>
      <c r="L7" s="30">
        <f>IF($E$10=0,0,($E7/$E$10)*100)</f>
        <v>-90.55214625093043</v>
      </c>
      <c r="M7" s="29">
        <f>IF($H$10=0,0,($H7/$H$10)*100)</f>
        <v>-85.82510911062809</v>
      </c>
      <c r="N7" s="5"/>
      <c r="O7" s="31"/>
    </row>
    <row r="8" spans="1:15" ht="12.75">
      <c r="A8" s="2"/>
      <c r="B8" s="27" t="s">
        <v>16</v>
      </c>
      <c r="C8" s="61">
        <v>568751</v>
      </c>
      <c r="D8" s="62">
        <v>496110</v>
      </c>
      <c r="E8" s="63">
        <f>($D8-$C8)</f>
        <v>-72641</v>
      </c>
      <c r="F8" s="61">
        <v>599464</v>
      </c>
      <c r="G8" s="62">
        <v>525381</v>
      </c>
      <c r="H8" s="63">
        <f>($G8-$F8)</f>
        <v>-74083</v>
      </c>
      <c r="I8" s="63">
        <v>554802</v>
      </c>
      <c r="J8" s="28">
        <f>IF($C8=0,0,($E8/$C8)*100)</f>
        <v>-12.772021499742417</v>
      </c>
      <c r="K8" s="29">
        <f>IF($F8=0,0,($H8/$F8)*100)</f>
        <v>-12.358206664620393</v>
      </c>
      <c r="L8" s="30">
        <f>IF($E$10=0,0,($E8/$E$10)*100)</f>
        <v>-0.5319247480367055</v>
      </c>
      <c r="M8" s="29">
        <f>IF($H$10=0,0,($H8/$H$10)*100)</f>
        <v>-0.4909945125897082</v>
      </c>
      <c r="N8" s="5"/>
      <c r="O8" s="31"/>
    </row>
    <row r="9" spans="1:15" ht="12.75">
      <c r="A9" s="2"/>
      <c r="B9" s="27" t="s">
        <v>17</v>
      </c>
      <c r="C9" s="61">
        <v>95585844</v>
      </c>
      <c r="D9" s="62">
        <v>121680772</v>
      </c>
      <c r="E9" s="63">
        <f aca="true" t="shared" si="0" ref="E9:E32">($D9-$C9)</f>
        <v>26094928</v>
      </c>
      <c r="F9" s="61">
        <v>100747479</v>
      </c>
      <c r="G9" s="62">
        <v>128859516</v>
      </c>
      <c r="H9" s="63">
        <f aca="true" t="shared" si="1" ref="H9:H32">($G9-$F9)</f>
        <v>28112037</v>
      </c>
      <c r="I9" s="63">
        <v>136076095</v>
      </c>
      <c r="J9" s="28">
        <f aca="true" t="shared" si="2" ref="J9:J32">IF($C9=0,0,($E9/$C9)*100)</f>
        <v>27.299992245713707</v>
      </c>
      <c r="K9" s="29">
        <f aca="true" t="shared" si="3" ref="K9:K32">IF($F9=0,0,($H9/$F9)*100)</f>
        <v>27.9034644628676</v>
      </c>
      <c r="L9" s="30">
        <f>IF($E$10=0,0,($E9/$E$10)*100)</f>
        <v>191.08407099896715</v>
      </c>
      <c r="M9" s="29">
        <f>IF($H$10=0,0,($H9/$H$10)*100)</f>
        <v>186.3161036232178</v>
      </c>
      <c r="N9" s="5"/>
      <c r="O9" s="31"/>
    </row>
    <row r="10" spans="1:15" ht="16.5">
      <c r="A10" s="6"/>
      <c r="B10" s="32" t="s">
        <v>18</v>
      </c>
      <c r="C10" s="64">
        <v>125360627</v>
      </c>
      <c r="D10" s="65">
        <v>139016882</v>
      </c>
      <c r="E10" s="66">
        <f t="shared" si="0"/>
        <v>13656255</v>
      </c>
      <c r="F10" s="64">
        <v>132130101</v>
      </c>
      <c r="G10" s="65">
        <v>147218457</v>
      </c>
      <c r="H10" s="66">
        <f t="shared" si="1"/>
        <v>15088356</v>
      </c>
      <c r="I10" s="66">
        <v>155463136</v>
      </c>
      <c r="J10" s="33">
        <f t="shared" si="2"/>
        <v>10.893575859348566</v>
      </c>
      <c r="K10" s="34">
        <f t="shared" si="3"/>
        <v>11.419317692037486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37937671</v>
      </c>
      <c r="D12" s="62">
        <v>50309950</v>
      </c>
      <c r="E12" s="63">
        <f t="shared" si="0"/>
        <v>12372279</v>
      </c>
      <c r="F12" s="61">
        <v>39944086</v>
      </c>
      <c r="G12" s="62">
        <v>53276783</v>
      </c>
      <c r="H12" s="63">
        <f t="shared" si="1"/>
        <v>13332697</v>
      </c>
      <c r="I12" s="63">
        <v>56260557</v>
      </c>
      <c r="J12" s="28">
        <f t="shared" si="2"/>
        <v>32.61212054899206</v>
      </c>
      <c r="K12" s="29">
        <f t="shared" si="3"/>
        <v>33.37840049713492</v>
      </c>
      <c r="L12" s="30">
        <f aca="true" t="shared" si="4" ref="L12:L17">IF($E$17=0,0,($E12/$E$17)*100)</f>
        <v>28.159153897048434</v>
      </c>
      <c r="M12" s="29">
        <f aca="true" t="shared" si="5" ref="M12:M17">IF($H$17=0,0,($H12/$H$17)*100)</f>
        <v>28.288011901221438</v>
      </c>
      <c r="N12" s="5"/>
      <c r="O12" s="31"/>
    </row>
    <row r="13" spans="1:15" ht="12.75">
      <c r="A13" s="2"/>
      <c r="B13" s="27" t="s">
        <v>21</v>
      </c>
      <c r="C13" s="61">
        <v>6991864</v>
      </c>
      <c r="D13" s="62">
        <v>14000000</v>
      </c>
      <c r="E13" s="63">
        <f t="shared" si="0"/>
        <v>7008136</v>
      </c>
      <c r="F13" s="61">
        <v>7369425</v>
      </c>
      <c r="G13" s="62">
        <v>14826000</v>
      </c>
      <c r="H13" s="63">
        <f t="shared" si="1"/>
        <v>7456575</v>
      </c>
      <c r="I13" s="63">
        <v>15656256</v>
      </c>
      <c r="J13" s="28">
        <f t="shared" si="2"/>
        <v>100.23272763886712</v>
      </c>
      <c r="K13" s="29">
        <f t="shared" si="3"/>
        <v>101.18258887226614</v>
      </c>
      <c r="L13" s="30">
        <f t="shared" si="4"/>
        <v>15.950430810317599</v>
      </c>
      <c r="M13" s="29">
        <f t="shared" si="5"/>
        <v>15.82063121530102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67461227</v>
      </c>
      <c r="D16" s="62">
        <v>92017782</v>
      </c>
      <c r="E16" s="63">
        <f t="shared" si="0"/>
        <v>24556555</v>
      </c>
      <c r="F16" s="61">
        <v>71104134</v>
      </c>
      <c r="G16" s="62">
        <v>97446831</v>
      </c>
      <c r="H16" s="63">
        <f t="shared" si="1"/>
        <v>26342697</v>
      </c>
      <c r="I16" s="63">
        <v>102903853</v>
      </c>
      <c r="J16" s="40">
        <f t="shared" si="2"/>
        <v>36.40099074984213</v>
      </c>
      <c r="K16" s="29">
        <f t="shared" si="3"/>
        <v>37.04805264909069</v>
      </c>
      <c r="L16" s="30">
        <f t="shared" si="4"/>
        <v>55.89041529263397</v>
      </c>
      <c r="M16" s="29">
        <f t="shared" si="5"/>
        <v>55.89135688347754</v>
      </c>
      <c r="N16" s="5"/>
      <c r="O16" s="31"/>
    </row>
    <row r="17" spans="1:15" ht="16.5">
      <c r="A17" s="2"/>
      <c r="B17" s="32" t="s">
        <v>24</v>
      </c>
      <c r="C17" s="64">
        <v>112390762</v>
      </c>
      <c r="D17" s="65">
        <v>156327732</v>
      </c>
      <c r="E17" s="66">
        <f t="shared" si="0"/>
        <v>43936970</v>
      </c>
      <c r="F17" s="64">
        <v>118417645</v>
      </c>
      <c r="G17" s="65">
        <v>165549614</v>
      </c>
      <c r="H17" s="66">
        <f t="shared" si="1"/>
        <v>47131969</v>
      </c>
      <c r="I17" s="66">
        <v>174820666</v>
      </c>
      <c r="J17" s="41">
        <f t="shared" si="2"/>
        <v>39.093043963880234</v>
      </c>
      <c r="K17" s="34">
        <f t="shared" si="3"/>
        <v>39.80147468732383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12969865</v>
      </c>
      <c r="D18" s="71">
        <v>-17310850</v>
      </c>
      <c r="E18" s="72">
        <f t="shared" si="0"/>
        <v>-30280715</v>
      </c>
      <c r="F18" s="73">
        <v>13712456</v>
      </c>
      <c r="G18" s="74">
        <v>-18331157</v>
      </c>
      <c r="H18" s="75">
        <f t="shared" si="1"/>
        <v>-32043613</v>
      </c>
      <c r="I18" s="75">
        <v>-19357530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1410000</v>
      </c>
      <c r="E22" s="63">
        <f t="shared" si="0"/>
        <v>1410000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4.411632053241453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23309801</v>
      </c>
      <c r="E23" s="63">
        <f t="shared" si="0"/>
        <v>23309801</v>
      </c>
      <c r="F23" s="61"/>
      <c r="G23" s="62">
        <v>24685457</v>
      </c>
      <c r="H23" s="63">
        <f t="shared" si="1"/>
        <v>24685457</v>
      </c>
      <c r="I23" s="63">
        <v>26067724</v>
      </c>
      <c r="J23" s="28">
        <f t="shared" si="2"/>
        <v>0</v>
      </c>
      <c r="K23" s="29">
        <f t="shared" si="3"/>
        <v>0</v>
      </c>
      <c r="L23" s="30">
        <f>IF($E$25=0,0,($E23/$E$25)*100)</f>
        <v>72.93210301154586</v>
      </c>
      <c r="M23" s="29">
        <f>IF($H$25=0,0,($H23/$H$25)*100)</f>
        <v>72.93321839928775</v>
      </c>
      <c r="N23" s="5"/>
      <c r="O23" s="31"/>
    </row>
    <row r="24" spans="1:15" ht="12.75">
      <c r="A24" s="6"/>
      <c r="B24" s="27" t="s">
        <v>30</v>
      </c>
      <c r="C24" s="61"/>
      <c r="D24" s="62">
        <v>7241160</v>
      </c>
      <c r="E24" s="63">
        <f t="shared" si="0"/>
        <v>7241160</v>
      </c>
      <c r="F24" s="61"/>
      <c r="G24" s="62">
        <v>9161201</v>
      </c>
      <c r="H24" s="63">
        <f t="shared" si="1"/>
        <v>9161201</v>
      </c>
      <c r="I24" s="63">
        <v>9674348</v>
      </c>
      <c r="J24" s="28">
        <f t="shared" si="2"/>
        <v>0</v>
      </c>
      <c r="K24" s="29">
        <f t="shared" si="3"/>
        <v>0</v>
      </c>
      <c r="L24" s="30">
        <f>IF($E$25=0,0,($E24/$E$25)*100)</f>
        <v>22.65626493521268</v>
      </c>
      <c r="M24" s="29">
        <f>IF($H$25=0,0,($H24/$H$25)*100)</f>
        <v>27.066781600712247</v>
      </c>
      <c r="N24" s="5"/>
      <c r="O24" s="31"/>
    </row>
    <row r="25" spans="1:15" ht="16.5">
      <c r="A25" s="6"/>
      <c r="B25" s="32" t="s">
        <v>31</v>
      </c>
      <c r="C25" s="64"/>
      <c r="D25" s="65">
        <v>31960961</v>
      </c>
      <c r="E25" s="66">
        <f t="shared" si="0"/>
        <v>31960961</v>
      </c>
      <c r="F25" s="64"/>
      <c r="G25" s="65">
        <v>33846658</v>
      </c>
      <c r="H25" s="66">
        <f t="shared" si="1"/>
        <v>33846658</v>
      </c>
      <c r="I25" s="66">
        <v>35742072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499560</v>
      </c>
      <c r="E28" s="63">
        <f t="shared" si="0"/>
        <v>499560</v>
      </c>
      <c r="F28" s="61"/>
      <c r="G28" s="62">
        <v>529621</v>
      </c>
      <c r="H28" s="63">
        <f t="shared" si="1"/>
        <v>529621</v>
      </c>
      <c r="I28" s="63">
        <v>558832</v>
      </c>
      <c r="J28" s="28">
        <f t="shared" si="2"/>
        <v>0</v>
      </c>
      <c r="K28" s="29">
        <f t="shared" si="3"/>
        <v>0</v>
      </c>
      <c r="L28" s="30">
        <f t="shared" si="6"/>
        <v>1.5630318500122697</v>
      </c>
      <c r="M28" s="29">
        <f t="shared" si="7"/>
        <v>1.5647660102808376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22309801</v>
      </c>
      <c r="E30" s="63">
        <f t="shared" si="0"/>
        <v>22309801</v>
      </c>
      <c r="F30" s="61"/>
      <c r="G30" s="62">
        <v>23626079</v>
      </c>
      <c r="H30" s="63">
        <f t="shared" si="1"/>
        <v>23626079</v>
      </c>
      <c r="I30" s="63">
        <v>24949140</v>
      </c>
      <c r="J30" s="28">
        <f t="shared" si="2"/>
        <v>0</v>
      </c>
      <c r="K30" s="29">
        <f t="shared" si="3"/>
        <v>0</v>
      </c>
      <c r="L30" s="30">
        <f t="shared" si="6"/>
        <v>69.80328595250937</v>
      </c>
      <c r="M30" s="29">
        <f t="shared" si="7"/>
        <v>69.80328456652943</v>
      </c>
      <c r="N30" s="5"/>
      <c r="O30" s="31"/>
    </row>
    <row r="31" spans="1:15" ht="12.75">
      <c r="A31" s="6"/>
      <c r="B31" s="27" t="s">
        <v>30</v>
      </c>
      <c r="C31" s="61"/>
      <c r="D31" s="62">
        <v>9151600</v>
      </c>
      <c r="E31" s="63">
        <f t="shared" si="0"/>
        <v>9151600</v>
      </c>
      <c r="F31" s="61"/>
      <c r="G31" s="62">
        <v>9690958</v>
      </c>
      <c r="H31" s="63">
        <f t="shared" si="1"/>
        <v>9690958</v>
      </c>
      <c r="I31" s="63">
        <v>10234100</v>
      </c>
      <c r="J31" s="28">
        <f t="shared" si="2"/>
        <v>0</v>
      </c>
      <c r="K31" s="29">
        <f t="shared" si="3"/>
        <v>0</v>
      </c>
      <c r="L31" s="30">
        <f t="shared" si="6"/>
        <v>28.633682197478354</v>
      </c>
      <c r="M31" s="29">
        <f t="shared" si="7"/>
        <v>28.631949423189727</v>
      </c>
      <c r="N31" s="5"/>
      <c r="O31" s="31"/>
    </row>
    <row r="32" spans="1:15" ht="17.25" thickBot="1">
      <c r="A32" s="6"/>
      <c r="B32" s="55" t="s">
        <v>37</v>
      </c>
      <c r="C32" s="79"/>
      <c r="D32" s="80">
        <v>31960961</v>
      </c>
      <c r="E32" s="81">
        <f t="shared" si="0"/>
        <v>31960961</v>
      </c>
      <c r="F32" s="79"/>
      <c r="G32" s="80">
        <v>33846658</v>
      </c>
      <c r="H32" s="81">
        <f t="shared" si="1"/>
        <v>33846658</v>
      </c>
      <c r="I32" s="81">
        <v>35742072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59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32292541</v>
      </c>
      <c r="D7" s="62">
        <v>40000000</v>
      </c>
      <c r="E7" s="63">
        <f>($D7-$C7)</f>
        <v>7707459</v>
      </c>
      <c r="F7" s="61">
        <v>34036338</v>
      </c>
      <c r="G7" s="62">
        <v>62434295</v>
      </c>
      <c r="H7" s="63">
        <f>($G7-$F7)</f>
        <v>28397957</v>
      </c>
      <c r="I7" s="63">
        <v>75904821</v>
      </c>
      <c r="J7" s="28">
        <f>IF($C7=0,0,($E7/$C7)*100)</f>
        <v>23.867613886438978</v>
      </c>
      <c r="K7" s="29">
        <f>IF($F7=0,0,($H7/$F7)*100)</f>
        <v>83.43423137941572</v>
      </c>
      <c r="L7" s="30">
        <f>IF($E$10=0,0,($E7/$E$10)*100)</f>
        <v>90.78007560197847</v>
      </c>
      <c r="M7" s="29">
        <f>IF($H$10=0,0,($H7/$H$10)*100)</f>
        <v>137.8687501881267</v>
      </c>
      <c r="N7" s="5"/>
      <c r="O7" s="31"/>
    </row>
    <row r="8" spans="1:15" ht="12.75">
      <c r="A8" s="2"/>
      <c r="B8" s="27" t="s">
        <v>16</v>
      </c>
      <c r="C8" s="61">
        <v>48210522</v>
      </c>
      <c r="D8" s="62">
        <v>39024648</v>
      </c>
      <c r="E8" s="63">
        <f>($D8-$C8)</f>
        <v>-9185874</v>
      </c>
      <c r="F8" s="61">
        <v>50813890</v>
      </c>
      <c r="G8" s="62">
        <v>41327102</v>
      </c>
      <c r="H8" s="63">
        <f>($G8-$F8)</f>
        <v>-9486788</v>
      </c>
      <c r="I8" s="63">
        <v>43641420</v>
      </c>
      <c r="J8" s="28">
        <f>IF($C8=0,0,($E8/$C8)*100)</f>
        <v>-19.053670482970503</v>
      </c>
      <c r="K8" s="29">
        <f>IF($F8=0,0,($H8/$F8)*100)</f>
        <v>-18.669674768060464</v>
      </c>
      <c r="L8" s="30">
        <f>IF($E$10=0,0,($E8/$E$10)*100)</f>
        <v>-108.19315888547033</v>
      </c>
      <c r="M8" s="29">
        <f>IF($H$10=0,0,($H8/$H$10)*100)</f>
        <v>-46.05724295095307</v>
      </c>
      <c r="N8" s="5"/>
      <c r="O8" s="31"/>
    </row>
    <row r="9" spans="1:15" ht="12.75">
      <c r="A9" s="2"/>
      <c r="B9" s="27" t="s">
        <v>17</v>
      </c>
      <c r="C9" s="61">
        <v>147776633</v>
      </c>
      <c r="D9" s="62">
        <v>157745302</v>
      </c>
      <c r="E9" s="63">
        <f aca="true" t="shared" si="0" ref="E9:E32">($D9-$C9)</f>
        <v>9968669</v>
      </c>
      <c r="F9" s="61">
        <v>155727337</v>
      </c>
      <c r="G9" s="62">
        <v>157413988</v>
      </c>
      <c r="H9" s="63">
        <f aca="true" t="shared" si="1" ref="H9:H32">($G9-$F9)</f>
        <v>1686651</v>
      </c>
      <c r="I9" s="63">
        <v>155435813</v>
      </c>
      <c r="J9" s="28">
        <f aca="true" t="shared" si="2" ref="J9:J32">IF($C9=0,0,($E9/$C9)*100)</f>
        <v>6.745768121540569</v>
      </c>
      <c r="K9" s="29">
        <f aca="true" t="shared" si="3" ref="K9:K32">IF($F9=0,0,($H9/$F9)*100)</f>
        <v>1.0830795880109347</v>
      </c>
      <c r="L9" s="30">
        <f>IF($E$10=0,0,($E9/$E$10)*100)</f>
        <v>117.41308328349187</v>
      </c>
      <c r="M9" s="29">
        <f>IF($H$10=0,0,($H9/$H$10)*100)</f>
        <v>8.188492762826357</v>
      </c>
      <c r="N9" s="5"/>
      <c r="O9" s="31"/>
    </row>
    <row r="10" spans="1:15" ht="16.5">
      <c r="A10" s="6"/>
      <c r="B10" s="32" t="s">
        <v>18</v>
      </c>
      <c r="C10" s="64">
        <v>228279696</v>
      </c>
      <c r="D10" s="65">
        <v>236769950</v>
      </c>
      <c r="E10" s="66">
        <f t="shared" si="0"/>
        <v>8490254</v>
      </c>
      <c r="F10" s="64">
        <v>240577565</v>
      </c>
      <c r="G10" s="65">
        <v>261175385</v>
      </c>
      <c r="H10" s="66">
        <f t="shared" si="1"/>
        <v>20597820</v>
      </c>
      <c r="I10" s="66">
        <v>274982054</v>
      </c>
      <c r="J10" s="33">
        <f t="shared" si="2"/>
        <v>3.7192330937745774</v>
      </c>
      <c r="K10" s="34">
        <f t="shared" si="3"/>
        <v>8.561820799873837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72828532</v>
      </c>
      <c r="D12" s="62">
        <v>96495018</v>
      </c>
      <c r="E12" s="63">
        <f t="shared" si="0"/>
        <v>23666486</v>
      </c>
      <c r="F12" s="61">
        <v>77853700</v>
      </c>
      <c r="G12" s="62">
        <v>100982033</v>
      </c>
      <c r="H12" s="63">
        <f t="shared" si="1"/>
        <v>23128333</v>
      </c>
      <c r="I12" s="63">
        <v>105930155</v>
      </c>
      <c r="J12" s="28">
        <f t="shared" si="2"/>
        <v>32.49617334041554</v>
      </c>
      <c r="K12" s="29">
        <f t="shared" si="3"/>
        <v>29.7074294477976</v>
      </c>
      <c r="L12" s="30">
        <f aca="true" t="shared" si="4" ref="L12:L17">IF($E$17=0,0,($E12/$E$17)*100)</f>
        <v>66.55373442838122</v>
      </c>
      <c r="M12" s="29">
        <f aca="true" t="shared" si="5" ref="M12:M17">IF($H$17=0,0,($H12/$H$17)*100)</f>
        <v>53.73737005272125</v>
      </c>
      <c r="N12" s="5"/>
      <c r="O12" s="31"/>
    </row>
    <row r="13" spans="1:15" ht="12.75">
      <c r="A13" s="2"/>
      <c r="B13" s="27" t="s">
        <v>21</v>
      </c>
      <c r="C13" s="61">
        <v>13356288</v>
      </c>
      <c r="D13" s="62">
        <v>12967604</v>
      </c>
      <c r="E13" s="63">
        <f t="shared" si="0"/>
        <v>-388684</v>
      </c>
      <c r="F13" s="61">
        <v>14077528</v>
      </c>
      <c r="G13" s="62">
        <v>13732693</v>
      </c>
      <c r="H13" s="63">
        <f t="shared" si="1"/>
        <v>-344835</v>
      </c>
      <c r="I13" s="63">
        <v>14501723</v>
      </c>
      <c r="J13" s="28">
        <f t="shared" si="2"/>
        <v>-2.910119937515573</v>
      </c>
      <c r="K13" s="29">
        <f t="shared" si="3"/>
        <v>-2.449542277593055</v>
      </c>
      <c r="L13" s="30">
        <f t="shared" si="4"/>
        <v>-1.09303813470918</v>
      </c>
      <c r="M13" s="29">
        <f t="shared" si="5"/>
        <v>-0.8012045659378103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23293642</v>
      </c>
      <c r="D15" s="62">
        <v>40000000</v>
      </c>
      <c r="E15" s="63">
        <f t="shared" si="0"/>
        <v>16706358</v>
      </c>
      <c r="F15" s="61">
        <v>24551499</v>
      </c>
      <c r="G15" s="62">
        <v>42360000</v>
      </c>
      <c r="H15" s="63">
        <f t="shared" si="1"/>
        <v>17808501</v>
      </c>
      <c r="I15" s="63">
        <v>44732160</v>
      </c>
      <c r="J15" s="28">
        <f t="shared" si="2"/>
        <v>71.72067811465463</v>
      </c>
      <c r="K15" s="29">
        <f t="shared" si="3"/>
        <v>72.53529000408489</v>
      </c>
      <c r="L15" s="30">
        <f t="shared" si="4"/>
        <v>46.98080287869784</v>
      </c>
      <c r="M15" s="29">
        <f t="shared" si="5"/>
        <v>41.37704210334815</v>
      </c>
      <c r="N15" s="5"/>
      <c r="O15" s="31"/>
    </row>
    <row r="16" spans="1:15" ht="12.75">
      <c r="A16" s="2"/>
      <c r="B16" s="27" t="s">
        <v>23</v>
      </c>
      <c r="C16" s="61">
        <v>111545121</v>
      </c>
      <c r="D16" s="62">
        <v>107120928</v>
      </c>
      <c r="E16" s="63">
        <f t="shared" si="0"/>
        <v>-4424193</v>
      </c>
      <c r="F16" s="61">
        <v>117774885</v>
      </c>
      <c r="G16" s="62">
        <v>120222456</v>
      </c>
      <c r="H16" s="63">
        <f t="shared" si="1"/>
        <v>2447571</v>
      </c>
      <c r="I16" s="63">
        <v>126842629</v>
      </c>
      <c r="J16" s="40">
        <f t="shared" si="2"/>
        <v>-3.9662810532071586</v>
      </c>
      <c r="K16" s="29">
        <f t="shared" si="3"/>
        <v>2.078177363535528</v>
      </c>
      <c r="L16" s="30">
        <f t="shared" si="4"/>
        <v>-12.441499172369873</v>
      </c>
      <c r="M16" s="29">
        <f t="shared" si="5"/>
        <v>5.686792409868406</v>
      </c>
      <c r="N16" s="5"/>
      <c r="O16" s="31"/>
    </row>
    <row r="17" spans="1:15" ht="16.5">
      <c r="A17" s="2"/>
      <c r="B17" s="32" t="s">
        <v>24</v>
      </c>
      <c r="C17" s="64">
        <v>221023583</v>
      </c>
      <c r="D17" s="65">
        <v>256583550</v>
      </c>
      <c r="E17" s="66">
        <f t="shared" si="0"/>
        <v>35559967</v>
      </c>
      <c r="F17" s="64">
        <v>234257612</v>
      </c>
      <c r="G17" s="65">
        <v>277297182</v>
      </c>
      <c r="H17" s="66">
        <f t="shared" si="1"/>
        <v>43039570</v>
      </c>
      <c r="I17" s="66">
        <v>292006667</v>
      </c>
      <c r="J17" s="41">
        <f t="shared" si="2"/>
        <v>16.088765966661576</v>
      </c>
      <c r="K17" s="34">
        <f t="shared" si="3"/>
        <v>18.372751959923505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7256113</v>
      </c>
      <c r="D18" s="71">
        <v>-19813600</v>
      </c>
      <c r="E18" s="72">
        <f t="shared" si="0"/>
        <v>-27069713</v>
      </c>
      <c r="F18" s="73">
        <v>6319953</v>
      </c>
      <c r="G18" s="74">
        <v>-16121797</v>
      </c>
      <c r="H18" s="75">
        <f t="shared" si="1"/>
        <v>-22441750</v>
      </c>
      <c r="I18" s="75">
        <v>-17024613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22001600</v>
      </c>
      <c r="D22" s="62">
        <v>0</v>
      </c>
      <c r="E22" s="63">
        <f t="shared" si="0"/>
        <v>-22001600</v>
      </c>
      <c r="F22" s="61">
        <v>23189686</v>
      </c>
      <c r="G22" s="62">
        <v>0</v>
      </c>
      <c r="H22" s="63">
        <f t="shared" si="1"/>
        <v>-23189686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74.24768102546139</v>
      </c>
      <c r="M22" s="29">
        <f>IF($H$25=0,0,($H22/$H$25)*100)</f>
        <v>78.60009405023465</v>
      </c>
      <c r="N22" s="5"/>
      <c r="O22" s="31"/>
    </row>
    <row r="23" spans="1:15" ht="12.75">
      <c r="A23" s="6"/>
      <c r="B23" s="27" t="s">
        <v>29</v>
      </c>
      <c r="C23" s="61">
        <v>64539792</v>
      </c>
      <c r="D23" s="62">
        <v>43754700</v>
      </c>
      <c r="E23" s="63">
        <f t="shared" si="0"/>
        <v>-20785092</v>
      </c>
      <c r="F23" s="61">
        <v>68024942</v>
      </c>
      <c r="G23" s="62">
        <v>42920350</v>
      </c>
      <c r="H23" s="63">
        <f t="shared" si="1"/>
        <v>-25104592</v>
      </c>
      <c r="I23" s="63">
        <v>49667400</v>
      </c>
      <c r="J23" s="28">
        <f t="shared" si="2"/>
        <v>-32.20508054937642</v>
      </c>
      <c r="K23" s="29">
        <f t="shared" si="3"/>
        <v>-36.904981117073206</v>
      </c>
      <c r="L23" s="30">
        <f>IF($E$25=0,0,($E23/$E$25)*100)</f>
        <v>70.14239332143431</v>
      </c>
      <c r="M23" s="29">
        <f>IF($H$25=0,0,($H23/$H$25)*100)</f>
        <v>85.09055673685138</v>
      </c>
      <c r="N23" s="5"/>
      <c r="O23" s="31"/>
    </row>
    <row r="24" spans="1:15" ht="12.75">
      <c r="A24" s="6"/>
      <c r="B24" s="27" t="s">
        <v>30</v>
      </c>
      <c r="C24" s="61"/>
      <c r="D24" s="62">
        <v>13153982</v>
      </c>
      <c r="E24" s="63">
        <f t="shared" si="0"/>
        <v>13153982</v>
      </c>
      <c r="F24" s="61"/>
      <c r="G24" s="62">
        <v>18790896</v>
      </c>
      <c r="H24" s="63">
        <f t="shared" si="1"/>
        <v>18790896</v>
      </c>
      <c r="I24" s="63">
        <v>19843185</v>
      </c>
      <c r="J24" s="28">
        <f t="shared" si="2"/>
        <v>0</v>
      </c>
      <c r="K24" s="29">
        <f t="shared" si="3"/>
        <v>0</v>
      </c>
      <c r="L24" s="30">
        <f>IF($E$25=0,0,($E24/$E$25)*100)</f>
        <v>-44.39007434689571</v>
      </c>
      <c r="M24" s="29">
        <f>IF($H$25=0,0,($H24/$H$25)*100)</f>
        <v>-63.690650787086035</v>
      </c>
      <c r="N24" s="5"/>
      <c r="O24" s="31"/>
    </row>
    <row r="25" spans="1:15" ht="16.5">
      <c r="A25" s="6"/>
      <c r="B25" s="32" t="s">
        <v>31</v>
      </c>
      <c r="C25" s="64">
        <v>86541392</v>
      </c>
      <c r="D25" s="65">
        <v>56908682</v>
      </c>
      <c r="E25" s="66">
        <f t="shared" si="0"/>
        <v>-29632710</v>
      </c>
      <c r="F25" s="64">
        <v>91214628</v>
      </c>
      <c r="G25" s="65">
        <v>61711246</v>
      </c>
      <c r="H25" s="66">
        <f t="shared" si="1"/>
        <v>-29503382</v>
      </c>
      <c r="I25" s="66">
        <v>69510585</v>
      </c>
      <c r="J25" s="41">
        <f t="shared" si="2"/>
        <v>-34.24108315706316</v>
      </c>
      <c r="K25" s="34">
        <f t="shared" si="3"/>
        <v>-32.345011591781095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17000000</v>
      </c>
      <c r="E28" s="63">
        <f t="shared" si="0"/>
        <v>17000000</v>
      </c>
      <c r="F28" s="61"/>
      <c r="G28" s="62">
        <v>10000000</v>
      </c>
      <c r="H28" s="63">
        <f t="shared" si="1"/>
        <v>10000000</v>
      </c>
      <c r="I28" s="63">
        <v>15000000</v>
      </c>
      <c r="J28" s="28">
        <f t="shared" si="2"/>
        <v>0</v>
      </c>
      <c r="K28" s="29">
        <f t="shared" si="3"/>
        <v>0</v>
      </c>
      <c r="L28" s="30">
        <f t="shared" si="6"/>
        <v>-57.36903770762234</v>
      </c>
      <c r="M28" s="29">
        <f t="shared" si="7"/>
        <v>-33.89441929064268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64539792</v>
      </c>
      <c r="D30" s="62">
        <v>9433654</v>
      </c>
      <c r="E30" s="63">
        <f t="shared" si="0"/>
        <v>-55106138</v>
      </c>
      <c r="F30" s="61">
        <v>68024942</v>
      </c>
      <c r="G30" s="62">
        <v>0</v>
      </c>
      <c r="H30" s="63">
        <f t="shared" si="1"/>
        <v>-68024942</v>
      </c>
      <c r="I30" s="63">
        <v>0</v>
      </c>
      <c r="J30" s="28">
        <f t="shared" si="2"/>
        <v>-85.3831973923932</v>
      </c>
      <c r="K30" s="29">
        <f t="shared" si="3"/>
        <v>-100</v>
      </c>
      <c r="L30" s="30">
        <f t="shared" si="6"/>
        <v>185.9638887554965</v>
      </c>
      <c r="M30" s="29">
        <f t="shared" si="7"/>
        <v>230.56659063696495</v>
      </c>
      <c r="N30" s="5"/>
      <c r="O30" s="31"/>
    </row>
    <row r="31" spans="1:15" ht="12.75">
      <c r="A31" s="6"/>
      <c r="B31" s="27" t="s">
        <v>30</v>
      </c>
      <c r="C31" s="61">
        <v>22001600</v>
      </c>
      <c r="D31" s="62">
        <v>30475029</v>
      </c>
      <c r="E31" s="63">
        <f t="shared" si="0"/>
        <v>8473429</v>
      </c>
      <c r="F31" s="61">
        <v>23189686</v>
      </c>
      <c r="G31" s="62">
        <v>51711246</v>
      </c>
      <c r="H31" s="63">
        <f t="shared" si="1"/>
        <v>28521560</v>
      </c>
      <c r="I31" s="63">
        <v>54510585</v>
      </c>
      <c r="J31" s="28">
        <f t="shared" si="2"/>
        <v>38.51278543378663</v>
      </c>
      <c r="K31" s="29">
        <f t="shared" si="3"/>
        <v>122.99243724128046</v>
      </c>
      <c r="L31" s="30">
        <f t="shared" si="6"/>
        <v>-28.594851047874158</v>
      </c>
      <c r="M31" s="29">
        <f t="shared" si="7"/>
        <v>-96.67217134632227</v>
      </c>
      <c r="N31" s="5"/>
      <c r="O31" s="31"/>
    </row>
    <row r="32" spans="1:15" ht="17.25" thickBot="1">
      <c r="A32" s="6"/>
      <c r="B32" s="55" t="s">
        <v>37</v>
      </c>
      <c r="C32" s="79">
        <v>86541392</v>
      </c>
      <c r="D32" s="80">
        <v>56908683</v>
      </c>
      <c r="E32" s="81">
        <f t="shared" si="0"/>
        <v>-29632709</v>
      </c>
      <c r="F32" s="79">
        <v>91214628</v>
      </c>
      <c r="G32" s="80">
        <v>61711246</v>
      </c>
      <c r="H32" s="81">
        <f t="shared" si="1"/>
        <v>-29503382</v>
      </c>
      <c r="I32" s="81">
        <v>69510585</v>
      </c>
      <c r="J32" s="56">
        <f t="shared" si="2"/>
        <v>-34.24108200154673</v>
      </c>
      <c r="K32" s="57">
        <f t="shared" si="3"/>
        <v>-32.345011591781095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887202652</v>
      </c>
      <c r="D7" s="62">
        <v>903413150</v>
      </c>
      <c r="E7" s="63">
        <f>($D7-$C7)</f>
        <v>16210498</v>
      </c>
      <c r="F7" s="61">
        <v>987388677</v>
      </c>
      <c r="G7" s="62">
        <v>989525575</v>
      </c>
      <c r="H7" s="63">
        <f>($G7-$F7)</f>
        <v>2136898</v>
      </c>
      <c r="I7" s="63">
        <v>1081778497</v>
      </c>
      <c r="J7" s="28">
        <f>IF($C7=0,0,($E7/$C7)*100)</f>
        <v>1.8271471532977337</v>
      </c>
      <c r="K7" s="29">
        <f>IF($F7=0,0,($H7/$F7)*100)</f>
        <v>0.21641913157162931</v>
      </c>
      <c r="L7" s="30">
        <f>IF($E$10=0,0,($E7/$E$10)*100)</f>
        <v>3.41225250617774</v>
      </c>
      <c r="M7" s="29">
        <f>IF($H$10=0,0,($H7/$H$10)*100)</f>
        <v>0.4423045797795705</v>
      </c>
      <c r="N7" s="5"/>
      <c r="O7" s="31"/>
    </row>
    <row r="8" spans="1:15" ht="12.75">
      <c r="A8" s="2"/>
      <c r="B8" s="27" t="s">
        <v>16</v>
      </c>
      <c r="C8" s="61">
        <v>2664002486</v>
      </c>
      <c r="D8" s="62">
        <v>2686741021</v>
      </c>
      <c r="E8" s="63">
        <f>($D8-$C8)</f>
        <v>22738535</v>
      </c>
      <c r="F8" s="61">
        <v>2933795034</v>
      </c>
      <c r="G8" s="62">
        <v>2990413171</v>
      </c>
      <c r="H8" s="63">
        <f>($G8-$F8)</f>
        <v>56618137</v>
      </c>
      <c r="I8" s="63">
        <v>3326573695</v>
      </c>
      <c r="J8" s="28">
        <f>IF($C8=0,0,($E8/$C8)*100)</f>
        <v>0.8535478145946445</v>
      </c>
      <c r="K8" s="29">
        <f>IF($F8=0,0,($H8/$F8)*100)</f>
        <v>1.9298600053462358</v>
      </c>
      <c r="L8" s="30">
        <f>IF($E$10=0,0,($E8/$E$10)*100)</f>
        <v>4.78638121053161</v>
      </c>
      <c r="M8" s="29">
        <f>IF($H$10=0,0,($H8/$H$10)*100)</f>
        <v>11.719071894721766</v>
      </c>
      <c r="N8" s="5"/>
      <c r="O8" s="31"/>
    </row>
    <row r="9" spans="1:15" ht="12.75">
      <c r="A9" s="2"/>
      <c r="B9" s="27" t="s">
        <v>17</v>
      </c>
      <c r="C9" s="61">
        <v>1693334990</v>
      </c>
      <c r="D9" s="62">
        <v>2129453320</v>
      </c>
      <c r="E9" s="63">
        <f aca="true" t="shared" si="0" ref="E9:E32">($D9-$C9)</f>
        <v>436118330</v>
      </c>
      <c r="F9" s="61">
        <v>1846720804</v>
      </c>
      <c r="G9" s="62">
        <v>2271093934</v>
      </c>
      <c r="H9" s="63">
        <f aca="true" t="shared" si="1" ref="H9:H32">($G9-$F9)</f>
        <v>424373130</v>
      </c>
      <c r="I9" s="63">
        <v>2222498181</v>
      </c>
      <c r="J9" s="28">
        <f aca="true" t="shared" si="2" ref="J9:J32">IF($C9=0,0,($E9/$C9)*100)</f>
        <v>25.754994290881573</v>
      </c>
      <c r="K9" s="29">
        <f aca="true" t="shared" si="3" ref="K9:K32">IF($F9=0,0,($H9/$F9)*100)</f>
        <v>22.97982072226658</v>
      </c>
      <c r="L9" s="30">
        <f>IF($E$10=0,0,($E9/$E$10)*100)</f>
        <v>91.80136628329065</v>
      </c>
      <c r="M9" s="29">
        <f>IF($H$10=0,0,($H9/$H$10)*100)</f>
        <v>87.83862352549866</v>
      </c>
      <c r="N9" s="5"/>
      <c r="O9" s="31"/>
    </row>
    <row r="10" spans="1:15" ht="16.5">
      <c r="A10" s="6"/>
      <c r="B10" s="32" t="s">
        <v>18</v>
      </c>
      <c r="C10" s="64">
        <v>5244540128</v>
      </c>
      <c r="D10" s="65">
        <v>5719607491</v>
      </c>
      <c r="E10" s="66">
        <f t="shared" si="0"/>
        <v>475067363</v>
      </c>
      <c r="F10" s="64">
        <v>5767904515</v>
      </c>
      <c r="G10" s="65">
        <v>6251032680</v>
      </c>
      <c r="H10" s="66">
        <f t="shared" si="1"/>
        <v>483128165</v>
      </c>
      <c r="I10" s="66">
        <v>6630850373</v>
      </c>
      <c r="J10" s="33">
        <f t="shared" si="2"/>
        <v>9.058322587020923</v>
      </c>
      <c r="K10" s="34">
        <f t="shared" si="3"/>
        <v>8.376147069417982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1323020691</v>
      </c>
      <c r="D12" s="62">
        <v>1387618913</v>
      </c>
      <c r="E12" s="63">
        <f t="shared" si="0"/>
        <v>64598222</v>
      </c>
      <c r="F12" s="61">
        <v>1414808151</v>
      </c>
      <c r="G12" s="62">
        <v>1464987091</v>
      </c>
      <c r="H12" s="63">
        <f t="shared" si="1"/>
        <v>50178940</v>
      </c>
      <c r="I12" s="63">
        <v>1546368169</v>
      </c>
      <c r="J12" s="28">
        <f t="shared" si="2"/>
        <v>4.882631272468889</v>
      </c>
      <c r="K12" s="29">
        <f t="shared" si="3"/>
        <v>3.5466957102652428</v>
      </c>
      <c r="L12" s="30">
        <f aca="true" t="shared" si="4" ref="L12:L17">IF($E$17=0,0,($E12/$E$17)*100)</f>
        <v>13.579950936935612</v>
      </c>
      <c r="M12" s="29">
        <f aca="true" t="shared" si="5" ref="M12:M17">IF($H$17=0,0,($H12/$H$17)*100)</f>
        <v>9.119274817912377</v>
      </c>
      <c r="N12" s="5"/>
      <c r="O12" s="31"/>
    </row>
    <row r="13" spans="1:15" ht="12.75">
      <c r="A13" s="2"/>
      <c r="B13" s="27" t="s">
        <v>21</v>
      </c>
      <c r="C13" s="61">
        <v>223598331</v>
      </c>
      <c r="D13" s="62">
        <v>245009326</v>
      </c>
      <c r="E13" s="63">
        <f t="shared" si="0"/>
        <v>21410995</v>
      </c>
      <c r="F13" s="61">
        <v>245958165</v>
      </c>
      <c r="G13" s="62">
        <v>273185400</v>
      </c>
      <c r="H13" s="63">
        <f t="shared" si="1"/>
        <v>27227235</v>
      </c>
      <c r="I13" s="63">
        <v>305967648</v>
      </c>
      <c r="J13" s="28">
        <f t="shared" si="2"/>
        <v>9.575650633993328</v>
      </c>
      <c r="K13" s="29">
        <f t="shared" si="3"/>
        <v>11.069864259232865</v>
      </c>
      <c r="L13" s="30">
        <f t="shared" si="4"/>
        <v>4.501056725848797</v>
      </c>
      <c r="M13" s="29">
        <f t="shared" si="5"/>
        <v>4.948144350934525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1300245836</v>
      </c>
      <c r="D15" s="62">
        <v>1377011713</v>
      </c>
      <c r="E15" s="63">
        <f t="shared" si="0"/>
        <v>76765877</v>
      </c>
      <c r="F15" s="61">
        <v>1406715190</v>
      </c>
      <c r="G15" s="62">
        <v>1561479535</v>
      </c>
      <c r="H15" s="63">
        <f t="shared" si="1"/>
        <v>154764345</v>
      </c>
      <c r="I15" s="63">
        <v>1771286087</v>
      </c>
      <c r="J15" s="28">
        <f t="shared" si="2"/>
        <v>5.903950997155895</v>
      </c>
      <c r="K15" s="29">
        <f t="shared" si="3"/>
        <v>11.001825110028136</v>
      </c>
      <c r="L15" s="30">
        <f t="shared" si="4"/>
        <v>16.13785660061718</v>
      </c>
      <c r="M15" s="29">
        <f t="shared" si="5"/>
        <v>28.126114144085214</v>
      </c>
      <c r="N15" s="5"/>
      <c r="O15" s="31"/>
    </row>
    <row r="16" spans="1:15" ht="12.75">
      <c r="A16" s="2"/>
      <c r="B16" s="27" t="s">
        <v>23</v>
      </c>
      <c r="C16" s="61">
        <v>2396132280</v>
      </c>
      <c r="D16" s="62">
        <v>2709045370</v>
      </c>
      <c r="E16" s="63">
        <f t="shared" si="0"/>
        <v>312913090</v>
      </c>
      <c r="F16" s="61">
        <v>2631219125</v>
      </c>
      <c r="G16" s="62">
        <v>2949300034</v>
      </c>
      <c r="H16" s="63">
        <f t="shared" si="1"/>
        <v>318080909</v>
      </c>
      <c r="I16" s="63">
        <v>3006392153</v>
      </c>
      <c r="J16" s="40">
        <f t="shared" si="2"/>
        <v>13.05909079443644</v>
      </c>
      <c r="K16" s="29">
        <f t="shared" si="3"/>
        <v>12.088727463927961</v>
      </c>
      <c r="L16" s="30">
        <f t="shared" si="4"/>
        <v>65.7811357365984</v>
      </c>
      <c r="M16" s="29">
        <f t="shared" si="5"/>
        <v>57.80646668706788</v>
      </c>
      <c r="N16" s="5"/>
      <c r="O16" s="31"/>
    </row>
    <row r="17" spans="1:15" ht="16.5">
      <c r="A17" s="2"/>
      <c r="B17" s="32" t="s">
        <v>24</v>
      </c>
      <c r="C17" s="64">
        <v>5242997138</v>
      </c>
      <c r="D17" s="65">
        <v>5718685322</v>
      </c>
      <c r="E17" s="66">
        <f t="shared" si="0"/>
        <v>475688184</v>
      </c>
      <c r="F17" s="64">
        <v>5698700631</v>
      </c>
      <c r="G17" s="65">
        <v>6248952060</v>
      </c>
      <c r="H17" s="66">
        <f t="shared" si="1"/>
        <v>550251429</v>
      </c>
      <c r="I17" s="66">
        <v>6630014057</v>
      </c>
      <c r="J17" s="41">
        <f t="shared" si="2"/>
        <v>9.072829366095297</v>
      </c>
      <c r="K17" s="34">
        <f t="shared" si="3"/>
        <v>9.655734958364407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1542990</v>
      </c>
      <c r="D18" s="71">
        <v>922169</v>
      </c>
      <c r="E18" s="72">
        <f t="shared" si="0"/>
        <v>-620821</v>
      </c>
      <c r="F18" s="73">
        <v>69203884</v>
      </c>
      <c r="G18" s="74">
        <v>2080620</v>
      </c>
      <c r="H18" s="75">
        <f t="shared" si="1"/>
        <v>-67123264</v>
      </c>
      <c r="I18" s="75">
        <v>836316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258870661</v>
      </c>
      <c r="D22" s="62">
        <v>425001630</v>
      </c>
      <c r="E22" s="63">
        <f t="shared" si="0"/>
        <v>166130969</v>
      </c>
      <c r="F22" s="61">
        <v>274555051</v>
      </c>
      <c r="G22" s="62">
        <v>424821058</v>
      </c>
      <c r="H22" s="63">
        <f t="shared" si="1"/>
        <v>150266007</v>
      </c>
      <c r="I22" s="63">
        <v>544126015</v>
      </c>
      <c r="J22" s="28">
        <f t="shared" si="2"/>
        <v>64.17527902090072</v>
      </c>
      <c r="K22" s="29">
        <f t="shared" si="3"/>
        <v>54.7307384995077</v>
      </c>
      <c r="L22" s="30">
        <f>IF($E$25=0,0,($E22/$E$25)*100)</f>
        <v>66.12784035936843</v>
      </c>
      <c r="M22" s="29">
        <f>IF($H$25=0,0,($H22/$H$25)*100)</f>
        <v>53.6063140790535</v>
      </c>
      <c r="N22" s="5"/>
      <c r="O22" s="31"/>
    </row>
    <row r="23" spans="1:15" ht="12.75">
      <c r="A23" s="6"/>
      <c r="B23" s="27" t="s">
        <v>29</v>
      </c>
      <c r="C23" s="61">
        <v>765256600</v>
      </c>
      <c r="D23" s="62">
        <v>850352600</v>
      </c>
      <c r="E23" s="63">
        <f t="shared" si="0"/>
        <v>85096000</v>
      </c>
      <c r="F23" s="61">
        <v>794671100</v>
      </c>
      <c r="G23" s="62">
        <v>924719100</v>
      </c>
      <c r="H23" s="63">
        <f t="shared" si="1"/>
        <v>130048000</v>
      </c>
      <c r="I23" s="63">
        <v>976943100</v>
      </c>
      <c r="J23" s="28">
        <f t="shared" si="2"/>
        <v>11.119930229938559</v>
      </c>
      <c r="K23" s="29">
        <f t="shared" si="3"/>
        <v>16.365009373060126</v>
      </c>
      <c r="L23" s="30">
        <f>IF($E$25=0,0,($E23/$E$25)*100)</f>
        <v>33.87215964063158</v>
      </c>
      <c r="M23" s="29">
        <f>IF($H$25=0,0,($H23/$H$25)*100)</f>
        <v>46.3936859209465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1024127261</v>
      </c>
      <c r="D25" s="65">
        <v>1275354230</v>
      </c>
      <c r="E25" s="66">
        <f t="shared" si="0"/>
        <v>251226969</v>
      </c>
      <c r="F25" s="64">
        <v>1069226151</v>
      </c>
      <c r="G25" s="65">
        <v>1349540158</v>
      </c>
      <c r="H25" s="66">
        <f t="shared" si="1"/>
        <v>280314007</v>
      </c>
      <c r="I25" s="66">
        <v>1521069115</v>
      </c>
      <c r="J25" s="41">
        <f t="shared" si="2"/>
        <v>24.530835040431562</v>
      </c>
      <c r="K25" s="34">
        <f t="shared" si="3"/>
        <v>26.21653115553101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321000000</v>
      </c>
      <c r="D27" s="62">
        <v>91000000</v>
      </c>
      <c r="E27" s="63">
        <f t="shared" si="0"/>
        <v>-230000000</v>
      </c>
      <c r="F27" s="61">
        <v>228000000</v>
      </c>
      <c r="G27" s="62">
        <v>91000000</v>
      </c>
      <c r="H27" s="63">
        <f t="shared" si="1"/>
        <v>-137000000</v>
      </c>
      <c r="I27" s="63">
        <v>91000000</v>
      </c>
      <c r="J27" s="28">
        <f t="shared" si="2"/>
        <v>-71.65109034267913</v>
      </c>
      <c r="K27" s="29">
        <f t="shared" si="3"/>
        <v>-60.08771929824561</v>
      </c>
      <c r="L27" s="30">
        <f aca="true" t="shared" si="6" ref="L27:L32">IF($E$32=0,0,($E27/$E$32)*100)</f>
        <v>-91.55068061184147</v>
      </c>
      <c r="M27" s="29">
        <f aca="true" t="shared" si="7" ref="M27:M32">IF($H$32=0,0,($H27/$H$32)*100)</f>
        <v>-48.87376177388096</v>
      </c>
      <c r="N27" s="5"/>
      <c r="O27" s="31"/>
    </row>
    <row r="28" spans="1:15" ht="12.75">
      <c r="A28" s="6"/>
      <c r="B28" s="27" t="s">
        <v>34</v>
      </c>
      <c r="C28" s="61">
        <v>142500000</v>
      </c>
      <c r="D28" s="62">
        <v>158500000</v>
      </c>
      <c r="E28" s="63">
        <f t="shared" si="0"/>
        <v>16000000</v>
      </c>
      <c r="F28" s="61">
        <v>148500000</v>
      </c>
      <c r="G28" s="62">
        <v>171500000</v>
      </c>
      <c r="H28" s="63">
        <f t="shared" si="1"/>
        <v>23000000</v>
      </c>
      <c r="I28" s="63">
        <v>111500000</v>
      </c>
      <c r="J28" s="28">
        <f t="shared" si="2"/>
        <v>11.228070175438596</v>
      </c>
      <c r="K28" s="29">
        <f t="shared" si="3"/>
        <v>15.488215488215488</v>
      </c>
      <c r="L28" s="30">
        <f t="shared" si="6"/>
        <v>6.368742999084624</v>
      </c>
      <c r="M28" s="29">
        <f t="shared" si="7"/>
        <v>8.20508409342527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185000000</v>
      </c>
      <c r="D30" s="62">
        <v>265000000</v>
      </c>
      <c r="E30" s="63">
        <f t="shared" si="0"/>
        <v>80000000</v>
      </c>
      <c r="F30" s="61">
        <v>180000000</v>
      </c>
      <c r="G30" s="62">
        <v>260000000</v>
      </c>
      <c r="H30" s="63">
        <f t="shared" si="1"/>
        <v>80000000</v>
      </c>
      <c r="I30" s="63">
        <v>224900000</v>
      </c>
      <c r="J30" s="28">
        <f t="shared" si="2"/>
        <v>43.24324324324324</v>
      </c>
      <c r="K30" s="29">
        <f t="shared" si="3"/>
        <v>44.44444444444444</v>
      </c>
      <c r="L30" s="30">
        <f t="shared" si="6"/>
        <v>31.843714995423124</v>
      </c>
      <c r="M30" s="29">
        <f t="shared" si="7"/>
        <v>28.539422933653114</v>
      </c>
      <c r="N30" s="5"/>
      <c r="O30" s="31"/>
    </row>
    <row r="31" spans="1:15" ht="12.75">
      <c r="A31" s="6"/>
      <c r="B31" s="27" t="s">
        <v>30</v>
      </c>
      <c r="C31" s="61">
        <v>375627261</v>
      </c>
      <c r="D31" s="62">
        <v>760854230</v>
      </c>
      <c r="E31" s="63">
        <f t="shared" si="0"/>
        <v>385226969</v>
      </c>
      <c r="F31" s="61">
        <v>512726151</v>
      </c>
      <c r="G31" s="62">
        <v>827040158</v>
      </c>
      <c r="H31" s="63">
        <f t="shared" si="1"/>
        <v>314314007</v>
      </c>
      <c r="I31" s="63">
        <v>1093669115</v>
      </c>
      <c r="J31" s="28">
        <f t="shared" si="2"/>
        <v>102.55564731229666</v>
      </c>
      <c r="K31" s="29">
        <f t="shared" si="3"/>
        <v>61.30251136732052</v>
      </c>
      <c r="L31" s="30">
        <f t="shared" si="6"/>
        <v>153.33822261733374</v>
      </c>
      <c r="M31" s="29">
        <f t="shared" si="7"/>
        <v>112.12925474680257</v>
      </c>
      <c r="N31" s="5"/>
      <c r="O31" s="31"/>
    </row>
    <row r="32" spans="1:15" ht="17.25" thickBot="1">
      <c r="A32" s="6"/>
      <c r="B32" s="55" t="s">
        <v>37</v>
      </c>
      <c r="C32" s="79">
        <v>1024127261</v>
      </c>
      <c r="D32" s="80">
        <v>1275354230</v>
      </c>
      <c r="E32" s="81">
        <f t="shared" si="0"/>
        <v>251226969</v>
      </c>
      <c r="F32" s="79">
        <v>1069226151</v>
      </c>
      <c r="G32" s="80">
        <v>1349540158</v>
      </c>
      <c r="H32" s="81">
        <f t="shared" si="1"/>
        <v>280314007</v>
      </c>
      <c r="I32" s="81">
        <v>1521069115</v>
      </c>
      <c r="J32" s="56">
        <f t="shared" si="2"/>
        <v>24.530835040431562</v>
      </c>
      <c r="K32" s="57">
        <f t="shared" si="3"/>
        <v>26.21653115553101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3498000</v>
      </c>
      <c r="D7" s="62">
        <v>4190386</v>
      </c>
      <c r="E7" s="63">
        <f>($D7-$C7)</f>
        <v>692386</v>
      </c>
      <c r="F7" s="61">
        <v>3690000</v>
      </c>
      <c r="G7" s="62">
        <v>4437619</v>
      </c>
      <c r="H7" s="63">
        <f>($G7-$F7)</f>
        <v>747619</v>
      </c>
      <c r="I7" s="63">
        <v>4686125</v>
      </c>
      <c r="J7" s="28">
        <f>IF($C7=0,0,($E7/$C7)*100)</f>
        <v>19.793767867352773</v>
      </c>
      <c r="K7" s="29">
        <f>IF($F7=0,0,($H7/$F7)*100)</f>
        <v>20.260677506775068</v>
      </c>
      <c r="L7" s="30">
        <f>IF($E$10=0,0,($E7/$E$10)*100)</f>
        <v>3.6758766829925467</v>
      </c>
      <c r="M7" s="29">
        <f>IF($H$10=0,0,($H7/$H$10)*100)</f>
        <v>4.062130985616042</v>
      </c>
      <c r="N7" s="5"/>
      <c r="O7" s="31"/>
    </row>
    <row r="8" spans="1:15" ht="12.75">
      <c r="A8" s="2"/>
      <c r="B8" s="27" t="s">
        <v>16</v>
      </c>
      <c r="C8" s="61">
        <v>22295000</v>
      </c>
      <c r="D8" s="62">
        <v>34610000</v>
      </c>
      <c r="E8" s="63">
        <f>($D8-$C8)</f>
        <v>12315000</v>
      </c>
      <c r="F8" s="61">
        <v>23520000</v>
      </c>
      <c r="G8" s="62">
        <v>36651990</v>
      </c>
      <c r="H8" s="63">
        <f>($G8-$F8)</f>
        <v>13131990</v>
      </c>
      <c r="I8" s="63">
        <v>38704501</v>
      </c>
      <c r="J8" s="28">
        <f>IF($C8=0,0,($E8/$C8)*100)</f>
        <v>55.236600134559325</v>
      </c>
      <c r="K8" s="29">
        <f>IF($F8=0,0,($H8/$F8)*100)</f>
        <v>55.83329081632653</v>
      </c>
      <c r="L8" s="30">
        <f>IF($E$10=0,0,($E8/$E$10)*100)</f>
        <v>65.38032448815143</v>
      </c>
      <c r="M8" s="29">
        <f>IF($H$10=0,0,($H8/$H$10)*100)</f>
        <v>71.35166907448848</v>
      </c>
      <c r="N8" s="5"/>
      <c r="O8" s="31"/>
    </row>
    <row r="9" spans="1:15" ht="12.75">
      <c r="A9" s="2"/>
      <c r="B9" s="27" t="s">
        <v>17</v>
      </c>
      <c r="C9" s="61">
        <v>40221052</v>
      </c>
      <c r="D9" s="62">
        <v>46049608</v>
      </c>
      <c r="E9" s="63">
        <f aca="true" t="shared" si="0" ref="E9:E32">($D9-$C9)</f>
        <v>5828556</v>
      </c>
      <c r="F9" s="61">
        <v>41128368</v>
      </c>
      <c r="G9" s="62">
        <v>45653360</v>
      </c>
      <c r="H9" s="63">
        <f aca="true" t="shared" si="1" ref="H9:H32">($G9-$F9)</f>
        <v>4524992</v>
      </c>
      <c r="I9" s="63">
        <v>44954428</v>
      </c>
      <c r="J9" s="28">
        <f aca="true" t="shared" si="2" ref="J9:J32">IF($C9=0,0,($E9/$C9)*100)</f>
        <v>14.491306691828946</v>
      </c>
      <c r="K9" s="29">
        <f aca="true" t="shared" si="3" ref="K9:K32">IF($F9=0,0,($H9/$F9)*100)</f>
        <v>11.002119024027406</v>
      </c>
      <c r="L9" s="30">
        <f>IF($E$10=0,0,($E9/$E$10)*100)</f>
        <v>30.94379882885602</v>
      </c>
      <c r="M9" s="29">
        <f>IF($H$10=0,0,($H9/$H$10)*100)</f>
        <v>24.586199939895465</v>
      </c>
      <c r="N9" s="5"/>
      <c r="O9" s="31"/>
    </row>
    <row r="10" spans="1:15" ht="16.5">
      <c r="A10" s="6"/>
      <c r="B10" s="32" t="s">
        <v>18</v>
      </c>
      <c r="C10" s="64">
        <v>66014052</v>
      </c>
      <c r="D10" s="65">
        <v>84849994</v>
      </c>
      <c r="E10" s="66">
        <f t="shared" si="0"/>
        <v>18835942</v>
      </c>
      <c r="F10" s="64">
        <v>68338368</v>
      </c>
      <c r="G10" s="65">
        <v>86742969</v>
      </c>
      <c r="H10" s="66">
        <f t="shared" si="1"/>
        <v>18404601</v>
      </c>
      <c r="I10" s="66">
        <v>88345054</v>
      </c>
      <c r="J10" s="33">
        <f t="shared" si="2"/>
        <v>28.533231076316902</v>
      </c>
      <c r="K10" s="34">
        <f t="shared" si="3"/>
        <v>26.93157817289403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28547679</v>
      </c>
      <c r="D12" s="62">
        <v>25424873</v>
      </c>
      <c r="E12" s="63">
        <f t="shared" si="0"/>
        <v>-3122806</v>
      </c>
      <c r="F12" s="61">
        <v>30373848</v>
      </c>
      <c r="G12" s="62">
        <v>26964944</v>
      </c>
      <c r="H12" s="63">
        <f t="shared" si="1"/>
        <v>-3408904</v>
      </c>
      <c r="I12" s="63">
        <v>28433234</v>
      </c>
      <c r="J12" s="28">
        <f t="shared" si="2"/>
        <v>-10.938913808019208</v>
      </c>
      <c r="K12" s="29">
        <f t="shared" si="3"/>
        <v>-11.223154866647125</v>
      </c>
      <c r="L12" s="30">
        <f aca="true" t="shared" si="4" ref="L12:L17">IF($E$17=0,0,($E12/$E$17)*100)</f>
        <v>27.94716360281812</v>
      </c>
      <c r="M12" s="29">
        <f aca="true" t="shared" si="5" ref="M12:M17">IF($H$17=0,0,($H12/$H$17)*100)</f>
        <v>31.523916821493316</v>
      </c>
      <c r="N12" s="5"/>
      <c r="O12" s="31"/>
    </row>
    <row r="13" spans="1:15" ht="12.75">
      <c r="A13" s="2"/>
      <c r="B13" s="27" t="s">
        <v>21</v>
      </c>
      <c r="C13" s="61">
        <v>8739825</v>
      </c>
      <c r="D13" s="62">
        <v>500000</v>
      </c>
      <c r="E13" s="63">
        <f t="shared" si="0"/>
        <v>-8239825</v>
      </c>
      <c r="F13" s="61">
        <v>8739825</v>
      </c>
      <c r="G13" s="62">
        <v>529500</v>
      </c>
      <c r="H13" s="63">
        <f t="shared" si="1"/>
        <v>-8210325</v>
      </c>
      <c r="I13" s="63">
        <v>559152</v>
      </c>
      <c r="J13" s="28">
        <f t="shared" si="2"/>
        <v>-94.2790616516921</v>
      </c>
      <c r="K13" s="29">
        <f t="shared" si="3"/>
        <v>-93.94152628914195</v>
      </c>
      <c r="L13" s="30">
        <f t="shared" si="4"/>
        <v>73.74128823038986</v>
      </c>
      <c r="M13" s="29">
        <f t="shared" si="5"/>
        <v>75.92516608781798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22710431</v>
      </c>
      <c r="D15" s="62">
        <v>22208000</v>
      </c>
      <c r="E15" s="63">
        <f t="shared" si="0"/>
        <v>-502431</v>
      </c>
      <c r="F15" s="61">
        <v>23959504</v>
      </c>
      <c r="G15" s="62">
        <v>23518272</v>
      </c>
      <c r="H15" s="63">
        <f t="shared" si="1"/>
        <v>-441232</v>
      </c>
      <c r="I15" s="63">
        <v>24835296</v>
      </c>
      <c r="J15" s="28">
        <f t="shared" si="2"/>
        <v>-2.2123358204870702</v>
      </c>
      <c r="K15" s="29">
        <f t="shared" si="3"/>
        <v>-1.8415740158894776</v>
      </c>
      <c r="L15" s="30">
        <f t="shared" si="4"/>
        <v>4.4964436971517</v>
      </c>
      <c r="M15" s="29">
        <f t="shared" si="5"/>
        <v>4.0803028970546364</v>
      </c>
      <c r="N15" s="5"/>
      <c r="O15" s="31"/>
    </row>
    <row r="16" spans="1:15" ht="12.75">
      <c r="A16" s="2"/>
      <c r="B16" s="27" t="s">
        <v>23</v>
      </c>
      <c r="C16" s="61">
        <v>26623214</v>
      </c>
      <c r="D16" s="62">
        <v>27314312</v>
      </c>
      <c r="E16" s="63">
        <f t="shared" si="0"/>
        <v>691098</v>
      </c>
      <c r="F16" s="61">
        <v>26521786</v>
      </c>
      <c r="G16" s="62">
        <v>27768540</v>
      </c>
      <c r="H16" s="63">
        <f t="shared" si="1"/>
        <v>1246754</v>
      </c>
      <c r="I16" s="63">
        <v>28552830</v>
      </c>
      <c r="J16" s="40">
        <f t="shared" si="2"/>
        <v>2.5958473683906083</v>
      </c>
      <c r="K16" s="29">
        <f t="shared" si="3"/>
        <v>4.700867430270344</v>
      </c>
      <c r="L16" s="30">
        <f t="shared" si="4"/>
        <v>-6.184895530359682</v>
      </c>
      <c r="M16" s="29">
        <f t="shared" si="5"/>
        <v>-11.529385806365939</v>
      </c>
      <c r="N16" s="5"/>
      <c r="O16" s="31"/>
    </row>
    <row r="17" spans="1:15" ht="16.5">
      <c r="A17" s="2"/>
      <c r="B17" s="32" t="s">
        <v>24</v>
      </c>
      <c r="C17" s="64">
        <v>86621149</v>
      </c>
      <c r="D17" s="65">
        <v>75447185</v>
      </c>
      <c r="E17" s="66">
        <f t="shared" si="0"/>
        <v>-11173964</v>
      </c>
      <c r="F17" s="64">
        <v>89594963</v>
      </c>
      <c r="G17" s="65">
        <v>78781256</v>
      </c>
      <c r="H17" s="66">
        <f t="shared" si="1"/>
        <v>-10813707</v>
      </c>
      <c r="I17" s="66">
        <v>82380512</v>
      </c>
      <c r="J17" s="41">
        <f t="shared" si="2"/>
        <v>-12.899810414659818</v>
      </c>
      <c r="K17" s="34">
        <f t="shared" si="3"/>
        <v>-12.069547927599457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-20607097</v>
      </c>
      <c r="D18" s="71">
        <v>9402809</v>
      </c>
      <c r="E18" s="72">
        <f t="shared" si="0"/>
        <v>30009906</v>
      </c>
      <c r="F18" s="73">
        <v>-21256595</v>
      </c>
      <c r="G18" s="74">
        <v>7961713</v>
      </c>
      <c r="H18" s="75">
        <f t="shared" si="1"/>
        <v>29218308</v>
      </c>
      <c r="I18" s="75">
        <v>5964542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400000</v>
      </c>
      <c r="E22" s="63">
        <f t="shared" si="0"/>
        <v>400000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134.82312890776413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9327426</v>
      </c>
      <c r="D23" s="62">
        <v>9224111</v>
      </c>
      <c r="E23" s="63">
        <f t="shared" si="0"/>
        <v>-103315</v>
      </c>
      <c r="F23" s="61">
        <v>9322417</v>
      </c>
      <c r="G23" s="62">
        <v>9182429</v>
      </c>
      <c r="H23" s="63">
        <f t="shared" si="1"/>
        <v>-139988</v>
      </c>
      <c r="I23" s="63">
        <v>9445253</v>
      </c>
      <c r="J23" s="28">
        <f t="shared" si="2"/>
        <v>-1.1076474903151203</v>
      </c>
      <c r="K23" s="29">
        <f t="shared" si="3"/>
        <v>-1.5016277431056773</v>
      </c>
      <c r="L23" s="30">
        <f>IF($E$25=0,0,($E23/$E$25)*100)</f>
        <v>-34.82312890776413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9327426</v>
      </c>
      <c r="D25" s="65">
        <v>9624111</v>
      </c>
      <c r="E25" s="66">
        <f t="shared" si="0"/>
        <v>296685</v>
      </c>
      <c r="F25" s="64">
        <v>9322417</v>
      </c>
      <c r="G25" s="65">
        <v>9182429</v>
      </c>
      <c r="H25" s="66">
        <f t="shared" si="1"/>
        <v>-139988</v>
      </c>
      <c r="I25" s="66">
        <v>9445253</v>
      </c>
      <c r="J25" s="41">
        <f t="shared" si="2"/>
        <v>3.180781064357948</v>
      </c>
      <c r="K25" s="34">
        <f t="shared" si="3"/>
        <v>-1.5016277431056773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</v>
      </c>
      <c r="D28" s="62">
        <v>0</v>
      </c>
      <c r="E28" s="63">
        <f t="shared" si="0"/>
        <v>-1000000</v>
      </c>
      <c r="F28" s="61">
        <v>1598882</v>
      </c>
      <c r="G28" s="62">
        <v>0</v>
      </c>
      <c r="H28" s="63">
        <f t="shared" si="1"/>
        <v>-1598882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-337.05782226941034</v>
      </c>
      <c r="M28" s="29">
        <f t="shared" si="7"/>
        <v>1142.156470554619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5000000</v>
      </c>
      <c r="D30" s="62">
        <v>4397444</v>
      </c>
      <c r="E30" s="63">
        <f t="shared" si="0"/>
        <v>-602556</v>
      </c>
      <c r="F30" s="61">
        <v>4000000</v>
      </c>
      <c r="G30" s="62">
        <v>7592968</v>
      </c>
      <c r="H30" s="63">
        <f t="shared" si="1"/>
        <v>3592968</v>
      </c>
      <c r="I30" s="63">
        <v>9413573</v>
      </c>
      <c r="J30" s="28">
        <f t="shared" si="2"/>
        <v>-12.05112</v>
      </c>
      <c r="K30" s="29">
        <f t="shared" si="3"/>
        <v>89.8242</v>
      </c>
      <c r="L30" s="30">
        <f t="shared" si="6"/>
        <v>-203.0962131553668</v>
      </c>
      <c r="M30" s="29">
        <f t="shared" si="7"/>
        <v>-2566.625710775209</v>
      </c>
      <c r="N30" s="5"/>
      <c r="O30" s="31"/>
    </row>
    <row r="31" spans="1:15" ht="12.75">
      <c r="A31" s="6"/>
      <c r="B31" s="27" t="s">
        <v>30</v>
      </c>
      <c r="C31" s="61">
        <v>3327426</v>
      </c>
      <c r="D31" s="62">
        <v>5226667</v>
      </c>
      <c r="E31" s="63">
        <f t="shared" si="0"/>
        <v>1899241</v>
      </c>
      <c r="F31" s="61">
        <v>3723535</v>
      </c>
      <c r="G31" s="62">
        <v>1589461</v>
      </c>
      <c r="H31" s="63">
        <f t="shared" si="1"/>
        <v>-2134074</v>
      </c>
      <c r="I31" s="63">
        <v>31680</v>
      </c>
      <c r="J31" s="28">
        <f t="shared" si="2"/>
        <v>57.078384312678935</v>
      </c>
      <c r="K31" s="29">
        <f t="shared" si="3"/>
        <v>-57.31311777652151</v>
      </c>
      <c r="L31" s="30">
        <f t="shared" si="6"/>
        <v>640.1540354247771</v>
      </c>
      <c r="M31" s="29">
        <f t="shared" si="7"/>
        <v>1524.4692402205903</v>
      </c>
      <c r="N31" s="5"/>
      <c r="O31" s="31"/>
    </row>
    <row r="32" spans="1:15" ht="17.25" thickBot="1">
      <c r="A32" s="6"/>
      <c r="B32" s="55" t="s">
        <v>37</v>
      </c>
      <c r="C32" s="79">
        <v>9327426</v>
      </c>
      <c r="D32" s="80">
        <v>9624111</v>
      </c>
      <c r="E32" s="81">
        <f t="shared" si="0"/>
        <v>296685</v>
      </c>
      <c r="F32" s="79">
        <v>9322417</v>
      </c>
      <c r="G32" s="80">
        <v>9182429</v>
      </c>
      <c r="H32" s="81">
        <f t="shared" si="1"/>
        <v>-139988</v>
      </c>
      <c r="I32" s="81">
        <v>9445253</v>
      </c>
      <c r="J32" s="56">
        <f t="shared" si="2"/>
        <v>3.180781064357948</v>
      </c>
      <c r="K32" s="57">
        <f t="shared" si="3"/>
        <v>-1.5016277431056773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163383020</v>
      </c>
      <c r="D8" s="62">
        <v>242728289</v>
      </c>
      <c r="E8" s="63">
        <f>($D8-$C8)</f>
        <v>79345269</v>
      </c>
      <c r="F8" s="61">
        <v>171389338</v>
      </c>
      <c r="G8" s="62">
        <v>256078340</v>
      </c>
      <c r="H8" s="63">
        <f>($G8-$F8)</f>
        <v>84689002</v>
      </c>
      <c r="I8" s="63">
        <v>269667996</v>
      </c>
      <c r="J8" s="28">
        <f>IF($C8=0,0,($E8/$C8)*100)</f>
        <v>48.563962766755076</v>
      </c>
      <c r="K8" s="29">
        <f>IF($F8=0,0,($H8/$F8)*100)</f>
        <v>49.413226626734506</v>
      </c>
      <c r="L8" s="30">
        <f>IF($E$10=0,0,($E8/$E$10)*100)</f>
        <v>68.95069400339294</v>
      </c>
      <c r="M8" s="29">
        <f>IF($H$10=0,0,($H8/$H$10)*100)</f>
        <v>106.32678839396472</v>
      </c>
      <c r="N8" s="5"/>
      <c r="O8" s="31"/>
    </row>
    <row r="9" spans="1:15" ht="12.75">
      <c r="A9" s="2"/>
      <c r="B9" s="27" t="s">
        <v>17</v>
      </c>
      <c r="C9" s="61">
        <v>1258251530</v>
      </c>
      <c r="D9" s="62">
        <v>1293981635</v>
      </c>
      <c r="E9" s="63">
        <f aca="true" t="shared" si="0" ref="E9:E32">($D9-$C9)</f>
        <v>35730105</v>
      </c>
      <c r="F9" s="61">
        <v>1301001341</v>
      </c>
      <c r="G9" s="62">
        <v>1295962071</v>
      </c>
      <c r="H9" s="63">
        <f aca="true" t="shared" si="1" ref="H9:H32">($G9-$F9)</f>
        <v>-5039270</v>
      </c>
      <c r="I9" s="63">
        <v>1368340671</v>
      </c>
      <c r="J9" s="28">
        <f aca="true" t="shared" si="2" ref="J9:J32">IF($C9=0,0,($E9/$C9)*100)</f>
        <v>2.839663147478946</v>
      </c>
      <c r="K9" s="29">
        <f aca="true" t="shared" si="3" ref="K9:K32">IF($F9=0,0,($H9/$F9)*100)</f>
        <v>-0.38733780213682345</v>
      </c>
      <c r="L9" s="30">
        <f>IF($E$10=0,0,($E9/$E$10)*100)</f>
        <v>31.049305996607057</v>
      </c>
      <c r="M9" s="29">
        <f>IF($H$10=0,0,($H9/$H$10)*100)</f>
        <v>-6.326788393964715</v>
      </c>
      <c r="N9" s="5"/>
      <c r="O9" s="31"/>
    </row>
    <row r="10" spans="1:15" ht="16.5">
      <c r="A10" s="6"/>
      <c r="B10" s="32" t="s">
        <v>18</v>
      </c>
      <c r="C10" s="64">
        <v>1421634550</v>
      </c>
      <c r="D10" s="65">
        <v>1536709924</v>
      </c>
      <c r="E10" s="66">
        <f t="shared" si="0"/>
        <v>115075374</v>
      </c>
      <c r="F10" s="64">
        <v>1472390679</v>
      </c>
      <c r="G10" s="65">
        <v>1552040411</v>
      </c>
      <c r="H10" s="66">
        <f t="shared" si="1"/>
        <v>79649732</v>
      </c>
      <c r="I10" s="66">
        <v>1638008667</v>
      </c>
      <c r="J10" s="33">
        <f t="shared" si="2"/>
        <v>8.094581972561093</v>
      </c>
      <c r="K10" s="34">
        <f t="shared" si="3"/>
        <v>5.409551495809218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561486916</v>
      </c>
      <c r="D12" s="62">
        <v>621668275</v>
      </c>
      <c r="E12" s="63">
        <f t="shared" si="0"/>
        <v>60181359</v>
      </c>
      <c r="F12" s="61">
        <v>604710945</v>
      </c>
      <c r="G12" s="62">
        <v>663623529</v>
      </c>
      <c r="H12" s="63">
        <f t="shared" si="1"/>
        <v>58912584</v>
      </c>
      <c r="I12" s="63">
        <v>700261676</v>
      </c>
      <c r="J12" s="28">
        <f t="shared" si="2"/>
        <v>10.718212176470377</v>
      </c>
      <c r="K12" s="29">
        <f t="shared" si="3"/>
        <v>9.742271822118251</v>
      </c>
      <c r="L12" s="30">
        <f aca="true" t="shared" si="4" ref="L12:L17">IF($E$17=0,0,($E12/$E$17)*100)</f>
        <v>49.40447566037734</v>
      </c>
      <c r="M12" s="29">
        <f aca="true" t="shared" si="5" ref="M12:M17">IF($H$17=0,0,($H12/$H$17)*100)</f>
        <v>86.30635604734168</v>
      </c>
      <c r="N12" s="5"/>
      <c r="O12" s="31"/>
    </row>
    <row r="13" spans="1:15" ht="12.75">
      <c r="A13" s="2"/>
      <c r="B13" s="27" t="s">
        <v>21</v>
      </c>
      <c r="C13" s="61">
        <v>124751234</v>
      </c>
      <c r="D13" s="62">
        <v>162127101</v>
      </c>
      <c r="E13" s="63">
        <f t="shared" si="0"/>
        <v>37375867</v>
      </c>
      <c r="F13" s="61">
        <v>130507876</v>
      </c>
      <c r="G13" s="62">
        <v>171044092</v>
      </c>
      <c r="H13" s="63">
        <f t="shared" si="1"/>
        <v>40536216</v>
      </c>
      <c r="I13" s="63">
        <v>177164105</v>
      </c>
      <c r="J13" s="28">
        <f t="shared" si="2"/>
        <v>29.960318468673425</v>
      </c>
      <c r="K13" s="29">
        <f t="shared" si="3"/>
        <v>31.060359912684504</v>
      </c>
      <c r="L13" s="30">
        <f t="shared" si="4"/>
        <v>30.68284169998555</v>
      </c>
      <c r="M13" s="29">
        <f t="shared" si="5"/>
        <v>59.38515769242015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73363267</v>
      </c>
      <c r="D15" s="62">
        <v>75000000</v>
      </c>
      <c r="E15" s="63">
        <f t="shared" si="0"/>
        <v>1636733</v>
      </c>
      <c r="F15" s="61">
        <v>76737977</v>
      </c>
      <c r="G15" s="62">
        <v>79125000</v>
      </c>
      <c r="H15" s="63">
        <f t="shared" si="1"/>
        <v>2387023</v>
      </c>
      <c r="I15" s="63">
        <v>93921525</v>
      </c>
      <c r="J15" s="28">
        <f t="shared" si="2"/>
        <v>2.2309979734135883</v>
      </c>
      <c r="K15" s="29">
        <f t="shared" si="3"/>
        <v>3.1106149696909524</v>
      </c>
      <c r="L15" s="30">
        <f t="shared" si="4"/>
        <v>1.3436375815480732</v>
      </c>
      <c r="M15" s="29">
        <f t="shared" si="5"/>
        <v>3.496965214277372</v>
      </c>
      <c r="N15" s="5"/>
      <c r="O15" s="31"/>
    </row>
    <row r="16" spans="1:15" ht="12.75">
      <c r="A16" s="2"/>
      <c r="B16" s="27" t="s">
        <v>23</v>
      </c>
      <c r="C16" s="61">
        <v>632261602</v>
      </c>
      <c r="D16" s="62">
        <v>654881220</v>
      </c>
      <c r="E16" s="63">
        <f t="shared" si="0"/>
        <v>22619618</v>
      </c>
      <c r="F16" s="61">
        <v>647253368</v>
      </c>
      <c r="G16" s="62">
        <v>613677389</v>
      </c>
      <c r="H16" s="63">
        <f t="shared" si="1"/>
        <v>-33575979</v>
      </c>
      <c r="I16" s="63">
        <v>625661360</v>
      </c>
      <c r="J16" s="40">
        <f t="shared" si="2"/>
        <v>3.577572626338298</v>
      </c>
      <c r="K16" s="29">
        <f t="shared" si="3"/>
        <v>-5.187455277946117</v>
      </c>
      <c r="L16" s="30">
        <f t="shared" si="4"/>
        <v>18.569045058089053</v>
      </c>
      <c r="M16" s="29">
        <f t="shared" si="5"/>
        <v>-49.18847895403922</v>
      </c>
      <c r="N16" s="5"/>
      <c r="O16" s="31"/>
    </row>
    <row r="17" spans="1:15" ht="16.5">
      <c r="A17" s="2"/>
      <c r="B17" s="32" t="s">
        <v>24</v>
      </c>
      <c r="C17" s="64">
        <v>1391863019</v>
      </c>
      <c r="D17" s="65">
        <v>1513676596</v>
      </c>
      <c r="E17" s="66">
        <f t="shared" si="0"/>
        <v>121813577</v>
      </c>
      <c r="F17" s="64">
        <v>1459210166</v>
      </c>
      <c r="G17" s="65">
        <v>1527470010</v>
      </c>
      <c r="H17" s="66">
        <f t="shared" si="1"/>
        <v>68259844</v>
      </c>
      <c r="I17" s="66">
        <v>1597008666</v>
      </c>
      <c r="J17" s="41">
        <f t="shared" si="2"/>
        <v>8.751836591471363</v>
      </c>
      <c r="K17" s="34">
        <f t="shared" si="3"/>
        <v>4.677862421087327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29771531</v>
      </c>
      <c r="D18" s="71">
        <v>23033328</v>
      </c>
      <c r="E18" s="72">
        <f t="shared" si="0"/>
        <v>-6738203</v>
      </c>
      <c r="F18" s="73">
        <v>13180513</v>
      </c>
      <c r="G18" s="74">
        <v>24570401</v>
      </c>
      <c r="H18" s="75">
        <f t="shared" si="1"/>
        <v>11389888</v>
      </c>
      <c r="I18" s="75">
        <v>41000001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29771532</v>
      </c>
      <c r="D22" s="62">
        <v>23033333</v>
      </c>
      <c r="E22" s="63">
        <f t="shared" si="0"/>
        <v>-6738199</v>
      </c>
      <c r="F22" s="61">
        <v>13180511</v>
      </c>
      <c r="G22" s="62">
        <v>24570400</v>
      </c>
      <c r="H22" s="63">
        <f t="shared" si="1"/>
        <v>11389889</v>
      </c>
      <c r="I22" s="63">
        <v>41000000</v>
      </c>
      <c r="J22" s="28">
        <f t="shared" si="2"/>
        <v>-22.633027416929703</v>
      </c>
      <c r="K22" s="29">
        <f t="shared" si="3"/>
        <v>86.4146238336283</v>
      </c>
      <c r="L22" s="30">
        <f>IF($E$25=0,0,($E22/$E$25)*100)</f>
        <v>4.923968729030545</v>
      </c>
      <c r="M22" s="29">
        <f>IF($H$25=0,0,($H22/$H$25)*100)</f>
        <v>-50.5997034002177</v>
      </c>
      <c r="N22" s="5"/>
      <c r="O22" s="31"/>
    </row>
    <row r="23" spans="1:15" ht="12.75">
      <c r="A23" s="6"/>
      <c r="B23" s="27" t="s">
        <v>29</v>
      </c>
      <c r="C23" s="61">
        <v>547713088</v>
      </c>
      <c r="D23" s="62">
        <v>417606409</v>
      </c>
      <c r="E23" s="63">
        <f t="shared" si="0"/>
        <v>-130106679</v>
      </c>
      <c r="F23" s="61">
        <v>612738280</v>
      </c>
      <c r="G23" s="62">
        <v>578838597</v>
      </c>
      <c r="H23" s="63">
        <f t="shared" si="1"/>
        <v>-33899683</v>
      </c>
      <c r="I23" s="63">
        <v>569710526</v>
      </c>
      <c r="J23" s="28">
        <f t="shared" si="2"/>
        <v>-23.75453167918456</v>
      </c>
      <c r="K23" s="29">
        <f t="shared" si="3"/>
        <v>-5.532489825835592</v>
      </c>
      <c r="L23" s="30">
        <f>IF($E$25=0,0,($E23/$E$25)*100)</f>
        <v>95.07603127096945</v>
      </c>
      <c r="M23" s="29">
        <f>IF($H$25=0,0,($H23/$H$25)*100)</f>
        <v>150.59970340021772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577484620</v>
      </c>
      <c r="D25" s="65">
        <v>440639742</v>
      </c>
      <c r="E25" s="66">
        <f t="shared" si="0"/>
        <v>-136844878</v>
      </c>
      <c r="F25" s="64">
        <v>625918791</v>
      </c>
      <c r="G25" s="65">
        <v>603408997</v>
      </c>
      <c r="H25" s="66">
        <f t="shared" si="1"/>
        <v>-22509794</v>
      </c>
      <c r="I25" s="66">
        <v>610710526</v>
      </c>
      <c r="J25" s="41">
        <f t="shared" si="2"/>
        <v>-23.696713862267018</v>
      </c>
      <c r="K25" s="34">
        <f t="shared" si="3"/>
        <v>-3.5962802720840505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519033851</v>
      </c>
      <c r="D27" s="62">
        <v>311742374</v>
      </c>
      <c r="E27" s="63">
        <f t="shared" si="0"/>
        <v>-207291477</v>
      </c>
      <c r="F27" s="61">
        <v>586334412</v>
      </c>
      <c r="G27" s="62">
        <v>557785965</v>
      </c>
      <c r="H27" s="63">
        <f t="shared" si="1"/>
        <v>-28548447</v>
      </c>
      <c r="I27" s="63">
        <v>548657894</v>
      </c>
      <c r="J27" s="28">
        <f t="shared" si="2"/>
        <v>-39.937949442145346</v>
      </c>
      <c r="K27" s="29">
        <f t="shared" si="3"/>
        <v>-4.8689700648168674</v>
      </c>
      <c r="L27" s="30">
        <f aca="true" t="shared" si="6" ref="L27:L32">IF($E$32=0,0,($E27/$E$32)*100)</f>
        <v>151.4791638748803</v>
      </c>
      <c r="M27" s="29">
        <f aca="true" t="shared" si="7" ref="M27:M32">IF($H$32=0,0,($H27/$H$32)*100)</f>
        <v>126.82678037835441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58450769</v>
      </c>
      <c r="D31" s="62">
        <v>128897368</v>
      </c>
      <c r="E31" s="63">
        <f t="shared" si="0"/>
        <v>70446599</v>
      </c>
      <c r="F31" s="61">
        <v>39584379</v>
      </c>
      <c r="G31" s="62">
        <v>45623032</v>
      </c>
      <c r="H31" s="63">
        <f t="shared" si="1"/>
        <v>6038653</v>
      </c>
      <c r="I31" s="63">
        <v>62052632</v>
      </c>
      <c r="J31" s="28">
        <f t="shared" si="2"/>
        <v>120.52296352166043</v>
      </c>
      <c r="K31" s="29">
        <f t="shared" si="3"/>
        <v>15.255141428390223</v>
      </c>
      <c r="L31" s="30">
        <f t="shared" si="6"/>
        <v>-51.479163874880285</v>
      </c>
      <c r="M31" s="29">
        <f t="shared" si="7"/>
        <v>-26.82678037835442</v>
      </c>
      <c r="N31" s="5"/>
      <c r="O31" s="31"/>
    </row>
    <row r="32" spans="1:15" ht="17.25" thickBot="1">
      <c r="A32" s="6"/>
      <c r="B32" s="55" t="s">
        <v>37</v>
      </c>
      <c r="C32" s="79">
        <v>577484620</v>
      </c>
      <c r="D32" s="80">
        <v>440639742</v>
      </c>
      <c r="E32" s="81">
        <f t="shared" si="0"/>
        <v>-136844878</v>
      </c>
      <c r="F32" s="79">
        <v>625918791</v>
      </c>
      <c r="G32" s="80">
        <v>603408997</v>
      </c>
      <c r="H32" s="81">
        <f t="shared" si="1"/>
        <v>-22509794</v>
      </c>
      <c r="I32" s="81">
        <v>610710526</v>
      </c>
      <c r="J32" s="56">
        <f t="shared" si="2"/>
        <v>-23.696713862267018</v>
      </c>
      <c r="K32" s="57">
        <f t="shared" si="3"/>
        <v>-3.5962802720840505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26087129</v>
      </c>
      <c r="D7" s="62">
        <v>27560130</v>
      </c>
      <c r="E7" s="63">
        <f>($D7-$C7)</f>
        <v>1473001</v>
      </c>
      <c r="F7" s="61">
        <v>27942891</v>
      </c>
      <c r="G7" s="62">
        <v>28938137</v>
      </c>
      <c r="H7" s="63">
        <f>($G7-$F7)</f>
        <v>995246</v>
      </c>
      <c r="I7" s="63">
        <v>30385043</v>
      </c>
      <c r="J7" s="28">
        <f>IF($C7=0,0,($E7/$C7)*100)</f>
        <v>5.646466500778986</v>
      </c>
      <c r="K7" s="29">
        <f>IF($F7=0,0,($H7/$F7)*100)</f>
        <v>3.561714498331615</v>
      </c>
      <c r="L7" s="30">
        <f>IF($E$10=0,0,($E7/$E$10)*100)</f>
        <v>-31.514790653570955</v>
      </c>
      <c r="M7" s="29">
        <f>IF($H$10=0,0,($H7/$H$10)*100)</f>
        <v>-29.61804546005097</v>
      </c>
      <c r="N7" s="5"/>
      <c r="O7" s="31"/>
    </row>
    <row r="8" spans="1:15" ht="12.75">
      <c r="A8" s="2"/>
      <c r="B8" s="27" t="s">
        <v>16</v>
      </c>
      <c r="C8" s="61">
        <v>136603778</v>
      </c>
      <c r="D8" s="62">
        <v>120217322</v>
      </c>
      <c r="E8" s="63">
        <f>($D8-$C8)</f>
        <v>-16386456</v>
      </c>
      <c r="F8" s="61">
        <v>145865432</v>
      </c>
      <c r="G8" s="62">
        <v>126228188</v>
      </c>
      <c r="H8" s="63">
        <f>($G8-$F8)</f>
        <v>-19637244</v>
      </c>
      <c r="I8" s="63">
        <v>132539597</v>
      </c>
      <c r="J8" s="28">
        <f>IF($C8=0,0,($E8/$C8)*100)</f>
        <v>-11.995609667545212</v>
      </c>
      <c r="K8" s="29">
        <f>IF($F8=0,0,($H8/$F8)*100)</f>
        <v>-13.46257556074012</v>
      </c>
      <c r="L8" s="30">
        <f>IF($E$10=0,0,($E8/$E$10)*100)</f>
        <v>350.5874947769565</v>
      </c>
      <c r="M8" s="29">
        <f>IF($H$10=0,0,($H8/$H$10)*100)</f>
        <v>584.3949993289228</v>
      </c>
      <c r="N8" s="5"/>
      <c r="O8" s="31"/>
    </row>
    <row r="9" spans="1:15" ht="12.75">
      <c r="A9" s="2"/>
      <c r="B9" s="27" t="s">
        <v>17</v>
      </c>
      <c r="C9" s="61">
        <v>60137024</v>
      </c>
      <c r="D9" s="62">
        <v>70376480</v>
      </c>
      <c r="E9" s="63">
        <f aca="true" t="shared" si="0" ref="E9:E32">($D9-$C9)</f>
        <v>10239456</v>
      </c>
      <c r="F9" s="61">
        <v>58931725</v>
      </c>
      <c r="G9" s="62">
        <v>74213454</v>
      </c>
      <c r="H9" s="63">
        <f aca="true" t="shared" si="1" ref="H9:H32">($G9-$F9)</f>
        <v>15281729</v>
      </c>
      <c r="I9" s="63">
        <v>73670329</v>
      </c>
      <c r="J9" s="28">
        <f aca="true" t="shared" si="2" ref="J9:J32">IF($C9=0,0,($E9/$C9)*100)</f>
        <v>17.026875157639992</v>
      </c>
      <c r="K9" s="29">
        <f aca="true" t="shared" si="3" ref="K9:K32">IF($F9=0,0,($H9/$F9)*100)</f>
        <v>25.931243315888004</v>
      </c>
      <c r="L9" s="30">
        <f>IF($E$10=0,0,($E9/$E$10)*100)</f>
        <v>-219.07270412338556</v>
      </c>
      <c r="M9" s="29">
        <f>IF($H$10=0,0,($H9/$H$10)*100)</f>
        <v>-454.77695386887183</v>
      </c>
      <c r="N9" s="5"/>
      <c r="O9" s="31"/>
    </row>
    <row r="10" spans="1:15" ht="16.5">
      <c r="A10" s="6"/>
      <c r="B10" s="32" t="s">
        <v>18</v>
      </c>
      <c r="C10" s="64">
        <v>222827931</v>
      </c>
      <c r="D10" s="65">
        <v>218153932</v>
      </c>
      <c r="E10" s="66">
        <f t="shared" si="0"/>
        <v>-4673999</v>
      </c>
      <c r="F10" s="64">
        <v>232740048</v>
      </c>
      <c r="G10" s="65">
        <v>229379779</v>
      </c>
      <c r="H10" s="66">
        <f t="shared" si="1"/>
        <v>-3360269</v>
      </c>
      <c r="I10" s="66">
        <v>236594969</v>
      </c>
      <c r="J10" s="33">
        <f t="shared" si="2"/>
        <v>-2.0975821922432156</v>
      </c>
      <c r="K10" s="34">
        <f t="shared" si="3"/>
        <v>-1.4437863310915877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68779081</v>
      </c>
      <c r="D12" s="62">
        <v>73499122</v>
      </c>
      <c r="E12" s="63">
        <f t="shared" si="0"/>
        <v>4720041</v>
      </c>
      <c r="F12" s="61">
        <v>73345999</v>
      </c>
      <c r="G12" s="62">
        <v>66843611</v>
      </c>
      <c r="H12" s="63">
        <f t="shared" si="1"/>
        <v>-6502388</v>
      </c>
      <c r="I12" s="63">
        <v>68803576</v>
      </c>
      <c r="J12" s="28">
        <f t="shared" si="2"/>
        <v>6.862611322183848</v>
      </c>
      <c r="K12" s="29">
        <f t="shared" si="3"/>
        <v>-8.865361558440291</v>
      </c>
      <c r="L12" s="30">
        <f aca="true" t="shared" si="4" ref="L12:L17">IF($E$17=0,0,($E12/$E$17)*100)</f>
        <v>29.22921013080577</v>
      </c>
      <c r="M12" s="29">
        <f aca="true" t="shared" si="5" ref="M12:M17">IF($H$17=0,0,($H12/$H$17)*100)</f>
        <v>-103.13571275737384</v>
      </c>
      <c r="N12" s="5"/>
      <c r="O12" s="31"/>
    </row>
    <row r="13" spans="1:15" ht="12.75">
      <c r="A13" s="2"/>
      <c r="B13" s="27" t="s">
        <v>21</v>
      </c>
      <c r="C13" s="61">
        <v>6887386</v>
      </c>
      <c r="D13" s="62">
        <v>6712776</v>
      </c>
      <c r="E13" s="63">
        <f t="shared" si="0"/>
        <v>-174610</v>
      </c>
      <c r="F13" s="61">
        <v>7346196</v>
      </c>
      <c r="G13" s="62">
        <v>7212776</v>
      </c>
      <c r="H13" s="63">
        <f t="shared" si="1"/>
        <v>-133420</v>
      </c>
      <c r="I13" s="63">
        <v>7302776</v>
      </c>
      <c r="J13" s="28">
        <f t="shared" si="2"/>
        <v>-2.535214375962085</v>
      </c>
      <c r="K13" s="29">
        <f t="shared" si="3"/>
        <v>-1.816178060046315</v>
      </c>
      <c r="L13" s="30">
        <f t="shared" si="4"/>
        <v>-1.0812856034386134</v>
      </c>
      <c r="M13" s="29">
        <f t="shared" si="5"/>
        <v>-2.1162020470154683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58394881</v>
      </c>
      <c r="D15" s="62">
        <v>67000000</v>
      </c>
      <c r="E15" s="63">
        <f t="shared" si="0"/>
        <v>8605119</v>
      </c>
      <c r="F15" s="61">
        <v>63066471</v>
      </c>
      <c r="G15" s="62">
        <v>70350000</v>
      </c>
      <c r="H15" s="63">
        <f t="shared" si="1"/>
        <v>7283529</v>
      </c>
      <c r="I15" s="63">
        <v>73867500</v>
      </c>
      <c r="J15" s="28">
        <f t="shared" si="2"/>
        <v>14.736084486583678</v>
      </c>
      <c r="K15" s="29">
        <f t="shared" si="3"/>
        <v>11.548971877624165</v>
      </c>
      <c r="L15" s="30">
        <f t="shared" si="4"/>
        <v>53.287848866480026</v>
      </c>
      <c r="M15" s="29">
        <f t="shared" si="5"/>
        <v>115.52555073674506</v>
      </c>
      <c r="N15" s="5"/>
      <c r="O15" s="31"/>
    </row>
    <row r="16" spans="1:15" ht="12.75">
      <c r="A16" s="2"/>
      <c r="B16" s="27" t="s">
        <v>23</v>
      </c>
      <c r="C16" s="61">
        <v>108831788</v>
      </c>
      <c r="D16" s="62">
        <v>111829608</v>
      </c>
      <c r="E16" s="63">
        <f t="shared" si="0"/>
        <v>2997820</v>
      </c>
      <c r="F16" s="61">
        <v>111525197</v>
      </c>
      <c r="G16" s="62">
        <v>117182167</v>
      </c>
      <c r="H16" s="63">
        <f t="shared" si="1"/>
        <v>5656970</v>
      </c>
      <c r="I16" s="63">
        <v>126575683</v>
      </c>
      <c r="J16" s="40">
        <f t="shared" si="2"/>
        <v>2.754544471878014</v>
      </c>
      <c r="K16" s="29">
        <f t="shared" si="3"/>
        <v>5.072369430560163</v>
      </c>
      <c r="L16" s="30">
        <f t="shared" si="4"/>
        <v>18.56422660615282</v>
      </c>
      <c r="M16" s="29">
        <f t="shared" si="5"/>
        <v>89.72636406764424</v>
      </c>
      <c r="N16" s="5"/>
      <c r="O16" s="31"/>
    </row>
    <row r="17" spans="1:15" ht="16.5">
      <c r="A17" s="2"/>
      <c r="B17" s="32" t="s">
        <v>24</v>
      </c>
      <c r="C17" s="64">
        <v>242893136</v>
      </c>
      <c r="D17" s="65">
        <v>259041506</v>
      </c>
      <c r="E17" s="66">
        <f t="shared" si="0"/>
        <v>16148370</v>
      </c>
      <c r="F17" s="64">
        <v>255283863</v>
      </c>
      <c r="G17" s="65">
        <v>261588554</v>
      </c>
      <c r="H17" s="66">
        <f t="shared" si="1"/>
        <v>6304691</v>
      </c>
      <c r="I17" s="66">
        <v>276549535</v>
      </c>
      <c r="J17" s="41">
        <f t="shared" si="2"/>
        <v>6.6483434920944</v>
      </c>
      <c r="K17" s="34">
        <f t="shared" si="3"/>
        <v>2.4696786259458947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-20065205</v>
      </c>
      <c r="D18" s="71">
        <v>-40887574</v>
      </c>
      <c r="E18" s="72">
        <f t="shared" si="0"/>
        <v>-20822369</v>
      </c>
      <c r="F18" s="73">
        <v>-22543815</v>
      </c>
      <c r="G18" s="74">
        <v>-32208775</v>
      </c>
      <c r="H18" s="75">
        <f t="shared" si="1"/>
        <v>-9664960</v>
      </c>
      <c r="I18" s="75">
        <v>-39954566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15020000</v>
      </c>
      <c r="D23" s="62">
        <v>23020000</v>
      </c>
      <c r="E23" s="63">
        <f t="shared" si="0"/>
        <v>8000000</v>
      </c>
      <c r="F23" s="61">
        <v>15516000</v>
      </c>
      <c r="G23" s="62">
        <v>0</v>
      </c>
      <c r="H23" s="63">
        <f t="shared" si="1"/>
        <v>-15516000</v>
      </c>
      <c r="I23" s="63">
        <v>0</v>
      </c>
      <c r="J23" s="28">
        <f t="shared" si="2"/>
        <v>53.26231691078562</v>
      </c>
      <c r="K23" s="29">
        <f t="shared" si="3"/>
        <v>-100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15020000</v>
      </c>
      <c r="D25" s="65">
        <v>23020000</v>
      </c>
      <c r="E25" s="66">
        <f t="shared" si="0"/>
        <v>8000000</v>
      </c>
      <c r="F25" s="64">
        <v>15516000</v>
      </c>
      <c r="G25" s="65">
        <v>0</v>
      </c>
      <c r="H25" s="66">
        <f t="shared" si="1"/>
        <v>-15516000</v>
      </c>
      <c r="I25" s="66">
        <v>0</v>
      </c>
      <c r="J25" s="41">
        <f t="shared" si="2"/>
        <v>53.26231691078562</v>
      </c>
      <c r="K25" s="34">
        <f t="shared" si="3"/>
        <v>-100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10900000</v>
      </c>
      <c r="E28" s="63">
        <f t="shared" si="0"/>
        <v>10900000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136.25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15020000</v>
      </c>
      <c r="D30" s="62">
        <v>2850000</v>
      </c>
      <c r="E30" s="63">
        <f t="shared" si="0"/>
        <v>-12170000</v>
      </c>
      <c r="F30" s="61">
        <v>15516000</v>
      </c>
      <c r="G30" s="62">
        <v>0</v>
      </c>
      <c r="H30" s="63">
        <f t="shared" si="1"/>
        <v>-15516000</v>
      </c>
      <c r="I30" s="63">
        <v>0</v>
      </c>
      <c r="J30" s="28">
        <f t="shared" si="2"/>
        <v>-81.02529960053262</v>
      </c>
      <c r="K30" s="29">
        <f t="shared" si="3"/>
        <v>-100</v>
      </c>
      <c r="L30" s="30">
        <f t="shared" si="6"/>
        <v>-152.125</v>
      </c>
      <c r="M30" s="29">
        <f t="shared" si="7"/>
        <v>100</v>
      </c>
      <c r="N30" s="5"/>
      <c r="O30" s="31"/>
    </row>
    <row r="31" spans="1:15" ht="12.75">
      <c r="A31" s="6"/>
      <c r="B31" s="27" t="s">
        <v>30</v>
      </c>
      <c r="C31" s="61"/>
      <c r="D31" s="62">
        <v>9270000</v>
      </c>
      <c r="E31" s="63">
        <f t="shared" si="0"/>
        <v>9270000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115.875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15020000</v>
      </c>
      <c r="D32" s="80">
        <v>23020000</v>
      </c>
      <c r="E32" s="81">
        <f t="shared" si="0"/>
        <v>8000000</v>
      </c>
      <c r="F32" s="79">
        <v>15516000</v>
      </c>
      <c r="G32" s="80">
        <v>0</v>
      </c>
      <c r="H32" s="81">
        <f t="shared" si="1"/>
        <v>-15516000</v>
      </c>
      <c r="I32" s="81">
        <v>0</v>
      </c>
      <c r="J32" s="56">
        <f t="shared" si="2"/>
        <v>53.26231691078562</v>
      </c>
      <c r="K32" s="57">
        <f t="shared" si="3"/>
        <v>-100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3295830</v>
      </c>
      <c r="D7" s="62">
        <v>3576470</v>
      </c>
      <c r="E7" s="63">
        <f>($D7-$C7)</f>
        <v>280640</v>
      </c>
      <c r="F7" s="61">
        <v>3463580</v>
      </c>
      <c r="G7" s="62">
        <v>3791060</v>
      </c>
      <c r="H7" s="63">
        <f>($G7-$F7)</f>
        <v>327480</v>
      </c>
      <c r="I7" s="63">
        <v>4018529</v>
      </c>
      <c r="J7" s="28">
        <f>IF($C7=0,0,($E7/$C7)*100)</f>
        <v>8.515002290773491</v>
      </c>
      <c r="K7" s="29">
        <f>IF($F7=0,0,($H7/$F7)*100)</f>
        <v>9.45495700979911</v>
      </c>
      <c r="L7" s="30">
        <f>IF($E$10=0,0,($E7/$E$10)*100)</f>
        <v>-5.993634326370731</v>
      </c>
      <c r="M7" s="29">
        <f>IF($H$10=0,0,($H7/$H$10)*100)</f>
        <v>-4.75296497903125</v>
      </c>
      <c r="N7" s="5"/>
      <c r="O7" s="31"/>
    </row>
    <row r="8" spans="1:15" ht="12.75">
      <c r="A8" s="2"/>
      <c r="B8" s="27" t="s">
        <v>16</v>
      </c>
      <c r="C8" s="61">
        <v>20772582</v>
      </c>
      <c r="D8" s="62">
        <v>12754902</v>
      </c>
      <c r="E8" s="63">
        <f>($D8-$C8)</f>
        <v>-8017680</v>
      </c>
      <c r="F8" s="61">
        <v>22371063</v>
      </c>
      <c r="G8" s="62">
        <v>12819641</v>
      </c>
      <c r="H8" s="63">
        <f>($G8-$F8)</f>
        <v>-9551422</v>
      </c>
      <c r="I8" s="63">
        <v>13588815</v>
      </c>
      <c r="J8" s="28">
        <f>IF($C8=0,0,($E8/$C8)*100)</f>
        <v>-38.59741653685613</v>
      </c>
      <c r="K8" s="29">
        <f>IF($F8=0,0,($H8/$F8)*100)</f>
        <v>-42.6954320409361</v>
      </c>
      <c r="L8" s="30">
        <f>IF($E$10=0,0,($E8/$E$10)*100)</f>
        <v>171.23375878654534</v>
      </c>
      <c r="M8" s="29">
        <f>IF($H$10=0,0,($H8/$H$10)*100)</f>
        <v>138.62701314873772</v>
      </c>
      <c r="N8" s="5"/>
      <c r="O8" s="31"/>
    </row>
    <row r="9" spans="1:15" ht="12.75">
      <c r="A9" s="2"/>
      <c r="B9" s="27" t="s">
        <v>17</v>
      </c>
      <c r="C9" s="61">
        <v>79403231</v>
      </c>
      <c r="D9" s="62">
        <v>82457970</v>
      </c>
      <c r="E9" s="63">
        <f aca="true" t="shared" si="0" ref="E9:E32">($D9-$C9)</f>
        <v>3054739</v>
      </c>
      <c r="F9" s="61">
        <v>80194521</v>
      </c>
      <c r="G9" s="62">
        <v>82528448</v>
      </c>
      <c r="H9" s="63">
        <f aca="true" t="shared" si="1" ref="H9:H32">($G9-$F9)</f>
        <v>2333927</v>
      </c>
      <c r="I9" s="63">
        <v>82665231</v>
      </c>
      <c r="J9" s="28">
        <f aca="true" t="shared" si="2" ref="J9:J32">IF($C9=0,0,($E9/$C9)*100)</f>
        <v>3.847121787777125</v>
      </c>
      <c r="K9" s="29">
        <f aca="true" t="shared" si="3" ref="K9:K32">IF($F9=0,0,($H9/$F9)*100)</f>
        <v>2.9103322407773966</v>
      </c>
      <c r="L9" s="30">
        <f>IF($E$10=0,0,($E9/$E$10)*100)</f>
        <v>-65.2401244601746</v>
      </c>
      <c r="M9" s="29">
        <f>IF($H$10=0,0,($H9/$H$10)*100)</f>
        <v>-33.87404816970645</v>
      </c>
      <c r="N9" s="5"/>
      <c r="O9" s="31"/>
    </row>
    <row r="10" spans="1:15" ht="16.5">
      <c r="A10" s="6"/>
      <c r="B10" s="32" t="s">
        <v>18</v>
      </c>
      <c r="C10" s="64">
        <v>103471643</v>
      </c>
      <c r="D10" s="65">
        <v>98789342</v>
      </c>
      <c r="E10" s="66">
        <f t="shared" si="0"/>
        <v>-4682301</v>
      </c>
      <c r="F10" s="64">
        <v>106029164</v>
      </c>
      <c r="G10" s="65">
        <v>99139149</v>
      </c>
      <c r="H10" s="66">
        <f t="shared" si="1"/>
        <v>-6890015</v>
      </c>
      <c r="I10" s="66">
        <v>100272575</v>
      </c>
      <c r="J10" s="33">
        <f t="shared" si="2"/>
        <v>-4.525202136782538</v>
      </c>
      <c r="K10" s="34">
        <f t="shared" si="3"/>
        <v>-6.498226280459969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29192484</v>
      </c>
      <c r="D12" s="62">
        <v>27775748</v>
      </c>
      <c r="E12" s="63">
        <f t="shared" si="0"/>
        <v>-1416736</v>
      </c>
      <c r="F12" s="61">
        <v>31790614</v>
      </c>
      <c r="G12" s="62">
        <v>29363748</v>
      </c>
      <c r="H12" s="63">
        <f t="shared" si="1"/>
        <v>-2426866</v>
      </c>
      <c r="I12" s="63">
        <v>31029296</v>
      </c>
      <c r="J12" s="28">
        <f t="shared" si="2"/>
        <v>-4.85308478716645</v>
      </c>
      <c r="K12" s="29">
        <f t="shared" si="3"/>
        <v>-7.633907291001048</v>
      </c>
      <c r="L12" s="30">
        <f aca="true" t="shared" si="4" ref="L12:L17">IF($E$17=0,0,($E12/$E$17)*100)</f>
        <v>7.0793141869409135</v>
      </c>
      <c r="M12" s="29">
        <f aca="true" t="shared" si="5" ref="M12:M17">IF($H$17=0,0,($H12/$H$17)*100)</f>
        <v>23.280860090613302</v>
      </c>
      <c r="N12" s="5"/>
      <c r="O12" s="31"/>
    </row>
    <row r="13" spans="1:15" ht="12.75">
      <c r="A13" s="2"/>
      <c r="B13" s="27" t="s">
        <v>21</v>
      </c>
      <c r="C13" s="61">
        <v>6706536</v>
      </c>
      <c r="D13" s="62">
        <v>1450000</v>
      </c>
      <c r="E13" s="63">
        <f t="shared" si="0"/>
        <v>-5256536</v>
      </c>
      <c r="F13" s="61">
        <v>6342465</v>
      </c>
      <c r="G13" s="62">
        <v>1743000</v>
      </c>
      <c r="H13" s="63">
        <f t="shared" si="1"/>
        <v>-4599465</v>
      </c>
      <c r="I13" s="63">
        <v>1869780</v>
      </c>
      <c r="J13" s="28">
        <f t="shared" si="2"/>
        <v>-78.37930043169827</v>
      </c>
      <c r="K13" s="29">
        <f t="shared" si="3"/>
        <v>-72.51857124950631</v>
      </c>
      <c r="L13" s="30">
        <f t="shared" si="4"/>
        <v>26.266481460883075</v>
      </c>
      <c r="M13" s="29">
        <f t="shared" si="5"/>
        <v>44.12254370726391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10566204</v>
      </c>
      <c r="D15" s="62">
        <v>162220</v>
      </c>
      <c r="E15" s="63">
        <f t="shared" si="0"/>
        <v>-10403984</v>
      </c>
      <c r="F15" s="61">
        <v>11417840</v>
      </c>
      <c r="G15" s="62">
        <v>12391060</v>
      </c>
      <c r="H15" s="63">
        <f t="shared" si="1"/>
        <v>973220</v>
      </c>
      <c r="I15" s="63">
        <v>13867670</v>
      </c>
      <c r="J15" s="28">
        <f t="shared" si="2"/>
        <v>-98.46472773003437</v>
      </c>
      <c r="K15" s="29">
        <f t="shared" si="3"/>
        <v>8.523678734331536</v>
      </c>
      <c r="L15" s="30">
        <f t="shared" si="4"/>
        <v>51.98785908730086</v>
      </c>
      <c r="M15" s="29">
        <f t="shared" si="5"/>
        <v>-9.336073214337619</v>
      </c>
      <c r="N15" s="5"/>
      <c r="O15" s="31"/>
    </row>
    <row r="16" spans="1:15" ht="12.75">
      <c r="A16" s="2"/>
      <c r="B16" s="27" t="s">
        <v>23</v>
      </c>
      <c r="C16" s="61">
        <v>60571531</v>
      </c>
      <c r="D16" s="62">
        <v>57636453</v>
      </c>
      <c r="E16" s="63">
        <f t="shared" si="0"/>
        <v>-2935078</v>
      </c>
      <c r="F16" s="61">
        <v>62275785</v>
      </c>
      <c r="G16" s="62">
        <v>57904599</v>
      </c>
      <c r="H16" s="63">
        <f t="shared" si="1"/>
        <v>-4371186</v>
      </c>
      <c r="I16" s="63">
        <v>59887705</v>
      </c>
      <c r="J16" s="40">
        <f t="shared" si="2"/>
        <v>-4.845639447350274</v>
      </c>
      <c r="K16" s="29">
        <f t="shared" si="3"/>
        <v>-7.019078121616612</v>
      </c>
      <c r="L16" s="30">
        <f t="shared" si="4"/>
        <v>14.666345264875153</v>
      </c>
      <c r="M16" s="29">
        <f t="shared" si="5"/>
        <v>41.93266941646041</v>
      </c>
      <c r="N16" s="5"/>
      <c r="O16" s="31"/>
    </row>
    <row r="17" spans="1:15" ht="16.5">
      <c r="A17" s="2"/>
      <c r="B17" s="32" t="s">
        <v>24</v>
      </c>
      <c r="C17" s="64">
        <v>107036755</v>
      </c>
      <c r="D17" s="65">
        <v>87024421</v>
      </c>
      <c r="E17" s="66">
        <f t="shared" si="0"/>
        <v>-20012334</v>
      </c>
      <c r="F17" s="64">
        <v>111826704</v>
      </c>
      <c r="G17" s="65">
        <v>101402407</v>
      </c>
      <c r="H17" s="66">
        <f t="shared" si="1"/>
        <v>-10424297</v>
      </c>
      <c r="I17" s="66">
        <v>106654451</v>
      </c>
      <c r="J17" s="41">
        <f t="shared" si="2"/>
        <v>-18.696693486270206</v>
      </c>
      <c r="K17" s="34">
        <f t="shared" si="3"/>
        <v>-9.32183157253745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-3565112</v>
      </c>
      <c r="D18" s="71">
        <v>11764921</v>
      </c>
      <c r="E18" s="72">
        <f t="shared" si="0"/>
        <v>15330033</v>
      </c>
      <c r="F18" s="73">
        <v>-5797540</v>
      </c>
      <c r="G18" s="74">
        <v>-2263258</v>
      </c>
      <c r="H18" s="75">
        <f t="shared" si="1"/>
        <v>3534282</v>
      </c>
      <c r="I18" s="75">
        <v>-6381876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11463450</v>
      </c>
      <c r="D23" s="62">
        <v>12057350</v>
      </c>
      <c r="E23" s="63">
        <f t="shared" si="0"/>
        <v>593900</v>
      </c>
      <c r="F23" s="61">
        <v>12490600</v>
      </c>
      <c r="G23" s="62">
        <v>12373750</v>
      </c>
      <c r="H23" s="63">
        <f t="shared" si="1"/>
        <v>-116850</v>
      </c>
      <c r="I23" s="63">
        <v>12846850</v>
      </c>
      <c r="J23" s="28">
        <f t="shared" si="2"/>
        <v>5.180813803872307</v>
      </c>
      <c r="K23" s="29">
        <f t="shared" si="3"/>
        <v>-0.9355034986309706</v>
      </c>
      <c r="L23" s="30">
        <f>IF($E$25=0,0,($E23/$E$25)*100)</f>
        <v>-28.86484700027217</v>
      </c>
      <c r="M23" s="29">
        <f>IF($H$25=0,0,($H23/$H$25)*100)</f>
        <v>6.121166086068257</v>
      </c>
      <c r="N23" s="5"/>
      <c r="O23" s="31"/>
    </row>
    <row r="24" spans="1:15" ht="12.75">
      <c r="A24" s="6"/>
      <c r="B24" s="27" t="s">
        <v>30</v>
      </c>
      <c r="C24" s="61">
        <v>2795000</v>
      </c>
      <c r="D24" s="62">
        <v>143580</v>
      </c>
      <c r="E24" s="63">
        <f t="shared" si="0"/>
        <v>-2651420</v>
      </c>
      <c r="F24" s="61">
        <v>1945000</v>
      </c>
      <c r="G24" s="62">
        <v>152900</v>
      </c>
      <c r="H24" s="63">
        <f t="shared" si="1"/>
        <v>-1792100</v>
      </c>
      <c r="I24" s="63">
        <v>162710</v>
      </c>
      <c r="J24" s="28">
        <f t="shared" si="2"/>
        <v>-94.86296958855098</v>
      </c>
      <c r="K24" s="29">
        <f t="shared" si="3"/>
        <v>-92.1388174807198</v>
      </c>
      <c r="L24" s="30">
        <f>IF($E$25=0,0,($E24/$E$25)*100)</f>
        <v>128.86484700027216</v>
      </c>
      <c r="M24" s="29">
        <f>IF($H$25=0,0,($H24/$H$25)*100)</f>
        <v>93.87883391393174</v>
      </c>
      <c r="N24" s="5"/>
      <c r="O24" s="31"/>
    </row>
    <row r="25" spans="1:15" ht="16.5">
      <c r="A25" s="6"/>
      <c r="B25" s="32" t="s">
        <v>31</v>
      </c>
      <c r="C25" s="64">
        <v>14258450</v>
      </c>
      <c r="D25" s="65">
        <v>12200930</v>
      </c>
      <c r="E25" s="66">
        <f t="shared" si="0"/>
        <v>-2057520</v>
      </c>
      <c r="F25" s="64">
        <v>14435600</v>
      </c>
      <c r="G25" s="65">
        <v>12526650</v>
      </c>
      <c r="H25" s="66">
        <f t="shared" si="1"/>
        <v>-1908950</v>
      </c>
      <c r="I25" s="66">
        <v>13009560</v>
      </c>
      <c r="J25" s="41">
        <f t="shared" si="2"/>
        <v>-14.43017999852719</v>
      </c>
      <c r="K25" s="34">
        <f t="shared" si="3"/>
        <v>-13.223904790933524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5713450</v>
      </c>
      <c r="D30" s="62">
        <v>6307350</v>
      </c>
      <c r="E30" s="63">
        <f t="shared" si="0"/>
        <v>593900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10.39477023514689</v>
      </c>
      <c r="K30" s="29">
        <f t="shared" si="3"/>
        <v>0</v>
      </c>
      <c r="L30" s="30">
        <f t="shared" si="6"/>
        <v>-28.86484700027217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8545000</v>
      </c>
      <c r="D31" s="62">
        <v>5893580</v>
      </c>
      <c r="E31" s="63">
        <f t="shared" si="0"/>
        <v>-2651420</v>
      </c>
      <c r="F31" s="61">
        <v>14435600</v>
      </c>
      <c r="G31" s="62">
        <v>12526650</v>
      </c>
      <c r="H31" s="63">
        <f t="shared" si="1"/>
        <v>-1908950</v>
      </c>
      <c r="I31" s="63">
        <v>13009560</v>
      </c>
      <c r="J31" s="28">
        <f t="shared" si="2"/>
        <v>-31.028905792861323</v>
      </c>
      <c r="K31" s="29">
        <f t="shared" si="3"/>
        <v>-13.223904790933524</v>
      </c>
      <c r="L31" s="30">
        <f t="shared" si="6"/>
        <v>128.86484700027216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14258450</v>
      </c>
      <c r="D32" s="80">
        <v>12200930</v>
      </c>
      <c r="E32" s="81">
        <f t="shared" si="0"/>
        <v>-2057520</v>
      </c>
      <c r="F32" s="79">
        <v>14435600</v>
      </c>
      <c r="G32" s="80">
        <v>12526650</v>
      </c>
      <c r="H32" s="81">
        <f t="shared" si="1"/>
        <v>-1908950</v>
      </c>
      <c r="I32" s="81">
        <v>13009560</v>
      </c>
      <c r="J32" s="56">
        <f t="shared" si="2"/>
        <v>-14.43017999852719</v>
      </c>
      <c r="K32" s="57">
        <f t="shared" si="3"/>
        <v>-13.223904790933524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5988957</v>
      </c>
      <c r="D7" s="62">
        <v>6000256</v>
      </c>
      <c r="E7" s="63">
        <f>($D7-$C7)</f>
        <v>11299</v>
      </c>
      <c r="F7" s="61">
        <v>6348294</v>
      </c>
      <c r="G7" s="62">
        <v>6348271</v>
      </c>
      <c r="H7" s="63">
        <f>($G7-$F7)</f>
        <v>-23</v>
      </c>
      <c r="I7" s="63">
        <v>6697426</v>
      </c>
      <c r="J7" s="28">
        <f>IF($C7=0,0,($E7/$C7)*100)</f>
        <v>0.188663902579364</v>
      </c>
      <c r="K7" s="29">
        <f>IF($F7=0,0,($H7/$F7)*100)</f>
        <v>-0.00036230206099465464</v>
      </c>
      <c r="L7" s="30">
        <f>IF($E$10=0,0,($E7/$E$10)*100)</f>
        <v>-0.10419801144933172</v>
      </c>
      <c r="M7" s="29">
        <f>IF($H$10=0,0,($H7/$H$10)*100)</f>
        <v>8.167362756790318E-05</v>
      </c>
      <c r="N7" s="5"/>
      <c r="O7" s="31"/>
    </row>
    <row r="8" spans="1:15" ht="12.75">
      <c r="A8" s="2"/>
      <c r="B8" s="27" t="s">
        <v>16</v>
      </c>
      <c r="C8" s="61">
        <v>15492318</v>
      </c>
      <c r="D8" s="62">
        <v>9009812</v>
      </c>
      <c r="E8" s="63">
        <f>($D8-$C8)</f>
        <v>-6482506</v>
      </c>
      <c r="F8" s="61">
        <v>16422357</v>
      </c>
      <c r="G8" s="62">
        <v>9538399</v>
      </c>
      <c r="H8" s="63">
        <f>($G8-$F8)</f>
        <v>-6883958</v>
      </c>
      <c r="I8" s="63">
        <v>10078962</v>
      </c>
      <c r="J8" s="28">
        <f>IF($C8=0,0,($E8/$C8)*100)</f>
        <v>-41.843357462711516</v>
      </c>
      <c r="K8" s="29">
        <f>IF($F8=0,0,($H8/$F8)*100)</f>
        <v>-41.91820942633265</v>
      </c>
      <c r="L8" s="30">
        <f>IF($E$10=0,0,($E8/$E$10)*100)</f>
        <v>59.780886309262904</v>
      </c>
      <c r="M8" s="29">
        <f>IF($H$10=0,0,($H8/$H$10)*100)</f>
        <v>24.44512269065599</v>
      </c>
      <c r="N8" s="5"/>
      <c r="O8" s="31"/>
    </row>
    <row r="9" spans="1:15" ht="12.75">
      <c r="A9" s="2"/>
      <c r="B9" s="27" t="s">
        <v>17</v>
      </c>
      <c r="C9" s="61">
        <v>44902263</v>
      </c>
      <c r="D9" s="62">
        <v>40529693</v>
      </c>
      <c r="E9" s="63">
        <f aca="true" t="shared" si="0" ref="E9:E32">($D9-$C9)</f>
        <v>-4372570</v>
      </c>
      <c r="F9" s="61">
        <v>47679973</v>
      </c>
      <c r="G9" s="62">
        <v>26403089</v>
      </c>
      <c r="H9" s="63">
        <f aca="true" t="shared" si="1" ref="H9:H32">($G9-$F9)</f>
        <v>-21276884</v>
      </c>
      <c r="I9" s="63">
        <v>27127204</v>
      </c>
      <c r="J9" s="28">
        <f aca="true" t="shared" si="2" ref="J9:J32">IF($C9=0,0,($E9/$C9)*100)</f>
        <v>-9.737972449183687</v>
      </c>
      <c r="K9" s="29">
        <f aca="true" t="shared" si="3" ref="K9:K32">IF($F9=0,0,($H9/$F9)*100)</f>
        <v>-44.62436251799052</v>
      </c>
      <c r="L9" s="30">
        <f>IF($E$10=0,0,($E9/$E$10)*100)</f>
        <v>40.32331170218642</v>
      </c>
      <c r="M9" s="29">
        <f>IF($H$10=0,0,($H9/$H$10)*100)</f>
        <v>75.55479563571645</v>
      </c>
      <c r="N9" s="5"/>
      <c r="O9" s="31"/>
    </row>
    <row r="10" spans="1:15" ht="16.5">
      <c r="A10" s="6"/>
      <c r="B10" s="32" t="s">
        <v>18</v>
      </c>
      <c r="C10" s="64">
        <v>66383538</v>
      </c>
      <c r="D10" s="65">
        <v>55539761</v>
      </c>
      <c r="E10" s="66">
        <f t="shared" si="0"/>
        <v>-10843777</v>
      </c>
      <c r="F10" s="64">
        <v>70450624</v>
      </c>
      <c r="G10" s="65">
        <v>42289759</v>
      </c>
      <c r="H10" s="66">
        <f t="shared" si="1"/>
        <v>-28160865</v>
      </c>
      <c r="I10" s="66">
        <v>43903592</v>
      </c>
      <c r="J10" s="33">
        <f t="shared" si="2"/>
        <v>-16.335039268319807</v>
      </c>
      <c r="K10" s="34">
        <f t="shared" si="3"/>
        <v>-39.97248484271765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27865747</v>
      </c>
      <c r="D12" s="62">
        <v>28117213</v>
      </c>
      <c r="E12" s="63">
        <f t="shared" si="0"/>
        <v>251466</v>
      </c>
      <c r="F12" s="61">
        <v>29537694</v>
      </c>
      <c r="G12" s="62">
        <v>24683945</v>
      </c>
      <c r="H12" s="63">
        <f t="shared" si="1"/>
        <v>-4853749</v>
      </c>
      <c r="I12" s="63">
        <v>26059852</v>
      </c>
      <c r="J12" s="28">
        <f t="shared" si="2"/>
        <v>0.9024197341632363</v>
      </c>
      <c r="K12" s="29">
        <f t="shared" si="3"/>
        <v>-16.43238974579397</v>
      </c>
      <c r="L12" s="30">
        <f aca="true" t="shared" si="4" ref="L12:L17">IF($E$17=0,0,($E12/$E$17)*100)</f>
        <v>-4.931477513540354</v>
      </c>
      <c r="M12" s="29">
        <f aca="true" t="shared" si="5" ref="M12:M17">IF($H$17=0,0,($H12/$H$17)*100)</f>
        <v>94.33852137809002</v>
      </c>
      <c r="N12" s="5"/>
      <c r="O12" s="31"/>
    </row>
    <row r="13" spans="1:15" ht="12.75">
      <c r="A13" s="2"/>
      <c r="B13" s="27" t="s">
        <v>21</v>
      </c>
      <c r="C13" s="61">
        <v>13728267</v>
      </c>
      <c r="D13" s="62">
        <v>6828717</v>
      </c>
      <c r="E13" s="63">
        <f t="shared" si="0"/>
        <v>-6899550</v>
      </c>
      <c r="F13" s="61">
        <v>14551963</v>
      </c>
      <c r="G13" s="62">
        <v>7230288</v>
      </c>
      <c r="H13" s="63">
        <f t="shared" si="1"/>
        <v>-7321675</v>
      </c>
      <c r="I13" s="63">
        <v>7642540</v>
      </c>
      <c r="J13" s="28">
        <f t="shared" si="2"/>
        <v>-50.25798230759935</v>
      </c>
      <c r="K13" s="29">
        <f t="shared" si="3"/>
        <v>-50.31400231020379</v>
      </c>
      <c r="L13" s="30">
        <f t="shared" si="4"/>
        <v>135.30646559991152</v>
      </c>
      <c r="M13" s="29">
        <f t="shared" si="5"/>
        <v>142.30566795088237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6662100</v>
      </c>
      <c r="D15" s="62">
        <v>7082880</v>
      </c>
      <c r="E15" s="63">
        <f t="shared" si="0"/>
        <v>420780</v>
      </c>
      <c r="F15" s="61">
        <v>7061826</v>
      </c>
      <c r="G15" s="62">
        <v>7493687</v>
      </c>
      <c r="H15" s="63">
        <f t="shared" si="1"/>
        <v>431861</v>
      </c>
      <c r="I15" s="63">
        <v>7905840</v>
      </c>
      <c r="J15" s="28">
        <f t="shared" si="2"/>
        <v>6.316026478137523</v>
      </c>
      <c r="K15" s="29">
        <f t="shared" si="3"/>
        <v>6.115429635337943</v>
      </c>
      <c r="L15" s="30">
        <f t="shared" si="4"/>
        <v>-8.251879411719717</v>
      </c>
      <c r="M15" s="29">
        <f t="shared" si="5"/>
        <v>-8.39374433677212</v>
      </c>
      <c r="N15" s="5"/>
      <c r="O15" s="31"/>
    </row>
    <row r="16" spans="1:15" ht="12.75">
      <c r="A16" s="2"/>
      <c r="B16" s="27" t="s">
        <v>23</v>
      </c>
      <c r="C16" s="61">
        <v>25641187</v>
      </c>
      <c r="D16" s="62">
        <v>26769289</v>
      </c>
      <c r="E16" s="63">
        <f t="shared" si="0"/>
        <v>1128102</v>
      </c>
      <c r="F16" s="61">
        <v>27060110</v>
      </c>
      <c r="G16" s="62">
        <v>33658639</v>
      </c>
      <c r="H16" s="63">
        <f t="shared" si="1"/>
        <v>6598529</v>
      </c>
      <c r="I16" s="63">
        <v>34721469</v>
      </c>
      <c r="J16" s="40">
        <f t="shared" si="2"/>
        <v>4.399570113505276</v>
      </c>
      <c r="K16" s="29">
        <f t="shared" si="3"/>
        <v>24.38470870960983</v>
      </c>
      <c r="L16" s="30">
        <f t="shared" si="4"/>
        <v>-22.123108674651444</v>
      </c>
      <c r="M16" s="29">
        <f t="shared" si="5"/>
        <v>-128.25044499220024</v>
      </c>
      <c r="N16" s="5"/>
      <c r="O16" s="31"/>
    </row>
    <row r="17" spans="1:15" ht="16.5">
      <c r="A17" s="2"/>
      <c r="B17" s="32" t="s">
        <v>24</v>
      </c>
      <c r="C17" s="64">
        <v>73897301</v>
      </c>
      <c r="D17" s="65">
        <v>68798099</v>
      </c>
      <c r="E17" s="66">
        <f t="shared" si="0"/>
        <v>-5099202</v>
      </c>
      <c r="F17" s="64">
        <v>78211593</v>
      </c>
      <c r="G17" s="65">
        <v>73066559</v>
      </c>
      <c r="H17" s="66">
        <f t="shared" si="1"/>
        <v>-5145034</v>
      </c>
      <c r="I17" s="66">
        <v>76329701</v>
      </c>
      <c r="J17" s="41">
        <f t="shared" si="2"/>
        <v>-6.900390042662045</v>
      </c>
      <c r="K17" s="34">
        <f t="shared" si="3"/>
        <v>-6.578352137642818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-7513763</v>
      </c>
      <c r="D18" s="71">
        <v>-13258338</v>
      </c>
      <c r="E18" s="72">
        <f t="shared" si="0"/>
        <v>-5744575</v>
      </c>
      <c r="F18" s="73">
        <v>-7760969</v>
      </c>
      <c r="G18" s="74">
        <v>-30776800</v>
      </c>
      <c r="H18" s="75">
        <f t="shared" si="1"/>
        <v>-23015831</v>
      </c>
      <c r="I18" s="75">
        <v>-32426109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8891891</v>
      </c>
      <c r="D23" s="62">
        <v>8850200</v>
      </c>
      <c r="E23" s="63">
        <f t="shared" si="0"/>
        <v>-41691</v>
      </c>
      <c r="F23" s="61">
        <v>9091784</v>
      </c>
      <c r="G23" s="62">
        <v>0</v>
      </c>
      <c r="H23" s="63">
        <f t="shared" si="1"/>
        <v>-9091784</v>
      </c>
      <c r="I23" s="63">
        <v>0</v>
      </c>
      <c r="J23" s="28">
        <f t="shared" si="2"/>
        <v>-0.46886539657312487</v>
      </c>
      <c r="K23" s="29">
        <f t="shared" si="3"/>
        <v>-100</v>
      </c>
      <c r="L23" s="30">
        <f>IF($E$25=0,0,($E23/$E$25)*100)</f>
        <v>0.6862240493292563</v>
      </c>
      <c r="M23" s="29">
        <f>IF($H$25=0,0,($H23/$H$25)*100)</f>
        <v>56.819750744605145</v>
      </c>
      <c r="N23" s="5"/>
      <c r="O23" s="31"/>
    </row>
    <row r="24" spans="1:15" ht="12.75">
      <c r="A24" s="6"/>
      <c r="B24" s="27" t="s">
        <v>30</v>
      </c>
      <c r="C24" s="61">
        <v>6533730</v>
      </c>
      <c r="D24" s="62">
        <v>500000</v>
      </c>
      <c r="E24" s="63">
        <f t="shared" si="0"/>
        <v>-6033730</v>
      </c>
      <c r="F24" s="61">
        <v>6909314</v>
      </c>
      <c r="G24" s="62">
        <v>0</v>
      </c>
      <c r="H24" s="63">
        <f t="shared" si="1"/>
        <v>-6909314</v>
      </c>
      <c r="I24" s="63">
        <v>0</v>
      </c>
      <c r="J24" s="28">
        <f t="shared" si="2"/>
        <v>-92.3474033974468</v>
      </c>
      <c r="K24" s="29">
        <f t="shared" si="3"/>
        <v>-100</v>
      </c>
      <c r="L24" s="30">
        <f>IF($E$25=0,0,($E24/$E$25)*100)</f>
        <v>99.31377595067075</v>
      </c>
      <c r="M24" s="29">
        <f>IF($H$25=0,0,($H24/$H$25)*100)</f>
        <v>43.18024925539485</v>
      </c>
      <c r="N24" s="5"/>
      <c r="O24" s="31"/>
    </row>
    <row r="25" spans="1:15" ht="16.5">
      <c r="A25" s="6"/>
      <c r="B25" s="32" t="s">
        <v>31</v>
      </c>
      <c r="C25" s="64">
        <v>15425621</v>
      </c>
      <c r="D25" s="65">
        <v>9350200</v>
      </c>
      <c r="E25" s="66">
        <f t="shared" si="0"/>
        <v>-6075421</v>
      </c>
      <c r="F25" s="64">
        <v>16001098</v>
      </c>
      <c r="G25" s="65">
        <v>0</v>
      </c>
      <c r="H25" s="66">
        <f t="shared" si="1"/>
        <v>-16001098</v>
      </c>
      <c r="I25" s="66">
        <v>0</v>
      </c>
      <c r="J25" s="41">
        <f t="shared" si="2"/>
        <v>-39.38526040539956</v>
      </c>
      <c r="K25" s="34">
        <f t="shared" si="3"/>
        <v>-100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3233000</v>
      </c>
      <c r="D27" s="62">
        <v>0</v>
      </c>
      <c r="E27" s="63">
        <f t="shared" si="0"/>
        <v>-3233000</v>
      </c>
      <c r="F27" s="61">
        <v>3427600</v>
      </c>
      <c r="G27" s="62">
        <v>0</v>
      </c>
      <c r="H27" s="63">
        <f t="shared" si="1"/>
        <v>-3427600</v>
      </c>
      <c r="I27" s="63">
        <v>0</v>
      </c>
      <c r="J27" s="28">
        <f t="shared" si="2"/>
        <v>-100</v>
      </c>
      <c r="K27" s="29">
        <f t="shared" si="3"/>
        <v>-100</v>
      </c>
      <c r="L27" s="30">
        <f aca="true" t="shared" si="6" ref="L27:L32">IF($E$32=0,0,($E27/$E$32)*100)</f>
        <v>53.21441921473426</v>
      </c>
      <c r="M27" s="29">
        <f aca="true" t="shared" si="7" ref="M27:M32">IF($H$32=0,0,($H27/$H$32)*100)</f>
        <v>21.421029981817497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5784739</v>
      </c>
      <c r="D30" s="62">
        <v>6750200</v>
      </c>
      <c r="E30" s="63">
        <f t="shared" si="0"/>
        <v>965461</v>
      </c>
      <c r="F30" s="61">
        <v>5668863</v>
      </c>
      <c r="G30" s="62">
        <v>0</v>
      </c>
      <c r="H30" s="63">
        <f t="shared" si="1"/>
        <v>-5668863</v>
      </c>
      <c r="I30" s="63">
        <v>0</v>
      </c>
      <c r="J30" s="28">
        <f t="shared" si="2"/>
        <v>16.689793610394524</v>
      </c>
      <c r="K30" s="29">
        <f t="shared" si="3"/>
        <v>-100</v>
      </c>
      <c r="L30" s="30">
        <f t="shared" si="6"/>
        <v>-15.89126086899986</v>
      </c>
      <c r="M30" s="29">
        <f t="shared" si="7"/>
        <v>35.427962506073015</v>
      </c>
      <c r="N30" s="5"/>
      <c r="O30" s="31"/>
    </row>
    <row r="31" spans="1:15" ht="12.75">
      <c r="A31" s="6"/>
      <c r="B31" s="27" t="s">
        <v>30</v>
      </c>
      <c r="C31" s="61">
        <v>6407882</v>
      </c>
      <c r="D31" s="62">
        <v>2600000</v>
      </c>
      <c r="E31" s="63">
        <f t="shared" si="0"/>
        <v>-3807882</v>
      </c>
      <c r="F31" s="61">
        <v>6904635</v>
      </c>
      <c r="G31" s="62">
        <v>0</v>
      </c>
      <c r="H31" s="63">
        <f t="shared" si="1"/>
        <v>-6904635</v>
      </c>
      <c r="I31" s="63">
        <v>0</v>
      </c>
      <c r="J31" s="28">
        <f t="shared" si="2"/>
        <v>-59.42497068454132</v>
      </c>
      <c r="K31" s="29">
        <f t="shared" si="3"/>
        <v>-100</v>
      </c>
      <c r="L31" s="30">
        <f t="shared" si="6"/>
        <v>62.6768416542656</v>
      </c>
      <c r="M31" s="29">
        <f t="shared" si="7"/>
        <v>43.15100751210948</v>
      </c>
      <c r="N31" s="5"/>
      <c r="O31" s="31"/>
    </row>
    <row r="32" spans="1:15" ht="17.25" thickBot="1">
      <c r="A32" s="6"/>
      <c r="B32" s="55" t="s">
        <v>37</v>
      </c>
      <c r="C32" s="79">
        <v>15425621</v>
      </c>
      <c r="D32" s="80">
        <v>9350200</v>
      </c>
      <c r="E32" s="81">
        <f t="shared" si="0"/>
        <v>-6075421</v>
      </c>
      <c r="F32" s="79">
        <v>16001098</v>
      </c>
      <c r="G32" s="80">
        <v>0</v>
      </c>
      <c r="H32" s="81">
        <f t="shared" si="1"/>
        <v>-16001098</v>
      </c>
      <c r="I32" s="81">
        <v>0</v>
      </c>
      <c r="J32" s="56">
        <f t="shared" si="2"/>
        <v>-39.38526040539956</v>
      </c>
      <c r="K32" s="57">
        <f t="shared" si="3"/>
        <v>-100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81174421</v>
      </c>
      <c r="D7" s="62">
        <v>80146512</v>
      </c>
      <c r="E7" s="63">
        <f>($D7-$C7)</f>
        <v>-1027909</v>
      </c>
      <c r="F7" s="61">
        <v>87668375</v>
      </c>
      <c r="G7" s="62">
        <v>86558233</v>
      </c>
      <c r="H7" s="63">
        <f>($G7-$F7)</f>
        <v>-1110142</v>
      </c>
      <c r="I7" s="63">
        <v>90886144</v>
      </c>
      <c r="J7" s="28">
        <f>IF($C7=0,0,($E7/$C7)*100)</f>
        <v>-1.2662966823009432</v>
      </c>
      <c r="K7" s="29">
        <f>IF($F7=0,0,($H7/$F7)*100)</f>
        <v>-1.2662969970642206</v>
      </c>
      <c r="L7" s="30">
        <f>IF($E$10=0,0,($E7/$E$10)*100)</f>
        <v>-1.5837577733106103</v>
      </c>
      <c r="M7" s="29">
        <f>IF($H$10=0,0,($H7/$H$10)*100)</f>
        <v>-2.74871398305132</v>
      </c>
      <c r="N7" s="5"/>
      <c r="O7" s="31"/>
    </row>
    <row r="8" spans="1:15" ht="12.75">
      <c r="A8" s="2"/>
      <c r="B8" s="27" t="s">
        <v>16</v>
      </c>
      <c r="C8" s="61">
        <v>231822538</v>
      </c>
      <c r="D8" s="62">
        <v>235834511</v>
      </c>
      <c r="E8" s="63">
        <f>($D8-$C8)</f>
        <v>4011973</v>
      </c>
      <c r="F8" s="61">
        <v>255797417</v>
      </c>
      <c r="G8" s="62">
        <v>260805131</v>
      </c>
      <c r="H8" s="63">
        <f>($G8-$F8)</f>
        <v>5007714</v>
      </c>
      <c r="I8" s="63">
        <v>280791518</v>
      </c>
      <c r="J8" s="28">
        <f>IF($C8=0,0,($E8/$C8)*100)</f>
        <v>1.730622498835726</v>
      </c>
      <c r="K8" s="29">
        <f>IF($F8=0,0,($H8/$F8)*100)</f>
        <v>1.9576874773524395</v>
      </c>
      <c r="L8" s="30">
        <f>IF($E$10=0,0,($E8/$E$10)*100)</f>
        <v>6.181474649081085</v>
      </c>
      <c r="M8" s="29">
        <f>IF($H$10=0,0,($H8/$H$10)*100)</f>
        <v>12.399110649738372</v>
      </c>
      <c r="N8" s="5"/>
      <c r="O8" s="31"/>
    </row>
    <row r="9" spans="1:15" ht="12.75">
      <c r="A9" s="2"/>
      <c r="B9" s="27" t="s">
        <v>17</v>
      </c>
      <c r="C9" s="61">
        <v>182901776</v>
      </c>
      <c r="D9" s="62">
        <v>244820882</v>
      </c>
      <c r="E9" s="63">
        <f aca="true" t="shared" si="0" ref="E9:E32">($D9-$C9)</f>
        <v>61919106</v>
      </c>
      <c r="F9" s="61">
        <v>182894618</v>
      </c>
      <c r="G9" s="62">
        <v>219384733</v>
      </c>
      <c r="H9" s="63">
        <f aca="true" t="shared" si="1" ref="H9:H32">($G9-$F9)</f>
        <v>36490115</v>
      </c>
      <c r="I9" s="63">
        <v>217538167</v>
      </c>
      <c r="J9" s="28">
        <f aca="true" t="shared" si="2" ref="J9:J32">IF($C9=0,0,($E9/$C9)*100)</f>
        <v>33.8537478170797</v>
      </c>
      <c r="K9" s="29">
        <f aca="true" t="shared" si="3" ref="K9:K32">IF($F9=0,0,($H9/$F9)*100)</f>
        <v>19.95144274830438</v>
      </c>
      <c r="L9" s="30">
        <f>IF($E$10=0,0,($E9/$E$10)*100)</f>
        <v>95.40228312422953</v>
      </c>
      <c r="M9" s="29">
        <f>IF($H$10=0,0,($H9/$H$10)*100)</f>
        <v>90.34960333331294</v>
      </c>
      <c r="N9" s="5"/>
      <c r="O9" s="31"/>
    </row>
    <row r="10" spans="1:15" ht="16.5">
      <c r="A10" s="6"/>
      <c r="B10" s="32" t="s">
        <v>18</v>
      </c>
      <c r="C10" s="64">
        <v>495898735</v>
      </c>
      <c r="D10" s="65">
        <v>560801905</v>
      </c>
      <c r="E10" s="66">
        <f t="shared" si="0"/>
        <v>64903170</v>
      </c>
      <c r="F10" s="64">
        <v>526360410</v>
      </c>
      <c r="G10" s="65">
        <v>566748097</v>
      </c>
      <c r="H10" s="66">
        <f t="shared" si="1"/>
        <v>40387687</v>
      </c>
      <c r="I10" s="66">
        <v>589215829</v>
      </c>
      <c r="J10" s="33">
        <f t="shared" si="2"/>
        <v>13.087988619289378</v>
      </c>
      <c r="K10" s="34">
        <f t="shared" si="3"/>
        <v>7.673010019883525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141807348</v>
      </c>
      <c r="D12" s="62">
        <v>172983838</v>
      </c>
      <c r="E12" s="63">
        <f t="shared" si="0"/>
        <v>31176490</v>
      </c>
      <c r="F12" s="61">
        <v>150878630</v>
      </c>
      <c r="G12" s="62">
        <v>183278845</v>
      </c>
      <c r="H12" s="63">
        <f t="shared" si="1"/>
        <v>32400215</v>
      </c>
      <c r="I12" s="63">
        <v>190710294</v>
      </c>
      <c r="J12" s="28">
        <f t="shared" si="2"/>
        <v>21.98510192856861</v>
      </c>
      <c r="K12" s="29">
        <f t="shared" si="3"/>
        <v>21.47435657388989</v>
      </c>
      <c r="L12" s="30">
        <f aca="true" t="shared" si="4" ref="L12:L17">IF($E$17=0,0,($E12/$E$17)*100)</f>
        <v>48.03545680838126</v>
      </c>
      <c r="M12" s="29">
        <f aca="true" t="shared" si="5" ref="M12:M17">IF($H$17=0,0,($H12/$H$17)*100)</f>
        <v>80.22209041237001</v>
      </c>
      <c r="N12" s="5"/>
      <c r="O12" s="31"/>
    </row>
    <row r="13" spans="1:15" ht="12.75">
      <c r="A13" s="2"/>
      <c r="B13" s="27" t="s">
        <v>21</v>
      </c>
      <c r="C13" s="61">
        <v>58993182</v>
      </c>
      <c r="D13" s="62">
        <v>57972818</v>
      </c>
      <c r="E13" s="63">
        <f t="shared" si="0"/>
        <v>-1020364</v>
      </c>
      <c r="F13" s="61">
        <v>63862986</v>
      </c>
      <c r="G13" s="62">
        <v>62990654</v>
      </c>
      <c r="H13" s="63">
        <f t="shared" si="1"/>
        <v>-872332</v>
      </c>
      <c r="I13" s="63">
        <v>68877198</v>
      </c>
      <c r="J13" s="28">
        <f t="shared" si="2"/>
        <v>-1.72963038338905</v>
      </c>
      <c r="K13" s="29">
        <f t="shared" si="3"/>
        <v>-1.3659430205784615</v>
      </c>
      <c r="L13" s="30">
        <f t="shared" si="4"/>
        <v>-1.572134991810404</v>
      </c>
      <c r="M13" s="29">
        <f t="shared" si="5"/>
        <v>-2.159871364236427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172254199</v>
      </c>
      <c r="D15" s="62">
        <v>188770176</v>
      </c>
      <c r="E15" s="63">
        <f t="shared" si="0"/>
        <v>16515977</v>
      </c>
      <c r="F15" s="61">
        <v>177422278</v>
      </c>
      <c r="G15" s="62">
        <v>172871279</v>
      </c>
      <c r="H15" s="63">
        <f t="shared" si="1"/>
        <v>-4550999</v>
      </c>
      <c r="I15" s="63">
        <v>172183879</v>
      </c>
      <c r="J15" s="28">
        <f t="shared" si="2"/>
        <v>9.588141883264049</v>
      </c>
      <c r="K15" s="29">
        <f t="shared" si="3"/>
        <v>-2.565066265240941</v>
      </c>
      <c r="L15" s="30">
        <f t="shared" si="4"/>
        <v>25.447139810534104</v>
      </c>
      <c r="M15" s="29">
        <f t="shared" si="5"/>
        <v>-11.26815526516122</v>
      </c>
      <c r="N15" s="5"/>
      <c r="O15" s="31"/>
    </row>
    <row r="16" spans="1:15" ht="12.75">
      <c r="A16" s="2"/>
      <c r="B16" s="27" t="s">
        <v>23</v>
      </c>
      <c r="C16" s="61">
        <v>122844525</v>
      </c>
      <c r="D16" s="62">
        <v>141075500</v>
      </c>
      <c r="E16" s="63">
        <f t="shared" si="0"/>
        <v>18230975</v>
      </c>
      <c r="F16" s="61">
        <v>134196057</v>
      </c>
      <c r="G16" s="62">
        <v>147607319</v>
      </c>
      <c r="H16" s="63">
        <f t="shared" si="1"/>
        <v>13411262</v>
      </c>
      <c r="I16" s="63">
        <v>157444343</v>
      </c>
      <c r="J16" s="40">
        <f t="shared" si="2"/>
        <v>14.840689888295794</v>
      </c>
      <c r="K16" s="29">
        <f t="shared" si="3"/>
        <v>9.993782455173031</v>
      </c>
      <c r="L16" s="30">
        <f t="shared" si="4"/>
        <v>28.08953837289504</v>
      </c>
      <c r="M16" s="29">
        <f t="shared" si="5"/>
        <v>33.205936217027634</v>
      </c>
      <c r="N16" s="5"/>
      <c r="O16" s="31"/>
    </row>
    <row r="17" spans="1:15" ht="16.5">
      <c r="A17" s="2"/>
      <c r="B17" s="32" t="s">
        <v>24</v>
      </c>
      <c r="C17" s="64">
        <v>495899254</v>
      </c>
      <c r="D17" s="65">
        <v>560802332</v>
      </c>
      <c r="E17" s="66">
        <f t="shared" si="0"/>
        <v>64903078</v>
      </c>
      <c r="F17" s="64">
        <v>526359951</v>
      </c>
      <c r="G17" s="65">
        <v>566748097</v>
      </c>
      <c r="H17" s="66">
        <f t="shared" si="1"/>
        <v>40388146</v>
      </c>
      <c r="I17" s="66">
        <v>589215714</v>
      </c>
      <c r="J17" s="41">
        <f t="shared" si="2"/>
        <v>13.08795636946048</v>
      </c>
      <c r="K17" s="34">
        <f t="shared" si="3"/>
        <v>7.673103913637229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-519</v>
      </c>
      <c r="D18" s="71">
        <v>-427</v>
      </c>
      <c r="E18" s="72">
        <f t="shared" si="0"/>
        <v>92</v>
      </c>
      <c r="F18" s="73">
        <v>459</v>
      </c>
      <c r="G18" s="74">
        <v>0</v>
      </c>
      <c r="H18" s="75">
        <f t="shared" si="1"/>
        <v>-459</v>
      </c>
      <c r="I18" s="75">
        <v>115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39324000</v>
      </c>
      <c r="D23" s="62">
        <v>40971000</v>
      </c>
      <c r="E23" s="63">
        <f t="shared" si="0"/>
        <v>1647000</v>
      </c>
      <c r="F23" s="61">
        <v>40979000</v>
      </c>
      <c r="G23" s="62">
        <v>45437000</v>
      </c>
      <c r="H23" s="63">
        <f t="shared" si="1"/>
        <v>4458000</v>
      </c>
      <c r="I23" s="63">
        <v>45635000</v>
      </c>
      <c r="J23" s="28">
        <f t="shared" si="2"/>
        <v>4.188281965212084</v>
      </c>
      <c r="K23" s="29">
        <f t="shared" si="3"/>
        <v>10.878742770687426</v>
      </c>
      <c r="L23" s="30">
        <f>IF($E$25=0,0,($E23/$E$25)*100)</f>
        <v>6.6203712319907915</v>
      </c>
      <c r="M23" s="29">
        <f>IF($H$25=0,0,($H23/$H$25)*100)</f>
        <v>29.10681640114913</v>
      </c>
      <c r="N23" s="5"/>
      <c r="O23" s="31"/>
    </row>
    <row r="24" spans="1:15" ht="12.75">
      <c r="A24" s="6"/>
      <c r="B24" s="27" t="s">
        <v>30</v>
      </c>
      <c r="C24" s="61">
        <v>12500000</v>
      </c>
      <c r="D24" s="62">
        <v>35730759</v>
      </c>
      <c r="E24" s="63">
        <f t="shared" si="0"/>
        <v>23230759</v>
      </c>
      <c r="F24" s="61">
        <v>12500000</v>
      </c>
      <c r="G24" s="62">
        <v>23358000</v>
      </c>
      <c r="H24" s="63">
        <f t="shared" si="1"/>
        <v>10858000</v>
      </c>
      <c r="I24" s="63">
        <v>22982570</v>
      </c>
      <c r="J24" s="28">
        <f t="shared" si="2"/>
        <v>185.846072</v>
      </c>
      <c r="K24" s="29">
        <f t="shared" si="3"/>
        <v>86.86399999999999</v>
      </c>
      <c r="L24" s="30">
        <f>IF($E$25=0,0,($E24/$E$25)*100)</f>
        <v>93.3796287680092</v>
      </c>
      <c r="M24" s="29">
        <f>IF($H$25=0,0,($H24/$H$25)*100)</f>
        <v>70.89318359885087</v>
      </c>
      <c r="N24" s="5"/>
      <c r="O24" s="31"/>
    </row>
    <row r="25" spans="1:15" ht="16.5">
      <c r="A25" s="6"/>
      <c r="B25" s="32" t="s">
        <v>31</v>
      </c>
      <c r="C25" s="64">
        <v>51824000</v>
      </c>
      <c r="D25" s="65">
        <v>76701759</v>
      </c>
      <c r="E25" s="66">
        <f t="shared" si="0"/>
        <v>24877759</v>
      </c>
      <c r="F25" s="64">
        <v>53479000</v>
      </c>
      <c r="G25" s="65">
        <v>68795000</v>
      </c>
      <c r="H25" s="66">
        <f t="shared" si="1"/>
        <v>15316000</v>
      </c>
      <c r="I25" s="66">
        <v>68617570</v>
      </c>
      <c r="J25" s="41">
        <f t="shared" si="2"/>
        <v>48.004320392096325</v>
      </c>
      <c r="K25" s="34">
        <f t="shared" si="3"/>
        <v>28.639278969315058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8000000</v>
      </c>
      <c r="E27" s="63">
        <f t="shared" si="0"/>
        <v>8000000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32.15723731385934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3000000</v>
      </c>
      <c r="D28" s="62">
        <v>22668000</v>
      </c>
      <c r="E28" s="63">
        <f t="shared" si="0"/>
        <v>19668000</v>
      </c>
      <c r="F28" s="61">
        <v>6000000</v>
      </c>
      <c r="G28" s="62">
        <v>28680000</v>
      </c>
      <c r="H28" s="63">
        <f t="shared" si="1"/>
        <v>22680000</v>
      </c>
      <c r="I28" s="63">
        <v>21414320</v>
      </c>
      <c r="J28" s="28">
        <f t="shared" si="2"/>
        <v>655.6</v>
      </c>
      <c r="K28" s="29">
        <f t="shared" si="3"/>
        <v>378</v>
      </c>
      <c r="L28" s="30">
        <f t="shared" si="6"/>
        <v>79.05856793612318</v>
      </c>
      <c r="M28" s="29">
        <f t="shared" si="7"/>
        <v>148.08043875685556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16312050</v>
      </c>
      <c r="D30" s="62">
        <v>12500000</v>
      </c>
      <c r="E30" s="63">
        <f t="shared" si="0"/>
        <v>-3812050</v>
      </c>
      <c r="F30" s="61">
        <v>18000000</v>
      </c>
      <c r="G30" s="62">
        <v>11000000</v>
      </c>
      <c r="H30" s="63">
        <f t="shared" si="1"/>
        <v>-7000000</v>
      </c>
      <c r="I30" s="63">
        <v>12500000</v>
      </c>
      <c r="J30" s="28">
        <f t="shared" si="2"/>
        <v>-23.36953356567691</v>
      </c>
      <c r="K30" s="29">
        <f t="shared" si="3"/>
        <v>-38.88888888888889</v>
      </c>
      <c r="L30" s="30">
        <f t="shared" si="6"/>
        <v>-15.323124562787186</v>
      </c>
      <c r="M30" s="29">
        <f t="shared" si="7"/>
        <v>-45.703839122486286</v>
      </c>
      <c r="N30" s="5"/>
      <c r="O30" s="31"/>
    </row>
    <row r="31" spans="1:15" ht="12.75">
      <c r="A31" s="6"/>
      <c r="B31" s="27" t="s">
        <v>30</v>
      </c>
      <c r="C31" s="61">
        <v>32511950</v>
      </c>
      <c r="D31" s="62">
        <v>33533759</v>
      </c>
      <c r="E31" s="63">
        <f t="shared" si="0"/>
        <v>1021809</v>
      </c>
      <c r="F31" s="61">
        <v>29479000</v>
      </c>
      <c r="G31" s="62">
        <v>29115000</v>
      </c>
      <c r="H31" s="63">
        <f t="shared" si="1"/>
        <v>-364000</v>
      </c>
      <c r="I31" s="63">
        <v>34703250</v>
      </c>
      <c r="J31" s="28">
        <f t="shared" si="2"/>
        <v>3.142872082418926</v>
      </c>
      <c r="K31" s="29">
        <f t="shared" si="3"/>
        <v>-1.2347772990942705</v>
      </c>
      <c r="L31" s="30">
        <f t="shared" si="6"/>
        <v>4.107319312804663</v>
      </c>
      <c r="M31" s="29">
        <f t="shared" si="7"/>
        <v>-2.376599634369287</v>
      </c>
      <c r="N31" s="5"/>
      <c r="O31" s="31"/>
    </row>
    <row r="32" spans="1:15" ht="17.25" thickBot="1">
      <c r="A32" s="6"/>
      <c r="B32" s="55" t="s">
        <v>37</v>
      </c>
      <c r="C32" s="79">
        <v>51824000</v>
      </c>
      <c r="D32" s="80">
        <v>76701759</v>
      </c>
      <c r="E32" s="81">
        <f t="shared" si="0"/>
        <v>24877759</v>
      </c>
      <c r="F32" s="79">
        <v>53479000</v>
      </c>
      <c r="G32" s="80">
        <v>68795000</v>
      </c>
      <c r="H32" s="81">
        <f t="shared" si="1"/>
        <v>15316000</v>
      </c>
      <c r="I32" s="81">
        <v>68617570</v>
      </c>
      <c r="J32" s="56">
        <f t="shared" si="2"/>
        <v>48.004320392096325</v>
      </c>
      <c r="K32" s="57">
        <f t="shared" si="3"/>
        <v>28.639278969315058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5152301</v>
      </c>
      <c r="D7" s="62">
        <v>3919150</v>
      </c>
      <c r="E7" s="63">
        <f>($D7-$C7)</f>
        <v>-1233151</v>
      </c>
      <c r="F7" s="61">
        <v>5435677</v>
      </c>
      <c r="G7" s="62">
        <v>4150380</v>
      </c>
      <c r="H7" s="63">
        <f>($G7-$F7)</f>
        <v>-1285297</v>
      </c>
      <c r="I7" s="63">
        <v>4382802</v>
      </c>
      <c r="J7" s="28">
        <f>IF($C7=0,0,($E7/$C7)*100)</f>
        <v>-23.93398599965336</v>
      </c>
      <c r="K7" s="29">
        <f>IF($F7=0,0,($H7/$F7)*100)</f>
        <v>-23.645573495261033</v>
      </c>
      <c r="L7" s="30">
        <f>IF($E$10=0,0,($E7/$E$10)*100)</f>
        <v>-2.6453499734145924</v>
      </c>
      <c r="M7" s="29">
        <f>IF($H$10=0,0,($H7/$H$10)*100)</f>
        <v>-2.3711068527140364</v>
      </c>
      <c r="N7" s="5"/>
      <c r="O7" s="31"/>
    </row>
    <row r="8" spans="1:15" ht="12.75">
      <c r="A8" s="2"/>
      <c r="B8" s="27" t="s">
        <v>16</v>
      </c>
      <c r="C8" s="61"/>
      <c r="D8" s="62">
        <v>10420488</v>
      </c>
      <c r="E8" s="63">
        <f>($D8-$C8)</f>
        <v>10420488</v>
      </c>
      <c r="F8" s="61"/>
      <c r="G8" s="62">
        <v>508638</v>
      </c>
      <c r="H8" s="63">
        <f>($G8-$F8)</f>
        <v>508638</v>
      </c>
      <c r="I8" s="63">
        <v>537041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22.353983943383312</v>
      </c>
      <c r="M8" s="29">
        <f>IF($H$10=0,0,($H8/$H$10)*100)</f>
        <v>0.9383317998491881</v>
      </c>
      <c r="N8" s="5"/>
      <c r="O8" s="31"/>
    </row>
    <row r="9" spans="1:15" ht="12.75">
      <c r="A9" s="2"/>
      <c r="B9" s="27" t="s">
        <v>17</v>
      </c>
      <c r="C9" s="61">
        <v>176538699</v>
      </c>
      <c r="D9" s="62">
        <v>213967160</v>
      </c>
      <c r="E9" s="63">
        <f aca="true" t="shared" si="0" ref="E9:E32">($D9-$C9)</f>
        <v>37428461</v>
      </c>
      <c r="F9" s="61">
        <v>186766222</v>
      </c>
      <c r="G9" s="62">
        <v>241749506</v>
      </c>
      <c r="H9" s="63">
        <f aca="true" t="shared" si="1" ref="H9:H32">($G9-$F9)</f>
        <v>54983284</v>
      </c>
      <c r="I9" s="63">
        <v>261717808</v>
      </c>
      <c r="J9" s="28">
        <f aca="true" t="shared" si="2" ref="J9:J32">IF($C9=0,0,($E9/$C9)*100)</f>
        <v>21.201278366733632</v>
      </c>
      <c r="K9" s="29">
        <f aca="true" t="shared" si="3" ref="K9:K32">IF($F9=0,0,($H9/$F9)*100)</f>
        <v>29.439629613539005</v>
      </c>
      <c r="L9" s="30">
        <f>IF($E$10=0,0,($E9/$E$10)*100)</f>
        <v>80.29136603003127</v>
      </c>
      <c r="M9" s="29">
        <f>IF($H$10=0,0,($H9/$H$10)*100)</f>
        <v>101.43277505286486</v>
      </c>
      <c r="N9" s="5"/>
      <c r="O9" s="31"/>
    </row>
    <row r="10" spans="1:15" ht="16.5">
      <c r="A10" s="6"/>
      <c r="B10" s="32" t="s">
        <v>18</v>
      </c>
      <c r="C10" s="64">
        <v>181691000</v>
      </c>
      <c r="D10" s="65">
        <v>228306798</v>
      </c>
      <c r="E10" s="66">
        <f t="shared" si="0"/>
        <v>46615798</v>
      </c>
      <c r="F10" s="64">
        <v>192201899</v>
      </c>
      <c r="G10" s="65">
        <v>246408524</v>
      </c>
      <c r="H10" s="66">
        <f t="shared" si="1"/>
        <v>54206625</v>
      </c>
      <c r="I10" s="66">
        <v>266637651</v>
      </c>
      <c r="J10" s="33">
        <f t="shared" si="2"/>
        <v>25.656635716683816</v>
      </c>
      <c r="K10" s="34">
        <f t="shared" si="3"/>
        <v>28.20296015909812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71703863</v>
      </c>
      <c r="D12" s="62">
        <v>63839431</v>
      </c>
      <c r="E12" s="63">
        <f t="shared" si="0"/>
        <v>-7864432</v>
      </c>
      <c r="F12" s="61">
        <v>75647575</v>
      </c>
      <c r="G12" s="62">
        <v>67605956</v>
      </c>
      <c r="H12" s="63">
        <f t="shared" si="1"/>
        <v>-8041619</v>
      </c>
      <c r="I12" s="63">
        <v>71391892</v>
      </c>
      <c r="J12" s="28">
        <f t="shared" si="2"/>
        <v>-10.967933484978348</v>
      </c>
      <c r="K12" s="29">
        <f t="shared" si="3"/>
        <v>-10.630372487155073</v>
      </c>
      <c r="L12" s="30">
        <f aca="true" t="shared" si="4" ref="L12:L17">IF($E$17=0,0,($E12/$E$17)*100)</f>
        <v>-10.038181670003077</v>
      </c>
      <c r="M12" s="29">
        <f aca="true" t="shared" si="5" ref="M12:M17">IF($H$17=0,0,($H12/$H$17)*100)</f>
        <v>-9.605218635202897</v>
      </c>
      <c r="N12" s="5"/>
      <c r="O12" s="31"/>
    </row>
    <row r="13" spans="1:15" ht="12.75">
      <c r="A13" s="2"/>
      <c r="B13" s="27" t="s">
        <v>21</v>
      </c>
      <c r="C13" s="61">
        <v>615279</v>
      </c>
      <c r="D13" s="62">
        <v>0</v>
      </c>
      <c r="E13" s="63">
        <f t="shared" si="0"/>
        <v>-615279</v>
      </c>
      <c r="F13" s="61">
        <v>649119</v>
      </c>
      <c r="G13" s="62">
        <v>0</v>
      </c>
      <c r="H13" s="63">
        <f t="shared" si="1"/>
        <v>-649119</v>
      </c>
      <c r="I13" s="63">
        <v>0</v>
      </c>
      <c r="J13" s="28">
        <f t="shared" si="2"/>
        <v>-100</v>
      </c>
      <c r="K13" s="29">
        <f t="shared" si="3"/>
        <v>-100</v>
      </c>
      <c r="L13" s="30">
        <f t="shared" si="4"/>
        <v>-0.7853437323557281</v>
      </c>
      <c r="M13" s="29">
        <f t="shared" si="5"/>
        <v>-0.7753326681187296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116471105</v>
      </c>
      <c r="D16" s="62">
        <v>203296001</v>
      </c>
      <c r="E16" s="63">
        <f t="shared" si="0"/>
        <v>86824896</v>
      </c>
      <c r="F16" s="61">
        <v>122878374</v>
      </c>
      <c r="G16" s="62">
        <v>215290465</v>
      </c>
      <c r="H16" s="63">
        <f t="shared" si="1"/>
        <v>92412091</v>
      </c>
      <c r="I16" s="63">
        <v>227346730</v>
      </c>
      <c r="J16" s="40">
        <f t="shared" si="2"/>
        <v>74.54629712665644</v>
      </c>
      <c r="K16" s="29">
        <f t="shared" si="3"/>
        <v>75.20614734045878</v>
      </c>
      <c r="L16" s="30">
        <f t="shared" si="4"/>
        <v>110.8235254023588</v>
      </c>
      <c r="M16" s="29">
        <f t="shared" si="5"/>
        <v>110.38055130332162</v>
      </c>
      <c r="N16" s="5"/>
      <c r="O16" s="31"/>
    </row>
    <row r="17" spans="1:15" ht="16.5">
      <c r="A17" s="2"/>
      <c r="B17" s="32" t="s">
        <v>24</v>
      </c>
      <c r="C17" s="64">
        <v>188790247</v>
      </c>
      <c r="D17" s="65">
        <v>267135432</v>
      </c>
      <c r="E17" s="66">
        <f t="shared" si="0"/>
        <v>78345185</v>
      </c>
      <c r="F17" s="64">
        <v>199175068</v>
      </c>
      <c r="G17" s="65">
        <v>282896421</v>
      </c>
      <c r="H17" s="66">
        <f t="shared" si="1"/>
        <v>83721353</v>
      </c>
      <c r="I17" s="66">
        <v>298738622</v>
      </c>
      <c r="J17" s="41">
        <f t="shared" si="2"/>
        <v>41.498534084761275</v>
      </c>
      <c r="K17" s="34">
        <f t="shared" si="3"/>
        <v>42.0340526757094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-7099247</v>
      </c>
      <c r="D18" s="71">
        <v>-38828634</v>
      </c>
      <c r="E18" s="72">
        <f t="shared" si="0"/>
        <v>-31729387</v>
      </c>
      <c r="F18" s="73">
        <v>-6973169</v>
      </c>
      <c r="G18" s="74">
        <v>-36487897</v>
      </c>
      <c r="H18" s="75">
        <f t="shared" si="1"/>
        <v>-29514728</v>
      </c>
      <c r="I18" s="75">
        <v>-32100971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5743000</v>
      </c>
      <c r="D23" s="62">
        <v>60361999</v>
      </c>
      <c r="E23" s="63">
        <f t="shared" si="0"/>
        <v>54618999</v>
      </c>
      <c r="F23" s="61">
        <v>6059000</v>
      </c>
      <c r="G23" s="62">
        <v>75813163</v>
      </c>
      <c r="H23" s="63">
        <f t="shared" si="1"/>
        <v>69754163</v>
      </c>
      <c r="I23" s="63">
        <v>80058700</v>
      </c>
      <c r="J23" s="28">
        <f t="shared" si="2"/>
        <v>951.0534389691799</v>
      </c>
      <c r="K23" s="29">
        <f t="shared" si="3"/>
        <v>1151.2487704241623</v>
      </c>
      <c r="L23" s="30">
        <f>IF($E$25=0,0,($E23/$E$25)*100)</f>
        <v>84.25933369330099</v>
      </c>
      <c r="M23" s="29">
        <f>IF($H$25=0,0,($H23/$H$25)*100)</f>
        <v>101.57264384860432</v>
      </c>
      <c r="N23" s="5"/>
      <c r="O23" s="31"/>
    </row>
    <row r="24" spans="1:15" ht="12.75">
      <c r="A24" s="6"/>
      <c r="B24" s="27" t="s">
        <v>30</v>
      </c>
      <c r="C24" s="61">
        <v>1024000</v>
      </c>
      <c r="D24" s="62">
        <v>11227492</v>
      </c>
      <c r="E24" s="63">
        <f t="shared" si="0"/>
        <v>10203492</v>
      </c>
      <c r="F24" s="61">
        <v>1080000</v>
      </c>
      <c r="G24" s="62">
        <v>0</v>
      </c>
      <c r="H24" s="63">
        <f t="shared" si="1"/>
        <v>-1080000</v>
      </c>
      <c r="I24" s="63">
        <v>0</v>
      </c>
      <c r="J24" s="28">
        <f t="shared" si="2"/>
        <v>996.4347656250001</v>
      </c>
      <c r="K24" s="29">
        <f t="shared" si="3"/>
        <v>-100</v>
      </c>
      <c r="L24" s="30">
        <f>IF($E$25=0,0,($E24/$E$25)*100)</f>
        <v>15.740666306699014</v>
      </c>
      <c r="M24" s="29">
        <f>IF($H$25=0,0,($H24/$H$25)*100)</f>
        <v>-1.5726438486043142</v>
      </c>
      <c r="N24" s="5"/>
      <c r="O24" s="31"/>
    </row>
    <row r="25" spans="1:15" ht="16.5">
      <c r="A25" s="6"/>
      <c r="B25" s="32" t="s">
        <v>31</v>
      </c>
      <c r="C25" s="64">
        <v>6767000</v>
      </c>
      <c r="D25" s="65">
        <v>71589491</v>
      </c>
      <c r="E25" s="66">
        <f t="shared" si="0"/>
        <v>64822491</v>
      </c>
      <c r="F25" s="64">
        <v>7139000</v>
      </c>
      <c r="G25" s="65">
        <v>75813163</v>
      </c>
      <c r="H25" s="66">
        <f t="shared" si="1"/>
        <v>68674163</v>
      </c>
      <c r="I25" s="66">
        <v>80058700</v>
      </c>
      <c r="J25" s="41">
        <f t="shared" si="2"/>
        <v>957.9206590808335</v>
      </c>
      <c r="K25" s="34">
        <f t="shared" si="3"/>
        <v>961.9577391791568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32845939</v>
      </c>
      <c r="E28" s="63">
        <f t="shared" si="0"/>
        <v>32845939</v>
      </c>
      <c r="F28" s="61"/>
      <c r="G28" s="62">
        <v>34783849</v>
      </c>
      <c r="H28" s="63">
        <f t="shared" si="1"/>
        <v>34783849</v>
      </c>
      <c r="I28" s="63">
        <v>36731744</v>
      </c>
      <c r="J28" s="28">
        <f t="shared" si="2"/>
        <v>0</v>
      </c>
      <c r="K28" s="29">
        <f t="shared" si="3"/>
        <v>0</v>
      </c>
      <c r="L28" s="30">
        <f t="shared" si="6"/>
        <v>50.670590551665164</v>
      </c>
      <c r="M28" s="29">
        <f t="shared" si="7"/>
        <v>50.65056125984382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5250000</v>
      </c>
      <c r="D30" s="62">
        <v>12871085</v>
      </c>
      <c r="E30" s="63">
        <f t="shared" si="0"/>
        <v>7621085</v>
      </c>
      <c r="F30" s="61">
        <v>5539000</v>
      </c>
      <c r="G30" s="62">
        <v>13630479</v>
      </c>
      <c r="H30" s="63">
        <f t="shared" si="1"/>
        <v>8091479</v>
      </c>
      <c r="I30" s="63">
        <v>14393786</v>
      </c>
      <c r="J30" s="28">
        <f t="shared" si="2"/>
        <v>145.1635238095238</v>
      </c>
      <c r="K30" s="29">
        <f t="shared" si="3"/>
        <v>146.08194619967503</v>
      </c>
      <c r="L30" s="30">
        <f t="shared" si="6"/>
        <v>11.756853034234677</v>
      </c>
      <c r="M30" s="29">
        <f t="shared" si="7"/>
        <v>11.782420995797212</v>
      </c>
      <c r="N30" s="5"/>
      <c r="O30" s="31"/>
    </row>
    <row r="31" spans="1:15" ht="12.75">
      <c r="A31" s="6"/>
      <c r="B31" s="27" t="s">
        <v>30</v>
      </c>
      <c r="C31" s="61">
        <v>1517000</v>
      </c>
      <c r="D31" s="62">
        <v>25872467</v>
      </c>
      <c r="E31" s="63">
        <f t="shared" si="0"/>
        <v>24355467</v>
      </c>
      <c r="F31" s="61">
        <v>1600000</v>
      </c>
      <c r="G31" s="62">
        <v>27398835</v>
      </c>
      <c r="H31" s="63">
        <f t="shared" si="1"/>
        <v>25798835</v>
      </c>
      <c r="I31" s="63">
        <v>28933170</v>
      </c>
      <c r="J31" s="28">
        <f t="shared" si="2"/>
        <v>1605.5021094264998</v>
      </c>
      <c r="K31" s="29">
        <f t="shared" si="3"/>
        <v>1612.4271875000002</v>
      </c>
      <c r="L31" s="30">
        <f t="shared" si="6"/>
        <v>37.57255641410016</v>
      </c>
      <c r="M31" s="29">
        <f t="shared" si="7"/>
        <v>37.567017744358964</v>
      </c>
      <c r="N31" s="5"/>
      <c r="O31" s="31"/>
    </row>
    <row r="32" spans="1:15" ht="17.25" thickBot="1">
      <c r="A32" s="6"/>
      <c r="B32" s="55" t="s">
        <v>37</v>
      </c>
      <c r="C32" s="79">
        <v>6767000</v>
      </c>
      <c r="D32" s="80">
        <v>71589491</v>
      </c>
      <c r="E32" s="81">
        <f t="shared" si="0"/>
        <v>64822491</v>
      </c>
      <c r="F32" s="79">
        <v>7139000</v>
      </c>
      <c r="G32" s="80">
        <v>75813163</v>
      </c>
      <c r="H32" s="81">
        <f t="shared" si="1"/>
        <v>68674163</v>
      </c>
      <c r="I32" s="81">
        <v>80058700</v>
      </c>
      <c r="J32" s="56">
        <f t="shared" si="2"/>
        <v>957.9206590808335</v>
      </c>
      <c r="K32" s="57">
        <f t="shared" si="3"/>
        <v>961.9577391791568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2131678</v>
      </c>
      <c r="D7" s="62">
        <v>2851000</v>
      </c>
      <c r="E7" s="63">
        <f>($D7-$C7)</f>
        <v>719322</v>
      </c>
      <c r="F7" s="61">
        <v>2214388</v>
      </c>
      <c r="G7" s="62">
        <v>3065970</v>
      </c>
      <c r="H7" s="63">
        <f>($G7-$F7)</f>
        <v>851582</v>
      </c>
      <c r="I7" s="63">
        <v>3324604</v>
      </c>
      <c r="J7" s="28">
        <f>IF($C7=0,0,($E7/$C7)*100)</f>
        <v>33.74440229715745</v>
      </c>
      <c r="K7" s="29">
        <f>IF($F7=0,0,($H7/$F7)*100)</f>
        <v>38.456765481026814</v>
      </c>
      <c r="L7" s="30">
        <f>IF($E$10=0,0,($E7/$E$10)*100)</f>
        <v>-1.4834373398774987</v>
      </c>
      <c r="M7" s="29">
        <f>IF($H$10=0,0,($H7/$H$10)*100)</f>
        <v>-1.3487410670940325</v>
      </c>
      <c r="N7" s="5"/>
      <c r="O7" s="31"/>
    </row>
    <row r="8" spans="1:15" ht="12.75">
      <c r="A8" s="2"/>
      <c r="B8" s="27" t="s">
        <v>16</v>
      </c>
      <c r="C8" s="61">
        <v>13256953</v>
      </c>
      <c r="D8" s="62">
        <v>16015401</v>
      </c>
      <c r="E8" s="63">
        <f>($D8-$C8)</f>
        <v>2758448</v>
      </c>
      <c r="F8" s="61">
        <v>13771321</v>
      </c>
      <c r="G8" s="62">
        <v>17173879</v>
      </c>
      <c r="H8" s="63">
        <f>($G8-$F8)</f>
        <v>3402558</v>
      </c>
      <c r="I8" s="63">
        <v>19282947</v>
      </c>
      <c r="J8" s="28">
        <f>IF($C8=0,0,($E8/$C8)*100)</f>
        <v>20.807556608219098</v>
      </c>
      <c r="K8" s="29">
        <f>IF($F8=0,0,($H8/$F8)*100)</f>
        <v>24.70756436510339</v>
      </c>
      <c r="L8" s="30">
        <f>IF($E$10=0,0,($E8/$E$10)*100)</f>
        <v>-5.688669001240621</v>
      </c>
      <c r="M8" s="29">
        <f>IF($H$10=0,0,($H8/$H$10)*100)</f>
        <v>-5.388993318047278</v>
      </c>
      <c r="N8" s="5"/>
      <c r="O8" s="31"/>
    </row>
    <row r="9" spans="1:15" ht="12.75">
      <c r="A9" s="2"/>
      <c r="B9" s="27" t="s">
        <v>17</v>
      </c>
      <c r="C9" s="61">
        <v>191393553</v>
      </c>
      <c r="D9" s="62">
        <v>139425565</v>
      </c>
      <c r="E9" s="63">
        <f aca="true" t="shared" si="0" ref="E9:E32">($D9-$C9)</f>
        <v>-51967988</v>
      </c>
      <c r="F9" s="61">
        <v>200572651</v>
      </c>
      <c r="G9" s="62">
        <v>133179483</v>
      </c>
      <c r="H9" s="63">
        <f aca="true" t="shared" si="1" ref="H9:H32">($G9-$F9)</f>
        <v>-67393168</v>
      </c>
      <c r="I9" s="63">
        <v>135495029</v>
      </c>
      <c r="J9" s="28">
        <f aca="true" t="shared" si="2" ref="J9:J32">IF($C9=0,0,($E9/$C9)*100)</f>
        <v>-27.15242346747176</v>
      </c>
      <c r="K9" s="29">
        <f aca="true" t="shared" si="3" ref="K9:K32">IF($F9=0,0,($H9/$F9)*100)</f>
        <v>-33.60037755097528</v>
      </c>
      <c r="L9" s="30">
        <f>IF($E$10=0,0,($E9/$E$10)*100)</f>
        <v>107.17210634111811</v>
      </c>
      <c r="M9" s="29">
        <f>IF($H$10=0,0,($H9/$H$10)*100)</f>
        <v>106.73773438514131</v>
      </c>
      <c r="N9" s="5"/>
      <c r="O9" s="31"/>
    </row>
    <row r="10" spans="1:15" ht="16.5">
      <c r="A10" s="6"/>
      <c r="B10" s="32" t="s">
        <v>18</v>
      </c>
      <c r="C10" s="64">
        <v>206782184</v>
      </c>
      <c r="D10" s="65">
        <v>158291966</v>
      </c>
      <c r="E10" s="66">
        <f t="shared" si="0"/>
        <v>-48490218</v>
      </c>
      <c r="F10" s="64">
        <v>216558360</v>
      </c>
      <c r="G10" s="65">
        <v>153419332</v>
      </c>
      <c r="H10" s="66">
        <f t="shared" si="1"/>
        <v>-63139028</v>
      </c>
      <c r="I10" s="66">
        <v>158102580</v>
      </c>
      <c r="J10" s="33">
        <f t="shared" si="2"/>
        <v>-23.44990127389311</v>
      </c>
      <c r="K10" s="34">
        <f t="shared" si="3"/>
        <v>-29.155664089809324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61750480</v>
      </c>
      <c r="D12" s="62">
        <v>59213779</v>
      </c>
      <c r="E12" s="63">
        <f t="shared" si="0"/>
        <v>-2536701</v>
      </c>
      <c r="F12" s="61">
        <v>67725624</v>
      </c>
      <c r="G12" s="62">
        <v>62055553</v>
      </c>
      <c r="H12" s="63">
        <f t="shared" si="1"/>
        <v>-5670071</v>
      </c>
      <c r="I12" s="63">
        <v>62676110</v>
      </c>
      <c r="J12" s="28">
        <f t="shared" si="2"/>
        <v>-4.107985881243352</v>
      </c>
      <c r="K12" s="29">
        <f t="shared" si="3"/>
        <v>-8.372120720511928</v>
      </c>
      <c r="L12" s="30">
        <f aca="true" t="shared" si="4" ref="L12:L17">IF($E$17=0,0,($E12/$E$17)*100)</f>
        <v>24.844826407531777</v>
      </c>
      <c r="M12" s="29">
        <f aca="true" t="shared" si="5" ref="M12:M17">IF($H$17=0,0,($H12/$H$17)*100)</f>
        <v>19.03592921180523</v>
      </c>
      <c r="N12" s="5"/>
      <c r="O12" s="31"/>
    </row>
    <row r="13" spans="1:15" ht="12.75">
      <c r="A13" s="2"/>
      <c r="B13" s="27" t="s">
        <v>21</v>
      </c>
      <c r="C13" s="61">
        <v>3407114</v>
      </c>
      <c r="D13" s="62">
        <v>1303000</v>
      </c>
      <c r="E13" s="63">
        <f t="shared" si="0"/>
        <v>-2104114</v>
      </c>
      <c r="F13" s="61">
        <v>3539310</v>
      </c>
      <c r="G13" s="62">
        <v>1365544</v>
      </c>
      <c r="H13" s="63">
        <f t="shared" si="1"/>
        <v>-2173766</v>
      </c>
      <c r="I13" s="63">
        <v>1379199</v>
      </c>
      <c r="J13" s="28">
        <f t="shared" si="2"/>
        <v>-61.75648950989019</v>
      </c>
      <c r="K13" s="29">
        <f t="shared" si="3"/>
        <v>-61.41779047328434</v>
      </c>
      <c r="L13" s="30">
        <f t="shared" si="4"/>
        <v>20.60800507101835</v>
      </c>
      <c r="M13" s="29">
        <f t="shared" si="5"/>
        <v>7.297907856714494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18039661</v>
      </c>
      <c r="D15" s="62">
        <v>18039661</v>
      </c>
      <c r="E15" s="63">
        <f t="shared" si="0"/>
        <v>0</v>
      </c>
      <c r="F15" s="61">
        <v>18739600</v>
      </c>
      <c r="G15" s="62">
        <v>18905565</v>
      </c>
      <c r="H15" s="63">
        <f t="shared" si="1"/>
        <v>165965</v>
      </c>
      <c r="I15" s="63">
        <v>19094620</v>
      </c>
      <c r="J15" s="28">
        <f t="shared" si="2"/>
        <v>0</v>
      </c>
      <c r="K15" s="29">
        <f t="shared" si="3"/>
        <v>0.8856379004888044</v>
      </c>
      <c r="L15" s="30">
        <f t="shared" si="4"/>
        <v>0</v>
      </c>
      <c r="M15" s="29">
        <f t="shared" si="5"/>
        <v>-0.5571884358480265</v>
      </c>
      <c r="N15" s="5"/>
      <c r="O15" s="31"/>
    </row>
    <row r="16" spans="1:15" ht="12.75">
      <c r="A16" s="2"/>
      <c r="B16" s="27" t="s">
        <v>23</v>
      </c>
      <c r="C16" s="61">
        <v>128093807</v>
      </c>
      <c r="D16" s="62">
        <v>122524444</v>
      </c>
      <c r="E16" s="63">
        <f t="shared" si="0"/>
        <v>-5569363</v>
      </c>
      <c r="F16" s="61">
        <v>137329975</v>
      </c>
      <c r="G16" s="62">
        <v>115221694</v>
      </c>
      <c r="H16" s="63">
        <f t="shared" si="1"/>
        <v>-22108281</v>
      </c>
      <c r="I16" s="63">
        <v>121674908</v>
      </c>
      <c r="J16" s="40">
        <f t="shared" si="2"/>
        <v>-4.347878426316114</v>
      </c>
      <c r="K16" s="29">
        <f t="shared" si="3"/>
        <v>-16.098656538749097</v>
      </c>
      <c r="L16" s="30">
        <f t="shared" si="4"/>
        <v>54.547168521449876</v>
      </c>
      <c r="M16" s="29">
        <f t="shared" si="5"/>
        <v>74.2233513673283</v>
      </c>
      <c r="N16" s="5"/>
      <c r="O16" s="31"/>
    </row>
    <row r="17" spans="1:15" ht="16.5">
      <c r="A17" s="2"/>
      <c r="B17" s="32" t="s">
        <v>24</v>
      </c>
      <c r="C17" s="64">
        <v>211291062</v>
      </c>
      <c r="D17" s="65">
        <v>201080884</v>
      </c>
      <c r="E17" s="66">
        <f t="shared" si="0"/>
        <v>-10210178</v>
      </c>
      <c r="F17" s="64">
        <v>227334509</v>
      </c>
      <c r="G17" s="65">
        <v>197548356</v>
      </c>
      <c r="H17" s="66">
        <f t="shared" si="1"/>
        <v>-29786153</v>
      </c>
      <c r="I17" s="66">
        <v>204824837</v>
      </c>
      <c r="J17" s="41">
        <f t="shared" si="2"/>
        <v>-4.832281073962323</v>
      </c>
      <c r="K17" s="34">
        <f t="shared" si="3"/>
        <v>-13.102345583617488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-4508878</v>
      </c>
      <c r="D18" s="71">
        <v>-42788918</v>
      </c>
      <c r="E18" s="72">
        <f t="shared" si="0"/>
        <v>-38280040</v>
      </c>
      <c r="F18" s="73">
        <v>-10776149</v>
      </c>
      <c r="G18" s="74">
        <v>-44129024</v>
      </c>
      <c r="H18" s="75">
        <f t="shared" si="1"/>
        <v>-33352875</v>
      </c>
      <c r="I18" s="75">
        <v>-46722257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683400</v>
      </c>
      <c r="D22" s="62">
        <v>0</v>
      </c>
      <c r="E22" s="63">
        <f t="shared" si="0"/>
        <v>-683400</v>
      </c>
      <c r="F22" s="61">
        <v>2493250</v>
      </c>
      <c r="G22" s="62">
        <v>0</v>
      </c>
      <c r="H22" s="63">
        <f t="shared" si="1"/>
        <v>-2493250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-10.015241221642535</v>
      </c>
      <c r="M22" s="29">
        <f>IF($H$25=0,0,($H22/$H$25)*100)</f>
        <v>-643.0045132172792</v>
      </c>
      <c r="N22" s="5"/>
      <c r="O22" s="31"/>
    </row>
    <row r="23" spans="1:15" ht="12.75">
      <c r="A23" s="6"/>
      <c r="B23" s="27" t="s">
        <v>29</v>
      </c>
      <c r="C23" s="61">
        <v>32508000</v>
      </c>
      <c r="D23" s="62">
        <v>30615000</v>
      </c>
      <c r="E23" s="63">
        <f t="shared" si="0"/>
        <v>-1893000</v>
      </c>
      <c r="F23" s="61">
        <v>33835000</v>
      </c>
      <c r="G23" s="62">
        <v>28929000</v>
      </c>
      <c r="H23" s="63">
        <f t="shared" si="1"/>
        <v>-4906000</v>
      </c>
      <c r="I23" s="63">
        <v>24349000</v>
      </c>
      <c r="J23" s="28">
        <f t="shared" si="2"/>
        <v>-5.823181985972684</v>
      </c>
      <c r="K23" s="29">
        <f t="shared" si="3"/>
        <v>-14.49977833604256</v>
      </c>
      <c r="L23" s="30">
        <f>IF($E$25=0,0,($E23/$E$25)*100)</f>
        <v>-27.74195439357524</v>
      </c>
      <c r="M23" s="29">
        <f>IF($H$25=0,0,($H23/$H$25)*100)</f>
        <v>-1265.2482269503546</v>
      </c>
      <c r="N23" s="5"/>
      <c r="O23" s="31"/>
    </row>
    <row r="24" spans="1:15" ht="12.75">
      <c r="A24" s="6"/>
      <c r="B24" s="27" t="s">
        <v>30</v>
      </c>
      <c r="C24" s="61"/>
      <c r="D24" s="62">
        <v>9400000</v>
      </c>
      <c r="E24" s="63">
        <f t="shared" si="0"/>
        <v>9400000</v>
      </c>
      <c r="F24" s="61"/>
      <c r="G24" s="62">
        <v>7787000</v>
      </c>
      <c r="H24" s="63">
        <f t="shared" si="1"/>
        <v>7787000</v>
      </c>
      <c r="I24" s="63">
        <v>11240000</v>
      </c>
      <c r="J24" s="28">
        <f t="shared" si="2"/>
        <v>0</v>
      </c>
      <c r="K24" s="29">
        <f t="shared" si="3"/>
        <v>0</v>
      </c>
      <c r="L24" s="30">
        <f>IF($E$25=0,0,($E24/$E$25)*100)</f>
        <v>137.75719561521777</v>
      </c>
      <c r="M24" s="29">
        <f>IF($H$25=0,0,($H24/$H$25)*100)</f>
        <v>2008.2527401676336</v>
      </c>
      <c r="N24" s="5"/>
      <c r="O24" s="31"/>
    </row>
    <row r="25" spans="1:15" ht="16.5">
      <c r="A25" s="6"/>
      <c r="B25" s="32" t="s">
        <v>31</v>
      </c>
      <c r="C25" s="64">
        <v>33191400</v>
      </c>
      <c r="D25" s="65">
        <v>40015000</v>
      </c>
      <c r="E25" s="66">
        <f t="shared" si="0"/>
        <v>6823600</v>
      </c>
      <c r="F25" s="64">
        <v>36328250</v>
      </c>
      <c r="G25" s="65">
        <v>36716000</v>
      </c>
      <c r="H25" s="66">
        <f t="shared" si="1"/>
        <v>387750</v>
      </c>
      <c r="I25" s="66">
        <v>35589000</v>
      </c>
      <c r="J25" s="41">
        <f t="shared" si="2"/>
        <v>20.558337400651975</v>
      </c>
      <c r="K25" s="34">
        <f t="shared" si="3"/>
        <v>1.0673511661035144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>
        <v>1607150</v>
      </c>
      <c r="G27" s="62">
        <v>0</v>
      </c>
      <c r="H27" s="63">
        <f t="shared" si="1"/>
        <v>-1607150</v>
      </c>
      <c r="I27" s="63">
        <v>0</v>
      </c>
      <c r="J27" s="28">
        <f t="shared" si="2"/>
        <v>0</v>
      </c>
      <c r="K27" s="29">
        <f t="shared" si="3"/>
        <v>-100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-414.4809800128949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4500000</v>
      </c>
      <c r="H28" s="63">
        <f t="shared" si="1"/>
        <v>4500000</v>
      </c>
      <c r="I28" s="63">
        <v>9055000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1160.5415860735009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14459400</v>
      </c>
      <c r="D30" s="62">
        <v>11693000</v>
      </c>
      <c r="E30" s="63">
        <f t="shared" si="0"/>
        <v>-2766400</v>
      </c>
      <c r="F30" s="61">
        <v>28928950</v>
      </c>
      <c r="G30" s="62">
        <v>24429000</v>
      </c>
      <c r="H30" s="63">
        <f t="shared" si="1"/>
        <v>-4499950</v>
      </c>
      <c r="I30" s="63">
        <v>21491000</v>
      </c>
      <c r="J30" s="28">
        <f t="shared" si="2"/>
        <v>-19.132190823962265</v>
      </c>
      <c r="K30" s="29">
        <f t="shared" si="3"/>
        <v>-15.555179154445634</v>
      </c>
      <c r="L30" s="30">
        <f t="shared" si="6"/>
        <v>-40.54164956914239</v>
      </c>
      <c r="M30" s="29">
        <f t="shared" si="7"/>
        <v>-1160.5286911669891</v>
      </c>
      <c r="N30" s="5"/>
      <c r="O30" s="31"/>
    </row>
    <row r="31" spans="1:15" ht="12.75">
      <c r="A31" s="6"/>
      <c r="B31" s="27" t="s">
        <v>30</v>
      </c>
      <c r="C31" s="61">
        <v>18732000</v>
      </c>
      <c r="D31" s="62">
        <v>28322000</v>
      </c>
      <c r="E31" s="63">
        <f t="shared" si="0"/>
        <v>9590000</v>
      </c>
      <c r="F31" s="61">
        <v>5792150</v>
      </c>
      <c r="G31" s="62">
        <v>7787000</v>
      </c>
      <c r="H31" s="63">
        <f t="shared" si="1"/>
        <v>1994850</v>
      </c>
      <c r="I31" s="63">
        <v>5043000</v>
      </c>
      <c r="J31" s="28">
        <f t="shared" si="2"/>
        <v>51.195814648729446</v>
      </c>
      <c r="K31" s="29">
        <f t="shared" si="3"/>
        <v>34.44057905958927</v>
      </c>
      <c r="L31" s="30">
        <f t="shared" si="6"/>
        <v>140.54164956914238</v>
      </c>
      <c r="M31" s="29">
        <f t="shared" si="7"/>
        <v>514.468085106383</v>
      </c>
      <c r="N31" s="5"/>
      <c r="O31" s="31"/>
    </row>
    <row r="32" spans="1:15" ht="17.25" thickBot="1">
      <c r="A32" s="6"/>
      <c r="B32" s="55" t="s">
        <v>37</v>
      </c>
      <c r="C32" s="79">
        <v>33191400</v>
      </c>
      <c r="D32" s="80">
        <v>40015000</v>
      </c>
      <c r="E32" s="81">
        <f t="shared" si="0"/>
        <v>6823600</v>
      </c>
      <c r="F32" s="79">
        <v>36328250</v>
      </c>
      <c r="G32" s="80">
        <v>36716000</v>
      </c>
      <c r="H32" s="81">
        <f t="shared" si="1"/>
        <v>387750</v>
      </c>
      <c r="I32" s="81">
        <v>35589000</v>
      </c>
      <c r="J32" s="56">
        <f t="shared" si="2"/>
        <v>20.558337400651975</v>
      </c>
      <c r="K32" s="57">
        <f t="shared" si="3"/>
        <v>1.0673511661035144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4216000</v>
      </c>
      <c r="D7" s="62">
        <v>4000000</v>
      </c>
      <c r="E7" s="63">
        <f>($D7-$C7)</f>
        <v>-216000</v>
      </c>
      <c r="F7" s="61">
        <v>4443664</v>
      </c>
      <c r="G7" s="62">
        <v>4220000</v>
      </c>
      <c r="H7" s="63">
        <f>($G7-$F7)</f>
        <v>-223664</v>
      </c>
      <c r="I7" s="63">
        <v>4443660</v>
      </c>
      <c r="J7" s="28">
        <f>IF($C7=0,0,($E7/$C7)*100)</f>
        <v>-5.1233396584440225</v>
      </c>
      <c r="K7" s="29">
        <f>IF($F7=0,0,($H7/$F7)*100)</f>
        <v>-5.033323851668353</v>
      </c>
      <c r="L7" s="30">
        <f>IF($E$10=0,0,($E7/$E$10)*100)</f>
        <v>0.6746280691126473</v>
      </c>
      <c r="M7" s="29">
        <f>IF($H$10=0,0,($H7/$H$10)*100)</f>
        <v>0.6469215562202698</v>
      </c>
      <c r="N7" s="5"/>
      <c r="O7" s="31"/>
    </row>
    <row r="8" spans="1:15" ht="12.75">
      <c r="A8" s="2"/>
      <c r="B8" s="27" t="s">
        <v>16</v>
      </c>
      <c r="C8" s="61">
        <v>1054000</v>
      </c>
      <c r="D8" s="62">
        <v>1000000</v>
      </c>
      <c r="E8" s="63">
        <f>($D8-$C8)</f>
        <v>-54000</v>
      </c>
      <c r="F8" s="61">
        <v>1111000</v>
      </c>
      <c r="G8" s="62">
        <v>1055000</v>
      </c>
      <c r="H8" s="63">
        <f>($G8-$F8)</f>
        <v>-56000</v>
      </c>
      <c r="I8" s="63">
        <v>1110915</v>
      </c>
      <c r="J8" s="28">
        <f>IF($C8=0,0,($E8/$C8)*100)</f>
        <v>-5.1233396584440225</v>
      </c>
      <c r="K8" s="29">
        <f>IF($F8=0,0,($H8/$F8)*100)</f>
        <v>-5.0405040504050405</v>
      </c>
      <c r="L8" s="30">
        <f>IF($E$10=0,0,($E8/$E$10)*100)</f>
        <v>0.16865701727816182</v>
      </c>
      <c r="M8" s="29">
        <f>IF($H$10=0,0,($H8/$H$10)*100)</f>
        <v>0.16197334907868546</v>
      </c>
      <c r="N8" s="5"/>
      <c r="O8" s="31"/>
    </row>
    <row r="9" spans="1:15" ht="12.75">
      <c r="A9" s="2"/>
      <c r="B9" s="27" t="s">
        <v>17</v>
      </c>
      <c r="C9" s="61">
        <v>181548752</v>
      </c>
      <c r="D9" s="62">
        <v>149801110</v>
      </c>
      <c r="E9" s="63">
        <f aca="true" t="shared" si="0" ref="E9:E32">($D9-$C9)</f>
        <v>-31747642</v>
      </c>
      <c r="F9" s="61">
        <v>185575027</v>
      </c>
      <c r="G9" s="62">
        <v>151281102</v>
      </c>
      <c r="H9" s="63">
        <f aca="true" t="shared" si="1" ref="H9:H32">($G9-$F9)</f>
        <v>-34293925</v>
      </c>
      <c r="I9" s="63">
        <v>148552058</v>
      </c>
      <c r="J9" s="28">
        <f aca="true" t="shared" si="2" ref="J9:J32">IF($C9=0,0,($E9/$C9)*100)</f>
        <v>-17.487116628595718</v>
      </c>
      <c r="K9" s="29">
        <f aca="true" t="shared" si="3" ref="K9:K32">IF($F9=0,0,($H9/$F9)*100)</f>
        <v>-18.479816791297033</v>
      </c>
      <c r="L9" s="30">
        <f>IF($E$10=0,0,($E9/$E$10)*100)</f>
        <v>99.15671491360919</v>
      </c>
      <c r="M9" s="29">
        <f>IF($H$10=0,0,($H9/$H$10)*100)</f>
        <v>99.19110509470104</v>
      </c>
      <c r="N9" s="5"/>
      <c r="O9" s="31"/>
    </row>
    <row r="10" spans="1:15" ht="16.5">
      <c r="A10" s="6"/>
      <c r="B10" s="32" t="s">
        <v>18</v>
      </c>
      <c r="C10" s="64">
        <v>186818752</v>
      </c>
      <c r="D10" s="65">
        <v>154801110</v>
      </c>
      <c r="E10" s="66">
        <f t="shared" si="0"/>
        <v>-32017642</v>
      </c>
      <c r="F10" s="64">
        <v>191129691</v>
      </c>
      <c r="G10" s="65">
        <v>156556102</v>
      </c>
      <c r="H10" s="66">
        <f t="shared" si="1"/>
        <v>-34573589</v>
      </c>
      <c r="I10" s="66">
        <v>154106633</v>
      </c>
      <c r="J10" s="33">
        <f t="shared" si="2"/>
        <v>-17.138344870219452</v>
      </c>
      <c r="K10" s="34">
        <f t="shared" si="3"/>
        <v>-18.08907282751794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51814943</v>
      </c>
      <c r="D12" s="62">
        <v>46324598</v>
      </c>
      <c r="E12" s="63">
        <f t="shared" si="0"/>
        <v>-5490345</v>
      </c>
      <c r="F12" s="61">
        <v>54613821</v>
      </c>
      <c r="G12" s="62">
        <v>49285967</v>
      </c>
      <c r="H12" s="63">
        <f t="shared" si="1"/>
        <v>-5327854</v>
      </c>
      <c r="I12" s="63">
        <v>51901123</v>
      </c>
      <c r="J12" s="28">
        <f t="shared" si="2"/>
        <v>-10.596064922815799</v>
      </c>
      <c r="K12" s="29">
        <f t="shared" si="3"/>
        <v>-9.755504929786913</v>
      </c>
      <c r="L12" s="30">
        <f aca="true" t="shared" si="4" ref="L12:L17">IF($E$17=0,0,($E12/$E$17)*100)</f>
        <v>38.810871450777974</v>
      </c>
      <c r="M12" s="29">
        <f aca="true" t="shared" si="5" ref="M12:M17">IF($H$17=0,0,($H12/$H$17)*100)</f>
        <v>35.38113224186721</v>
      </c>
      <c r="N12" s="5"/>
      <c r="O12" s="31"/>
    </row>
    <row r="13" spans="1:15" ht="12.75">
      <c r="A13" s="2"/>
      <c r="B13" s="27" t="s">
        <v>21</v>
      </c>
      <c r="C13" s="61">
        <v>1739200</v>
      </c>
      <c r="D13" s="62">
        <v>2000000</v>
      </c>
      <c r="E13" s="63">
        <f t="shared" si="0"/>
        <v>260800</v>
      </c>
      <c r="F13" s="61">
        <v>1832648</v>
      </c>
      <c r="G13" s="62">
        <v>2110000</v>
      </c>
      <c r="H13" s="63">
        <f t="shared" si="1"/>
        <v>277352</v>
      </c>
      <c r="I13" s="63">
        <v>2221830</v>
      </c>
      <c r="J13" s="28">
        <f t="shared" si="2"/>
        <v>14.995400183992642</v>
      </c>
      <c r="K13" s="29">
        <f t="shared" si="3"/>
        <v>15.13394825411099</v>
      </c>
      <c r="L13" s="30">
        <f t="shared" si="4"/>
        <v>-1.8435772750825121</v>
      </c>
      <c r="M13" s="29">
        <f t="shared" si="5"/>
        <v>-1.8418349657378665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129573166</v>
      </c>
      <c r="D16" s="62">
        <v>120656301</v>
      </c>
      <c r="E16" s="63">
        <f t="shared" si="0"/>
        <v>-8916865</v>
      </c>
      <c r="F16" s="61">
        <v>136530861</v>
      </c>
      <c r="G16" s="62">
        <v>126522902</v>
      </c>
      <c r="H16" s="63">
        <f t="shared" si="1"/>
        <v>-10007959</v>
      </c>
      <c r="I16" s="63">
        <v>133293588</v>
      </c>
      <c r="J16" s="40">
        <f t="shared" si="2"/>
        <v>-6.88172194542194</v>
      </c>
      <c r="K16" s="29">
        <f t="shared" si="3"/>
        <v>-7.330180829959023</v>
      </c>
      <c r="L16" s="30">
        <f t="shared" si="4"/>
        <v>63.032705824304536</v>
      </c>
      <c r="M16" s="29">
        <f t="shared" si="5"/>
        <v>66.46070272387065</v>
      </c>
      <c r="N16" s="5"/>
      <c r="O16" s="31"/>
    </row>
    <row r="17" spans="1:15" ht="16.5">
      <c r="A17" s="2"/>
      <c r="B17" s="32" t="s">
        <v>24</v>
      </c>
      <c r="C17" s="64">
        <v>183127309</v>
      </c>
      <c r="D17" s="65">
        <v>168980899</v>
      </c>
      <c r="E17" s="66">
        <f t="shared" si="0"/>
        <v>-14146410</v>
      </c>
      <c r="F17" s="64">
        <v>192977330</v>
      </c>
      <c r="G17" s="65">
        <v>177918869</v>
      </c>
      <c r="H17" s="66">
        <f t="shared" si="1"/>
        <v>-15058461</v>
      </c>
      <c r="I17" s="66">
        <v>187416541</v>
      </c>
      <c r="J17" s="41">
        <f t="shared" si="2"/>
        <v>-7.724904645434395</v>
      </c>
      <c r="K17" s="34">
        <f t="shared" si="3"/>
        <v>-7.803227975016547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3691443</v>
      </c>
      <c r="D18" s="71">
        <v>-14179789</v>
      </c>
      <c r="E18" s="72">
        <f t="shared" si="0"/>
        <v>-17871232</v>
      </c>
      <c r="F18" s="73">
        <v>-1847639</v>
      </c>
      <c r="G18" s="74">
        <v>-21362767</v>
      </c>
      <c r="H18" s="75">
        <f t="shared" si="1"/>
        <v>-19515128</v>
      </c>
      <c r="I18" s="75">
        <v>-33309908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19824000</v>
      </c>
      <c r="D22" s="62">
        <v>26865000</v>
      </c>
      <c r="E22" s="63">
        <f t="shared" si="0"/>
        <v>7041000</v>
      </c>
      <c r="F22" s="61">
        <v>21352000</v>
      </c>
      <c r="G22" s="62">
        <v>24914075</v>
      </c>
      <c r="H22" s="63">
        <f t="shared" si="1"/>
        <v>3562075</v>
      </c>
      <c r="I22" s="63">
        <v>26245953</v>
      </c>
      <c r="J22" s="28">
        <f t="shared" si="2"/>
        <v>35.517554479418884</v>
      </c>
      <c r="K22" s="29">
        <f t="shared" si="3"/>
        <v>16.68262926189584</v>
      </c>
      <c r="L22" s="30">
        <f>IF($E$25=0,0,($E22/$E$25)*100)</f>
        <v>1455.413617760139</v>
      </c>
      <c r="M22" s="29">
        <f>IF($H$25=0,0,($H22/$H$25)*100)</f>
        <v>-22.894175476753777</v>
      </c>
      <c r="N22" s="5"/>
      <c r="O22" s="31"/>
    </row>
    <row r="23" spans="1:15" ht="12.75">
      <c r="A23" s="6"/>
      <c r="B23" s="27" t="s">
        <v>29</v>
      </c>
      <c r="C23" s="61">
        <v>63861220</v>
      </c>
      <c r="D23" s="62">
        <v>57304000</v>
      </c>
      <c r="E23" s="63">
        <f t="shared" si="0"/>
        <v>-6557220</v>
      </c>
      <c r="F23" s="61">
        <v>75772695</v>
      </c>
      <c r="G23" s="62">
        <v>54278000</v>
      </c>
      <c r="H23" s="63">
        <f t="shared" si="1"/>
        <v>-21494695</v>
      </c>
      <c r="I23" s="63">
        <v>61400000</v>
      </c>
      <c r="J23" s="28">
        <f t="shared" si="2"/>
        <v>-10.267921596236338</v>
      </c>
      <c r="K23" s="29">
        <f t="shared" si="3"/>
        <v>-28.367336017281687</v>
      </c>
      <c r="L23" s="30">
        <f>IF($E$25=0,0,($E23/$E$25)*100)</f>
        <v>-1355.413617760139</v>
      </c>
      <c r="M23" s="29">
        <f>IF($H$25=0,0,($H23/$H$25)*100)</f>
        <v>138.15074616601336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2373750</v>
      </c>
      <c r="H24" s="63">
        <f t="shared" si="1"/>
        <v>2373750</v>
      </c>
      <c r="I24" s="63">
        <v>2504306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-15.256570689259567</v>
      </c>
      <c r="N24" s="5"/>
      <c r="O24" s="31"/>
    </row>
    <row r="25" spans="1:15" ht="16.5">
      <c r="A25" s="6"/>
      <c r="B25" s="32" t="s">
        <v>31</v>
      </c>
      <c r="C25" s="64">
        <v>83685220</v>
      </c>
      <c r="D25" s="65">
        <v>84169000</v>
      </c>
      <c r="E25" s="66">
        <f t="shared" si="0"/>
        <v>483780</v>
      </c>
      <c r="F25" s="64">
        <v>97124695</v>
      </c>
      <c r="G25" s="65">
        <v>81565825</v>
      </c>
      <c r="H25" s="66">
        <f t="shared" si="1"/>
        <v>-15558870</v>
      </c>
      <c r="I25" s="66">
        <v>90150259</v>
      </c>
      <c r="J25" s="41">
        <f t="shared" si="2"/>
        <v>0.5780949132953226</v>
      </c>
      <c r="K25" s="34">
        <f t="shared" si="3"/>
        <v>-16.019478877128005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7167000</v>
      </c>
      <c r="D27" s="62">
        <v>0</v>
      </c>
      <c r="E27" s="63">
        <f t="shared" si="0"/>
        <v>-7167000</v>
      </c>
      <c r="F27" s="61">
        <v>7554000</v>
      </c>
      <c r="G27" s="62">
        <v>0</v>
      </c>
      <c r="H27" s="63">
        <f t="shared" si="1"/>
        <v>-7554000</v>
      </c>
      <c r="I27" s="63">
        <v>0</v>
      </c>
      <c r="J27" s="28">
        <f t="shared" si="2"/>
        <v>-100</v>
      </c>
      <c r="K27" s="29">
        <f t="shared" si="3"/>
        <v>-100</v>
      </c>
      <c r="L27" s="30">
        <f aca="true" t="shared" si="6" ref="L27:L32">IF($E$32=0,0,($E27/$E$32)*100)</f>
        <v>-1481.4585142006697</v>
      </c>
      <c r="M27" s="29">
        <f aca="true" t="shared" si="7" ref="M27:M32">IF($H$32=0,0,($H27/$H$32)*100)</f>
        <v>48.55108372266109</v>
      </c>
      <c r="N27" s="5"/>
      <c r="O27" s="31"/>
    </row>
    <row r="28" spans="1:15" ht="12.75">
      <c r="A28" s="6"/>
      <c r="B28" s="27" t="s">
        <v>34</v>
      </c>
      <c r="C28" s="61">
        <v>20000000</v>
      </c>
      <c r="D28" s="62">
        <v>20000000</v>
      </c>
      <c r="E28" s="63">
        <f t="shared" si="0"/>
        <v>0</v>
      </c>
      <c r="F28" s="61">
        <v>30000000</v>
      </c>
      <c r="G28" s="62">
        <v>15000000</v>
      </c>
      <c r="H28" s="63">
        <f t="shared" si="1"/>
        <v>-15000000</v>
      </c>
      <c r="I28" s="63">
        <v>20000000</v>
      </c>
      <c r="J28" s="28">
        <f t="shared" si="2"/>
        <v>0</v>
      </c>
      <c r="K28" s="29">
        <f t="shared" si="3"/>
        <v>-50</v>
      </c>
      <c r="L28" s="30">
        <f t="shared" si="6"/>
        <v>0</v>
      </c>
      <c r="M28" s="29">
        <f t="shared" si="7"/>
        <v>96.408029631972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36695000</v>
      </c>
      <c r="D30" s="62">
        <v>37304000</v>
      </c>
      <c r="E30" s="63">
        <f t="shared" si="0"/>
        <v>609000</v>
      </c>
      <c r="F30" s="61">
        <v>38219000</v>
      </c>
      <c r="G30" s="62">
        <v>38698000</v>
      </c>
      <c r="H30" s="63">
        <f t="shared" si="1"/>
        <v>479000</v>
      </c>
      <c r="I30" s="63">
        <v>40788000</v>
      </c>
      <c r="J30" s="28">
        <f t="shared" si="2"/>
        <v>1.659626652132443</v>
      </c>
      <c r="K30" s="29">
        <f t="shared" si="3"/>
        <v>1.2533033308040504</v>
      </c>
      <c r="L30" s="30">
        <f t="shared" si="6"/>
        <v>125.8836661292323</v>
      </c>
      <c r="M30" s="29">
        <f t="shared" si="7"/>
        <v>-3.0786297462476386</v>
      </c>
      <c r="N30" s="5"/>
      <c r="O30" s="31"/>
    </row>
    <row r="31" spans="1:15" ht="12.75">
      <c r="A31" s="6"/>
      <c r="B31" s="27" t="s">
        <v>30</v>
      </c>
      <c r="C31" s="61">
        <v>19823220</v>
      </c>
      <c r="D31" s="62">
        <v>26865000</v>
      </c>
      <c r="E31" s="63">
        <f t="shared" si="0"/>
        <v>7041780</v>
      </c>
      <c r="F31" s="61">
        <v>21351695</v>
      </c>
      <c r="G31" s="62">
        <v>27867825</v>
      </c>
      <c r="H31" s="63">
        <f t="shared" si="1"/>
        <v>6516130</v>
      </c>
      <c r="I31" s="63">
        <v>29362261</v>
      </c>
      <c r="J31" s="28">
        <f t="shared" si="2"/>
        <v>35.52288679639332</v>
      </c>
      <c r="K31" s="29">
        <f t="shared" si="3"/>
        <v>30.51809235753883</v>
      </c>
      <c r="L31" s="30">
        <f t="shared" si="6"/>
        <v>1455.5748480714374</v>
      </c>
      <c r="M31" s="29">
        <f t="shared" si="7"/>
        <v>-41.88048360838545</v>
      </c>
      <c r="N31" s="5"/>
      <c r="O31" s="31"/>
    </row>
    <row r="32" spans="1:15" ht="17.25" thickBot="1">
      <c r="A32" s="6"/>
      <c r="B32" s="55" t="s">
        <v>37</v>
      </c>
      <c r="C32" s="79">
        <v>83685220</v>
      </c>
      <c r="D32" s="80">
        <v>84169000</v>
      </c>
      <c r="E32" s="81">
        <f t="shared" si="0"/>
        <v>483780</v>
      </c>
      <c r="F32" s="79">
        <v>97124695</v>
      </c>
      <c r="G32" s="80">
        <v>81565825</v>
      </c>
      <c r="H32" s="81">
        <f t="shared" si="1"/>
        <v>-15558870</v>
      </c>
      <c r="I32" s="81">
        <v>90150261</v>
      </c>
      <c r="J32" s="56">
        <f t="shared" si="2"/>
        <v>0.5780949132953226</v>
      </c>
      <c r="K32" s="57">
        <f t="shared" si="3"/>
        <v>-16.019478877128005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69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4735000</v>
      </c>
      <c r="E7" s="63">
        <f>($D7-$C7)</f>
        <v>4735000</v>
      </c>
      <c r="F7" s="61"/>
      <c r="G7" s="62">
        <v>4995425</v>
      </c>
      <c r="H7" s="63">
        <f>($G7-$F7)</f>
        <v>4995425</v>
      </c>
      <c r="I7" s="63">
        <v>5260183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5.096345743586389</v>
      </c>
      <c r="M7" s="29">
        <f>IF($H$10=0,0,($H7/$H$10)*100)</f>
        <v>5.420393439774727</v>
      </c>
      <c r="N7" s="5"/>
      <c r="O7" s="31"/>
    </row>
    <row r="8" spans="1:15" ht="12.75">
      <c r="A8" s="2"/>
      <c r="B8" s="27" t="s">
        <v>16</v>
      </c>
      <c r="C8" s="61"/>
      <c r="D8" s="62">
        <v>15040600</v>
      </c>
      <c r="E8" s="63">
        <f>($D8-$C8)</f>
        <v>15040600</v>
      </c>
      <c r="F8" s="61"/>
      <c r="G8" s="62">
        <v>15867833</v>
      </c>
      <c r="H8" s="63">
        <f>($G8-$F8)</f>
        <v>15867833</v>
      </c>
      <c r="I8" s="63">
        <v>16708828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16.188405024495342</v>
      </c>
      <c r="M8" s="29">
        <f>IF($H$10=0,0,($H8/$H$10)*100)</f>
        <v>17.217733805760457</v>
      </c>
      <c r="N8" s="5"/>
      <c r="O8" s="31"/>
    </row>
    <row r="9" spans="1:15" ht="12.75">
      <c r="A9" s="2"/>
      <c r="B9" s="27" t="s">
        <v>17</v>
      </c>
      <c r="C9" s="61">
        <v>138041</v>
      </c>
      <c r="D9" s="62">
        <v>73272150</v>
      </c>
      <c r="E9" s="63">
        <f aca="true" t="shared" si="0" ref="E9:E32">($D9-$C9)</f>
        <v>73134109</v>
      </c>
      <c r="F9" s="61">
        <v>141112</v>
      </c>
      <c r="G9" s="62">
        <v>71437677</v>
      </c>
      <c r="H9" s="63">
        <f aca="true" t="shared" si="1" ref="H9:H32">($G9-$F9)</f>
        <v>71296565</v>
      </c>
      <c r="I9" s="63">
        <v>70054040</v>
      </c>
      <c r="J9" s="28">
        <f aca="true" t="shared" si="2" ref="J9:J32">IF($C9=0,0,($E9/$C9)*100)</f>
        <v>52979.99072739259</v>
      </c>
      <c r="K9" s="29">
        <f aca="true" t="shared" si="3" ref="K9:K32">IF($F9=0,0,($H9/$F9)*100)</f>
        <v>50524.80653665174</v>
      </c>
      <c r="L9" s="30">
        <f>IF($E$10=0,0,($E9/$E$10)*100)</f>
        <v>78.71524923191828</v>
      </c>
      <c r="M9" s="29">
        <f>IF($H$10=0,0,($H9/$H$10)*100)</f>
        <v>77.36187275446483</v>
      </c>
      <c r="N9" s="5"/>
      <c r="O9" s="31"/>
    </row>
    <row r="10" spans="1:15" ht="16.5">
      <c r="A10" s="6"/>
      <c r="B10" s="32" t="s">
        <v>18</v>
      </c>
      <c r="C10" s="64">
        <v>138041</v>
      </c>
      <c r="D10" s="65">
        <v>93047750</v>
      </c>
      <c r="E10" s="66">
        <f t="shared" si="0"/>
        <v>92909709</v>
      </c>
      <c r="F10" s="64">
        <v>141112</v>
      </c>
      <c r="G10" s="65">
        <v>92300935</v>
      </c>
      <c r="H10" s="66">
        <f t="shared" si="1"/>
        <v>92159823</v>
      </c>
      <c r="I10" s="66">
        <v>92023051</v>
      </c>
      <c r="J10" s="33">
        <f t="shared" si="2"/>
        <v>67305.87941263827</v>
      </c>
      <c r="K10" s="34">
        <f t="shared" si="3"/>
        <v>65309.699387720386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/>
      <c r="D12" s="62">
        <v>33372930</v>
      </c>
      <c r="E12" s="63">
        <f t="shared" si="0"/>
        <v>33372930</v>
      </c>
      <c r="F12" s="61"/>
      <c r="G12" s="62">
        <v>35208439</v>
      </c>
      <c r="H12" s="63">
        <f t="shared" si="1"/>
        <v>35208439</v>
      </c>
      <c r="I12" s="63">
        <v>37074491</v>
      </c>
      <c r="J12" s="28">
        <f t="shared" si="2"/>
        <v>0</v>
      </c>
      <c r="K12" s="29">
        <f t="shared" si="3"/>
        <v>0</v>
      </c>
      <c r="L12" s="30">
        <f aca="true" t="shared" si="4" ref="L12:L17">IF($E$17=0,0,($E12/$E$17)*100)</f>
        <v>35.79516597244943</v>
      </c>
      <c r="M12" s="29">
        <f aca="true" t="shared" si="5" ref="M12:M17">IF($H$17=0,0,($H12/$H$17)*100)</f>
        <v>36.65082869834031</v>
      </c>
      <c r="N12" s="5"/>
      <c r="O12" s="31"/>
    </row>
    <row r="13" spans="1:15" ht="12.75">
      <c r="A13" s="2"/>
      <c r="B13" s="27" t="s">
        <v>21</v>
      </c>
      <c r="C13" s="61"/>
      <c r="D13" s="62">
        <v>4180000</v>
      </c>
      <c r="E13" s="63">
        <f t="shared" si="0"/>
        <v>4180000</v>
      </c>
      <c r="F13" s="61"/>
      <c r="G13" s="62">
        <v>4409900</v>
      </c>
      <c r="H13" s="63">
        <f t="shared" si="1"/>
        <v>4409900</v>
      </c>
      <c r="I13" s="63">
        <v>4643625</v>
      </c>
      <c r="J13" s="28">
        <f t="shared" si="2"/>
        <v>0</v>
      </c>
      <c r="K13" s="29">
        <f t="shared" si="3"/>
        <v>0</v>
      </c>
      <c r="L13" s="30">
        <f t="shared" si="4"/>
        <v>4.483387996344302</v>
      </c>
      <c r="M13" s="29">
        <f t="shared" si="5"/>
        <v>4.590561071929685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9293160</v>
      </c>
      <c r="E15" s="63">
        <f t="shared" si="0"/>
        <v>9293160</v>
      </c>
      <c r="F15" s="61"/>
      <c r="G15" s="62">
        <v>9804284</v>
      </c>
      <c r="H15" s="63">
        <f t="shared" si="1"/>
        <v>9804284</v>
      </c>
      <c r="I15" s="63">
        <v>10323911</v>
      </c>
      <c r="J15" s="28">
        <f t="shared" si="2"/>
        <v>0</v>
      </c>
      <c r="K15" s="29">
        <f t="shared" si="3"/>
        <v>0</v>
      </c>
      <c r="L15" s="30">
        <f t="shared" si="4"/>
        <v>9.967665548350958</v>
      </c>
      <c r="M15" s="29">
        <f t="shared" si="5"/>
        <v>10.205937655852301</v>
      </c>
      <c r="N15" s="5"/>
      <c r="O15" s="31"/>
    </row>
    <row r="16" spans="1:15" ht="12.75">
      <c r="A16" s="2"/>
      <c r="B16" s="27" t="s">
        <v>23</v>
      </c>
      <c r="C16" s="61">
        <v>110321</v>
      </c>
      <c r="D16" s="62">
        <v>46497295</v>
      </c>
      <c r="E16" s="63">
        <f t="shared" si="0"/>
        <v>46386974</v>
      </c>
      <c r="F16" s="61">
        <v>115712</v>
      </c>
      <c r="G16" s="62">
        <v>46757599</v>
      </c>
      <c r="H16" s="63">
        <f t="shared" si="1"/>
        <v>46641887</v>
      </c>
      <c r="I16" s="63">
        <v>49159114</v>
      </c>
      <c r="J16" s="40">
        <f t="shared" si="2"/>
        <v>42047.27477089584</v>
      </c>
      <c r="K16" s="29">
        <f t="shared" si="3"/>
        <v>40308.59979950221</v>
      </c>
      <c r="L16" s="30">
        <f t="shared" si="4"/>
        <v>49.75378048285531</v>
      </c>
      <c r="M16" s="29">
        <f t="shared" si="5"/>
        <v>48.5526725738777</v>
      </c>
      <c r="N16" s="5"/>
      <c r="O16" s="31"/>
    </row>
    <row r="17" spans="1:15" ht="16.5">
      <c r="A17" s="2"/>
      <c r="B17" s="32" t="s">
        <v>24</v>
      </c>
      <c r="C17" s="64">
        <v>110321</v>
      </c>
      <c r="D17" s="65">
        <v>93343385</v>
      </c>
      <c r="E17" s="66">
        <f t="shared" si="0"/>
        <v>93233064</v>
      </c>
      <c r="F17" s="64">
        <v>115712</v>
      </c>
      <c r="G17" s="65">
        <v>96180222</v>
      </c>
      <c r="H17" s="66">
        <f t="shared" si="1"/>
        <v>96064510</v>
      </c>
      <c r="I17" s="66">
        <v>101201141</v>
      </c>
      <c r="J17" s="41">
        <f t="shared" si="2"/>
        <v>84510.71328214937</v>
      </c>
      <c r="K17" s="34">
        <f t="shared" si="3"/>
        <v>83020.35225387168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27720</v>
      </c>
      <c r="D18" s="71">
        <v>-295635</v>
      </c>
      <c r="E18" s="72">
        <f t="shared" si="0"/>
        <v>-323355</v>
      </c>
      <c r="F18" s="73">
        <v>25400</v>
      </c>
      <c r="G18" s="74">
        <v>-3879287</v>
      </c>
      <c r="H18" s="75">
        <f t="shared" si="1"/>
        <v>-3904687</v>
      </c>
      <c r="I18" s="75">
        <v>-9178090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18060700</v>
      </c>
      <c r="D23" s="62">
        <v>21089550</v>
      </c>
      <c r="E23" s="63">
        <f t="shared" si="0"/>
        <v>3028850</v>
      </c>
      <c r="F23" s="61">
        <v>18708545</v>
      </c>
      <c r="G23" s="62">
        <v>17839775</v>
      </c>
      <c r="H23" s="63">
        <f t="shared" si="1"/>
        <v>-868770</v>
      </c>
      <c r="I23" s="63">
        <v>18474090</v>
      </c>
      <c r="J23" s="28">
        <f t="shared" si="2"/>
        <v>16.770390959375884</v>
      </c>
      <c r="K23" s="29">
        <f t="shared" si="3"/>
        <v>-4.643706926433883</v>
      </c>
      <c r="L23" s="30">
        <f>IF($E$25=0,0,($E23/$E$25)*100)</f>
        <v>85.34736604815645</v>
      </c>
      <c r="M23" s="29">
        <f>IF($H$25=0,0,($H23/$H$25)*100)</f>
        <v>271.34647218665083</v>
      </c>
      <c r="N23" s="5"/>
      <c r="O23" s="31"/>
    </row>
    <row r="24" spans="1:15" ht="12.75">
      <c r="A24" s="6"/>
      <c r="B24" s="27" t="s">
        <v>30</v>
      </c>
      <c r="C24" s="61"/>
      <c r="D24" s="62">
        <v>520000</v>
      </c>
      <c r="E24" s="63">
        <f t="shared" si="0"/>
        <v>520000</v>
      </c>
      <c r="F24" s="61"/>
      <c r="G24" s="62">
        <v>548600</v>
      </c>
      <c r="H24" s="63">
        <f t="shared" si="1"/>
        <v>548600</v>
      </c>
      <c r="I24" s="63">
        <v>577676</v>
      </c>
      <c r="J24" s="28">
        <f t="shared" si="2"/>
        <v>0</v>
      </c>
      <c r="K24" s="29">
        <f t="shared" si="3"/>
        <v>0</v>
      </c>
      <c r="L24" s="30">
        <f>IF($E$25=0,0,($E24/$E$25)*100)</f>
        <v>14.652633951843555</v>
      </c>
      <c r="M24" s="29">
        <f>IF($H$25=0,0,($H24/$H$25)*100)</f>
        <v>-171.34647218665086</v>
      </c>
      <c r="N24" s="5"/>
      <c r="O24" s="31"/>
    </row>
    <row r="25" spans="1:15" ht="16.5">
      <c r="A25" s="6"/>
      <c r="B25" s="32" t="s">
        <v>31</v>
      </c>
      <c r="C25" s="64">
        <v>18060700</v>
      </c>
      <c r="D25" s="65">
        <v>21609550</v>
      </c>
      <c r="E25" s="66">
        <f t="shared" si="0"/>
        <v>3548850</v>
      </c>
      <c r="F25" s="64">
        <v>18708545</v>
      </c>
      <c r="G25" s="65">
        <v>18388375</v>
      </c>
      <c r="H25" s="66">
        <f t="shared" si="1"/>
        <v>-320170</v>
      </c>
      <c r="I25" s="66">
        <v>19051766</v>
      </c>
      <c r="J25" s="41">
        <f t="shared" si="2"/>
        <v>19.649570614649488</v>
      </c>
      <c r="K25" s="34">
        <f t="shared" si="3"/>
        <v>-1.7113570296353884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52700</v>
      </c>
      <c r="D28" s="62">
        <v>4000000</v>
      </c>
      <c r="E28" s="63">
        <f t="shared" si="0"/>
        <v>3947300</v>
      </c>
      <c r="F28" s="61">
        <v>55545</v>
      </c>
      <c r="G28" s="62">
        <v>0</v>
      </c>
      <c r="H28" s="63">
        <f t="shared" si="1"/>
        <v>-55545</v>
      </c>
      <c r="I28" s="63">
        <v>0</v>
      </c>
      <c r="J28" s="28">
        <f t="shared" si="2"/>
        <v>7490.132827324479</v>
      </c>
      <c r="K28" s="29">
        <f t="shared" si="3"/>
        <v>-100</v>
      </c>
      <c r="L28" s="30">
        <f t="shared" si="6"/>
        <v>111.22758076560014</v>
      </c>
      <c r="M28" s="29">
        <f t="shared" si="7"/>
        <v>17.348596058344004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17271000</v>
      </c>
      <c r="D30" s="62">
        <v>16500000</v>
      </c>
      <c r="E30" s="63">
        <f t="shared" si="0"/>
        <v>-771000</v>
      </c>
      <c r="F30" s="61">
        <v>17875000</v>
      </c>
      <c r="G30" s="62">
        <v>17217800</v>
      </c>
      <c r="H30" s="63">
        <f t="shared" si="1"/>
        <v>-657200</v>
      </c>
      <c r="I30" s="63">
        <v>17819150</v>
      </c>
      <c r="J30" s="28">
        <f t="shared" si="2"/>
        <v>-4.464130623588675</v>
      </c>
      <c r="K30" s="29">
        <f t="shared" si="3"/>
        <v>-3.676643356643357</v>
      </c>
      <c r="L30" s="30">
        <f t="shared" si="6"/>
        <v>-21.72534764782958</v>
      </c>
      <c r="M30" s="29">
        <f t="shared" si="7"/>
        <v>205.26595246275417</v>
      </c>
      <c r="N30" s="5"/>
      <c r="O30" s="31"/>
    </row>
    <row r="31" spans="1:15" ht="12.75">
      <c r="A31" s="6"/>
      <c r="B31" s="27" t="s">
        <v>30</v>
      </c>
      <c r="C31" s="61">
        <v>737000</v>
      </c>
      <c r="D31" s="62">
        <v>1109550</v>
      </c>
      <c r="E31" s="63">
        <f t="shared" si="0"/>
        <v>372550</v>
      </c>
      <c r="F31" s="61">
        <v>778000</v>
      </c>
      <c r="G31" s="62">
        <v>1170575</v>
      </c>
      <c r="H31" s="63">
        <f t="shared" si="1"/>
        <v>392575</v>
      </c>
      <c r="I31" s="63">
        <v>1232616</v>
      </c>
      <c r="J31" s="28">
        <f t="shared" si="2"/>
        <v>50.549525101763905</v>
      </c>
      <c r="K31" s="29">
        <f t="shared" si="3"/>
        <v>50.459511568123396</v>
      </c>
      <c r="L31" s="30">
        <f t="shared" si="6"/>
        <v>10.497766882229454</v>
      </c>
      <c r="M31" s="29">
        <f t="shared" si="7"/>
        <v>-122.61454852109817</v>
      </c>
      <c r="N31" s="5"/>
      <c r="O31" s="31"/>
    </row>
    <row r="32" spans="1:15" ht="17.25" thickBot="1">
      <c r="A32" s="6"/>
      <c r="B32" s="55" t="s">
        <v>37</v>
      </c>
      <c r="C32" s="79">
        <v>18060700</v>
      </c>
      <c r="D32" s="80">
        <v>21609550</v>
      </c>
      <c r="E32" s="81">
        <f t="shared" si="0"/>
        <v>3548850</v>
      </c>
      <c r="F32" s="79">
        <v>18708545</v>
      </c>
      <c r="G32" s="80">
        <v>18388375</v>
      </c>
      <c r="H32" s="81">
        <f t="shared" si="1"/>
        <v>-320170</v>
      </c>
      <c r="I32" s="81">
        <v>19051766</v>
      </c>
      <c r="J32" s="56">
        <f t="shared" si="2"/>
        <v>19.649570614649488</v>
      </c>
      <c r="K32" s="57">
        <f t="shared" si="3"/>
        <v>-1.7113570296353884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1510889400</v>
      </c>
      <c r="D7" s="62">
        <v>1504945280</v>
      </c>
      <c r="E7" s="63">
        <f>($D7-$C7)</f>
        <v>-5944120</v>
      </c>
      <c r="F7" s="61">
        <v>1669537080</v>
      </c>
      <c r="G7" s="62">
        <v>1655443220</v>
      </c>
      <c r="H7" s="63">
        <f>($G7-$F7)</f>
        <v>-14093860</v>
      </c>
      <c r="I7" s="63">
        <v>1829264670</v>
      </c>
      <c r="J7" s="28">
        <f>IF($C7=0,0,($E7/$C7)*100)</f>
        <v>-0.39341860496208386</v>
      </c>
      <c r="K7" s="29">
        <f>IF($F7=0,0,($H7/$F7)*100)</f>
        <v>-0.8441777166159136</v>
      </c>
      <c r="L7" s="30">
        <f>IF($E$10=0,0,($E7/$E$10)*100)</f>
        <v>-1.0908947292422377</v>
      </c>
      <c r="M7" s="29">
        <f>IF($H$10=0,0,($H7/$H$10)*100)</f>
        <v>-1.946027293007033</v>
      </c>
      <c r="N7" s="5"/>
      <c r="O7" s="31"/>
    </row>
    <row r="8" spans="1:15" ht="12.75">
      <c r="A8" s="2"/>
      <c r="B8" s="27" t="s">
        <v>16</v>
      </c>
      <c r="C8" s="61">
        <v>4685904460</v>
      </c>
      <c r="D8" s="62">
        <v>4817334270</v>
      </c>
      <c r="E8" s="63">
        <f>($D8-$C8)</f>
        <v>131429810</v>
      </c>
      <c r="F8" s="61">
        <v>5077989110</v>
      </c>
      <c r="G8" s="62">
        <v>5413213200</v>
      </c>
      <c r="H8" s="63">
        <f>($G8-$F8)</f>
        <v>335224090</v>
      </c>
      <c r="I8" s="63">
        <v>6085342470</v>
      </c>
      <c r="J8" s="28">
        <f>IF($C8=0,0,($E8/$C8)*100)</f>
        <v>2.804790646542546</v>
      </c>
      <c r="K8" s="29">
        <f>IF($F8=0,0,($H8/$F8)*100)</f>
        <v>6.601512581818042</v>
      </c>
      <c r="L8" s="30">
        <f>IF($E$10=0,0,($E8/$E$10)*100)</f>
        <v>24.120658229360906</v>
      </c>
      <c r="M8" s="29">
        <f>IF($H$10=0,0,($H8/$H$10)*100)</f>
        <v>46.286484214647096</v>
      </c>
      <c r="N8" s="5"/>
      <c r="O8" s="31"/>
    </row>
    <row r="9" spans="1:15" ht="12.75">
      <c r="A9" s="2"/>
      <c r="B9" s="27" t="s">
        <v>17</v>
      </c>
      <c r="C9" s="61">
        <v>2143777570</v>
      </c>
      <c r="D9" s="62">
        <v>2563176720</v>
      </c>
      <c r="E9" s="63">
        <f aca="true" t="shared" si="0" ref="E9:E32">($D9-$C9)</f>
        <v>419399150</v>
      </c>
      <c r="F9" s="61">
        <v>2226598900</v>
      </c>
      <c r="G9" s="62">
        <v>2629706200</v>
      </c>
      <c r="H9" s="63">
        <f aca="true" t="shared" si="1" ref="H9:H32">($G9-$F9)</f>
        <v>403107300</v>
      </c>
      <c r="I9" s="63">
        <v>2784327610</v>
      </c>
      <c r="J9" s="28">
        <f aca="true" t="shared" si="2" ref="J9:J32">IF($C9=0,0,($E9/$C9)*100)</f>
        <v>19.563557146462728</v>
      </c>
      <c r="K9" s="29">
        <f aca="true" t="shared" si="3" ref="K9:K32">IF($F9=0,0,($H9/$F9)*100)</f>
        <v>18.104172242248033</v>
      </c>
      <c r="L9" s="30">
        <f>IF($E$10=0,0,($E9/$E$10)*100)</f>
        <v>76.97023649988132</v>
      </c>
      <c r="M9" s="29">
        <f>IF($H$10=0,0,($H9/$H$10)*100)</f>
        <v>55.65954307835994</v>
      </c>
      <c r="N9" s="5"/>
      <c r="O9" s="31"/>
    </row>
    <row r="10" spans="1:15" ht="16.5">
      <c r="A10" s="6"/>
      <c r="B10" s="32" t="s">
        <v>18</v>
      </c>
      <c r="C10" s="64">
        <v>8340571430</v>
      </c>
      <c r="D10" s="65">
        <v>8885456270</v>
      </c>
      <c r="E10" s="66">
        <f t="shared" si="0"/>
        <v>544884840</v>
      </c>
      <c r="F10" s="64">
        <v>8974125090</v>
      </c>
      <c r="G10" s="65">
        <v>9698362620</v>
      </c>
      <c r="H10" s="66">
        <f t="shared" si="1"/>
        <v>724237530</v>
      </c>
      <c r="I10" s="66">
        <v>10698934750</v>
      </c>
      <c r="J10" s="33">
        <f t="shared" si="2"/>
        <v>6.532943750593836</v>
      </c>
      <c r="K10" s="34">
        <f t="shared" si="3"/>
        <v>8.070285657228341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2375778600</v>
      </c>
      <c r="D12" s="62">
        <v>2289516510</v>
      </c>
      <c r="E12" s="63">
        <f t="shared" si="0"/>
        <v>-86262090</v>
      </c>
      <c r="F12" s="61">
        <v>2577311972</v>
      </c>
      <c r="G12" s="62">
        <v>2497207662</v>
      </c>
      <c r="H12" s="63">
        <f t="shared" si="1"/>
        <v>-80104310</v>
      </c>
      <c r="I12" s="63">
        <v>2731479223</v>
      </c>
      <c r="J12" s="28">
        <f t="shared" si="2"/>
        <v>-3.630897677081526</v>
      </c>
      <c r="K12" s="29">
        <f t="shared" si="3"/>
        <v>-3.1080564118840015</v>
      </c>
      <c r="L12" s="30">
        <f aca="true" t="shared" si="4" ref="L12:L17">IF($E$17=0,0,($E12/$E$17)*100)</f>
        <v>-23.990190280094563</v>
      </c>
      <c r="M12" s="29">
        <f aca="true" t="shared" si="5" ref="M12:M17">IF($H$17=0,0,($H12/$H$17)*100)</f>
        <v>-14.311956182185401</v>
      </c>
      <c r="N12" s="5"/>
      <c r="O12" s="31"/>
    </row>
    <row r="13" spans="1:15" ht="12.75">
      <c r="A13" s="2"/>
      <c r="B13" s="27" t="s">
        <v>21</v>
      </c>
      <c r="C13" s="61">
        <v>371848360</v>
      </c>
      <c r="D13" s="62">
        <v>379383790</v>
      </c>
      <c r="E13" s="63">
        <f t="shared" si="0"/>
        <v>7535430</v>
      </c>
      <c r="F13" s="61">
        <v>404907650</v>
      </c>
      <c r="G13" s="62">
        <v>424177380</v>
      </c>
      <c r="H13" s="63">
        <f t="shared" si="1"/>
        <v>19269730</v>
      </c>
      <c r="I13" s="63">
        <v>474941440</v>
      </c>
      <c r="J13" s="28">
        <f t="shared" si="2"/>
        <v>2.0264792884927605</v>
      </c>
      <c r="K13" s="29">
        <f t="shared" si="3"/>
        <v>4.759043204049121</v>
      </c>
      <c r="L13" s="30">
        <f t="shared" si="4"/>
        <v>2.0956644980701604</v>
      </c>
      <c r="M13" s="29">
        <f t="shared" si="5"/>
        <v>3.442855089851513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2583087130</v>
      </c>
      <c r="D15" s="62">
        <v>2742168860</v>
      </c>
      <c r="E15" s="63">
        <f t="shared" si="0"/>
        <v>159081730</v>
      </c>
      <c r="F15" s="61">
        <v>2795471890</v>
      </c>
      <c r="G15" s="62">
        <v>3148759060</v>
      </c>
      <c r="H15" s="63">
        <f t="shared" si="1"/>
        <v>353287170</v>
      </c>
      <c r="I15" s="63">
        <v>3601543880</v>
      </c>
      <c r="J15" s="28">
        <f t="shared" si="2"/>
        <v>6.15858939299504</v>
      </c>
      <c r="K15" s="29">
        <f t="shared" si="3"/>
        <v>12.63783661226513</v>
      </c>
      <c r="L15" s="30">
        <f t="shared" si="4"/>
        <v>44.24192565687463</v>
      </c>
      <c r="M15" s="29">
        <f t="shared" si="5"/>
        <v>63.120579863534</v>
      </c>
      <c r="N15" s="5"/>
      <c r="O15" s="31"/>
    </row>
    <row r="16" spans="1:15" ht="12.75">
      <c r="A16" s="2"/>
      <c r="B16" s="27" t="s">
        <v>23</v>
      </c>
      <c r="C16" s="61">
        <v>3129552860</v>
      </c>
      <c r="D16" s="62">
        <v>3408770136</v>
      </c>
      <c r="E16" s="63">
        <f t="shared" si="0"/>
        <v>279217276</v>
      </c>
      <c r="F16" s="61">
        <v>3121557729</v>
      </c>
      <c r="G16" s="62">
        <v>3388807174</v>
      </c>
      <c r="H16" s="63">
        <f t="shared" si="1"/>
        <v>267249445</v>
      </c>
      <c r="I16" s="63">
        <v>3510916203</v>
      </c>
      <c r="J16" s="40">
        <f t="shared" si="2"/>
        <v>8.921954301164927</v>
      </c>
      <c r="K16" s="29">
        <f t="shared" si="3"/>
        <v>8.561412865031784</v>
      </c>
      <c r="L16" s="30">
        <f t="shared" si="4"/>
        <v>77.65260012514979</v>
      </c>
      <c r="M16" s="29">
        <f t="shared" si="5"/>
        <v>47.74852122879989</v>
      </c>
      <c r="N16" s="5"/>
      <c r="O16" s="31"/>
    </row>
    <row r="17" spans="1:15" ht="16.5">
      <c r="A17" s="2"/>
      <c r="B17" s="32" t="s">
        <v>24</v>
      </c>
      <c r="C17" s="64">
        <v>8460266950</v>
      </c>
      <c r="D17" s="65">
        <v>8819839296</v>
      </c>
      <c r="E17" s="66">
        <f t="shared" si="0"/>
        <v>359572346</v>
      </c>
      <c r="F17" s="64">
        <v>8899249241</v>
      </c>
      <c r="G17" s="65">
        <v>9458951276</v>
      </c>
      <c r="H17" s="66">
        <f t="shared" si="1"/>
        <v>559702035</v>
      </c>
      <c r="I17" s="66">
        <v>10318880746</v>
      </c>
      <c r="J17" s="41">
        <f t="shared" si="2"/>
        <v>4.250130026925451</v>
      </c>
      <c r="K17" s="34">
        <f t="shared" si="3"/>
        <v>6.289317445132111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-119695520</v>
      </c>
      <c r="D18" s="71">
        <v>65616974</v>
      </c>
      <c r="E18" s="72">
        <f t="shared" si="0"/>
        <v>185312494</v>
      </c>
      <c r="F18" s="73">
        <v>74875849</v>
      </c>
      <c r="G18" s="74">
        <v>239411344</v>
      </c>
      <c r="H18" s="75">
        <f t="shared" si="1"/>
        <v>164535495</v>
      </c>
      <c r="I18" s="75">
        <v>380054004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413351000</v>
      </c>
      <c r="D22" s="62">
        <v>597450840</v>
      </c>
      <c r="E22" s="63">
        <f t="shared" si="0"/>
        <v>184099840</v>
      </c>
      <c r="F22" s="61">
        <v>440783000</v>
      </c>
      <c r="G22" s="62">
        <v>511803390</v>
      </c>
      <c r="H22" s="63">
        <f t="shared" si="1"/>
        <v>71020390</v>
      </c>
      <c r="I22" s="63">
        <v>530370280</v>
      </c>
      <c r="J22" s="28">
        <f t="shared" si="2"/>
        <v>44.53838021439406</v>
      </c>
      <c r="K22" s="29">
        <f t="shared" si="3"/>
        <v>16.112325112356874</v>
      </c>
      <c r="L22" s="30">
        <f>IF($E$25=0,0,($E22/$E$25)*100)</f>
        <v>203.51734209701954</v>
      </c>
      <c r="M22" s="29">
        <f>IF($H$25=0,0,($H22/$H$25)*100)</f>
        <v>-88251.49425287357</v>
      </c>
      <c r="N22" s="5"/>
      <c r="O22" s="31"/>
    </row>
    <row r="23" spans="1:15" ht="12.75">
      <c r="A23" s="6"/>
      <c r="B23" s="27" t="s">
        <v>29</v>
      </c>
      <c r="C23" s="61">
        <v>1055700000</v>
      </c>
      <c r="D23" s="62">
        <v>962059203</v>
      </c>
      <c r="E23" s="63">
        <f t="shared" si="0"/>
        <v>-93640797</v>
      </c>
      <c r="F23" s="61">
        <v>1103585089</v>
      </c>
      <c r="G23" s="62">
        <v>1032484224</v>
      </c>
      <c r="H23" s="63">
        <f t="shared" si="1"/>
        <v>-71100865</v>
      </c>
      <c r="I23" s="63">
        <v>1061512471</v>
      </c>
      <c r="J23" s="28">
        <f t="shared" si="2"/>
        <v>-8.870019607843137</v>
      </c>
      <c r="K23" s="29">
        <f t="shared" si="3"/>
        <v>-6.4427170780666465</v>
      </c>
      <c r="L23" s="30">
        <f>IF($E$25=0,0,($E23/$E$25)*100)</f>
        <v>-103.51734209701952</v>
      </c>
      <c r="M23" s="29">
        <f>IF($H$25=0,0,($H23/$H$25)*100)</f>
        <v>88351.49425287357</v>
      </c>
      <c r="N23" s="5"/>
      <c r="O23" s="31"/>
    </row>
    <row r="24" spans="1:15" ht="12.75">
      <c r="A24" s="6"/>
      <c r="B24" s="27" t="s">
        <v>30</v>
      </c>
      <c r="C24" s="61">
        <v>53000000</v>
      </c>
      <c r="D24" s="62">
        <v>53000000</v>
      </c>
      <c r="E24" s="63">
        <f t="shared" si="0"/>
        <v>0</v>
      </c>
      <c r="F24" s="61">
        <v>53000000</v>
      </c>
      <c r="G24" s="62">
        <v>53000000</v>
      </c>
      <c r="H24" s="63">
        <f t="shared" si="1"/>
        <v>0</v>
      </c>
      <c r="I24" s="63">
        <v>53000000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1522051000</v>
      </c>
      <c r="D25" s="65">
        <v>1612510043</v>
      </c>
      <c r="E25" s="66">
        <f t="shared" si="0"/>
        <v>90459043</v>
      </c>
      <c r="F25" s="64">
        <v>1597368089</v>
      </c>
      <c r="G25" s="65">
        <v>1597287614</v>
      </c>
      <c r="H25" s="66">
        <f t="shared" si="1"/>
        <v>-80475</v>
      </c>
      <c r="I25" s="66">
        <v>1644882751</v>
      </c>
      <c r="J25" s="41">
        <f t="shared" si="2"/>
        <v>5.94323337391454</v>
      </c>
      <c r="K25" s="34">
        <f t="shared" si="3"/>
        <v>-0.005037974688124623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487700000</v>
      </c>
      <c r="D27" s="62">
        <v>424453276</v>
      </c>
      <c r="E27" s="63">
        <f t="shared" si="0"/>
        <v>-63246724</v>
      </c>
      <c r="F27" s="61">
        <v>560385753</v>
      </c>
      <c r="G27" s="62">
        <v>532867544</v>
      </c>
      <c r="H27" s="63">
        <f t="shared" si="1"/>
        <v>-27518209</v>
      </c>
      <c r="I27" s="63">
        <v>531350000</v>
      </c>
      <c r="J27" s="28">
        <f t="shared" si="2"/>
        <v>-12.968366618823046</v>
      </c>
      <c r="K27" s="29">
        <f t="shared" si="3"/>
        <v>-4.910583263882513</v>
      </c>
      <c r="L27" s="30">
        <f aca="true" t="shared" si="6" ref="L27:L32">IF($E$32=0,0,($E27/$E$32)*100)</f>
        <v>-69.91752499526223</v>
      </c>
      <c r="M27" s="29">
        <f aca="true" t="shared" si="7" ref="M27:M32">IF($H$32=0,0,($H27/$H$32)*100)</f>
        <v>34194.73004038521</v>
      </c>
      <c r="N27" s="5"/>
      <c r="O27" s="31"/>
    </row>
    <row r="28" spans="1:15" ht="12.75">
      <c r="A28" s="6"/>
      <c r="B28" s="27" t="s">
        <v>34</v>
      </c>
      <c r="C28" s="61">
        <v>179036284</v>
      </c>
      <c r="D28" s="62">
        <v>208992351</v>
      </c>
      <c r="E28" s="63">
        <f t="shared" si="0"/>
        <v>29956067</v>
      </c>
      <c r="F28" s="61">
        <v>166708601</v>
      </c>
      <c r="G28" s="62">
        <v>196379719</v>
      </c>
      <c r="H28" s="63">
        <f t="shared" si="1"/>
        <v>29671118</v>
      </c>
      <c r="I28" s="63">
        <v>219147719</v>
      </c>
      <c r="J28" s="28">
        <f t="shared" si="2"/>
        <v>16.73184135122018</v>
      </c>
      <c r="K28" s="29">
        <f t="shared" si="3"/>
        <v>17.79819266793559</v>
      </c>
      <c r="L28" s="30">
        <f t="shared" si="6"/>
        <v>33.115613438448605</v>
      </c>
      <c r="M28" s="29">
        <f t="shared" si="7"/>
        <v>-36869.98198198198</v>
      </c>
      <c r="N28" s="5"/>
      <c r="O28" s="31"/>
    </row>
    <row r="29" spans="1:15" ht="12.75">
      <c r="A29" s="6"/>
      <c r="B29" s="27" t="s">
        <v>35</v>
      </c>
      <c r="C29" s="61">
        <v>215107895</v>
      </c>
      <c r="D29" s="62">
        <v>172677820</v>
      </c>
      <c r="E29" s="63">
        <f t="shared" si="0"/>
        <v>-42430075</v>
      </c>
      <c r="F29" s="61">
        <v>224089481</v>
      </c>
      <c r="G29" s="62">
        <v>217450000</v>
      </c>
      <c r="H29" s="63">
        <f t="shared" si="1"/>
        <v>-6639481</v>
      </c>
      <c r="I29" s="63">
        <v>249287368</v>
      </c>
      <c r="J29" s="28">
        <f t="shared" si="2"/>
        <v>-19.72501985573333</v>
      </c>
      <c r="K29" s="29">
        <f t="shared" si="3"/>
        <v>-2.9628704437045843</v>
      </c>
      <c r="L29" s="30">
        <f t="shared" si="6"/>
        <v>-46.905288396650406</v>
      </c>
      <c r="M29" s="29">
        <f t="shared" si="7"/>
        <v>8250.364709537123</v>
      </c>
      <c r="N29" s="5"/>
      <c r="O29" s="31"/>
    </row>
    <row r="30" spans="1:15" ht="12.75">
      <c r="A30" s="6"/>
      <c r="B30" s="27" t="s">
        <v>36</v>
      </c>
      <c r="C30" s="61">
        <v>415527621</v>
      </c>
      <c r="D30" s="62">
        <v>408469686</v>
      </c>
      <c r="E30" s="63">
        <f t="shared" si="0"/>
        <v>-7057935</v>
      </c>
      <c r="F30" s="61">
        <v>438195254</v>
      </c>
      <c r="G30" s="62">
        <v>357216667</v>
      </c>
      <c r="H30" s="63">
        <f t="shared" si="1"/>
        <v>-80978587</v>
      </c>
      <c r="I30" s="63">
        <v>357604386</v>
      </c>
      <c r="J30" s="28">
        <f t="shared" si="2"/>
        <v>-1.6985477362526522</v>
      </c>
      <c r="K30" s="29">
        <f t="shared" si="3"/>
        <v>-18.480023747587186</v>
      </c>
      <c r="L30" s="30">
        <f t="shared" si="6"/>
        <v>-7.8023542654546985</v>
      </c>
      <c r="M30" s="29">
        <f t="shared" si="7"/>
        <v>100625.76825100963</v>
      </c>
      <c r="N30" s="5"/>
      <c r="O30" s="31"/>
    </row>
    <row r="31" spans="1:15" ht="12.75">
      <c r="A31" s="6"/>
      <c r="B31" s="27" t="s">
        <v>30</v>
      </c>
      <c r="C31" s="61">
        <v>224679200</v>
      </c>
      <c r="D31" s="62">
        <v>397916910</v>
      </c>
      <c r="E31" s="63">
        <f t="shared" si="0"/>
        <v>173237710</v>
      </c>
      <c r="F31" s="61">
        <v>207989000</v>
      </c>
      <c r="G31" s="62">
        <v>293373684</v>
      </c>
      <c r="H31" s="63">
        <f t="shared" si="1"/>
        <v>85384684</v>
      </c>
      <c r="I31" s="63">
        <v>287493278</v>
      </c>
      <c r="J31" s="28">
        <f t="shared" si="2"/>
        <v>77.10447161998084</v>
      </c>
      <c r="K31" s="29">
        <f t="shared" si="3"/>
        <v>41.052499891821206</v>
      </c>
      <c r="L31" s="30">
        <f t="shared" si="6"/>
        <v>191.50955421891874</v>
      </c>
      <c r="M31" s="29">
        <f t="shared" si="7"/>
        <v>-106100.88101894999</v>
      </c>
      <c r="N31" s="5"/>
      <c r="O31" s="31"/>
    </row>
    <row r="32" spans="1:15" ht="17.25" thickBot="1">
      <c r="A32" s="6"/>
      <c r="B32" s="55" t="s">
        <v>37</v>
      </c>
      <c r="C32" s="79">
        <v>1522051000</v>
      </c>
      <c r="D32" s="80">
        <v>1612510043</v>
      </c>
      <c r="E32" s="81">
        <f t="shared" si="0"/>
        <v>90459043</v>
      </c>
      <c r="F32" s="79">
        <v>1597368089</v>
      </c>
      <c r="G32" s="80">
        <v>1597287614</v>
      </c>
      <c r="H32" s="81">
        <f t="shared" si="1"/>
        <v>-80475</v>
      </c>
      <c r="I32" s="81">
        <v>1644882751</v>
      </c>
      <c r="J32" s="56">
        <f t="shared" si="2"/>
        <v>5.94323337391454</v>
      </c>
      <c r="K32" s="57">
        <f t="shared" si="3"/>
        <v>-0.005037974688124623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606006818</v>
      </c>
      <c r="D8" s="62">
        <v>222367200</v>
      </c>
      <c r="E8" s="63">
        <f>($D8-$C8)</f>
        <v>-383639618</v>
      </c>
      <c r="F8" s="61">
        <v>642367227</v>
      </c>
      <c r="G8" s="62">
        <v>235486864</v>
      </c>
      <c r="H8" s="63">
        <f>($G8-$F8)</f>
        <v>-406880363</v>
      </c>
      <c r="I8" s="63">
        <v>248674128</v>
      </c>
      <c r="J8" s="28">
        <f>IF($C8=0,0,($E8/$C8)*100)</f>
        <v>-63.30615541028452</v>
      </c>
      <c r="K8" s="29">
        <f>IF($F8=0,0,($H8/$F8)*100)</f>
        <v>-63.340772364776946</v>
      </c>
      <c r="L8" s="30">
        <f>IF($E$10=0,0,($E8/$E$10)*100)</f>
        <v>145.0134632570184</v>
      </c>
      <c r="M8" s="29">
        <f>IF($H$10=0,0,($H8/$H$10)*100)</f>
        <v>145.15249204984192</v>
      </c>
      <c r="N8" s="5"/>
      <c r="O8" s="31"/>
    </row>
    <row r="9" spans="1:15" ht="12.75">
      <c r="A9" s="2"/>
      <c r="B9" s="27" t="s">
        <v>17</v>
      </c>
      <c r="C9" s="61">
        <v>533094968</v>
      </c>
      <c r="D9" s="62">
        <v>652180103</v>
      </c>
      <c r="E9" s="63">
        <f aca="true" t="shared" si="0" ref="E9:E32">($D9-$C9)</f>
        <v>119085135</v>
      </c>
      <c r="F9" s="61">
        <v>563934671</v>
      </c>
      <c r="G9" s="62">
        <v>690502683</v>
      </c>
      <c r="H9" s="63">
        <f aca="true" t="shared" si="1" ref="H9:H32">($G9-$F9)</f>
        <v>126568012</v>
      </c>
      <c r="I9" s="63">
        <v>701397810</v>
      </c>
      <c r="J9" s="28">
        <f aca="true" t="shared" si="2" ref="J9:J32">IF($C9=0,0,($E9/$C9)*100)</f>
        <v>22.338446646151798</v>
      </c>
      <c r="K9" s="29">
        <f aca="true" t="shared" si="3" ref="K9:K32">IF($F9=0,0,($H9/$F9)*100)</f>
        <v>22.44373657245841</v>
      </c>
      <c r="L9" s="30">
        <f>IF($E$10=0,0,($E9/$E$10)*100)</f>
        <v>-45.0134632570184</v>
      </c>
      <c r="M9" s="29">
        <f>IF($H$10=0,0,($H9/$H$10)*100)</f>
        <v>-45.15249204984193</v>
      </c>
      <c r="N9" s="5"/>
      <c r="O9" s="31"/>
    </row>
    <row r="10" spans="1:15" ht="16.5">
      <c r="A10" s="6"/>
      <c r="B10" s="32" t="s">
        <v>18</v>
      </c>
      <c r="C10" s="64">
        <v>1139101786</v>
      </c>
      <c r="D10" s="65">
        <v>874547303</v>
      </c>
      <c r="E10" s="66">
        <f t="shared" si="0"/>
        <v>-264554483</v>
      </c>
      <c r="F10" s="64">
        <v>1206301898</v>
      </c>
      <c r="G10" s="65">
        <v>925989547</v>
      </c>
      <c r="H10" s="66">
        <f t="shared" si="1"/>
        <v>-280312351</v>
      </c>
      <c r="I10" s="66">
        <v>950071938</v>
      </c>
      <c r="J10" s="33">
        <f t="shared" si="2"/>
        <v>-23.224832605082053</v>
      </c>
      <c r="K10" s="34">
        <f t="shared" si="3"/>
        <v>-23.2373298479217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237280774</v>
      </c>
      <c r="D12" s="62">
        <v>259219996</v>
      </c>
      <c r="E12" s="63">
        <f t="shared" si="0"/>
        <v>21939222</v>
      </c>
      <c r="F12" s="61">
        <v>251517621</v>
      </c>
      <c r="G12" s="62">
        <v>275864064</v>
      </c>
      <c r="H12" s="63">
        <f t="shared" si="1"/>
        <v>24346443</v>
      </c>
      <c r="I12" s="63">
        <v>293346601</v>
      </c>
      <c r="J12" s="28">
        <f t="shared" si="2"/>
        <v>9.246101835456757</v>
      </c>
      <c r="K12" s="29">
        <f t="shared" si="3"/>
        <v>9.679816031656884</v>
      </c>
      <c r="L12" s="30">
        <f aca="true" t="shared" si="4" ref="L12:L17">IF($E$17=0,0,($E12/$E$17)*100)</f>
        <v>-5.115928473453801</v>
      </c>
      <c r="M12" s="29">
        <f aca="true" t="shared" si="5" ref="M12:M17">IF($H$17=0,0,($H12/$H$17)*100)</f>
        <v>-4.068127820268818</v>
      </c>
      <c r="N12" s="5"/>
      <c r="O12" s="31"/>
    </row>
    <row r="13" spans="1:15" ht="12.75">
      <c r="A13" s="2"/>
      <c r="B13" s="27" t="s">
        <v>21</v>
      </c>
      <c r="C13" s="61">
        <v>242402727</v>
      </c>
      <c r="D13" s="62">
        <v>100065240</v>
      </c>
      <c r="E13" s="63">
        <f t="shared" si="0"/>
        <v>-142337487</v>
      </c>
      <c r="F13" s="61">
        <v>256946891</v>
      </c>
      <c r="G13" s="62">
        <v>82420402</v>
      </c>
      <c r="H13" s="63">
        <f t="shared" si="1"/>
        <v>-174526489</v>
      </c>
      <c r="I13" s="63">
        <v>62168532</v>
      </c>
      <c r="J13" s="28">
        <f t="shared" si="2"/>
        <v>-58.71942480251058</v>
      </c>
      <c r="K13" s="29">
        <f t="shared" si="3"/>
        <v>-67.9231759998217</v>
      </c>
      <c r="L13" s="30">
        <f t="shared" si="4"/>
        <v>33.19116797228089</v>
      </c>
      <c r="M13" s="29">
        <f t="shared" si="5"/>
        <v>29.16220925063837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11407911</v>
      </c>
      <c r="D15" s="62">
        <v>25821600</v>
      </c>
      <c r="E15" s="63">
        <f t="shared" si="0"/>
        <v>14413689</v>
      </c>
      <c r="F15" s="61">
        <v>12092385</v>
      </c>
      <c r="G15" s="62">
        <v>27345074</v>
      </c>
      <c r="H15" s="63">
        <f t="shared" si="1"/>
        <v>15252689</v>
      </c>
      <c r="I15" s="63">
        <v>28876398</v>
      </c>
      <c r="J15" s="28">
        <f t="shared" si="2"/>
        <v>126.34818942749466</v>
      </c>
      <c r="K15" s="29">
        <f t="shared" si="3"/>
        <v>126.13466243425097</v>
      </c>
      <c r="L15" s="30">
        <f t="shared" si="4"/>
        <v>-3.3610764302675746</v>
      </c>
      <c r="M15" s="29">
        <f t="shared" si="5"/>
        <v>-2.5486223369388368</v>
      </c>
      <c r="N15" s="5"/>
      <c r="O15" s="31"/>
    </row>
    <row r="16" spans="1:15" ht="12.75">
      <c r="A16" s="2"/>
      <c r="B16" s="27" t="s">
        <v>23</v>
      </c>
      <c r="C16" s="61">
        <v>900196862</v>
      </c>
      <c r="D16" s="62">
        <v>577339985</v>
      </c>
      <c r="E16" s="63">
        <f t="shared" si="0"/>
        <v>-322856877</v>
      </c>
      <c r="F16" s="61">
        <v>961723913</v>
      </c>
      <c r="G16" s="62">
        <v>498183275</v>
      </c>
      <c r="H16" s="63">
        <f t="shared" si="1"/>
        <v>-463540638</v>
      </c>
      <c r="I16" s="63">
        <v>531072415</v>
      </c>
      <c r="J16" s="40">
        <f t="shared" si="2"/>
        <v>-35.86514135171468</v>
      </c>
      <c r="K16" s="29">
        <f t="shared" si="3"/>
        <v>-48.19893024745866</v>
      </c>
      <c r="L16" s="30">
        <f t="shared" si="4"/>
        <v>75.28583693144049</v>
      </c>
      <c r="M16" s="29">
        <f t="shared" si="5"/>
        <v>77.45454090656928</v>
      </c>
      <c r="N16" s="5"/>
      <c r="O16" s="31"/>
    </row>
    <row r="17" spans="1:15" ht="16.5">
      <c r="A17" s="2"/>
      <c r="B17" s="32" t="s">
        <v>24</v>
      </c>
      <c r="C17" s="64">
        <v>1391288274</v>
      </c>
      <c r="D17" s="65">
        <v>962446821</v>
      </c>
      <c r="E17" s="66">
        <f t="shared" si="0"/>
        <v>-428841453</v>
      </c>
      <c r="F17" s="64">
        <v>1482280810</v>
      </c>
      <c r="G17" s="65">
        <v>883812815</v>
      </c>
      <c r="H17" s="66">
        <f t="shared" si="1"/>
        <v>-598467995</v>
      </c>
      <c r="I17" s="66">
        <v>915463946</v>
      </c>
      <c r="J17" s="41">
        <f t="shared" si="2"/>
        <v>-30.82333553829693</v>
      </c>
      <c r="K17" s="34">
        <f t="shared" si="3"/>
        <v>-40.37480556737424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-252186488</v>
      </c>
      <c r="D18" s="71">
        <v>-87899518</v>
      </c>
      <c r="E18" s="72">
        <f t="shared" si="0"/>
        <v>164286970</v>
      </c>
      <c r="F18" s="73">
        <v>-275978912</v>
      </c>
      <c r="G18" s="74">
        <v>42176732</v>
      </c>
      <c r="H18" s="75">
        <f t="shared" si="1"/>
        <v>318155644</v>
      </c>
      <c r="I18" s="75">
        <v>34607992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10192011</v>
      </c>
      <c r="D22" s="62">
        <v>103067000</v>
      </c>
      <c r="E22" s="63">
        <f t="shared" si="0"/>
        <v>92874989</v>
      </c>
      <c r="F22" s="61">
        <v>10701612</v>
      </c>
      <c r="G22" s="62">
        <v>109147953</v>
      </c>
      <c r="H22" s="63">
        <f t="shared" si="1"/>
        <v>98446341</v>
      </c>
      <c r="I22" s="63">
        <v>115260238</v>
      </c>
      <c r="J22" s="28">
        <f t="shared" si="2"/>
        <v>911.252833223983</v>
      </c>
      <c r="K22" s="29">
        <f t="shared" si="3"/>
        <v>919.9206717642164</v>
      </c>
      <c r="L22" s="30">
        <f>IF($E$25=0,0,($E22/$E$25)*100)</f>
        <v>98.44361865917158</v>
      </c>
      <c r="M22" s="29">
        <f>IF($H$25=0,0,($H22/$H$25)*100)</f>
        <v>-125.7121416967045</v>
      </c>
      <c r="N22" s="5"/>
      <c r="O22" s="31"/>
    </row>
    <row r="23" spans="1:15" ht="12.75">
      <c r="A23" s="6"/>
      <c r="B23" s="27" t="s">
        <v>29</v>
      </c>
      <c r="C23" s="61">
        <v>662785000</v>
      </c>
      <c r="D23" s="62">
        <v>664253342</v>
      </c>
      <c r="E23" s="63">
        <f t="shared" si="0"/>
        <v>1468342</v>
      </c>
      <c r="F23" s="61">
        <v>668272000</v>
      </c>
      <c r="G23" s="62">
        <v>491514734</v>
      </c>
      <c r="H23" s="63">
        <f t="shared" si="1"/>
        <v>-176757266</v>
      </c>
      <c r="I23" s="63">
        <v>443674613</v>
      </c>
      <c r="J23" s="28">
        <f t="shared" si="2"/>
        <v>0.22154122377543245</v>
      </c>
      <c r="K23" s="29">
        <f t="shared" si="3"/>
        <v>-26.449898544305313</v>
      </c>
      <c r="L23" s="30">
        <f>IF($E$25=0,0,($E23/$E$25)*100)</f>
        <v>1.556381340828426</v>
      </c>
      <c r="M23" s="29">
        <f>IF($H$25=0,0,($H23/$H$25)*100)</f>
        <v>225.7121416967045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672977011</v>
      </c>
      <c r="D25" s="65">
        <v>767320342</v>
      </c>
      <c r="E25" s="66">
        <f t="shared" si="0"/>
        <v>94343331</v>
      </c>
      <c r="F25" s="64">
        <v>678973612</v>
      </c>
      <c r="G25" s="65">
        <v>600662687</v>
      </c>
      <c r="H25" s="66">
        <f t="shared" si="1"/>
        <v>-78310925</v>
      </c>
      <c r="I25" s="66">
        <v>558934851</v>
      </c>
      <c r="J25" s="41">
        <f t="shared" si="2"/>
        <v>14.018804425401093</v>
      </c>
      <c r="K25" s="34">
        <f t="shared" si="3"/>
        <v>-11.53372143128296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662785000</v>
      </c>
      <c r="D27" s="62">
        <v>664253342</v>
      </c>
      <c r="E27" s="63">
        <f t="shared" si="0"/>
        <v>1468342</v>
      </c>
      <c r="F27" s="61">
        <v>668272000</v>
      </c>
      <c r="G27" s="62">
        <v>491514734</v>
      </c>
      <c r="H27" s="63">
        <f t="shared" si="1"/>
        <v>-176757266</v>
      </c>
      <c r="I27" s="63">
        <v>443674613</v>
      </c>
      <c r="J27" s="28">
        <f t="shared" si="2"/>
        <v>0.22154122377543245</v>
      </c>
      <c r="K27" s="29">
        <f t="shared" si="3"/>
        <v>-26.449898544305313</v>
      </c>
      <c r="L27" s="30">
        <f aca="true" t="shared" si="6" ref="L27:L32">IF($E$32=0,0,($E27/$E$32)*100)</f>
        <v>1.556381340828426</v>
      </c>
      <c r="M27" s="29">
        <f aca="true" t="shared" si="7" ref="M27:M32">IF($H$32=0,0,($H27/$H$32)*100)</f>
        <v>225.7121416967045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10192011</v>
      </c>
      <c r="D31" s="62">
        <v>103067000</v>
      </c>
      <c r="E31" s="63">
        <f t="shared" si="0"/>
        <v>92874989</v>
      </c>
      <c r="F31" s="61">
        <v>10701612</v>
      </c>
      <c r="G31" s="62">
        <v>109147953</v>
      </c>
      <c r="H31" s="63">
        <f t="shared" si="1"/>
        <v>98446341</v>
      </c>
      <c r="I31" s="63">
        <v>115260238</v>
      </c>
      <c r="J31" s="28">
        <f t="shared" si="2"/>
        <v>911.252833223983</v>
      </c>
      <c r="K31" s="29">
        <f t="shared" si="3"/>
        <v>919.9206717642164</v>
      </c>
      <c r="L31" s="30">
        <f t="shared" si="6"/>
        <v>98.44361865917158</v>
      </c>
      <c r="M31" s="29">
        <f t="shared" si="7"/>
        <v>-125.7121416967045</v>
      </c>
      <c r="N31" s="5"/>
      <c r="O31" s="31"/>
    </row>
    <row r="32" spans="1:15" ht="17.25" thickBot="1">
      <c r="A32" s="6"/>
      <c r="B32" s="55" t="s">
        <v>37</v>
      </c>
      <c r="C32" s="79">
        <v>672977011</v>
      </c>
      <c r="D32" s="80">
        <v>767320342</v>
      </c>
      <c r="E32" s="81">
        <f t="shared" si="0"/>
        <v>94343331</v>
      </c>
      <c r="F32" s="79">
        <v>678973612</v>
      </c>
      <c r="G32" s="80">
        <v>600662687</v>
      </c>
      <c r="H32" s="81">
        <f t="shared" si="1"/>
        <v>-78310925</v>
      </c>
      <c r="I32" s="81">
        <v>558934851</v>
      </c>
      <c r="J32" s="56">
        <f t="shared" si="2"/>
        <v>14.018804425401093</v>
      </c>
      <c r="K32" s="57">
        <f t="shared" si="3"/>
        <v>-11.53372143128296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15221546</v>
      </c>
      <c r="D7" s="62">
        <v>15120550</v>
      </c>
      <c r="E7" s="63">
        <f>($D7-$C7)</f>
        <v>-100996</v>
      </c>
      <c r="F7" s="61">
        <v>16058731</v>
      </c>
      <c r="G7" s="62">
        <v>16012663</v>
      </c>
      <c r="H7" s="63">
        <f>($G7-$F7)</f>
        <v>-46068</v>
      </c>
      <c r="I7" s="63">
        <v>16909372</v>
      </c>
      <c r="J7" s="28">
        <f>IF($C7=0,0,($E7/$C7)*100)</f>
        <v>-0.6635068474647714</v>
      </c>
      <c r="K7" s="29">
        <f>IF($F7=0,0,($H7/$F7)*100)</f>
        <v>-0.28687198259937224</v>
      </c>
      <c r="L7" s="30">
        <f>IF($E$10=0,0,($E7/$E$10)*100)</f>
        <v>-0.1387375936720184</v>
      </c>
      <c r="M7" s="29">
        <f>IF($H$10=0,0,($H7/$H$10)*100)</f>
        <v>-0.09237169747070019</v>
      </c>
      <c r="N7" s="5"/>
      <c r="O7" s="31"/>
    </row>
    <row r="8" spans="1:15" ht="12.75">
      <c r="A8" s="2"/>
      <c r="B8" s="27" t="s">
        <v>16</v>
      </c>
      <c r="C8" s="61">
        <v>26445000</v>
      </c>
      <c r="D8" s="62">
        <v>28139232</v>
      </c>
      <c r="E8" s="63">
        <f>($D8-$C8)</f>
        <v>1694232</v>
      </c>
      <c r="F8" s="61">
        <v>27899930</v>
      </c>
      <c r="G8" s="62">
        <v>29799954</v>
      </c>
      <c r="H8" s="63">
        <f>($G8-$F8)</f>
        <v>1900024</v>
      </c>
      <c r="I8" s="63">
        <v>31468392</v>
      </c>
      <c r="J8" s="28">
        <f>IF($C8=0,0,($E8/$C8)*100)</f>
        <v>6.406625070901873</v>
      </c>
      <c r="K8" s="29">
        <f>IF($F8=0,0,($H8/$F8)*100)</f>
        <v>6.810138950169408</v>
      </c>
      <c r="L8" s="30">
        <f>IF($E$10=0,0,($E8/$E$10)*100)</f>
        <v>2.327356239872184</v>
      </c>
      <c r="M8" s="29">
        <f>IF($H$10=0,0,($H8/$H$10)*100)</f>
        <v>3.8097690829875326</v>
      </c>
      <c r="N8" s="5"/>
      <c r="O8" s="31"/>
    </row>
    <row r="9" spans="1:15" ht="12.75">
      <c r="A9" s="2"/>
      <c r="B9" s="27" t="s">
        <v>17</v>
      </c>
      <c r="C9" s="61">
        <v>169282454</v>
      </c>
      <c r="D9" s="62">
        <v>240485637</v>
      </c>
      <c r="E9" s="63">
        <f aca="true" t="shared" si="0" ref="E9:E32">($D9-$C9)</f>
        <v>71203183</v>
      </c>
      <c r="F9" s="61">
        <v>173588341</v>
      </c>
      <c r="G9" s="62">
        <v>221606804</v>
      </c>
      <c r="H9" s="63">
        <f aca="true" t="shared" si="1" ref="H9:H32">($G9-$F9)</f>
        <v>48018463</v>
      </c>
      <c r="I9" s="63">
        <v>232176893</v>
      </c>
      <c r="J9" s="28">
        <f aca="true" t="shared" si="2" ref="J9:J32">IF($C9=0,0,($E9/$C9)*100)</f>
        <v>42.06176205361484</v>
      </c>
      <c r="K9" s="29">
        <f aca="true" t="shared" si="3" ref="K9:K32">IF($F9=0,0,($H9/$F9)*100)</f>
        <v>27.662262755307975</v>
      </c>
      <c r="L9" s="30">
        <f>IF($E$10=0,0,($E9/$E$10)*100)</f>
        <v>97.81138135379983</v>
      </c>
      <c r="M9" s="29">
        <f>IF($H$10=0,0,($H9/$H$10)*100)</f>
        <v>96.28260261448317</v>
      </c>
      <c r="N9" s="5"/>
      <c r="O9" s="31"/>
    </row>
    <row r="10" spans="1:15" ht="16.5">
      <c r="A10" s="6"/>
      <c r="B10" s="32" t="s">
        <v>18</v>
      </c>
      <c r="C10" s="64">
        <v>210949000</v>
      </c>
      <c r="D10" s="65">
        <v>283745419</v>
      </c>
      <c r="E10" s="66">
        <f t="shared" si="0"/>
        <v>72796419</v>
      </c>
      <c r="F10" s="64">
        <v>217547002</v>
      </c>
      <c r="G10" s="65">
        <v>267419421</v>
      </c>
      <c r="H10" s="66">
        <f t="shared" si="1"/>
        <v>49872419</v>
      </c>
      <c r="I10" s="66">
        <v>280554657</v>
      </c>
      <c r="J10" s="33">
        <f t="shared" si="2"/>
        <v>34.50901355303888</v>
      </c>
      <c r="K10" s="34">
        <f t="shared" si="3"/>
        <v>22.924893720208566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63264000</v>
      </c>
      <c r="D12" s="62">
        <v>62850185</v>
      </c>
      <c r="E12" s="63">
        <f t="shared" si="0"/>
        <v>-413815</v>
      </c>
      <c r="F12" s="61">
        <v>67311404</v>
      </c>
      <c r="G12" s="62">
        <v>65771838</v>
      </c>
      <c r="H12" s="63">
        <f t="shared" si="1"/>
        <v>-1539566</v>
      </c>
      <c r="I12" s="63">
        <v>68995701</v>
      </c>
      <c r="J12" s="28">
        <f t="shared" si="2"/>
        <v>-0.654108181588265</v>
      </c>
      <c r="K12" s="29">
        <f t="shared" si="3"/>
        <v>-2.2872290704261644</v>
      </c>
      <c r="L12" s="30">
        <f aca="true" t="shared" si="4" ref="L12:L17">IF($E$17=0,0,($E12/$E$17)*100)</f>
        <v>-0.6777163620724824</v>
      </c>
      <c r="M12" s="29">
        <f aca="true" t="shared" si="5" ref="M12:M17">IF($H$17=0,0,($H12/$H$17)*100)</f>
        <v>-4.112252330554822</v>
      </c>
      <c r="N12" s="5"/>
      <c r="O12" s="31"/>
    </row>
    <row r="13" spans="1:15" ht="12.75">
      <c r="A13" s="2"/>
      <c r="B13" s="27" t="s">
        <v>21</v>
      </c>
      <c r="C13" s="61">
        <v>8344825</v>
      </c>
      <c r="D13" s="62">
        <v>8289457</v>
      </c>
      <c r="E13" s="63">
        <f t="shared" si="0"/>
        <v>-55368</v>
      </c>
      <c r="F13" s="61">
        <v>8799870</v>
      </c>
      <c r="G13" s="62">
        <v>8778535</v>
      </c>
      <c r="H13" s="63">
        <f t="shared" si="1"/>
        <v>-21335</v>
      </c>
      <c r="I13" s="63">
        <v>9270132</v>
      </c>
      <c r="J13" s="28">
        <f t="shared" si="2"/>
        <v>-0.6635010320767661</v>
      </c>
      <c r="K13" s="29">
        <f t="shared" si="3"/>
        <v>-0.24244676341809596</v>
      </c>
      <c r="L13" s="30">
        <f t="shared" si="4"/>
        <v>-0.09067771718093642</v>
      </c>
      <c r="M13" s="29">
        <f t="shared" si="5"/>
        <v>-0.05698677645023801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20032765</v>
      </c>
      <c r="D15" s="62">
        <v>21178448</v>
      </c>
      <c r="E15" s="63">
        <f t="shared" si="0"/>
        <v>1145683</v>
      </c>
      <c r="F15" s="61">
        <v>21647406</v>
      </c>
      <c r="G15" s="62">
        <v>22427976</v>
      </c>
      <c r="H15" s="63">
        <f t="shared" si="1"/>
        <v>780570</v>
      </c>
      <c r="I15" s="63">
        <v>23683943</v>
      </c>
      <c r="J15" s="28">
        <f t="shared" si="2"/>
        <v>5.7190457732619535</v>
      </c>
      <c r="K15" s="29">
        <f t="shared" si="3"/>
        <v>3.605836191181521</v>
      </c>
      <c r="L15" s="30">
        <f t="shared" si="4"/>
        <v>1.8763169891093552</v>
      </c>
      <c r="M15" s="29">
        <f t="shared" si="5"/>
        <v>2.0849387435557665</v>
      </c>
      <c r="N15" s="5"/>
      <c r="O15" s="31"/>
    </row>
    <row r="16" spans="1:15" ht="12.75">
      <c r="A16" s="2"/>
      <c r="B16" s="27" t="s">
        <v>23</v>
      </c>
      <c r="C16" s="61">
        <v>114545012</v>
      </c>
      <c r="D16" s="62">
        <v>174928717</v>
      </c>
      <c r="E16" s="63">
        <f t="shared" si="0"/>
        <v>60383705</v>
      </c>
      <c r="F16" s="61">
        <v>114709320</v>
      </c>
      <c r="G16" s="62">
        <v>152928161</v>
      </c>
      <c r="H16" s="63">
        <f t="shared" si="1"/>
        <v>38218841</v>
      </c>
      <c r="I16" s="63">
        <v>160107735</v>
      </c>
      <c r="J16" s="40">
        <f t="shared" si="2"/>
        <v>52.716136604883324</v>
      </c>
      <c r="K16" s="29">
        <f t="shared" si="3"/>
        <v>33.317991075180295</v>
      </c>
      <c r="L16" s="30">
        <f t="shared" si="4"/>
        <v>98.89207709014406</v>
      </c>
      <c r="M16" s="29">
        <f t="shared" si="5"/>
        <v>102.08430036344929</v>
      </c>
      <c r="N16" s="5"/>
      <c r="O16" s="31"/>
    </row>
    <row r="17" spans="1:15" ht="16.5">
      <c r="A17" s="2"/>
      <c r="B17" s="32" t="s">
        <v>24</v>
      </c>
      <c r="C17" s="64">
        <v>206186602</v>
      </c>
      <c r="D17" s="65">
        <v>267246807</v>
      </c>
      <c r="E17" s="66">
        <f t="shared" si="0"/>
        <v>61060205</v>
      </c>
      <c r="F17" s="64">
        <v>212468000</v>
      </c>
      <c r="G17" s="65">
        <v>249906510</v>
      </c>
      <c r="H17" s="66">
        <f t="shared" si="1"/>
        <v>37438510</v>
      </c>
      <c r="I17" s="66">
        <v>262057511</v>
      </c>
      <c r="J17" s="41">
        <f t="shared" si="2"/>
        <v>29.614050771349344</v>
      </c>
      <c r="K17" s="34">
        <f t="shared" si="3"/>
        <v>17.620775834478604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4762398</v>
      </c>
      <c r="D18" s="71">
        <v>16498612</v>
      </c>
      <c r="E18" s="72">
        <f t="shared" si="0"/>
        <v>11736214</v>
      </c>
      <c r="F18" s="73">
        <v>5079002</v>
      </c>
      <c r="G18" s="74">
        <v>17512911</v>
      </c>
      <c r="H18" s="75">
        <f t="shared" si="1"/>
        <v>12433909</v>
      </c>
      <c r="I18" s="75">
        <v>18497146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34348210</v>
      </c>
      <c r="D23" s="62">
        <v>37992400</v>
      </c>
      <c r="E23" s="63">
        <f t="shared" si="0"/>
        <v>3644190</v>
      </c>
      <c r="F23" s="61">
        <v>34945791</v>
      </c>
      <c r="G23" s="62">
        <v>39416200</v>
      </c>
      <c r="H23" s="63">
        <f t="shared" si="1"/>
        <v>4470409</v>
      </c>
      <c r="I23" s="63">
        <v>41550500</v>
      </c>
      <c r="J23" s="28">
        <f t="shared" si="2"/>
        <v>10.609548503400905</v>
      </c>
      <c r="K23" s="29">
        <f t="shared" si="3"/>
        <v>12.792410393572148</v>
      </c>
      <c r="L23" s="30">
        <f>IF($E$25=0,0,($E23/$E$25)*100)</f>
        <v>26.03973253072639</v>
      </c>
      <c r="M23" s="29">
        <f>IF($H$25=0,0,($H23/$H$25)*100)</f>
        <v>30.626709706387977</v>
      </c>
      <c r="N23" s="5"/>
      <c r="O23" s="31"/>
    </row>
    <row r="24" spans="1:15" ht="12.75">
      <c r="A24" s="6"/>
      <c r="B24" s="27" t="s">
        <v>30</v>
      </c>
      <c r="C24" s="61">
        <v>6147673</v>
      </c>
      <c r="D24" s="62">
        <v>16498212</v>
      </c>
      <c r="E24" s="63">
        <f t="shared" si="0"/>
        <v>10350539</v>
      </c>
      <c r="F24" s="61">
        <v>7386847</v>
      </c>
      <c r="G24" s="62">
        <v>17512877</v>
      </c>
      <c r="H24" s="63">
        <f t="shared" si="1"/>
        <v>10126030</v>
      </c>
      <c r="I24" s="63">
        <v>18497583</v>
      </c>
      <c r="J24" s="28">
        <f t="shared" si="2"/>
        <v>168.36515214781267</v>
      </c>
      <c r="K24" s="29">
        <f t="shared" si="3"/>
        <v>137.08189705296454</v>
      </c>
      <c r="L24" s="30">
        <f>IF($E$25=0,0,($E24/$E$25)*100)</f>
        <v>73.96026746927362</v>
      </c>
      <c r="M24" s="29">
        <f>IF($H$25=0,0,($H24/$H$25)*100)</f>
        <v>69.37329029361202</v>
      </c>
      <c r="N24" s="5"/>
      <c r="O24" s="31"/>
    </row>
    <row r="25" spans="1:15" ht="16.5">
      <c r="A25" s="6"/>
      <c r="B25" s="32" t="s">
        <v>31</v>
      </c>
      <c r="C25" s="64">
        <v>40495883</v>
      </c>
      <c r="D25" s="65">
        <v>54490612</v>
      </c>
      <c r="E25" s="66">
        <f t="shared" si="0"/>
        <v>13994729</v>
      </c>
      <c r="F25" s="64">
        <v>42332638</v>
      </c>
      <c r="G25" s="65">
        <v>56929077</v>
      </c>
      <c r="H25" s="66">
        <f t="shared" si="1"/>
        <v>14596439</v>
      </c>
      <c r="I25" s="66">
        <v>60048083</v>
      </c>
      <c r="J25" s="41">
        <f t="shared" si="2"/>
        <v>34.558399430381606</v>
      </c>
      <c r="K25" s="34">
        <f t="shared" si="3"/>
        <v>34.48034351178398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3594708</v>
      </c>
      <c r="E28" s="63">
        <f t="shared" si="0"/>
        <v>3594708</v>
      </c>
      <c r="F28" s="61">
        <v>723000</v>
      </c>
      <c r="G28" s="62">
        <v>3806576</v>
      </c>
      <c r="H28" s="63">
        <f t="shared" si="1"/>
        <v>3083576</v>
      </c>
      <c r="I28" s="63">
        <v>4019744</v>
      </c>
      <c r="J28" s="28">
        <f t="shared" si="2"/>
        <v>0</v>
      </c>
      <c r="K28" s="29">
        <f t="shared" si="3"/>
        <v>426.4973720608575</v>
      </c>
      <c r="L28" s="30">
        <f t="shared" si="6"/>
        <v>25.68615655222763</v>
      </c>
      <c r="M28" s="29">
        <f t="shared" si="7"/>
        <v>21.12553616673217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31921710</v>
      </c>
      <c r="D30" s="62">
        <v>41142400</v>
      </c>
      <c r="E30" s="63">
        <f t="shared" si="0"/>
        <v>9220690</v>
      </c>
      <c r="F30" s="61">
        <v>33285833</v>
      </c>
      <c r="G30" s="62">
        <v>42793532</v>
      </c>
      <c r="H30" s="63">
        <f t="shared" si="1"/>
        <v>9507699</v>
      </c>
      <c r="I30" s="63">
        <v>45120324</v>
      </c>
      <c r="J30" s="28">
        <f t="shared" si="2"/>
        <v>28.885326005405098</v>
      </c>
      <c r="K30" s="29">
        <f t="shared" si="3"/>
        <v>28.56380070163784</v>
      </c>
      <c r="L30" s="30">
        <f t="shared" si="6"/>
        <v>65.88687783807747</v>
      </c>
      <c r="M30" s="29">
        <f t="shared" si="7"/>
        <v>65.13711323700252</v>
      </c>
      <c r="N30" s="5"/>
      <c r="O30" s="31"/>
    </row>
    <row r="31" spans="1:15" ht="12.75">
      <c r="A31" s="6"/>
      <c r="B31" s="27" t="s">
        <v>30</v>
      </c>
      <c r="C31" s="61">
        <v>8574173</v>
      </c>
      <c r="D31" s="62">
        <v>9753504</v>
      </c>
      <c r="E31" s="63">
        <f t="shared" si="0"/>
        <v>1179331</v>
      </c>
      <c r="F31" s="61">
        <v>8323805</v>
      </c>
      <c r="G31" s="62">
        <v>10328969</v>
      </c>
      <c r="H31" s="63">
        <f t="shared" si="1"/>
        <v>2005164</v>
      </c>
      <c r="I31" s="63">
        <v>10908015</v>
      </c>
      <c r="J31" s="28">
        <f t="shared" si="2"/>
        <v>13.754457718546151</v>
      </c>
      <c r="K31" s="29">
        <f t="shared" si="3"/>
        <v>24.0895119479613</v>
      </c>
      <c r="L31" s="30">
        <f t="shared" si="6"/>
        <v>8.426965609694907</v>
      </c>
      <c r="M31" s="29">
        <f t="shared" si="7"/>
        <v>13.737350596265294</v>
      </c>
      <c r="N31" s="5"/>
      <c r="O31" s="31"/>
    </row>
    <row r="32" spans="1:15" ht="17.25" thickBot="1">
      <c r="A32" s="6"/>
      <c r="B32" s="55" t="s">
        <v>37</v>
      </c>
      <c r="C32" s="79">
        <v>40495883</v>
      </c>
      <c r="D32" s="80">
        <v>54490612</v>
      </c>
      <c r="E32" s="81">
        <f t="shared" si="0"/>
        <v>13994729</v>
      </c>
      <c r="F32" s="79">
        <v>42332638</v>
      </c>
      <c r="G32" s="80">
        <v>56929077</v>
      </c>
      <c r="H32" s="81">
        <f t="shared" si="1"/>
        <v>14596439</v>
      </c>
      <c r="I32" s="81">
        <v>60048083</v>
      </c>
      <c r="J32" s="56">
        <f t="shared" si="2"/>
        <v>34.558399430381606</v>
      </c>
      <c r="K32" s="57">
        <f t="shared" si="3"/>
        <v>34.48034351178398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4754846</v>
      </c>
      <c r="D7" s="62">
        <v>6856119</v>
      </c>
      <c r="E7" s="63">
        <f>($D7-$C7)</f>
        <v>2101273</v>
      </c>
      <c r="F7" s="61">
        <v>4999732</v>
      </c>
      <c r="G7" s="62">
        <v>7267486</v>
      </c>
      <c r="H7" s="63">
        <f>($G7-$F7)</f>
        <v>2267754</v>
      </c>
      <c r="I7" s="63">
        <v>7694526</v>
      </c>
      <c r="J7" s="28">
        <f>IF($C7=0,0,($E7/$C7)*100)</f>
        <v>44.19224092641486</v>
      </c>
      <c r="K7" s="29">
        <f>IF($F7=0,0,($H7/$F7)*100)</f>
        <v>45.357511162598314</v>
      </c>
      <c r="L7" s="30">
        <f>IF($E$10=0,0,($E7/$E$10)*100)</f>
        <v>15.502753686829877</v>
      </c>
      <c r="M7" s="29">
        <f>IF($H$10=0,0,($H7/$H$10)*100)</f>
        <v>20.62677263501769</v>
      </c>
      <c r="N7" s="5"/>
      <c r="O7" s="31"/>
    </row>
    <row r="8" spans="1:15" ht="12.75">
      <c r="A8" s="2"/>
      <c r="B8" s="27" t="s">
        <v>16</v>
      </c>
      <c r="C8" s="61">
        <v>24700152</v>
      </c>
      <c r="D8" s="62">
        <v>29381115</v>
      </c>
      <c r="E8" s="63">
        <f>($D8-$C8)</f>
        <v>4680963</v>
      </c>
      <c r="F8" s="61">
        <v>26338621</v>
      </c>
      <c r="G8" s="62">
        <v>31143982</v>
      </c>
      <c r="H8" s="63">
        <f>($G8-$F8)</f>
        <v>4805361</v>
      </c>
      <c r="I8" s="63">
        <v>32950896</v>
      </c>
      <c r="J8" s="28">
        <f>IF($C8=0,0,($E8/$C8)*100)</f>
        <v>18.9511505840126</v>
      </c>
      <c r="K8" s="29">
        <f>IF($F8=0,0,($H8/$F8)*100)</f>
        <v>18.244542871094126</v>
      </c>
      <c r="L8" s="30">
        <f>IF($E$10=0,0,($E8/$E$10)*100)</f>
        <v>34.53516816052185</v>
      </c>
      <c r="M8" s="29">
        <f>IF($H$10=0,0,($H8/$H$10)*100)</f>
        <v>43.70804274898479</v>
      </c>
      <c r="N8" s="5"/>
      <c r="O8" s="31"/>
    </row>
    <row r="9" spans="1:15" ht="12.75">
      <c r="A9" s="2"/>
      <c r="B9" s="27" t="s">
        <v>17</v>
      </c>
      <c r="C9" s="61">
        <v>152718866</v>
      </c>
      <c r="D9" s="62">
        <v>159490822</v>
      </c>
      <c r="E9" s="63">
        <f aca="true" t="shared" si="0" ref="E9:E32">($D9-$C9)</f>
        <v>6771956</v>
      </c>
      <c r="F9" s="61">
        <v>152911995</v>
      </c>
      <c r="G9" s="62">
        <v>156833106</v>
      </c>
      <c r="H9" s="63">
        <f aca="true" t="shared" si="1" ref="H9:H32">($G9-$F9)</f>
        <v>3921111</v>
      </c>
      <c r="I9" s="63">
        <v>154116542</v>
      </c>
      <c r="J9" s="28">
        <f aca="true" t="shared" si="2" ref="J9:J32">IF($C9=0,0,($E9/$C9)*100)</f>
        <v>4.4342628893014435</v>
      </c>
      <c r="K9" s="29">
        <f aca="true" t="shared" si="3" ref="K9:K32">IF($F9=0,0,($H9/$F9)*100)</f>
        <v>2.5642926181167147</v>
      </c>
      <c r="L9" s="30">
        <f>IF($E$10=0,0,($E9/$E$10)*100)</f>
        <v>49.96207815264827</v>
      </c>
      <c r="M9" s="29">
        <f>IF($H$10=0,0,($H9/$H$10)*100)</f>
        <v>35.665184615997525</v>
      </c>
      <c r="N9" s="5"/>
      <c r="O9" s="31"/>
    </row>
    <row r="10" spans="1:15" ht="16.5">
      <c r="A10" s="6"/>
      <c r="B10" s="32" t="s">
        <v>18</v>
      </c>
      <c r="C10" s="64">
        <v>182173864</v>
      </c>
      <c r="D10" s="65">
        <v>195728056</v>
      </c>
      <c r="E10" s="66">
        <f t="shared" si="0"/>
        <v>13554192</v>
      </c>
      <c r="F10" s="64">
        <v>184250348</v>
      </c>
      <c r="G10" s="65">
        <v>195244574</v>
      </c>
      <c r="H10" s="66">
        <f t="shared" si="1"/>
        <v>10994226</v>
      </c>
      <c r="I10" s="66">
        <v>194761964</v>
      </c>
      <c r="J10" s="33">
        <f t="shared" si="2"/>
        <v>7.4402505948932385</v>
      </c>
      <c r="K10" s="34">
        <f t="shared" si="3"/>
        <v>5.96700419800564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60439485</v>
      </c>
      <c r="D12" s="62">
        <v>72098604</v>
      </c>
      <c r="E12" s="63">
        <f t="shared" si="0"/>
        <v>11659119</v>
      </c>
      <c r="F12" s="61">
        <v>65269641</v>
      </c>
      <c r="G12" s="62">
        <v>75002233</v>
      </c>
      <c r="H12" s="63">
        <f t="shared" si="1"/>
        <v>9732592</v>
      </c>
      <c r="I12" s="63">
        <v>78638965</v>
      </c>
      <c r="J12" s="28">
        <f t="shared" si="2"/>
        <v>19.290566423588817</v>
      </c>
      <c r="K12" s="29">
        <f t="shared" si="3"/>
        <v>14.91136131727766</v>
      </c>
      <c r="L12" s="30">
        <f aca="true" t="shared" si="4" ref="L12:L17">IF($E$17=0,0,($E12/$E$17)*100)</f>
        <v>903.4567970113933</v>
      </c>
      <c r="M12" s="29">
        <f aca="true" t="shared" si="5" ref="M12:M17">IF($H$17=0,0,($H12/$H$17)*100)</f>
        <v>189.2810654794469</v>
      </c>
      <c r="N12" s="5"/>
      <c r="O12" s="31"/>
    </row>
    <row r="13" spans="1:15" ht="12.75">
      <c r="A13" s="2"/>
      <c r="B13" s="27" t="s">
        <v>21</v>
      </c>
      <c r="C13" s="61">
        <v>4980208</v>
      </c>
      <c r="D13" s="62">
        <v>4610000</v>
      </c>
      <c r="E13" s="63">
        <f t="shared" si="0"/>
        <v>-370208</v>
      </c>
      <c r="F13" s="61">
        <v>5378625</v>
      </c>
      <c r="G13" s="62">
        <v>4886600</v>
      </c>
      <c r="H13" s="63">
        <f t="shared" si="1"/>
        <v>-492025</v>
      </c>
      <c r="I13" s="63">
        <v>5204229</v>
      </c>
      <c r="J13" s="28">
        <f t="shared" si="2"/>
        <v>-7.4335851032727955</v>
      </c>
      <c r="K13" s="29">
        <f t="shared" si="3"/>
        <v>-9.147784052615677</v>
      </c>
      <c r="L13" s="30">
        <f t="shared" si="4"/>
        <v>-28.687153283879674</v>
      </c>
      <c r="M13" s="29">
        <f t="shared" si="5"/>
        <v>-9.568983909170841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31116435</v>
      </c>
      <c r="D15" s="62">
        <v>31200000</v>
      </c>
      <c r="E15" s="63">
        <f t="shared" si="0"/>
        <v>83565</v>
      </c>
      <c r="F15" s="61">
        <v>33605750</v>
      </c>
      <c r="G15" s="62">
        <v>33072000</v>
      </c>
      <c r="H15" s="63">
        <f t="shared" si="1"/>
        <v>-533750</v>
      </c>
      <c r="I15" s="63">
        <v>35221680</v>
      </c>
      <c r="J15" s="28">
        <f t="shared" si="2"/>
        <v>0.2685558290980313</v>
      </c>
      <c r="K15" s="29">
        <f t="shared" si="3"/>
        <v>-1.5882698645321114</v>
      </c>
      <c r="L15" s="30">
        <f t="shared" si="4"/>
        <v>6.475392115155277</v>
      </c>
      <c r="M15" s="29">
        <f t="shared" si="5"/>
        <v>-10.380458638321095</v>
      </c>
      <c r="N15" s="5"/>
      <c r="O15" s="31"/>
    </row>
    <row r="16" spans="1:15" ht="12.75">
      <c r="A16" s="2"/>
      <c r="B16" s="27" t="s">
        <v>23</v>
      </c>
      <c r="C16" s="61">
        <v>99695646</v>
      </c>
      <c r="D16" s="62">
        <v>89613671</v>
      </c>
      <c r="E16" s="63">
        <f t="shared" si="0"/>
        <v>-10081975</v>
      </c>
      <c r="F16" s="61">
        <v>101180556</v>
      </c>
      <c r="G16" s="62">
        <v>97615612</v>
      </c>
      <c r="H16" s="63">
        <f t="shared" si="1"/>
        <v>-3564944</v>
      </c>
      <c r="I16" s="63">
        <v>96964676</v>
      </c>
      <c r="J16" s="40">
        <f t="shared" si="2"/>
        <v>-10.11275357000044</v>
      </c>
      <c r="K16" s="29">
        <f t="shared" si="3"/>
        <v>-3.523348893239923</v>
      </c>
      <c r="L16" s="30">
        <f t="shared" si="4"/>
        <v>-781.2450358426688</v>
      </c>
      <c r="M16" s="29">
        <f t="shared" si="5"/>
        <v>-69.33162293195495</v>
      </c>
      <c r="N16" s="5"/>
      <c r="O16" s="31"/>
    </row>
    <row r="17" spans="1:15" ht="16.5">
      <c r="A17" s="2"/>
      <c r="B17" s="32" t="s">
        <v>24</v>
      </c>
      <c r="C17" s="64">
        <v>196231774</v>
      </c>
      <c r="D17" s="65">
        <v>197522275</v>
      </c>
      <c r="E17" s="66">
        <f t="shared" si="0"/>
        <v>1290501</v>
      </c>
      <c r="F17" s="64">
        <v>205434572</v>
      </c>
      <c r="G17" s="65">
        <v>210576445</v>
      </c>
      <c r="H17" s="66">
        <f t="shared" si="1"/>
        <v>5141873</v>
      </c>
      <c r="I17" s="66">
        <v>216029550</v>
      </c>
      <c r="J17" s="41">
        <f t="shared" si="2"/>
        <v>0.6576412034067429</v>
      </c>
      <c r="K17" s="34">
        <f t="shared" si="3"/>
        <v>2.502924872839806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-14057910</v>
      </c>
      <c r="D18" s="71">
        <v>-1794219</v>
      </c>
      <c r="E18" s="72">
        <f t="shared" si="0"/>
        <v>12263691</v>
      </c>
      <c r="F18" s="73">
        <v>-21184224</v>
      </c>
      <c r="G18" s="74">
        <v>-15331871</v>
      </c>
      <c r="H18" s="75">
        <f t="shared" si="1"/>
        <v>5852353</v>
      </c>
      <c r="I18" s="75">
        <v>-21267586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23447744</v>
      </c>
      <c r="D22" s="62">
        <v>27491000</v>
      </c>
      <c r="E22" s="63">
        <f t="shared" si="0"/>
        <v>4043256</v>
      </c>
      <c r="F22" s="61">
        <v>1152218</v>
      </c>
      <c r="G22" s="62">
        <v>16755440</v>
      </c>
      <c r="H22" s="63">
        <f t="shared" si="1"/>
        <v>15603222</v>
      </c>
      <c r="I22" s="63">
        <v>7221439</v>
      </c>
      <c r="J22" s="28">
        <f t="shared" si="2"/>
        <v>17.243688774493616</v>
      </c>
      <c r="K22" s="29">
        <f t="shared" si="3"/>
        <v>1354.1900924998567</v>
      </c>
      <c r="L22" s="30">
        <f>IF($E$25=0,0,($E22/$E$25)*100)</f>
        <v>-51.51235173459378</v>
      </c>
      <c r="M22" s="29">
        <f>IF($H$25=0,0,($H22/$H$25)*100)</f>
        <v>707.3760001523265</v>
      </c>
      <c r="N22" s="5"/>
      <c r="O22" s="31"/>
    </row>
    <row r="23" spans="1:15" ht="12.75">
      <c r="A23" s="6"/>
      <c r="B23" s="27" t="s">
        <v>29</v>
      </c>
      <c r="C23" s="61">
        <v>47291256</v>
      </c>
      <c r="D23" s="62">
        <v>35398900</v>
      </c>
      <c r="E23" s="63">
        <f t="shared" si="0"/>
        <v>-11892356</v>
      </c>
      <c r="F23" s="61">
        <v>50128732</v>
      </c>
      <c r="G23" s="62">
        <v>36731299</v>
      </c>
      <c r="H23" s="63">
        <f t="shared" si="1"/>
        <v>-13397433</v>
      </c>
      <c r="I23" s="63">
        <v>38703950</v>
      </c>
      <c r="J23" s="28">
        <f t="shared" si="2"/>
        <v>-25.147050439937562</v>
      </c>
      <c r="K23" s="29">
        <f t="shared" si="3"/>
        <v>-26.726056027110364</v>
      </c>
      <c r="L23" s="30">
        <f>IF($E$25=0,0,($E23/$E$25)*100)</f>
        <v>151.51235173459378</v>
      </c>
      <c r="M23" s="29">
        <f>IF($H$25=0,0,($H23/$H$25)*100)</f>
        <v>-607.3760001523265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70739000</v>
      </c>
      <c r="D25" s="65">
        <v>62889900</v>
      </c>
      <c r="E25" s="66">
        <f t="shared" si="0"/>
        <v>-7849100</v>
      </c>
      <c r="F25" s="64">
        <v>51280950</v>
      </c>
      <c r="G25" s="65">
        <v>53486739</v>
      </c>
      <c r="H25" s="66">
        <f t="shared" si="1"/>
        <v>2205789</v>
      </c>
      <c r="I25" s="66">
        <v>45925389</v>
      </c>
      <c r="J25" s="41">
        <f t="shared" si="2"/>
        <v>-11.095859426907364</v>
      </c>
      <c r="K25" s="34">
        <f t="shared" si="3"/>
        <v>4.301380922155303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13238105</v>
      </c>
      <c r="D28" s="62">
        <v>4486000</v>
      </c>
      <c r="E28" s="63">
        <f t="shared" si="0"/>
        <v>-8752105</v>
      </c>
      <c r="F28" s="61">
        <v>3500000</v>
      </c>
      <c r="G28" s="62">
        <v>5967000</v>
      </c>
      <c r="H28" s="63">
        <f t="shared" si="1"/>
        <v>2467000</v>
      </c>
      <c r="I28" s="63">
        <v>1850000</v>
      </c>
      <c r="J28" s="28">
        <f t="shared" si="2"/>
        <v>-66.11297462892158</v>
      </c>
      <c r="K28" s="29">
        <f t="shared" si="3"/>
        <v>70.48571428571428</v>
      </c>
      <c r="L28" s="30">
        <f t="shared" si="6"/>
        <v>111.50456740263215</v>
      </c>
      <c r="M28" s="29">
        <f t="shared" si="7"/>
        <v>111.84206648958717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21052743</v>
      </c>
      <c r="D30" s="62">
        <v>17512840</v>
      </c>
      <c r="E30" s="63">
        <f t="shared" si="0"/>
        <v>-3539903</v>
      </c>
      <c r="F30" s="61">
        <v>25974910</v>
      </c>
      <c r="G30" s="62">
        <v>17767490</v>
      </c>
      <c r="H30" s="63">
        <f t="shared" si="1"/>
        <v>-8207420</v>
      </c>
      <c r="I30" s="63">
        <v>28634980</v>
      </c>
      <c r="J30" s="28">
        <f t="shared" si="2"/>
        <v>-16.814450259522</v>
      </c>
      <c r="K30" s="29">
        <f t="shared" si="3"/>
        <v>-31.597491579374097</v>
      </c>
      <c r="L30" s="30">
        <f t="shared" si="6"/>
        <v>45.09947637308736</v>
      </c>
      <c r="M30" s="29">
        <f t="shared" si="7"/>
        <v>-372.0854533230513</v>
      </c>
      <c r="N30" s="5"/>
      <c r="O30" s="31"/>
    </row>
    <row r="31" spans="1:15" ht="12.75">
      <c r="A31" s="6"/>
      <c r="B31" s="27" t="s">
        <v>30</v>
      </c>
      <c r="C31" s="61">
        <v>36448152</v>
      </c>
      <c r="D31" s="62">
        <v>40891060</v>
      </c>
      <c r="E31" s="63">
        <f t="shared" si="0"/>
        <v>4442908</v>
      </c>
      <c r="F31" s="61">
        <v>21806040</v>
      </c>
      <c r="G31" s="62">
        <v>29752249</v>
      </c>
      <c r="H31" s="63">
        <f t="shared" si="1"/>
        <v>7946209</v>
      </c>
      <c r="I31" s="63">
        <v>15440409</v>
      </c>
      <c r="J31" s="28">
        <f t="shared" si="2"/>
        <v>12.18966602202493</v>
      </c>
      <c r="K31" s="29">
        <f t="shared" si="3"/>
        <v>36.440403667974564</v>
      </c>
      <c r="L31" s="30">
        <f t="shared" si="6"/>
        <v>-56.60404377571952</v>
      </c>
      <c r="M31" s="29">
        <f t="shared" si="7"/>
        <v>360.2433868334641</v>
      </c>
      <c r="N31" s="5"/>
      <c r="O31" s="31"/>
    </row>
    <row r="32" spans="1:15" ht="17.25" thickBot="1">
      <c r="A32" s="6"/>
      <c r="B32" s="55" t="s">
        <v>37</v>
      </c>
      <c r="C32" s="79">
        <v>70739000</v>
      </c>
      <c r="D32" s="80">
        <v>62889900</v>
      </c>
      <c r="E32" s="81">
        <f t="shared" si="0"/>
        <v>-7849100</v>
      </c>
      <c r="F32" s="79">
        <v>51280950</v>
      </c>
      <c r="G32" s="80">
        <v>53486739</v>
      </c>
      <c r="H32" s="81">
        <f t="shared" si="1"/>
        <v>2205789</v>
      </c>
      <c r="I32" s="81">
        <v>45925389</v>
      </c>
      <c r="J32" s="56">
        <f t="shared" si="2"/>
        <v>-11.095859426907364</v>
      </c>
      <c r="K32" s="57">
        <f t="shared" si="3"/>
        <v>4.301380922155303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14061430</v>
      </c>
      <c r="D7" s="62">
        <v>18797000</v>
      </c>
      <c r="E7" s="63">
        <f>($D7-$C7)</f>
        <v>4735570</v>
      </c>
      <c r="F7" s="61">
        <v>15467570</v>
      </c>
      <c r="G7" s="62">
        <v>20676700</v>
      </c>
      <c r="H7" s="63">
        <f>($G7-$F7)</f>
        <v>5209130</v>
      </c>
      <c r="I7" s="63">
        <v>22744400</v>
      </c>
      <c r="J7" s="28">
        <f>IF($C7=0,0,($E7/$C7)*100)</f>
        <v>33.67772694526801</v>
      </c>
      <c r="K7" s="29">
        <f>IF($F7=0,0,($H7/$F7)*100)</f>
        <v>33.677752872623174</v>
      </c>
      <c r="L7" s="30">
        <f>IF($E$10=0,0,($E7/$E$10)*100)</f>
        <v>27.351340112106783</v>
      </c>
      <c r="M7" s="29">
        <f>IF($H$10=0,0,($H7/$H$10)*100)</f>
        <v>23.88254792780856</v>
      </c>
      <c r="N7" s="5"/>
      <c r="O7" s="31"/>
    </row>
    <row r="8" spans="1:15" ht="12.75">
      <c r="A8" s="2"/>
      <c r="B8" s="27" t="s">
        <v>16</v>
      </c>
      <c r="C8" s="61">
        <v>77526080</v>
      </c>
      <c r="D8" s="62">
        <v>90028200</v>
      </c>
      <c r="E8" s="63">
        <f>($D8-$C8)</f>
        <v>12502120</v>
      </c>
      <c r="F8" s="61">
        <v>81437080</v>
      </c>
      <c r="G8" s="62">
        <v>99985400</v>
      </c>
      <c r="H8" s="63">
        <f>($G8-$F8)</f>
        <v>18548320</v>
      </c>
      <c r="I8" s="63">
        <v>111790500</v>
      </c>
      <c r="J8" s="28">
        <f>IF($C8=0,0,($E8/$C8)*100)</f>
        <v>16.12634096809745</v>
      </c>
      <c r="K8" s="29">
        <f>IF($F8=0,0,($H8/$F8)*100)</f>
        <v>22.7762586772512</v>
      </c>
      <c r="L8" s="30">
        <f>IF($E$10=0,0,($E8/$E$10)*100)</f>
        <v>72.20878083153083</v>
      </c>
      <c r="M8" s="29">
        <f>IF($H$10=0,0,($H8/$H$10)*100)</f>
        <v>85.03937152275525</v>
      </c>
      <c r="N8" s="5"/>
      <c r="O8" s="31"/>
    </row>
    <row r="9" spans="1:15" ht="12.75">
      <c r="A9" s="2"/>
      <c r="B9" s="27" t="s">
        <v>17</v>
      </c>
      <c r="C9" s="61">
        <v>45249540</v>
      </c>
      <c r="D9" s="62">
        <v>45325700</v>
      </c>
      <c r="E9" s="63">
        <f aca="true" t="shared" si="0" ref="E9:E32">($D9-$C9)</f>
        <v>76160</v>
      </c>
      <c r="F9" s="61">
        <v>46148600</v>
      </c>
      <c r="G9" s="62">
        <v>44202600</v>
      </c>
      <c r="H9" s="63">
        <f aca="true" t="shared" si="1" ref="H9:H32">($G9-$F9)</f>
        <v>-1946000</v>
      </c>
      <c r="I9" s="63">
        <v>44833200</v>
      </c>
      <c r="J9" s="28">
        <f aca="true" t="shared" si="2" ref="J9:J32">IF($C9=0,0,($E9/$C9)*100)</f>
        <v>0.16831110327309406</v>
      </c>
      <c r="K9" s="29">
        <f aca="true" t="shared" si="3" ref="K9:K32">IF($F9=0,0,($H9/$F9)*100)</f>
        <v>-4.2168126443705765</v>
      </c>
      <c r="L9" s="30">
        <f>IF($E$10=0,0,($E9/$E$10)*100)</f>
        <v>0.439879056362392</v>
      </c>
      <c r="M9" s="29">
        <f>IF($H$10=0,0,($H9/$H$10)*100)</f>
        <v>-8.92191945056381</v>
      </c>
      <c r="N9" s="5"/>
      <c r="O9" s="31"/>
    </row>
    <row r="10" spans="1:15" ht="16.5">
      <c r="A10" s="6"/>
      <c r="B10" s="32" t="s">
        <v>18</v>
      </c>
      <c r="C10" s="64">
        <v>136837050</v>
      </c>
      <c r="D10" s="65">
        <v>154150900</v>
      </c>
      <c r="E10" s="66">
        <f t="shared" si="0"/>
        <v>17313850</v>
      </c>
      <c r="F10" s="64">
        <v>143053250</v>
      </c>
      <c r="G10" s="65">
        <v>164864700</v>
      </c>
      <c r="H10" s="66">
        <f t="shared" si="1"/>
        <v>21811450</v>
      </c>
      <c r="I10" s="66">
        <v>179368100</v>
      </c>
      <c r="J10" s="33">
        <f t="shared" si="2"/>
        <v>12.652896273341174</v>
      </c>
      <c r="K10" s="34">
        <f t="shared" si="3"/>
        <v>15.247084564663856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53096220</v>
      </c>
      <c r="D12" s="62">
        <v>49488500</v>
      </c>
      <c r="E12" s="63">
        <f t="shared" si="0"/>
        <v>-3607720</v>
      </c>
      <c r="F12" s="61">
        <v>56484310</v>
      </c>
      <c r="G12" s="62">
        <v>52347930</v>
      </c>
      <c r="H12" s="63">
        <f t="shared" si="1"/>
        <v>-4136380</v>
      </c>
      <c r="I12" s="63">
        <v>55538740</v>
      </c>
      <c r="J12" s="28">
        <f t="shared" si="2"/>
        <v>-6.7946833126727295</v>
      </c>
      <c r="K12" s="29">
        <f t="shared" si="3"/>
        <v>-7.323060155997303</v>
      </c>
      <c r="L12" s="30">
        <f aca="true" t="shared" si="4" ref="L12:L17">IF($E$17=0,0,($E12/$E$17)*100)</f>
        <v>-21.40438622252678</v>
      </c>
      <c r="M12" s="29">
        <f aca="true" t="shared" si="5" ref="M12:M17">IF($H$17=0,0,($H12/$H$17)*100)</f>
        <v>-18.581352432873395</v>
      </c>
      <c r="N12" s="5"/>
      <c r="O12" s="31"/>
    </row>
    <row r="13" spans="1:15" ht="12.75">
      <c r="A13" s="2"/>
      <c r="B13" s="27" t="s">
        <v>21</v>
      </c>
      <c r="C13" s="61">
        <v>350000</v>
      </c>
      <c r="D13" s="62">
        <v>350000</v>
      </c>
      <c r="E13" s="63">
        <f t="shared" si="0"/>
        <v>0</v>
      </c>
      <c r="F13" s="61">
        <v>350000</v>
      </c>
      <c r="G13" s="62">
        <v>350000</v>
      </c>
      <c r="H13" s="63">
        <f t="shared" si="1"/>
        <v>0</v>
      </c>
      <c r="I13" s="63">
        <v>350000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48488000</v>
      </c>
      <c r="D15" s="62">
        <v>51027100</v>
      </c>
      <c r="E15" s="63">
        <f t="shared" si="0"/>
        <v>2539100</v>
      </c>
      <c r="F15" s="61">
        <v>49500000</v>
      </c>
      <c r="G15" s="62">
        <v>57390400</v>
      </c>
      <c r="H15" s="63">
        <f t="shared" si="1"/>
        <v>7890400</v>
      </c>
      <c r="I15" s="63">
        <v>64517200</v>
      </c>
      <c r="J15" s="28">
        <f t="shared" si="2"/>
        <v>5.236553374030688</v>
      </c>
      <c r="K15" s="29">
        <f t="shared" si="3"/>
        <v>15.94020202020202</v>
      </c>
      <c r="L15" s="30">
        <f t="shared" si="4"/>
        <v>15.06432790172678</v>
      </c>
      <c r="M15" s="29">
        <f t="shared" si="5"/>
        <v>35.44507594474982</v>
      </c>
      <c r="N15" s="5"/>
      <c r="O15" s="31"/>
    </row>
    <row r="16" spans="1:15" ht="12.75">
      <c r="A16" s="2"/>
      <c r="B16" s="27" t="s">
        <v>23</v>
      </c>
      <c r="C16" s="61">
        <v>34597830</v>
      </c>
      <c r="D16" s="62">
        <v>52521500</v>
      </c>
      <c r="E16" s="63">
        <f t="shared" si="0"/>
        <v>17923670</v>
      </c>
      <c r="F16" s="61">
        <v>36243700</v>
      </c>
      <c r="G16" s="62">
        <v>54750600</v>
      </c>
      <c r="H16" s="63">
        <f t="shared" si="1"/>
        <v>18506900</v>
      </c>
      <c r="I16" s="63">
        <v>58520300</v>
      </c>
      <c r="J16" s="40">
        <f t="shared" si="2"/>
        <v>51.80576354066137</v>
      </c>
      <c r="K16" s="29">
        <f t="shared" si="3"/>
        <v>51.0623915328733</v>
      </c>
      <c r="L16" s="30">
        <f t="shared" si="4"/>
        <v>106.3400583208</v>
      </c>
      <c r="M16" s="29">
        <f t="shared" si="5"/>
        <v>83.13627648812358</v>
      </c>
      <c r="N16" s="5"/>
      <c r="O16" s="31"/>
    </row>
    <row r="17" spans="1:15" ht="16.5">
      <c r="A17" s="2"/>
      <c r="B17" s="32" t="s">
        <v>24</v>
      </c>
      <c r="C17" s="64">
        <v>136532050</v>
      </c>
      <c r="D17" s="65">
        <v>153387100</v>
      </c>
      <c r="E17" s="66">
        <f t="shared" si="0"/>
        <v>16855050</v>
      </c>
      <c r="F17" s="64">
        <v>142578010</v>
      </c>
      <c r="G17" s="65">
        <v>164838930</v>
      </c>
      <c r="H17" s="66">
        <f t="shared" si="1"/>
        <v>22260920</v>
      </c>
      <c r="I17" s="66">
        <v>178926240</v>
      </c>
      <c r="J17" s="41">
        <f t="shared" si="2"/>
        <v>12.345123361144875</v>
      </c>
      <c r="K17" s="34">
        <f t="shared" si="3"/>
        <v>15.613151004141523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305000</v>
      </c>
      <c r="D18" s="71">
        <v>763800</v>
      </c>
      <c r="E18" s="72">
        <f t="shared" si="0"/>
        <v>458800</v>
      </c>
      <c r="F18" s="73">
        <v>475240</v>
      </c>
      <c r="G18" s="74">
        <v>25770</v>
      </c>
      <c r="H18" s="75">
        <f t="shared" si="1"/>
        <v>-449470</v>
      </c>
      <c r="I18" s="75">
        <v>441860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10638100</v>
      </c>
      <c r="D23" s="62">
        <v>13319700</v>
      </c>
      <c r="E23" s="63">
        <f t="shared" si="0"/>
        <v>2681600</v>
      </c>
      <c r="F23" s="61">
        <v>11080490</v>
      </c>
      <c r="G23" s="62">
        <v>16238000</v>
      </c>
      <c r="H23" s="63">
        <f t="shared" si="1"/>
        <v>5157510</v>
      </c>
      <c r="I23" s="63">
        <v>16633200</v>
      </c>
      <c r="J23" s="28">
        <f t="shared" si="2"/>
        <v>25.20750885966479</v>
      </c>
      <c r="K23" s="29">
        <f t="shared" si="3"/>
        <v>46.54586575142435</v>
      </c>
      <c r="L23" s="30">
        <f>IF($E$25=0,0,($E23/$E$25)*100)</f>
        <v>95.54621249910925</v>
      </c>
      <c r="M23" s="29">
        <f>IF($H$25=0,0,($H23/$H$25)*100)</f>
        <v>97.8188756398755</v>
      </c>
      <c r="N23" s="5"/>
      <c r="O23" s="31"/>
    </row>
    <row r="24" spans="1:15" ht="12.75">
      <c r="A24" s="6"/>
      <c r="B24" s="27" t="s">
        <v>30</v>
      </c>
      <c r="C24" s="61">
        <v>305000</v>
      </c>
      <c r="D24" s="62">
        <v>430000</v>
      </c>
      <c r="E24" s="63">
        <f t="shared" si="0"/>
        <v>125000</v>
      </c>
      <c r="F24" s="61">
        <v>305000</v>
      </c>
      <c r="G24" s="62">
        <v>420000</v>
      </c>
      <c r="H24" s="63">
        <f t="shared" si="1"/>
        <v>115000</v>
      </c>
      <c r="I24" s="63">
        <v>420000</v>
      </c>
      <c r="J24" s="28">
        <f t="shared" si="2"/>
        <v>40.98360655737705</v>
      </c>
      <c r="K24" s="29">
        <f t="shared" si="3"/>
        <v>37.704918032786885</v>
      </c>
      <c r="L24" s="30">
        <f>IF($E$25=0,0,($E24/$E$25)*100)</f>
        <v>4.4537875008907575</v>
      </c>
      <c r="M24" s="29">
        <f>IF($H$25=0,0,($H24/$H$25)*100)</f>
        <v>2.1811243601244947</v>
      </c>
      <c r="N24" s="5"/>
      <c r="O24" s="31"/>
    </row>
    <row r="25" spans="1:15" ht="16.5">
      <c r="A25" s="6"/>
      <c r="B25" s="32" t="s">
        <v>31</v>
      </c>
      <c r="C25" s="64">
        <v>10943100</v>
      </c>
      <c r="D25" s="65">
        <v>13749700</v>
      </c>
      <c r="E25" s="66">
        <f t="shared" si="0"/>
        <v>2806600</v>
      </c>
      <c r="F25" s="64">
        <v>11385490</v>
      </c>
      <c r="G25" s="65">
        <v>16658000</v>
      </c>
      <c r="H25" s="66">
        <f t="shared" si="1"/>
        <v>5272510</v>
      </c>
      <c r="I25" s="66">
        <v>17053200</v>
      </c>
      <c r="J25" s="41">
        <f t="shared" si="2"/>
        <v>25.64721148486261</v>
      </c>
      <c r="K25" s="34">
        <f t="shared" si="3"/>
        <v>46.30903017788431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2631600</v>
      </c>
      <c r="E28" s="63">
        <f t="shared" si="0"/>
        <v>2631600</v>
      </c>
      <c r="F28" s="61"/>
      <c r="G28" s="62">
        <v>5263200</v>
      </c>
      <c r="H28" s="63">
        <f t="shared" si="1"/>
        <v>5263200</v>
      </c>
      <c r="I28" s="63">
        <v>5263200</v>
      </c>
      <c r="J28" s="28">
        <f t="shared" si="2"/>
        <v>0</v>
      </c>
      <c r="K28" s="29">
        <f t="shared" si="3"/>
        <v>0</v>
      </c>
      <c r="L28" s="30">
        <f t="shared" si="6"/>
        <v>93.76469749875294</v>
      </c>
      <c r="M28" s="29">
        <f t="shared" si="7"/>
        <v>99.82342375832384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10238100</v>
      </c>
      <c r="D30" s="62">
        <v>10238100</v>
      </c>
      <c r="E30" s="63">
        <f t="shared" si="0"/>
        <v>0</v>
      </c>
      <c r="F30" s="61">
        <v>10530490</v>
      </c>
      <c r="G30" s="62">
        <v>10499800</v>
      </c>
      <c r="H30" s="63">
        <f t="shared" si="1"/>
        <v>-30690</v>
      </c>
      <c r="I30" s="63">
        <v>10820000</v>
      </c>
      <c r="J30" s="28">
        <f t="shared" si="2"/>
        <v>0</v>
      </c>
      <c r="K30" s="29">
        <f t="shared" si="3"/>
        <v>-0.2914394296941548</v>
      </c>
      <c r="L30" s="30">
        <f t="shared" si="6"/>
        <v>0</v>
      </c>
      <c r="M30" s="29">
        <f t="shared" si="7"/>
        <v>-0.5820757096714847</v>
      </c>
      <c r="N30" s="5"/>
      <c r="O30" s="31"/>
    </row>
    <row r="31" spans="1:15" ht="12.75">
      <c r="A31" s="6"/>
      <c r="B31" s="27" t="s">
        <v>30</v>
      </c>
      <c r="C31" s="61">
        <v>705000</v>
      </c>
      <c r="D31" s="62">
        <v>880000</v>
      </c>
      <c r="E31" s="63">
        <f t="shared" si="0"/>
        <v>175000</v>
      </c>
      <c r="F31" s="61">
        <v>855000</v>
      </c>
      <c r="G31" s="62">
        <v>895000</v>
      </c>
      <c r="H31" s="63">
        <f t="shared" si="1"/>
        <v>40000</v>
      </c>
      <c r="I31" s="63">
        <v>970000</v>
      </c>
      <c r="J31" s="28">
        <f t="shared" si="2"/>
        <v>24.822695035460992</v>
      </c>
      <c r="K31" s="29">
        <f t="shared" si="3"/>
        <v>4.678362573099415</v>
      </c>
      <c r="L31" s="30">
        <f t="shared" si="6"/>
        <v>6.235302501247061</v>
      </c>
      <c r="M31" s="29">
        <f t="shared" si="7"/>
        <v>0.7586519513476503</v>
      </c>
      <c r="N31" s="5"/>
      <c r="O31" s="31"/>
    </row>
    <row r="32" spans="1:15" ht="17.25" thickBot="1">
      <c r="A32" s="6"/>
      <c r="B32" s="55" t="s">
        <v>37</v>
      </c>
      <c r="C32" s="79">
        <v>10943100</v>
      </c>
      <c r="D32" s="80">
        <v>13749700</v>
      </c>
      <c r="E32" s="81">
        <f t="shared" si="0"/>
        <v>2806600</v>
      </c>
      <c r="F32" s="79">
        <v>11385490</v>
      </c>
      <c r="G32" s="80">
        <v>16658000</v>
      </c>
      <c r="H32" s="81">
        <f t="shared" si="1"/>
        <v>5272510</v>
      </c>
      <c r="I32" s="81">
        <v>17053200</v>
      </c>
      <c r="J32" s="56">
        <f t="shared" si="2"/>
        <v>25.64721148486261</v>
      </c>
      <c r="K32" s="57">
        <f t="shared" si="3"/>
        <v>46.30903017788431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11898825</v>
      </c>
      <c r="D7" s="62">
        <v>7995550</v>
      </c>
      <c r="E7" s="63">
        <f>($D7-$C7)</f>
        <v>-3903275</v>
      </c>
      <c r="F7" s="61">
        <v>12617623</v>
      </c>
      <c r="G7" s="62">
        <v>8467172</v>
      </c>
      <c r="H7" s="63">
        <f>($G7-$F7)</f>
        <v>-4150451</v>
      </c>
      <c r="I7" s="63">
        <v>13209108</v>
      </c>
      <c r="J7" s="28">
        <f>IF($C7=0,0,($E7/$C7)*100)</f>
        <v>-32.80386928961473</v>
      </c>
      <c r="K7" s="29">
        <f>IF($F7=0,0,($H7/$F7)*100)</f>
        <v>-32.89407997053011</v>
      </c>
      <c r="L7" s="30">
        <f>IF($E$10=0,0,($E7/$E$10)*100)</f>
        <v>-138.98255416483886</v>
      </c>
      <c r="M7" s="29">
        <f>IF($H$10=0,0,($H7/$H$10)*100)</f>
        <v>209.60582226751683</v>
      </c>
      <c r="N7" s="5"/>
      <c r="O7" s="31"/>
    </row>
    <row r="8" spans="1:15" ht="12.75">
      <c r="A8" s="2"/>
      <c r="B8" s="27" t="s">
        <v>16</v>
      </c>
      <c r="C8" s="61">
        <v>39079055</v>
      </c>
      <c r="D8" s="62">
        <v>58085868</v>
      </c>
      <c r="E8" s="63">
        <f>($D8-$C8)</f>
        <v>19006813</v>
      </c>
      <c r="F8" s="61">
        <v>41349088</v>
      </c>
      <c r="G8" s="62">
        <v>61520769</v>
      </c>
      <c r="H8" s="63">
        <f>($G8-$F8)</f>
        <v>20171681</v>
      </c>
      <c r="I8" s="63">
        <v>64999152</v>
      </c>
      <c r="J8" s="28">
        <f>IF($C8=0,0,($E8/$C8)*100)</f>
        <v>48.636828602943446</v>
      </c>
      <c r="K8" s="29">
        <f>IF($F8=0,0,($H8/$F8)*100)</f>
        <v>48.78385951341902</v>
      </c>
      <c r="L8" s="30">
        <f>IF($E$10=0,0,($E8/$E$10)*100)</f>
        <v>676.7689740726604</v>
      </c>
      <c r="M8" s="29">
        <f>IF($H$10=0,0,($H8/$H$10)*100)</f>
        <v>-1018.7089987384616</v>
      </c>
      <c r="N8" s="5"/>
      <c r="O8" s="31"/>
    </row>
    <row r="9" spans="1:15" ht="12.75">
      <c r="A9" s="2"/>
      <c r="B9" s="27" t="s">
        <v>17</v>
      </c>
      <c r="C9" s="61">
        <v>57276935</v>
      </c>
      <c r="D9" s="62">
        <v>44981861</v>
      </c>
      <c r="E9" s="63">
        <f aca="true" t="shared" si="0" ref="E9:E32">($D9-$C9)</f>
        <v>-12295074</v>
      </c>
      <c r="F9" s="61">
        <v>57846834</v>
      </c>
      <c r="G9" s="62">
        <v>39845482</v>
      </c>
      <c r="H9" s="63">
        <f aca="true" t="shared" si="1" ref="H9:H32">($G9-$F9)</f>
        <v>-18001352</v>
      </c>
      <c r="I9" s="63">
        <v>44153146</v>
      </c>
      <c r="J9" s="28">
        <f aca="true" t="shared" si="2" ref="J9:J32">IF($C9=0,0,($E9/$C9)*100)</f>
        <v>-21.466012453354917</v>
      </c>
      <c r="K9" s="29">
        <f aca="true" t="shared" si="3" ref="K9:K32">IF($F9=0,0,($H9/$F9)*100)</f>
        <v>-31.11899261418525</v>
      </c>
      <c r="L9" s="30">
        <f>IF($E$10=0,0,($E9/$E$10)*100)</f>
        <v>-437.7864199078215</v>
      </c>
      <c r="M9" s="29">
        <f>IF($H$10=0,0,($H9/$H$10)*100)</f>
        <v>909.1031764709447</v>
      </c>
      <c r="N9" s="5"/>
      <c r="O9" s="31"/>
    </row>
    <row r="10" spans="1:15" ht="16.5">
      <c r="A10" s="6"/>
      <c r="B10" s="32" t="s">
        <v>18</v>
      </c>
      <c r="C10" s="64">
        <v>108254815</v>
      </c>
      <c r="D10" s="65">
        <v>111063279</v>
      </c>
      <c r="E10" s="66">
        <f t="shared" si="0"/>
        <v>2808464</v>
      </c>
      <c r="F10" s="64">
        <v>111813545</v>
      </c>
      <c r="G10" s="65">
        <v>109833423</v>
      </c>
      <c r="H10" s="66">
        <f t="shared" si="1"/>
        <v>-1980122</v>
      </c>
      <c r="I10" s="66">
        <v>122361406</v>
      </c>
      <c r="J10" s="33">
        <f t="shared" si="2"/>
        <v>2.594308622669578</v>
      </c>
      <c r="K10" s="34">
        <f t="shared" si="3"/>
        <v>-1.7709142483587297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37906552</v>
      </c>
      <c r="D12" s="62">
        <v>38886634</v>
      </c>
      <c r="E12" s="63">
        <f t="shared" si="0"/>
        <v>980082</v>
      </c>
      <c r="F12" s="61">
        <v>40332240</v>
      </c>
      <c r="G12" s="62">
        <v>41179994</v>
      </c>
      <c r="H12" s="63">
        <f t="shared" si="1"/>
        <v>847754</v>
      </c>
      <c r="I12" s="63">
        <v>43609639</v>
      </c>
      <c r="J12" s="28">
        <f t="shared" si="2"/>
        <v>2.58552136316698</v>
      </c>
      <c r="K12" s="29">
        <f t="shared" si="3"/>
        <v>2.1019263993271884</v>
      </c>
      <c r="L12" s="30">
        <f aca="true" t="shared" si="4" ref="L12:L17">IF($E$17=0,0,($E12/$E$17)*100)</f>
        <v>8.442293696434145</v>
      </c>
      <c r="M12" s="29">
        <f aca="true" t="shared" si="5" ref="M12:M17">IF($H$17=0,0,($H12/$H$17)*100)</f>
        <v>11.701171906001834</v>
      </c>
      <c r="N12" s="5"/>
      <c r="O12" s="31"/>
    </row>
    <row r="13" spans="1:15" ht="12.75">
      <c r="A13" s="2"/>
      <c r="B13" s="27" t="s">
        <v>21</v>
      </c>
      <c r="C13" s="61">
        <v>2847731</v>
      </c>
      <c r="D13" s="62">
        <v>2804908</v>
      </c>
      <c r="E13" s="63">
        <f t="shared" si="0"/>
        <v>-42823</v>
      </c>
      <c r="F13" s="61">
        <v>3029986</v>
      </c>
      <c r="G13" s="62">
        <v>2970398</v>
      </c>
      <c r="H13" s="63">
        <f t="shared" si="1"/>
        <v>-59588</v>
      </c>
      <c r="I13" s="63">
        <v>3145436</v>
      </c>
      <c r="J13" s="28">
        <f t="shared" si="2"/>
        <v>-1.5037586064133164</v>
      </c>
      <c r="K13" s="29">
        <f t="shared" si="3"/>
        <v>-1.966609746711701</v>
      </c>
      <c r="L13" s="30">
        <f t="shared" si="4"/>
        <v>-0.36887152601761825</v>
      </c>
      <c r="M13" s="29">
        <f t="shared" si="5"/>
        <v>-0.8224666961581276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24519501</v>
      </c>
      <c r="D15" s="62">
        <v>27328981</v>
      </c>
      <c r="E15" s="63">
        <f t="shared" si="0"/>
        <v>2809480</v>
      </c>
      <c r="F15" s="61">
        <v>26628178</v>
      </c>
      <c r="G15" s="62">
        <v>28941391</v>
      </c>
      <c r="H15" s="63">
        <f t="shared" si="1"/>
        <v>2313213</v>
      </c>
      <c r="I15" s="63">
        <v>30562109</v>
      </c>
      <c r="J15" s="28">
        <f t="shared" si="2"/>
        <v>11.458145090309953</v>
      </c>
      <c r="K15" s="29">
        <f t="shared" si="3"/>
        <v>8.687087039901867</v>
      </c>
      <c r="L15" s="30">
        <f t="shared" si="4"/>
        <v>24.200480464142593</v>
      </c>
      <c r="M15" s="29">
        <f t="shared" si="5"/>
        <v>31.928251554340314</v>
      </c>
      <c r="N15" s="5"/>
      <c r="O15" s="31"/>
    </row>
    <row r="16" spans="1:15" ht="12.75">
      <c r="A16" s="2"/>
      <c r="B16" s="27" t="s">
        <v>23</v>
      </c>
      <c r="C16" s="61">
        <v>57850982</v>
      </c>
      <c r="D16" s="62">
        <v>65713434</v>
      </c>
      <c r="E16" s="63">
        <f t="shared" si="0"/>
        <v>7862452</v>
      </c>
      <c r="F16" s="61">
        <v>62681687</v>
      </c>
      <c r="G16" s="62">
        <v>66825343</v>
      </c>
      <c r="H16" s="63">
        <f t="shared" si="1"/>
        <v>4143656</v>
      </c>
      <c r="I16" s="63">
        <v>81181195</v>
      </c>
      <c r="J16" s="40">
        <f t="shared" si="2"/>
        <v>13.590870419451134</v>
      </c>
      <c r="K16" s="29">
        <f t="shared" si="3"/>
        <v>6.610632544079421</v>
      </c>
      <c r="L16" s="30">
        <f t="shared" si="4"/>
        <v>67.72609736544088</v>
      </c>
      <c r="M16" s="29">
        <f t="shared" si="5"/>
        <v>57.19304323581598</v>
      </c>
      <c r="N16" s="5"/>
      <c r="O16" s="31"/>
    </row>
    <row r="17" spans="1:15" ht="16.5">
      <c r="A17" s="2"/>
      <c r="B17" s="32" t="s">
        <v>24</v>
      </c>
      <c r="C17" s="64">
        <v>123124766</v>
      </c>
      <c r="D17" s="65">
        <v>134733957</v>
      </c>
      <c r="E17" s="66">
        <f t="shared" si="0"/>
        <v>11609191</v>
      </c>
      <c r="F17" s="64">
        <v>132672091</v>
      </c>
      <c r="G17" s="65">
        <v>139917126</v>
      </c>
      <c r="H17" s="66">
        <f t="shared" si="1"/>
        <v>7245035</v>
      </c>
      <c r="I17" s="66">
        <v>158498379</v>
      </c>
      <c r="J17" s="41">
        <f t="shared" si="2"/>
        <v>9.42880248803884</v>
      </c>
      <c r="K17" s="34">
        <f t="shared" si="3"/>
        <v>5.460858380531592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-14869951</v>
      </c>
      <c r="D18" s="71">
        <v>-23670678</v>
      </c>
      <c r="E18" s="72">
        <f t="shared" si="0"/>
        <v>-8800727</v>
      </c>
      <c r="F18" s="73">
        <v>-20858546</v>
      </c>
      <c r="G18" s="74">
        <v>-30083703</v>
      </c>
      <c r="H18" s="75">
        <f t="shared" si="1"/>
        <v>-9225157</v>
      </c>
      <c r="I18" s="75">
        <v>-36136973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10690000</v>
      </c>
      <c r="D23" s="62">
        <v>10629550</v>
      </c>
      <c r="E23" s="63">
        <f t="shared" si="0"/>
        <v>-60450</v>
      </c>
      <c r="F23" s="61">
        <v>10977000</v>
      </c>
      <c r="G23" s="62">
        <v>10883000</v>
      </c>
      <c r="H23" s="63">
        <f t="shared" si="1"/>
        <v>-94000</v>
      </c>
      <c r="I23" s="63">
        <v>11263000</v>
      </c>
      <c r="J23" s="28">
        <f t="shared" si="2"/>
        <v>-0.5654817586529467</v>
      </c>
      <c r="K23" s="29">
        <f t="shared" si="3"/>
        <v>-0.8563359752209164</v>
      </c>
      <c r="L23" s="30">
        <f>IF($E$25=0,0,($E23/$E$25)*100)</f>
        <v>-6.433931137246554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1000000</v>
      </c>
      <c r="E24" s="63">
        <f t="shared" si="0"/>
        <v>1000000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106.43393113724655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10690000</v>
      </c>
      <c r="D25" s="65">
        <v>11629550</v>
      </c>
      <c r="E25" s="66">
        <f t="shared" si="0"/>
        <v>939550</v>
      </c>
      <c r="F25" s="64">
        <v>10977000</v>
      </c>
      <c r="G25" s="65">
        <v>10883000</v>
      </c>
      <c r="H25" s="66">
        <f t="shared" si="1"/>
        <v>-94000</v>
      </c>
      <c r="I25" s="66">
        <v>11263000</v>
      </c>
      <c r="J25" s="41">
        <f t="shared" si="2"/>
        <v>8.789055191768007</v>
      </c>
      <c r="K25" s="34">
        <f t="shared" si="3"/>
        <v>-0.8563359752209164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6414000</v>
      </c>
      <c r="D30" s="62">
        <v>6000000</v>
      </c>
      <c r="E30" s="63">
        <f t="shared" si="0"/>
        <v>-414000</v>
      </c>
      <c r="F30" s="61">
        <v>6586000</v>
      </c>
      <c r="G30" s="62">
        <v>10883000</v>
      </c>
      <c r="H30" s="63">
        <f t="shared" si="1"/>
        <v>4297000</v>
      </c>
      <c r="I30" s="63">
        <v>11263000</v>
      </c>
      <c r="J30" s="28">
        <f t="shared" si="2"/>
        <v>-6.454630495790459</v>
      </c>
      <c r="K30" s="29">
        <f t="shared" si="3"/>
        <v>65.24445794108715</v>
      </c>
      <c r="L30" s="30">
        <f t="shared" si="6"/>
        <v>-44.063647490820074</v>
      </c>
      <c r="M30" s="29">
        <f t="shared" si="7"/>
        <v>-4571.276595744681</v>
      </c>
      <c r="N30" s="5"/>
      <c r="O30" s="31"/>
    </row>
    <row r="31" spans="1:15" ht="12.75">
      <c r="A31" s="6"/>
      <c r="B31" s="27" t="s">
        <v>30</v>
      </c>
      <c r="C31" s="61">
        <v>4276000</v>
      </c>
      <c r="D31" s="62">
        <v>5629550</v>
      </c>
      <c r="E31" s="63">
        <f t="shared" si="0"/>
        <v>1353550</v>
      </c>
      <c r="F31" s="61">
        <v>4391000</v>
      </c>
      <c r="G31" s="62">
        <v>0</v>
      </c>
      <c r="H31" s="63">
        <f t="shared" si="1"/>
        <v>-4391000</v>
      </c>
      <c r="I31" s="63">
        <v>0</v>
      </c>
      <c r="J31" s="28">
        <f t="shared" si="2"/>
        <v>31.654583723105706</v>
      </c>
      <c r="K31" s="29">
        <f t="shared" si="3"/>
        <v>-100</v>
      </c>
      <c r="L31" s="30">
        <f t="shared" si="6"/>
        <v>144.06364749082007</v>
      </c>
      <c r="M31" s="29">
        <f t="shared" si="7"/>
        <v>4671.276595744681</v>
      </c>
      <c r="N31" s="5"/>
      <c r="O31" s="31"/>
    </row>
    <row r="32" spans="1:15" ht="17.25" thickBot="1">
      <c r="A32" s="6"/>
      <c r="B32" s="55" t="s">
        <v>37</v>
      </c>
      <c r="C32" s="79">
        <v>10690000</v>
      </c>
      <c r="D32" s="80">
        <v>11629550</v>
      </c>
      <c r="E32" s="81">
        <f t="shared" si="0"/>
        <v>939550</v>
      </c>
      <c r="F32" s="79">
        <v>10977000</v>
      </c>
      <c r="G32" s="80">
        <v>10883000</v>
      </c>
      <c r="H32" s="81">
        <f t="shared" si="1"/>
        <v>-94000</v>
      </c>
      <c r="I32" s="81">
        <v>11263000</v>
      </c>
      <c r="J32" s="56">
        <f t="shared" si="2"/>
        <v>8.789055191768007</v>
      </c>
      <c r="K32" s="57">
        <f t="shared" si="3"/>
        <v>-0.8563359752209164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67135017</v>
      </c>
      <c r="D8" s="62">
        <v>62280584</v>
      </c>
      <c r="E8" s="63">
        <f>($D8-$C8)</f>
        <v>-4854433</v>
      </c>
      <c r="F8" s="61">
        <v>80562021</v>
      </c>
      <c r="G8" s="62">
        <v>61957775</v>
      </c>
      <c r="H8" s="63">
        <f>($G8-$F8)</f>
        <v>-18604246</v>
      </c>
      <c r="I8" s="63">
        <v>64226385</v>
      </c>
      <c r="J8" s="28">
        <f>IF($C8=0,0,($E8/$C8)*100)</f>
        <v>-7.230850928361275</v>
      </c>
      <c r="K8" s="29">
        <f>IF($F8=0,0,($H8/$F8)*100)</f>
        <v>-23.09307260303214</v>
      </c>
      <c r="L8" s="30">
        <f>IF($E$10=0,0,($E8/$E$10)*100)</f>
        <v>-7.423654924732857</v>
      </c>
      <c r="M8" s="29">
        <f>IF($H$10=0,0,($H8/$H$10)*100)</f>
        <v>-52.35717443514366</v>
      </c>
      <c r="N8" s="5"/>
      <c r="O8" s="31"/>
    </row>
    <row r="9" spans="1:15" ht="12.75">
      <c r="A9" s="2"/>
      <c r="B9" s="27" t="s">
        <v>17</v>
      </c>
      <c r="C9" s="61">
        <v>283288844</v>
      </c>
      <c r="D9" s="62">
        <v>353534692</v>
      </c>
      <c r="E9" s="63">
        <f aca="true" t="shared" si="0" ref="E9:E32">($D9-$C9)</f>
        <v>70245848</v>
      </c>
      <c r="F9" s="61">
        <v>299088611</v>
      </c>
      <c r="G9" s="62">
        <v>353226184</v>
      </c>
      <c r="H9" s="63">
        <f aca="true" t="shared" si="1" ref="H9:H32">($G9-$F9)</f>
        <v>54137573</v>
      </c>
      <c r="I9" s="63">
        <v>357567877</v>
      </c>
      <c r="J9" s="28">
        <f aca="true" t="shared" si="2" ref="J9:J32">IF($C9=0,0,($E9/$C9)*100)</f>
        <v>24.79654581809088</v>
      </c>
      <c r="K9" s="29">
        <f aca="true" t="shared" si="3" ref="K9:K32">IF($F9=0,0,($H9/$F9)*100)</f>
        <v>18.10084737730117</v>
      </c>
      <c r="L9" s="30">
        <f>IF($E$10=0,0,($E9/$E$10)*100)</f>
        <v>107.42365492473284</v>
      </c>
      <c r="M9" s="29">
        <f>IF($H$10=0,0,($H9/$H$10)*100)</f>
        <v>152.35717443514366</v>
      </c>
      <c r="N9" s="5"/>
      <c r="O9" s="31"/>
    </row>
    <row r="10" spans="1:15" ht="16.5">
      <c r="A10" s="6"/>
      <c r="B10" s="32" t="s">
        <v>18</v>
      </c>
      <c r="C10" s="64">
        <v>350423861</v>
      </c>
      <c r="D10" s="65">
        <v>415815276</v>
      </c>
      <c r="E10" s="66">
        <f t="shared" si="0"/>
        <v>65391415</v>
      </c>
      <c r="F10" s="64">
        <v>379650632</v>
      </c>
      <c r="G10" s="65">
        <v>415183959</v>
      </c>
      <c r="H10" s="66">
        <f t="shared" si="1"/>
        <v>35533327</v>
      </c>
      <c r="I10" s="66">
        <v>421794262</v>
      </c>
      <c r="J10" s="33">
        <f t="shared" si="2"/>
        <v>18.660662779467522</v>
      </c>
      <c r="K10" s="34">
        <f t="shared" si="3"/>
        <v>9.359480534198084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159434318</v>
      </c>
      <c r="D12" s="62">
        <v>176370911</v>
      </c>
      <c r="E12" s="63">
        <f t="shared" si="0"/>
        <v>16936593</v>
      </c>
      <c r="F12" s="61">
        <v>169000380</v>
      </c>
      <c r="G12" s="62">
        <v>185184922</v>
      </c>
      <c r="H12" s="63">
        <f t="shared" si="1"/>
        <v>16184542</v>
      </c>
      <c r="I12" s="63">
        <v>194442543</v>
      </c>
      <c r="J12" s="28">
        <f t="shared" si="2"/>
        <v>10.62292812015541</v>
      </c>
      <c r="K12" s="29">
        <f t="shared" si="3"/>
        <v>9.57663053775382</v>
      </c>
      <c r="L12" s="30">
        <f aca="true" t="shared" si="4" ref="L12:L17">IF($E$17=0,0,($E12/$E$17)*100)</f>
        <v>-42.28263775303909</v>
      </c>
      <c r="M12" s="29">
        <f aca="true" t="shared" si="5" ref="M12:M17">IF($H$17=0,0,($H12/$H$17)*100)</f>
        <v>-68.59897599196778</v>
      </c>
      <c r="N12" s="5"/>
      <c r="O12" s="31"/>
    </row>
    <row r="13" spans="1:15" ht="12.75">
      <c r="A13" s="2"/>
      <c r="B13" s="27" t="s">
        <v>21</v>
      </c>
      <c r="C13" s="61">
        <v>30613698</v>
      </c>
      <c r="D13" s="62">
        <v>19582685</v>
      </c>
      <c r="E13" s="63">
        <f t="shared" si="0"/>
        <v>-11031013</v>
      </c>
      <c r="F13" s="61">
        <v>36267123</v>
      </c>
      <c r="G13" s="62">
        <v>22520087</v>
      </c>
      <c r="H13" s="63">
        <f t="shared" si="1"/>
        <v>-13747036</v>
      </c>
      <c r="I13" s="63">
        <v>25898101</v>
      </c>
      <c r="J13" s="28">
        <f t="shared" si="2"/>
        <v>-36.03293205544786</v>
      </c>
      <c r="K13" s="29">
        <f t="shared" si="3"/>
        <v>-37.904953199623804</v>
      </c>
      <c r="L13" s="30">
        <f t="shared" si="4"/>
        <v>27.539206186749897</v>
      </c>
      <c r="M13" s="29">
        <f t="shared" si="5"/>
        <v>58.267487119791014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5372928</v>
      </c>
      <c r="D15" s="62">
        <v>10479853</v>
      </c>
      <c r="E15" s="63">
        <f t="shared" si="0"/>
        <v>5106925</v>
      </c>
      <c r="F15" s="61">
        <v>5695304</v>
      </c>
      <c r="G15" s="62">
        <v>11038755</v>
      </c>
      <c r="H15" s="63">
        <f t="shared" si="1"/>
        <v>5343451</v>
      </c>
      <c r="I15" s="63">
        <v>11777041</v>
      </c>
      <c r="J15" s="28">
        <f t="shared" si="2"/>
        <v>95.04919850033352</v>
      </c>
      <c r="K15" s="29">
        <f t="shared" si="3"/>
        <v>93.82205058764202</v>
      </c>
      <c r="L15" s="30">
        <f t="shared" si="4"/>
        <v>-12.749568924927178</v>
      </c>
      <c r="M15" s="29">
        <f t="shared" si="5"/>
        <v>-22.64847944805953</v>
      </c>
      <c r="N15" s="5"/>
      <c r="O15" s="31"/>
    </row>
    <row r="16" spans="1:15" ht="12.75">
      <c r="A16" s="2"/>
      <c r="B16" s="27" t="s">
        <v>23</v>
      </c>
      <c r="C16" s="61">
        <v>306289340</v>
      </c>
      <c r="D16" s="62">
        <v>255221167</v>
      </c>
      <c r="E16" s="63">
        <f t="shared" si="0"/>
        <v>-51068173</v>
      </c>
      <c r="F16" s="61">
        <v>283581562</v>
      </c>
      <c r="G16" s="62">
        <v>252207626</v>
      </c>
      <c r="H16" s="63">
        <f t="shared" si="1"/>
        <v>-31373936</v>
      </c>
      <c r="I16" s="63">
        <v>250719261</v>
      </c>
      <c r="J16" s="40">
        <f t="shared" si="2"/>
        <v>-16.673180006852345</v>
      </c>
      <c r="K16" s="29">
        <f t="shared" si="3"/>
        <v>-11.063461171005187</v>
      </c>
      <c r="L16" s="30">
        <f t="shared" si="4"/>
        <v>127.49300049121636</v>
      </c>
      <c r="M16" s="29">
        <f t="shared" si="5"/>
        <v>132.97996832023628</v>
      </c>
      <c r="N16" s="5"/>
      <c r="O16" s="31"/>
    </row>
    <row r="17" spans="1:15" ht="16.5">
      <c r="A17" s="2"/>
      <c r="B17" s="32" t="s">
        <v>24</v>
      </c>
      <c r="C17" s="64">
        <v>501710284</v>
      </c>
      <c r="D17" s="65">
        <v>461654616</v>
      </c>
      <c r="E17" s="66">
        <f t="shared" si="0"/>
        <v>-40055668</v>
      </c>
      <c r="F17" s="64">
        <v>494544369</v>
      </c>
      <c r="G17" s="65">
        <v>470951390</v>
      </c>
      <c r="H17" s="66">
        <f t="shared" si="1"/>
        <v>-23592979</v>
      </c>
      <c r="I17" s="66">
        <v>482836946</v>
      </c>
      <c r="J17" s="41">
        <f t="shared" si="2"/>
        <v>-7.9838243857883535</v>
      </c>
      <c r="K17" s="34">
        <f t="shared" si="3"/>
        <v>-4.770649607780692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-151286423</v>
      </c>
      <c r="D18" s="71">
        <v>-45839340</v>
      </c>
      <c r="E18" s="72">
        <f t="shared" si="0"/>
        <v>105447083</v>
      </c>
      <c r="F18" s="73">
        <v>-114893737</v>
      </c>
      <c r="G18" s="74">
        <v>-55767431</v>
      </c>
      <c r="H18" s="75">
        <f t="shared" si="1"/>
        <v>59126306</v>
      </c>
      <c r="I18" s="75">
        <v>-61042684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108501756</v>
      </c>
      <c r="D23" s="62">
        <v>209508887</v>
      </c>
      <c r="E23" s="63">
        <f t="shared" si="0"/>
        <v>101007131</v>
      </c>
      <c r="F23" s="61">
        <v>139481581</v>
      </c>
      <c r="G23" s="62">
        <v>174446579</v>
      </c>
      <c r="H23" s="63">
        <f t="shared" si="1"/>
        <v>34964998</v>
      </c>
      <c r="I23" s="63">
        <v>179471932</v>
      </c>
      <c r="J23" s="28">
        <f t="shared" si="2"/>
        <v>93.09262331201349</v>
      </c>
      <c r="K23" s="29">
        <f t="shared" si="3"/>
        <v>25.067824546668998</v>
      </c>
      <c r="L23" s="30">
        <f>IF($E$25=0,0,($E23/$E$25)*100)</f>
        <v>80.5163766081652</v>
      </c>
      <c r="M23" s="29">
        <f>IF($H$25=0,0,($H23/$H$25)*100)</f>
        <v>83.36909394372913</v>
      </c>
      <c r="N23" s="5"/>
      <c r="O23" s="31"/>
    </row>
    <row r="24" spans="1:15" ht="12.75">
      <c r="A24" s="6"/>
      <c r="B24" s="27" t="s">
        <v>30</v>
      </c>
      <c r="C24" s="61">
        <v>710000</v>
      </c>
      <c r="D24" s="62">
        <v>25152045</v>
      </c>
      <c r="E24" s="63">
        <f t="shared" si="0"/>
        <v>24442045</v>
      </c>
      <c r="F24" s="61">
        <v>725000</v>
      </c>
      <c r="G24" s="62">
        <v>7700002</v>
      </c>
      <c r="H24" s="63">
        <f t="shared" si="1"/>
        <v>6975002</v>
      </c>
      <c r="I24" s="63">
        <v>7700000</v>
      </c>
      <c r="J24" s="28">
        <f t="shared" si="2"/>
        <v>3442.5415492957745</v>
      </c>
      <c r="K24" s="29">
        <f t="shared" si="3"/>
        <v>962.0692413793103</v>
      </c>
      <c r="L24" s="30">
        <f>IF($E$25=0,0,($E24/$E$25)*100)</f>
        <v>19.483623391834794</v>
      </c>
      <c r="M24" s="29">
        <f>IF($H$25=0,0,($H24/$H$25)*100)</f>
        <v>16.630906056270863</v>
      </c>
      <c r="N24" s="5"/>
      <c r="O24" s="31"/>
    </row>
    <row r="25" spans="1:15" ht="16.5">
      <c r="A25" s="6"/>
      <c r="B25" s="32" t="s">
        <v>31</v>
      </c>
      <c r="C25" s="64">
        <v>109211756</v>
      </c>
      <c r="D25" s="65">
        <v>234660932</v>
      </c>
      <c r="E25" s="66">
        <f t="shared" si="0"/>
        <v>125449176</v>
      </c>
      <c r="F25" s="64">
        <v>140206581</v>
      </c>
      <c r="G25" s="65">
        <v>182146581</v>
      </c>
      <c r="H25" s="66">
        <f t="shared" si="1"/>
        <v>41940000</v>
      </c>
      <c r="I25" s="66">
        <v>187171932</v>
      </c>
      <c r="J25" s="41">
        <f t="shared" si="2"/>
        <v>114.86783162794305</v>
      </c>
      <c r="K25" s="34">
        <f t="shared" si="3"/>
        <v>29.913003869625776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108501756</v>
      </c>
      <c r="D27" s="62">
        <v>226985732</v>
      </c>
      <c r="E27" s="63">
        <f t="shared" si="0"/>
        <v>118483976</v>
      </c>
      <c r="F27" s="61">
        <v>139481581</v>
      </c>
      <c r="G27" s="62">
        <v>179446581</v>
      </c>
      <c r="H27" s="63">
        <f t="shared" si="1"/>
        <v>39965000</v>
      </c>
      <c r="I27" s="63">
        <v>184471932</v>
      </c>
      <c r="J27" s="28">
        <f t="shared" si="2"/>
        <v>109.2000538682526</v>
      </c>
      <c r="K27" s="29">
        <f t="shared" si="3"/>
        <v>28.65252868047144</v>
      </c>
      <c r="L27" s="30">
        <f aca="true" t="shared" si="6" ref="L27:L32">IF($E$32=0,0,($E27/$E$32)*100)</f>
        <v>94.44779135097707</v>
      </c>
      <c r="M27" s="29">
        <f aca="true" t="shared" si="7" ref="M27:M32">IF($H$32=0,0,($H27/$H$32)*100)</f>
        <v>95.29089175011921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710000</v>
      </c>
      <c r="D31" s="62">
        <v>7675200</v>
      </c>
      <c r="E31" s="63">
        <f t="shared" si="0"/>
        <v>6965200</v>
      </c>
      <c r="F31" s="61">
        <v>725000</v>
      </c>
      <c r="G31" s="62">
        <v>2700000</v>
      </c>
      <c r="H31" s="63">
        <f t="shared" si="1"/>
        <v>1975000</v>
      </c>
      <c r="I31" s="63">
        <v>2700000</v>
      </c>
      <c r="J31" s="28">
        <f t="shared" si="2"/>
        <v>981.0140845070423</v>
      </c>
      <c r="K31" s="29">
        <f t="shared" si="3"/>
        <v>272.41379310344826</v>
      </c>
      <c r="L31" s="30">
        <f t="shared" si="6"/>
        <v>5.552208649022932</v>
      </c>
      <c r="M31" s="29">
        <f t="shared" si="7"/>
        <v>4.709108249880782</v>
      </c>
      <c r="N31" s="5"/>
      <c r="O31" s="31"/>
    </row>
    <row r="32" spans="1:15" ht="17.25" thickBot="1">
      <c r="A32" s="6"/>
      <c r="B32" s="55" t="s">
        <v>37</v>
      </c>
      <c r="C32" s="79">
        <v>109211756</v>
      </c>
      <c r="D32" s="80">
        <v>234660932</v>
      </c>
      <c r="E32" s="81">
        <f t="shared" si="0"/>
        <v>125449176</v>
      </c>
      <c r="F32" s="79">
        <v>140206581</v>
      </c>
      <c r="G32" s="80">
        <v>182146581</v>
      </c>
      <c r="H32" s="81">
        <f t="shared" si="1"/>
        <v>41940000</v>
      </c>
      <c r="I32" s="81">
        <v>187171932</v>
      </c>
      <c r="J32" s="56">
        <f t="shared" si="2"/>
        <v>114.86783162794305</v>
      </c>
      <c r="K32" s="57">
        <f t="shared" si="3"/>
        <v>29.913003869625776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8424000</v>
      </c>
      <c r="D7" s="62">
        <v>12000000</v>
      </c>
      <c r="E7" s="63">
        <f>($D7-$C7)</f>
        <v>3576000</v>
      </c>
      <c r="F7" s="61">
        <v>8836776</v>
      </c>
      <c r="G7" s="62">
        <v>12708000</v>
      </c>
      <c r="H7" s="63">
        <f>($G7-$F7)</f>
        <v>3871224</v>
      </c>
      <c r="I7" s="63">
        <v>12708000</v>
      </c>
      <c r="J7" s="28">
        <f>IF($C7=0,0,($E7/$C7)*100)</f>
        <v>42.45014245014245</v>
      </c>
      <c r="K7" s="29">
        <f>IF($F7=0,0,($H7/$F7)*100)</f>
        <v>43.80810376997222</v>
      </c>
      <c r="L7" s="30">
        <f>IF($E$10=0,0,($E7/$E$10)*100)</f>
        <v>7.631384984123262</v>
      </c>
      <c r="M7" s="29">
        <f>IF($H$10=0,0,($H7/$H$10)*100)</f>
        <v>7.8209030763745275</v>
      </c>
      <c r="N7" s="5"/>
      <c r="O7" s="31"/>
    </row>
    <row r="8" spans="1:15" ht="12.75">
      <c r="A8" s="2"/>
      <c r="B8" s="27" t="s">
        <v>16</v>
      </c>
      <c r="C8" s="61"/>
      <c r="D8" s="62">
        <v>881126</v>
      </c>
      <c r="E8" s="63">
        <f>($D8-$C8)</f>
        <v>881126</v>
      </c>
      <c r="F8" s="61"/>
      <c r="G8" s="62">
        <v>933113</v>
      </c>
      <c r="H8" s="63">
        <f>($G8-$F8)</f>
        <v>933113</v>
      </c>
      <c r="I8" s="63">
        <v>986300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1.8803724064654903</v>
      </c>
      <c r="M8" s="29">
        <f>IF($H$10=0,0,($H8/$H$10)*100)</f>
        <v>1.8851366731310473</v>
      </c>
      <c r="N8" s="5"/>
      <c r="O8" s="31"/>
    </row>
    <row r="9" spans="1:15" ht="12.75">
      <c r="A9" s="2"/>
      <c r="B9" s="27" t="s">
        <v>17</v>
      </c>
      <c r="C9" s="61">
        <v>212923632</v>
      </c>
      <c r="D9" s="62">
        <v>255325628</v>
      </c>
      <c r="E9" s="63">
        <f aca="true" t="shared" si="0" ref="E9:E32">($D9-$C9)</f>
        <v>42401996</v>
      </c>
      <c r="F9" s="61">
        <v>213945078</v>
      </c>
      <c r="G9" s="62">
        <v>258639168</v>
      </c>
      <c r="H9" s="63">
        <f aca="true" t="shared" si="1" ref="H9:H32">($G9-$F9)</f>
        <v>44694090</v>
      </c>
      <c r="I9" s="63">
        <v>255220997</v>
      </c>
      <c r="J9" s="28">
        <f aca="true" t="shared" si="2" ref="J9:J32">IF($C9=0,0,($E9/$C9)*100)</f>
        <v>19.914180310431675</v>
      </c>
      <c r="K9" s="29">
        <f aca="true" t="shared" si="3" ref="K9:K32">IF($F9=0,0,($H9/$F9)*100)</f>
        <v>20.890450211712746</v>
      </c>
      <c r="L9" s="30">
        <f>IF($E$10=0,0,($E9/$E$10)*100)</f>
        <v>90.48824260941124</v>
      </c>
      <c r="M9" s="29">
        <f>IF($H$10=0,0,($H9/$H$10)*100)</f>
        <v>90.29396025049442</v>
      </c>
      <c r="N9" s="5"/>
      <c r="O9" s="31"/>
    </row>
    <row r="10" spans="1:15" ht="16.5">
      <c r="A10" s="6"/>
      <c r="B10" s="32" t="s">
        <v>18</v>
      </c>
      <c r="C10" s="64">
        <v>221347632</v>
      </c>
      <c r="D10" s="65">
        <v>268206754</v>
      </c>
      <c r="E10" s="66">
        <f t="shared" si="0"/>
        <v>46859122</v>
      </c>
      <c r="F10" s="64">
        <v>222781854</v>
      </c>
      <c r="G10" s="65">
        <v>272280281</v>
      </c>
      <c r="H10" s="66">
        <f t="shared" si="1"/>
        <v>49498427</v>
      </c>
      <c r="I10" s="66">
        <v>268915297</v>
      </c>
      <c r="J10" s="33">
        <f t="shared" si="2"/>
        <v>21.16992243223998</v>
      </c>
      <c r="K10" s="34">
        <f t="shared" si="3"/>
        <v>22.218338752131938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91403089</v>
      </c>
      <c r="D12" s="62">
        <v>95374553</v>
      </c>
      <c r="E12" s="63">
        <f t="shared" si="0"/>
        <v>3971464</v>
      </c>
      <c r="F12" s="61">
        <v>95972220</v>
      </c>
      <c r="G12" s="62">
        <v>94307300</v>
      </c>
      <c r="H12" s="63">
        <f t="shared" si="1"/>
        <v>-1664920</v>
      </c>
      <c r="I12" s="63">
        <v>99682816</v>
      </c>
      <c r="J12" s="28">
        <f t="shared" si="2"/>
        <v>4.344999762535378</v>
      </c>
      <c r="K12" s="29">
        <f t="shared" si="3"/>
        <v>-1.7347936725856712</v>
      </c>
      <c r="L12" s="30">
        <f aca="true" t="shared" si="4" ref="L12:L17">IF($E$17=0,0,($E12/$E$17)*100)</f>
        <v>1.7318902490306758</v>
      </c>
      <c r="M12" s="29">
        <f aca="true" t="shared" si="5" ref="M12:M17">IF($H$17=0,0,($H12/$H$17)*100)</f>
        <v>-0.6982538240051513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441815</v>
      </c>
      <c r="E15" s="63">
        <f t="shared" si="0"/>
        <v>441815</v>
      </c>
      <c r="F15" s="61"/>
      <c r="G15" s="62">
        <v>467882</v>
      </c>
      <c r="H15" s="63">
        <f t="shared" si="1"/>
        <v>467882</v>
      </c>
      <c r="I15" s="63">
        <v>494551</v>
      </c>
      <c r="J15" s="28">
        <f t="shared" si="2"/>
        <v>0</v>
      </c>
      <c r="K15" s="29">
        <f t="shared" si="3"/>
        <v>0</v>
      </c>
      <c r="L15" s="30">
        <f t="shared" si="4"/>
        <v>0.1926682680179118</v>
      </c>
      <c r="M15" s="29">
        <f t="shared" si="5"/>
        <v>0.19622588213438377</v>
      </c>
      <c r="N15" s="5"/>
      <c r="O15" s="31"/>
    </row>
    <row r="16" spans="1:15" ht="12.75">
      <c r="A16" s="2"/>
      <c r="B16" s="27" t="s">
        <v>23</v>
      </c>
      <c r="C16" s="61">
        <v>16726326</v>
      </c>
      <c r="D16" s="62">
        <v>241626885</v>
      </c>
      <c r="E16" s="63">
        <f t="shared" si="0"/>
        <v>224900559</v>
      </c>
      <c r="F16" s="61">
        <v>17629548</v>
      </c>
      <c r="G16" s="62">
        <v>257267099</v>
      </c>
      <c r="H16" s="63">
        <f t="shared" si="1"/>
        <v>239637551</v>
      </c>
      <c r="I16" s="63">
        <v>251585929</v>
      </c>
      <c r="J16" s="40">
        <f t="shared" si="2"/>
        <v>1344.5903123016974</v>
      </c>
      <c r="K16" s="29">
        <f t="shared" si="3"/>
        <v>1359.294923500024</v>
      </c>
      <c r="L16" s="30">
        <f t="shared" si="4"/>
        <v>98.0754414829514</v>
      </c>
      <c r="M16" s="29">
        <f t="shared" si="5"/>
        <v>100.50202794187078</v>
      </c>
      <c r="N16" s="5"/>
      <c r="O16" s="31"/>
    </row>
    <row r="17" spans="1:15" ht="16.5">
      <c r="A17" s="2"/>
      <c r="B17" s="32" t="s">
        <v>24</v>
      </c>
      <c r="C17" s="64">
        <v>108129415</v>
      </c>
      <c r="D17" s="65">
        <v>337443253</v>
      </c>
      <c r="E17" s="66">
        <f t="shared" si="0"/>
        <v>229313838</v>
      </c>
      <c r="F17" s="64">
        <v>113601768</v>
      </c>
      <c r="G17" s="65">
        <v>352042281</v>
      </c>
      <c r="H17" s="66">
        <f t="shared" si="1"/>
        <v>238440513</v>
      </c>
      <c r="I17" s="66">
        <v>351763296</v>
      </c>
      <c r="J17" s="41">
        <f t="shared" si="2"/>
        <v>212.07350284841547</v>
      </c>
      <c r="K17" s="34">
        <f t="shared" si="3"/>
        <v>209.8915511596615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113218217</v>
      </c>
      <c r="D18" s="71">
        <v>-69236499</v>
      </c>
      <c r="E18" s="72">
        <f t="shared" si="0"/>
        <v>-182454716</v>
      </c>
      <c r="F18" s="73">
        <v>109180086</v>
      </c>
      <c r="G18" s="74">
        <v>-79762000</v>
      </c>
      <c r="H18" s="75">
        <f t="shared" si="1"/>
        <v>-188942086</v>
      </c>
      <c r="I18" s="75">
        <v>-82847999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84421762</v>
      </c>
      <c r="D23" s="62">
        <v>145145180</v>
      </c>
      <c r="E23" s="63">
        <f t="shared" si="0"/>
        <v>60723418</v>
      </c>
      <c r="F23" s="61">
        <v>130343281</v>
      </c>
      <c r="G23" s="62">
        <v>155622475</v>
      </c>
      <c r="H23" s="63">
        <f t="shared" si="1"/>
        <v>25279194</v>
      </c>
      <c r="I23" s="63">
        <v>144147562</v>
      </c>
      <c r="J23" s="28">
        <f t="shared" si="2"/>
        <v>71.92863138772204</v>
      </c>
      <c r="K23" s="29">
        <f t="shared" si="3"/>
        <v>19.3943207552064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84421762</v>
      </c>
      <c r="D25" s="65">
        <v>145145180</v>
      </c>
      <c r="E25" s="66">
        <f t="shared" si="0"/>
        <v>60723418</v>
      </c>
      <c r="F25" s="64">
        <v>130343281</v>
      </c>
      <c r="G25" s="65">
        <v>155622475</v>
      </c>
      <c r="H25" s="66">
        <f t="shared" si="1"/>
        <v>25279194</v>
      </c>
      <c r="I25" s="66">
        <v>144147562</v>
      </c>
      <c r="J25" s="41">
        <f t="shared" si="2"/>
        <v>71.92863138772204</v>
      </c>
      <c r="K25" s="34">
        <f t="shared" si="3"/>
        <v>19.3943207552064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18000000</v>
      </c>
      <c r="E28" s="63">
        <f t="shared" si="0"/>
        <v>18000000</v>
      </c>
      <c r="F28" s="61"/>
      <c r="G28" s="62">
        <v>19062000</v>
      </c>
      <c r="H28" s="63">
        <f t="shared" si="1"/>
        <v>19062000</v>
      </c>
      <c r="I28" s="63">
        <v>20148534</v>
      </c>
      <c r="J28" s="28">
        <f t="shared" si="2"/>
        <v>0</v>
      </c>
      <c r="K28" s="29">
        <f t="shared" si="3"/>
        <v>0</v>
      </c>
      <c r="L28" s="30">
        <f t="shared" si="6"/>
        <v>29.642600157981885</v>
      </c>
      <c r="M28" s="29">
        <f t="shared" si="7"/>
        <v>75.40588517181362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68737739</v>
      </c>
      <c r="D30" s="62">
        <v>42704000</v>
      </c>
      <c r="E30" s="63">
        <f t="shared" si="0"/>
        <v>-26033739</v>
      </c>
      <c r="F30" s="61">
        <v>113570218</v>
      </c>
      <c r="G30" s="62">
        <v>45223536</v>
      </c>
      <c r="H30" s="63">
        <f t="shared" si="1"/>
        <v>-68346682</v>
      </c>
      <c r="I30" s="63">
        <v>47801278</v>
      </c>
      <c r="J30" s="28">
        <f t="shared" si="2"/>
        <v>-37.87401124730041</v>
      </c>
      <c r="K30" s="29">
        <f t="shared" si="3"/>
        <v>-60.18010989465565</v>
      </c>
      <c r="L30" s="30">
        <f t="shared" si="6"/>
        <v>-42.87265087745884</v>
      </c>
      <c r="M30" s="29">
        <f t="shared" si="7"/>
        <v>-270.367330540681</v>
      </c>
      <c r="N30" s="5"/>
      <c r="O30" s="31"/>
    </row>
    <row r="31" spans="1:15" ht="12.75">
      <c r="A31" s="6"/>
      <c r="B31" s="27" t="s">
        <v>30</v>
      </c>
      <c r="C31" s="61">
        <v>15684023</v>
      </c>
      <c r="D31" s="62">
        <v>84441180</v>
      </c>
      <c r="E31" s="63">
        <f t="shared" si="0"/>
        <v>68757157</v>
      </c>
      <c r="F31" s="61">
        <v>16773063</v>
      </c>
      <c r="G31" s="62">
        <v>91336939</v>
      </c>
      <c r="H31" s="63">
        <f t="shared" si="1"/>
        <v>74563876</v>
      </c>
      <c r="I31" s="63">
        <v>76197750</v>
      </c>
      <c r="J31" s="28">
        <f t="shared" si="2"/>
        <v>438.3897996068994</v>
      </c>
      <c r="K31" s="29">
        <f t="shared" si="3"/>
        <v>444.54537611884007</v>
      </c>
      <c r="L31" s="30">
        <f t="shared" si="6"/>
        <v>113.23005071947696</v>
      </c>
      <c r="M31" s="29">
        <f t="shared" si="7"/>
        <v>294.9614453688674</v>
      </c>
      <c r="N31" s="5"/>
      <c r="O31" s="31"/>
    </row>
    <row r="32" spans="1:15" ht="17.25" thickBot="1">
      <c r="A32" s="6"/>
      <c r="B32" s="55" t="s">
        <v>37</v>
      </c>
      <c r="C32" s="79">
        <v>84421762</v>
      </c>
      <c r="D32" s="80">
        <v>145145180</v>
      </c>
      <c r="E32" s="81">
        <f t="shared" si="0"/>
        <v>60723418</v>
      </c>
      <c r="F32" s="79">
        <v>130343281</v>
      </c>
      <c r="G32" s="80">
        <v>155622475</v>
      </c>
      <c r="H32" s="81">
        <f t="shared" si="1"/>
        <v>25279194</v>
      </c>
      <c r="I32" s="81">
        <v>144147562</v>
      </c>
      <c r="J32" s="56">
        <f t="shared" si="2"/>
        <v>71.92863138772204</v>
      </c>
      <c r="K32" s="57">
        <f t="shared" si="3"/>
        <v>19.3943207552064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5054649</v>
      </c>
      <c r="D7" s="62">
        <v>0</v>
      </c>
      <c r="E7" s="63">
        <f>($D7-$C7)</f>
        <v>-5054649</v>
      </c>
      <c r="F7" s="61">
        <v>5368806</v>
      </c>
      <c r="G7" s="62">
        <v>0</v>
      </c>
      <c r="H7" s="63">
        <f>($G7-$F7)</f>
        <v>-5368806</v>
      </c>
      <c r="I7" s="63">
        <v>0</v>
      </c>
      <c r="J7" s="28">
        <f>IF($C7=0,0,($E7/$C7)*100)</f>
        <v>-100</v>
      </c>
      <c r="K7" s="29">
        <f>IF($F7=0,0,($H7/$F7)*100)</f>
        <v>-100</v>
      </c>
      <c r="L7" s="30">
        <f>IF($E$10=0,0,($E7/$E$10)*100)</f>
        <v>3.808471815430644</v>
      </c>
      <c r="M7" s="29">
        <f>IF($H$10=0,0,($H7/$H$10)*100)</f>
        <v>3.9817392574815127</v>
      </c>
      <c r="N7" s="5"/>
      <c r="O7" s="31"/>
    </row>
    <row r="8" spans="1:15" ht="12.75">
      <c r="A8" s="2"/>
      <c r="B8" s="27" t="s">
        <v>16</v>
      </c>
      <c r="C8" s="61">
        <v>551522</v>
      </c>
      <c r="D8" s="62">
        <v>0</v>
      </c>
      <c r="E8" s="63">
        <f>($D8-$C8)</f>
        <v>-551522</v>
      </c>
      <c r="F8" s="61">
        <v>580747</v>
      </c>
      <c r="G8" s="62">
        <v>0</v>
      </c>
      <c r="H8" s="63">
        <f>($G8-$F8)</f>
        <v>-580747</v>
      </c>
      <c r="I8" s="63">
        <v>0</v>
      </c>
      <c r="J8" s="28">
        <f>IF($C8=0,0,($E8/$C8)*100)</f>
        <v>-100</v>
      </c>
      <c r="K8" s="29">
        <f>IF($F8=0,0,($H8/$F8)*100)</f>
        <v>-100</v>
      </c>
      <c r="L8" s="30">
        <f>IF($E$10=0,0,($E8/$E$10)*100)</f>
        <v>0.41554932747851325</v>
      </c>
      <c r="M8" s="29">
        <f>IF($H$10=0,0,($H8/$H$10)*100)</f>
        <v>0.43070714951604067</v>
      </c>
      <c r="N8" s="5"/>
      <c r="O8" s="31"/>
    </row>
    <row r="9" spans="1:15" ht="12.75">
      <c r="A9" s="2"/>
      <c r="B9" s="27" t="s">
        <v>17</v>
      </c>
      <c r="C9" s="61">
        <v>127115016</v>
      </c>
      <c r="D9" s="62">
        <v>0</v>
      </c>
      <c r="E9" s="63">
        <f aca="true" t="shared" si="0" ref="E9:E32">($D9-$C9)</f>
        <v>-127115016</v>
      </c>
      <c r="F9" s="61">
        <v>128886147</v>
      </c>
      <c r="G9" s="62">
        <v>0</v>
      </c>
      <c r="H9" s="63">
        <f aca="true" t="shared" si="1" ref="H9:H32">($G9-$F9)</f>
        <v>-128886147</v>
      </c>
      <c r="I9" s="63">
        <v>0</v>
      </c>
      <c r="J9" s="28">
        <f aca="true" t="shared" si="2" ref="J9:J32">IF($C9=0,0,($E9/$C9)*100)</f>
        <v>-100</v>
      </c>
      <c r="K9" s="29">
        <f aca="true" t="shared" si="3" ref="K9:K32">IF($F9=0,0,($H9/$F9)*100)</f>
        <v>-100</v>
      </c>
      <c r="L9" s="30">
        <f>IF($E$10=0,0,($E9/$E$10)*100)</f>
        <v>95.77597885709083</v>
      </c>
      <c r="M9" s="29">
        <f>IF($H$10=0,0,($H9/$H$10)*100)</f>
        <v>95.58755359300245</v>
      </c>
      <c r="N9" s="5"/>
      <c r="O9" s="31"/>
    </row>
    <row r="10" spans="1:15" ht="16.5">
      <c r="A10" s="6"/>
      <c r="B10" s="32" t="s">
        <v>18</v>
      </c>
      <c r="C10" s="64">
        <v>132721187</v>
      </c>
      <c r="D10" s="65">
        <v>0</v>
      </c>
      <c r="E10" s="66">
        <f t="shared" si="0"/>
        <v>-132721187</v>
      </c>
      <c r="F10" s="64">
        <v>134835700</v>
      </c>
      <c r="G10" s="65">
        <v>0</v>
      </c>
      <c r="H10" s="66">
        <f t="shared" si="1"/>
        <v>-134835700</v>
      </c>
      <c r="I10" s="66">
        <v>0</v>
      </c>
      <c r="J10" s="33">
        <f t="shared" si="2"/>
        <v>-100</v>
      </c>
      <c r="K10" s="34">
        <f t="shared" si="3"/>
        <v>-100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57616756</v>
      </c>
      <c r="D12" s="62">
        <v>0</v>
      </c>
      <c r="E12" s="63">
        <f t="shared" si="0"/>
        <v>-57616756</v>
      </c>
      <c r="F12" s="61">
        <v>63749386</v>
      </c>
      <c r="G12" s="62">
        <v>0</v>
      </c>
      <c r="H12" s="63">
        <f t="shared" si="1"/>
        <v>-63749386</v>
      </c>
      <c r="I12" s="63">
        <v>0</v>
      </c>
      <c r="J12" s="28">
        <f t="shared" si="2"/>
        <v>-100</v>
      </c>
      <c r="K12" s="29">
        <f t="shared" si="3"/>
        <v>-100</v>
      </c>
      <c r="L12" s="30">
        <f aca="true" t="shared" si="4" ref="L12:L17">IF($E$17=0,0,($E12/$E$17)*100)</f>
        <v>26.78004917534487</v>
      </c>
      <c r="M12" s="29">
        <f aca="true" t="shared" si="5" ref="M12:M17">IF($H$17=0,0,($H12/$H$17)*100)</f>
        <v>28.93955768762581</v>
      </c>
      <c r="N12" s="5"/>
      <c r="O12" s="31"/>
    </row>
    <row r="13" spans="1:15" ht="12.75">
      <c r="A13" s="2"/>
      <c r="B13" s="27" t="s">
        <v>21</v>
      </c>
      <c r="C13" s="61">
        <v>34052969</v>
      </c>
      <c r="D13" s="62">
        <v>0</v>
      </c>
      <c r="E13" s="63">
        <f t="shared" si="0"/>
        <v>-34052969</v>
      </c>
      <c r="F13" s="61">
        <v>35891830</v>
      </c>
      <c r="G13" s="62">
        <v>0</v>
      </c>
      <c r="H13" s="63">
        <f t="shared" si="1"/>
        <v>-35891830</v>
      </c>
      <c r="I13" s="63">
        <v>0</v>
      </c>
      <c r="J13" s="28">
        <f t="shared" si="2"/>
        <v>-100</v>
      </c>
      <c r="K13" s="29">
        <f t="shared" si="3"/>
        <v>-100</v>
      </c>
      <c r="L13" s="30">
        <f t="shared" si="4"/>
        <v>15.827690548674669</v>
      </c>
      <c r="M13" s="29">
        <f t="shared" si="5"/>
        <v>16.293391199084784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123478334</v>
      </c>
      <c r="D16" s="62">
        <v>0</v>
      </c>
      <c r="E16" s="63">
        <f t="shared" si="0"/>
        <v>-123478334</v>
      </c>
      <c r="F16" s="61">
        <v>120643374</v>
      </c>
      <c r="G16" s="62">
        <v>0</v>
      </c>
      <c r="H16" s="63">
        <f t="shared" si="1"/>
        <v>-120643374</v>
      </c>
      <c r="I16" s="63">
        <v>0</v>
      </c>
      <c r="J16" s="40">
        <f t="shared" si="2"/>
        <v>-100</v>
      </c>
      <c r="K16" s="29">
        <f t="shared" si="3"/>
        <v>-100</v>
      </c>
      <c r="L16" s="30">
        <f t="shared" si="4"/>
        <v>57.392260275980455</v>
      </c>
      <c r="M16" s="29">
        <f t="shared" si="5"/>
        <v>54.7670511132894</v>
      </c>
      <c r="N16" s="5"/>
      <c r="O16" s="31"/>
    </row>
    <row r="17" spans="1:15" ht="16.5">
      <c r="A17" s="2"/>
      <c r="B17" s="32" t="s">
        <v>24</v>
      </c>
      <c r="C17" s="64">
        <v>215148059</v>
      </c>
      <c r="D17" s="65">
        <v>0</v>
      </c>
      <c r="E17" s="66">
        <f t="shared" si="0"/>
        <v>-215148059</v>
      </c>
      <c r="F17" s="64">
        <v>220284590</v>
      </c>
      <c r="G17" s="65">
        <v>0</v>
      </c>
      <c r="H17" s="66">
        <f t="shared" si="1"/>
        <v>-220284590</v>
      </c>
      <c r="I17" s="66">
        <v>0</v>
      </c>
      <c r="J17" s="41">
        <f t="shared" si="2"/>
        <v>-100</v>
      </c>
      <c r="K17" s="34">
        <f t="shared" si="3"/>
        <v>-100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-82426872</v>
      </c>
      <c r="D18" s="71">
        <v>0</v>
      </c>
      <c r="E18" s="72">
        <f t="shared" si="0"/>
        <v>82426872</v>
      </c>
      <c r="F18" s="73">
        <v>-85448890</v>
      </c>
      <c r="G18" s="74">
        <v>0</v>
      </c>
      <c r="H18" s="75">
        <f t="shared" si="1"/>
        <v>85448890</v>
      </c>
      <c r="I18" s="75">
        <v>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38203400</v>
      </c>
      <c r="D23" s="62">
        <v>0</v>
      </c>
      <c r="E23" s="63">
        <f t="shared" si="0"/>
        <v>-38203400</v>
      </c>
      <c r="F23" s="61">
        <v>35616550</v>
      </c>
      <c r="G23" s="62">
        <v>0</v>
      </c>
      <c r="H23" s="63">
        <f t="shared" si="1"/>
        <v>-35616550</v>
      </c>
      <c r="I23" s="63">
        <v>0</v>
      </c>
      <c r="J23" s="28">
        <f t="shared" si="2"/>
        <v>-100</v>
      </c>
      <c r="K23" s="29">
        <f t="shared" si="3"/>
        <v>-100</v>
      </c>
      <c r="L23" s="30">
        <f>IF($E$25=0,0,($E23/$E$25)*100)</f>
        <v>90.52209063724723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>
        <v>4000000</v>
      </c>
      <c r="D24" s="62">
        <v>0</v>
      </c>
      <c r="E24" s="63">
        <f t="shared" si="0"/>
        <v>-4000000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-100</v>
      </c>
      <c r="K24" s="29">
        <f t="shared" si="3"/>
        <v>0</v>
      </c>
      <c r="L24" s="30">
        <f>IF($E$25=0,0,($E24/$E$25)*100)</f>
        <v>9.477909362752763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42203400</v>
      </c>
      <c r="D25" s="65">
        <v>0</v>
      </c>
      <c r="E25" s="66">
        <f t="shared" si="0"/>
        <v>-42203400</v>
      </c>
      <c r="F25" s="64">
        <v>35616550</v>
      </c>
      <c r="G25" s="65">
        <v>0</v>
      </c>
      <c r="H25" s="66">
        <f t="shared" si="1"/>
        <v>-35616550</v>
      </c>
      <c r="I25" s="66">
        <v>0</v>
      </c>
      <c r="J25" s="41">
        <f t="shared" si="2"/>
        <v>-100</v>
      </c>
      <c r="K25" s="34">
        <f t="shared" si="3"/>
        <v>-100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34203400</v>
      </c>
      <c r="D30" s="62">
        <v>0</v>
      </c>
      <c r="E30" s="63">
        <f t="shared" si="0"/>
        <v>-34203400</v>
      </c>
      <c r="F30" s="61">
        <v>35616550</v>
      </c>
      <c r="G30" s="62">
        <v>0</v>
      </c>
      <c r="H30" s="63">
        <f t="shared" si="1"/>
        <v>-35616550</v>
      </c>
      <c r="I30" s="63">
        <v>0</v>
      </c>
      <c r="J30" s="28">
        <f t="shared" si="2"/>
        <v>-100</v>
      </c>
      <c r="K30" s="29">
        <f t="shared" si="3"/>
        <v>-100</v>
      </c>
      <c r="L30" s="30">
        <f t="shared" si="6"/>
        <v>81.04418127449448</v>
      </c>
      <c r="M30" s="29">
        <f t="shared" si="7"/>
        <v>100</v>
      </c>
      <c r="N30" s="5"/>
      <c r="O30" s="31"/>
    </row>
    <row r="31" spans="1:15" ht="12.75">
      <c r="A31" s="6"/>
      <c r="B31" s="27" t="s">
        <v>30</v>
      </c>
      <c r="C31" s="61">
        <v>8000000</v>
      </c>
      <c r="D31" s="62">
        <v>0</v>
      </c>
      <c r="E31" s="63">
        <f t="shared" si="0"/>
        <v>-8000000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-100</v>
      </c>
      <c r="K31" s="29">
        <f t="shared" si="3"/>
        <v>0</v>
      </c>
      <c r="L31" s="30">
        <f t="shared" si="6"/>
        <v>18.955818725505527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42203400</v>
      </c>
      <c r="D32" s="80">
        <v>0</v>
      </c>
      <c r="E32" s="81">
        <f t="shared" si="0"/>
        <v>-42203400</v>
      </c>
      <c r="F32" s="79">
        <v>35616550</v>
      </c>
      <c r="G32" s="80">
        <v>0</v>
      </c>
      <c r="H32" s="81">
        <f t="shared" si="1"/>
        <v>-35616550</v>
      </c>
      <c r="I32" s="81">
        <v>0</v>
      </c>
      <c r="J32" s="56">
        <f t="shared" si="2"/>
        <v>-100</v>
      </c>
      <c r="K32" s="57">
        <f t="shared" si="3"/>
        <v>-100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5305485</v>
      </c>
      <c r="D7" s="62">
        <v>5317061</v>
      </c>
      <c r="E7" s="63">
        <f>($D7-$C7)</f>
        <v>11576</v>
      </c>
      <c r="F7" s="61">
        <v>5623815</v>
      </c>
      <c r="G7" s="62">
        <v>5637096</v>
      </c>
      <c r="H7" s="63">
        <f>($G7-$F7)</f>
        <v>13281</v>
      </c>
      <c r="I7" s="63">
        <v>5979604</v>
      </c>
      <c r="J7" s="28">
        <f>IF($C7=0,0,($E7/$C7)*100)</f>
        <v>0.21818928900939313</v>
      </c>
      <c r="K7" s="29">
        <f>IF($F7=0,0,($H7/$F7)*100)</f>
        <v>0.23615641695183787</v>
      </c>
      <c r="L7" s="30">
        <f>IF($E$10=0,0,($E7/$E$10)*100)</f>
        <v>0.1270834394557632</v>
      </c>
      <c r="M7" s="29">
        <f>IF($H$10=0,0,($H7/$H$10)*100)</f>
        <v>-0.4430019796828171</v>
      </c>
      <c r="N7" s="5"/>
      <c r="O7" s="31"/>
    </row>
    <row r="8" spans="1:15" ht="12.75">
      <c r="A8" s="2"/>
      <c r="B8" s="27" t="s">
        <v>16</v>
      </c>
      <c r="C8" s="61">
        <v>212000</v>
      </c>
      <c r="D8" s="62">
        <v>212000</v>
      </c>
      <c r="E8" s="63">
        <f>($D8-$C8)</f>
        <v>0</v>
      </c>
      <c r="F8" s="61">
        <v>224720</v>
      </c>
      <c r="G8" s="62">
        <v>224720</v>
      </c>
      <c r="H8" s="63">
        <f>($G8-$F8)</f>
        <v>0</v>
      </c>
      <c r="I8" s="63">
        <v>238203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252539400</v>
      </c>
      <c r="D9" s="62">
        <v>261636800</v>
      </c>
      <c r="E9" s="63">
        <f aca="true" t="shared" si="0" ref="E9:E32">($D9-$C9)</f>
        <v>9097400</v>
      </c>
      <c r="F9" s="61">
        <v>260713304</v>
      </c>
      <c r="G9" s="62">
        <v>257702068</v>
      </c>
      <c r="H9" s="63">
        <f aca="true" t="shared" si="1" ref="H9:H32">($G9-$F9)</f>
        <v>-3011236</v>
      </c>
      <c r="I9" s="63">
        <v>253558733</v>
      </c>
      <c r="J9" s="28">
        <f aca="true" t="shared" si="2" ref="J9:J32">IF($C9=0,0,($E9/$C9)*100)</f>
        <v>3.6023685809026236</v>
      </c>
      <c r="K9" s="29">
        <f aca="true" t="shared" si="3" ref="K9:K32">IF($F9=0,0,($H9/$F9)*100)</f>
        <v>-1.15499897926191</v>
      </c>
      <c r="L9" s="30">
        <f>IF($E$10=0,0,($E9/$E$10)*100)</f>
        <v>99.87291656054424</v>
      </c>
      <c r="M9" s="29">
        <f>IF($H$10=0,0,($H9/$H$10)*100)</f>
        <v>100.4430019796828</v>
      </c>
      <c r="N9" s="5"/>
      <c r="O9" s="31"/>
    </row>
    <row r="10" spans="1:15" ht="16.5">
      <c r="A10" s="6"/>
      <c r="B10" s="32" t="s">
        <v>18</v>
      </c>
      <c r="C10" s="64">
        <v>258056885</v>
      </c>
      <c r="D10" s="65">
        <v>267165861</v>
      </c>
      <c r="E10" s="66">
        <f t="shared" si="0"/>
        <v>9108976</v>
      </c>
      <c r="F10" s="64">
        <v>266561839</v>
      </c>
      <c r="G10" s="65">
        <v>263563884</v>
      </c>
      <c r="H10" s="66">
        <f t="shared" si="1"/>
        <v>-2997955</v>
      </c>
      <c r="I10" s="66">
        <v>259776540</v>
      </c>
      <c r="J10" s="33">
        <f t="shared" si="2"/>
        <v>3.529832579355517</v>
      </c>
      <c r="K10" s="34">
        <f t="shared" si="3"/>
        <v>-1.1246752390540045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86107710</v>
      </c>
      <c r="D12" s="62">
        <v>107017453</v>
      </c>
      <c r="E12" s="63">
        <f t="shared" si="0"/>
        <v>20909743</v>
      </c>
      <c r="F12" s="61">
        <v>91618603</v>
      </c>
      <c r="G12" s="62">
        <v>113599699</v>
      </c>
      <c r="H12" s="63">
        <f t="shared" si="1"/>
        <v>21981096</v>
      </c>
      <c r="I12" s="63">
        <v>120245283</v>
      </c>
      <c r="J12" s="28">
        <f t="shared" si="2"/>
        <v>24.28324130324683</v>
      </c>
      <c r="K12" s="29">
        <f t="shared" si="3"/>
        <v>23.99195717926413</v>
      </c>
      <c r="L12" s="30">
        <f aca="true" t="shared" si="4" ref="L12:L17">IF($E$17=0,0,($E12/$E$17)*100)</f>
        <v>89.25521350122284</v>
      </c>
      <c r="M12" s="29">
        <f aca="true" t="shared" si="5" ref="M12:M17">IF($H$17=0,0,($H12/$H$17)*100)</f>
        <v>105.06569696214197</v>
      </c>
      <c r="N12" s="5"/>
      <c r="O12" s="31"/>
    </row>
    <row r="13" spans="1:15" ht="12.75">
      <c r="A13" s="2"/>
      <c r="B13" s="27" t="s">
        <v>21</v>
      </c>
      <c r="C13" s="61">
        <v>3706500</v>
      </c>
      <c r="D13" s="62">
        <v>3668000</v>
      </c>
      <c r="E13" s="63">
        <f t="shared" si="0"/>
        <v>-38500</v>
      </c>
      <c r="F13" s="61">
        <v>3910358</v>
      </c>
      <c r="G13" s="62">
        <v>3884412</v>
      </c>
      <c r="H13" s="63">
        <f t="shared" si="1"/>
        <v>-25946</v>
      </c>
      <c r="I13" s="63">
        <v>4101939</v>
      </c>
      <c r="J13" s="28">
        <f t="shared" si="2"/>
        <v>-1.0387157695939566</v>
      </c>
      <c r="K13" s="29">
        <f t="shared" si="3"/>
        <v>-0.663519810718098</v>
      </c>
      <c r="L13" s="30">
        <f t="shared" si="4"/>
        <v>-0.16434088739383737</v>
      </c>
      <c r="M13" s="29">
        <f t="shared" si="5"/>
        <v>-0.12401722704726531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263327736</v>
      </c>
      <c r="D16" s="62">
        <v>265883408</v>
      </c>
      <c r="E16" s="63">
        <f t="shared" si="0"/>
        <v>2555672</v>
      </c>
      <c r="F16" s="61">
        <v>273420636</v>
      </c>
      <c r="G16" s="62">
        <v>272386773</v>
      </c>
      <c r="H16" s="63">
        <f t="shared" si="1"/>
        <v>-1033863</v>
      </c>
      <c r="I16" s="63">
        <v>275470318</v>
      </c>
      <c r="J16" s="40">
        <f t="shared" si="2"/>
        <v>0.9705289836996132</v>
      </c>
      <c r="K16" s="29">
        <f t="shared" si="3"/>
        <v>-0.3781217888762427</v>
      </c>
      <c r="L16" s="30">
        <f t="shared" si="4"/>
        <v>10.909127386170992</v>
      </c>
      <c r="M16" s="29">
        <f t="shared" si="5"/>
        <v>-4.941679735094691</v>
      </c>
      <c r="N16" s="5"/>
      <c r="O16" s="31"/>
    </row>
    <row r="17" spans="1:15" ht="16.5">
      <c r="A17" s="2"/>
      <c r="B17" s="32" t="s">
        <v>24</v>
      </c>
      <c r="C17" s="64">
        <v>353141946</v>
      </c>
      <c r="D17" s="65">
        <v>376568861</v>
      </c>
      <c r="E17" s="66">
        <f t="shared" si="0"/>
        <v>23426915</v>
      </c>
      <c r="F17" s="64">
        <v>368949597</v>
      </c>
      <c r="G17" s="65">
        <v>389870884</v>
      </c>
      <c r="H17" s="66">
        <f t="shared" si="1"/>
        <v>20921287</v>
      </c>
      <c r="I17" s="66">
        <v>399817540</v>
      </c>
      <c r="J17" s="41">
        <f t="shared" si="2"/>
        <v>6.633852269704602</v>
      </c>
      <c r="K17" s="34">
        <f t="shared" si="3"/>
        <v>5.670500027677222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-95085061</v>
      </c>
      <c r="D18" s="71">
        <v>-109403000</v>
      </c>
      <c r="E18" s="72">
        <f t="shared" si="0"/>
        <v>-14317939</v>
      </c>
      <c r="F18" s="73">
        <v>-102387758</v>
      </c>
      <c r="G18" s="74">
        <v>-126307000</v>
      </c>
      <c r="H18" s="75">
        <f t="shared" si="1"/>
        <v>-23919242</v>
      </c>
      <c r="I18" s="75">
        <v>-140041000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111060807</v>
      </c>
      <c r="D23" s="62">
        <v>77317746</v>
      </c>
      <c r="E23" s="63">
        <f t="shared" si="0"/>
        <v>-33743061</v>
      </c>
      <c r="F23" s="61">
        <v>109969154</v>
      </c>
      <c r="G23" s="62">
        <v>70819179</v>
      </c>
      <c r="H23" s="63">
        <f t="shared" si="1"/>
        <v>-39149975</v>
      </c>
      <c r="I23" s="63">
        <v>65312228</v>
      </c>
      <c r="J23" s="28">
        <f t="shared" si="2"/>
        <v>-30.38251018651431</v>
      </c>
      <c r="K23" s="29">
        <f t="shared" si="3"/>
        <v>-35.60086949473123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111060807</v>
      </c>
      <c r="D25" s="65">
        <v>77317746</v>
      </c>
      <c r="E25" s="66">
        <f t="shared" si="0"/>
        <v>-33743061</v>
      </c>
      <c r="F25" s="64">
        <v>109969154</v>
      </c>
      <c r="G25" s="65">
        <v>70819179</v>
      </c>
      <c r="H25" s="66">
        <f t="shared" si="1"/>
        <v>-39149975</v>
      </c>
      <c r="I25" s="66">
        <v>65312228</v>
      </c>
      <c r="J25" s="41">
        <f t="shared" si="2"/>
        <v>-30.38251018651431</v>
      </c>
      <c r="K25" s="34">
        <f t="shared" si="3"/>
        <v>-35.60086949473123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20000000</v>
      </c>
      <c r="D28" s="62">
        <v>0</v>
      </c>
      <c r="E28" s="63">
        <f t="shared" si="0"/>
        <v>-20000000</v>
      </c>
      <c r="F28" s="61">
        <v>25000000</v>
      </c>
      <c r="G28" s="62">
        <v>0</v>
      </c>
      <c r="H28" s="63">
        <f t="shared" si="1"/>
        <v>-25000000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59.27144546844757</v>
      </c>
      <c r="M28" s="29">
        <f t="shared" si="7"/>
        <v>63.857001185824515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77633216</v>
      </c>
      <c r="D30" s="62">
        <v>58353870</v>
      </c>
      <c r="E30" s="63">
        <f t="shared" si="0"/>
        <v>-19279346</v>
      </c>
      <c r="F30" s="61">
        <v>70803043</v>
      </c>
      <c r="G30" s="62">
        <v>65044435</v>
      </c>
      <c r="H30" s="63">
        <f t="shared" si="1"/>
        <v>-5758608</v>
      </c>
      <c r="I30" s="63">
        <v>63190466</v>
      </c>
      <c r="J30" s="28">
        <f t="shared" si="2"/>
        <v>-24.83388811304687</v>
      </c>
      <c r="K30" s="29">
        <f t="shared" si="3"/>
        <v>-8.133277548537004</v>
      </c>
      <c r="L30" s="30">
        <f t="shared" si="6"/>
        <v>57.135735255316646</v>
      </c>
      <c r="M30" s="29">
        <f t="shared" si="7"/>
        <v>14.709097515387942</v>
      </c>
      <c r="N30" s="5"/>
      <c r="O30" s="31"/>
    </row>
    <row r="31" spans="1:15" ht="12.75">
      <c r="A31" s="6"/>
      <c r="B31" s="27" t="s">
        <v>30</v>
      </c>
      <c r="C31" s="61">
        <v>13427591</v>
      </c>
      <c r="D31" s="62">
        <v>18963876</v>
      </c>
      <c r="E31" s="63">
        <f t="shared" si="0"/>
        <v>5536285</v>
      </c>
      <c r="F31" s="61">
        <v>14166111</v>
      </c>
      <c r="G31" s="62">
        <v>5774744</v>
      </c>
      <c r="H31" s="63">
        <f t="shared" si="1"/>
        <v>-8391367</v>
      </c>
      <c r="I31" s="63">
        <v>2121762</v>
      </c>
      <c r="J31" s="28">
        <f t="shared" si="2"/>
        <v>41.23066453245411</v>
      </c>
      <c r="K31" s="29">
        <f t="shared" si="3"/>
        <v>-59.235502248994095</v>
      </c>
      <c r="L31" s="30">
        <f t="shared" si="6"/>
        <v>-16.407180723764213</v>
      </c>
      <c r="M31" s="29">
        <f t="shared" si="7"/>
        <v>21.433901298787546</v>
      </c>
      <c r="N31" s="5"/>
      <c r="O31" s="31"/>
    </row>
    <row r="32" spans="1:15" ht="17.25" thickBot="1">
      <c r="A32" s="6"/>
      <c r="B32" s="55" t="s">
        <v>37</v>
      </c>
      <c r="C32" s="79">
        <v>111060807</v>
      </c>
      <c r="D32" s="80">
        <v>77317746</v>
      </c>
      <c r="E32" s="81">
        <f t="shared" si="0"/>
        <v>-33743061</v>
      </c>
      <c r="F32" s="79">
        <v>109969154</v>
      </c>
      <c r="G32" s="80">
        <v>70819179</v>
      </c>
      <c r="H32" s="81">
        <f t="shared" si="1"/>
        <v>-39149975</v>
      </c>
      <c r="I32" s="81">
        <v>65312228</v>
      </c>
      <c r="J32" s="56">
        <f t="shared" si="2"/>
        <v>-30.38251018651431</v>
      </c>
      <c r="K32" s="57">
        <f t="shared" si="3"/>
        <v>-35.60086949473123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79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8401158</v>
      </c>
      <c r="D7" s="62">
        <v>15662648</v>
      </c>
      <c r="E7" s="63">
        <f>($D7-$C7)</f>
        <v>7261490</v>
      </c>
      <c r="F7" s="61">
        <v>8854820</v>
      </c>
      <c r="G7" s="62">
        <v>16414455</v>
      </c>
      <c r="H7" s="63">
        <f>($G7-$F7)</f>
        <v>7559635</v>
      </c>
      <c r="I7" s="63">
        <v>17325697</v>
      </c>
      <c r="J7" s="28">
        <f>IF($C7=0,0,($E7/$C7)*100)</f>
        <v>86.4343939252184</v>
      </c>
      <c r="K7" s="29">
        <f>IF($F7=0,0,($H7/$F7)*100)</f>
        <v>85.37310752787747</v>
      </c>
      <c r="L7" s="30">
        <f>IF($E$10=0,0,($E7/$E$10)*100)</f>
        <v>-94.64063358156413</v>
      </c>
      <c r="M7" s="29">
        <f>IF($H$10=0,0,($H7/$H$10)*100)</f>
        <v>104.43199856993088</v>
      </c>
      <c r="N7" s="5"/>
      <c r="O7" s="31"/>
    </row>
    <row r="8" spans="1:15" ht="12.75">
      <c r="A8" s="2"/>
      <c r="B8" s="27" t="s">
        <v>16</v>
      </c>
      <c r="C8" s="61">
        <v>602661</v>
      </c>
      <c r="D8" s="62">
        <v>975643</v>
      </c>
      <c r="E8" s="63">
        <f>($D8-$C8)</f>
        <v>372982</v>
      </c>
      <c r="F8" s="61">
        <v>635205</v>
      </c>
      <c r="G8" s="62">
        <v>1022474</v>
      </c>
      <c r="H8" s="63">
        <f>($G8-$F8)</f>
        <v>387269</v>
      </c>
      <c r="I8" s="63">
        <v>1082800</v>
      </c>
      <c r="J8" s="28">
        <f>IF($C8=0,0,($E8/$C8)*100)</f>
        <v>61.889188117366146</v>
      </c>
      <c r="K8" s="29">
        <f>IF($F8=0,0,($H8/$F8)*100)</f>
        <v>60.96756165332452</v>
      </c>
      <c r="L8" s="30">
        <f>IF($E$10=0,0,($E8/$E$10)*100)</f>
        <v>-4.861158356552023</v>
      </c>
      <c r="M8" s="29">
        <f>IF($H$10=0,0,($H8/$H$10)*100)</f>
        <v>5.3498979321327775</v>
      </c>
      <c r="N8" s="5"/>
      <c r="O8" s="31"/>
    </row>
    <row r="9" spans="1:15" ht="12.75">
      <c r="A9" s="2"/>
      <c r="B9" s="27" t="s">
        <v>17</v>
      </c>
      <c r="C9" s="61">
        <v>200638659</v>
      </c>
      <c r="D9" s="62">
        <v>185331489</v>
      </c>
      <c r="E9" s="63">
        <f aca="true" t="shared" si="0" ref="E9:E32">($D9-$C9)</f>
        <v>-15307170</v>
      </c>
      <c r="F9" s="61">
        <v>195323365</v>
      </c>
      <c r="G9" s="62">
        <v>194615272</v>
      </c>
      <c r="H9" s="63">
        <f aca="true" t="shared" si="1" ref="H9:H32">($G9-$F9)</f>
        <v>-708093</v>
      </c>
      <c r="I9" s="63">
        <v>205357192</v>
      </c>
      <c r="J9" s="28">
        <f aca="true" t="shared" si="2" ref="J9:J32">IF($C9=0,0,($E9/$C9)*100)</f>
        <v>-7.629222641485059</v>
      </c>
      <c r="K9" s="29">
        <f aca="true" t="shared" si="3" ref="K9:K32">IF($F9=0,0,($H9/$F9)*100)</f>
        <v>-0.3625234492555461</v>
      </c>
      <c r="L9" s="30">
        <f>IF($E$10=0,0,($E9/$E$10)*100)</f>
        <v>199.50179193811616</v>
      </c>
      <c r="M9" s="29">
        <f>IF($H$10=0,0,($H9/$H$10)*100)</f>
        <v>-9.781896502063669</v>
      </c>
      <c r="N9" s="5"/>
      <c r="O9" s="31"/>
    </row>
    <row r="10" spans="1:15" ht="16.5">
      <c r="A10" s="6"/>
      <c r="B10" s="32" t="s">
        <v>18</v>
      </c>
      <c r="C10" s="64">
        <v>209642478</v>
      </c>
      <c r="D10" s="65">
        <v>201969780</v>
      </c>
      <c r="E10" s="66">
        <f t="shared" si="0"/>
        <v>-7672698</v>
      </c>
      <c r="F10" s="64">
        <v>204813390</v>
      </c>
      <c r="G10" s="65">
        <v>212052201</v>
      </c>
      <c r="H10" s="66">
        <f t="shared" si="1"/>
        <v>7238811</v>
      </c>
      <c r="I10" s="66">
        <v>223765689</v>
      </c>
      <c r="J10" s="33">
        <f t="shared" si="2"/>
        <v>-3.659896636024308</v>
      </c>
      <c r="K10" s="34">
        <f t="shared" si="3"/>
        <v>3.5343446051061407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79756316</v>
      </c>
      <c r="D12" s="62">
        <v>79999484</v>
      </c>
      <c r="E12" s="63">
        <f t="shared" si="0"/>
        <v>243168</v>
      </c>
      <c r="F12" s="61">
        <v>84860718</v>
      </c>
      <c r="G12" s="62">
        <v>83842064</v>
      </c>
      <c r="H12" s="63">
        <f t="shared" si="1"/>
        <v>-1018654</v>
      </c>
      <c r="I12" s="63">
        <v>88782177</v>
      </c>
      <c r="J12" s="28">
        <f t="shared" si="2"/>
        <v>0.3048887062436535</v>
      </c>
      <c r="K12" s="29">
        <f t="shared" si="3"/>
        <v>-1.2003834330037133</v>
      </c>
      <c r="L12" s="30">
        <f aca="true" t="shared" si="4" ref="L12:L17">IF($E$17=0,0,($E12/$E$17)*100)</f>
        <v>0.6761042141599469</v>
      </c>
      <c r="M12" s="29">
        <f aca="true" t="shared" si="5" ref="M12:M17">IF($H$17=0,0,($H12/$H$17)*100)</f>
        <v>-2.49467876199276</v>
      </c>
      <c r="N12" s="5"/>
      <c r="O12" s="31"/>
    </row>
    <row r="13" spans="1:15" ht="12.75">
      <c r="A13" s="2"/>
      <c r="B13" s="27" t="s">
        <v>21</v>
      </c>
      <c r="C13" s="61">
        <v>843200</v>
      </c>
      <c r="D13" s="62">
        <v>5350000</v>
      </c>
      <c r="E13" s="63">
        <f t="shared" si="0"/>
        <v>4506800</v>
      </c>
      <c r="F13" s="61">
        <v>888733</v>
      </c>
      <c r="G13" s="62">
        <v>5606800</v>
      </c>
      <c r="H13" s="63">
        <f t="shared" si="1"/>
        <v>4718067</v>
      </c>
      <c r="I13" s="63">
        <v>5937601</v>
      </c>
      <c r="J13" s="28">
        <f t="shared" si="2"/>
        <v>534.4876660341556</v>
      </c>
      <c r="K13" s="29">
        <f t="shared" si="3"/>
        <v>530.8756398153326</v>
      </c>
      <c r="L13" s="30">
        <f t="shared" si="4"/>
        <v>12.530704995624625</v>
      </c>
      <c r="M13" s="29">
        <f t="shared" si="5"/>
        <v>11.554523461900603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88324411</v>
      </c>
      <c r="D16" s="62">
        <v>119540496</v>
      </c>
      <c r="E16" s="63">
        <f t="shared" si="0"/>
        <v>31216085</v>
      </c>
      <c r="F16" s="61">
        <v>87154498</v>
      </c>
      <c r="G16" s="62">
        <v>124288158</v>
      </c>
      <c r="H16" s="63">
        <f t="shared" si="1"/>
        <v>37133660</v>
      </c>
      <c r="I16" s="63">
        <v>130411752</v>
      </c>
      <c r="J16" s="40">
        <f t="shared" si="2"/>
        <v>35.34253401361488</v>
      </c>
      <c r="K16" s="29">
        <f t="shared" si="3"/>
        <v>42.606705163972144</v>
      </c>
      <c r="L16" s="30">
        <f t="shared" si="4"/>
        <v>86.79319079021542</v>
      </c>
      <c r="M16" s="29">
        <f t="shared" si="5"/>
        <v>90.94015530009216</v>
      </c>
      <c r="N16" s="5"/>
      <c r="O16" s="31"/>
    </row>
    <row r="17" spans="1:15" ht="16.5">
      <c r="A17" s="2"/>
      <c r="B17" s="32" t="s">
        <v>24</v>
      </c>
      <c r="C17" s="64">
        <v>168923927</v>
      </c>
      <c r="D17" s="65">
        <v>204889980</v>
      </c>
      <c r="E17" s="66">
        <f t="shared" si="0"/>
        <v>35966053</v>
      </c>
      <c r="F17" s="64">
        <v>172903949</v>
      </c>
      <c r="G17" s="65">
        <v>213737022</v>
      </c>
      <c r="H17" s="66">
        <f t="shared" si="1"/>
        <v>40833073</v>
      </c>
      <c r="I17" s="66">
        <v>225131530</v>
      </c>
      <c r="J17" s="41">
        <f t="shared" si="2"/>
        <v>21.291272135770324</v>
      </c>
      <c r="K17" s="34">
        <f t="shared" si="3"/>
        <v>23.616044188788308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40718551</v>
      </c>
      <c r="D18" s="71">
        <v>-2920200</v>
      </c>
      <c r="E18" s="72">
        <f t="shared" si="0"/>
        <v>-43638751</v>
      </c>
      <c r="F18" s="73">
        <v>31909441</v>
      </c>
      <c r="G18" s="74">
        <v>-1684821</v>
      </c>
      <c r="H18" s="75">
        <f t="shared" si="1"/>
        <v>-33594262</v>
      </c>
      <c r="I18" s="75">
        <v>-1365841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82446283</v>
      </c>
      <c r="D23" s="62">
        <v>52698873</v>
      </c>
      <c r="E23" s="63">
        <f t="shared" si="0"/>
        <v>-29747410</v>
      </c>
      <c r="F23" s="61">
        <v>54872712</v>
      </c>
      <c r="G23" s="62">
        <v>51475147</v>
      </c>
      <c r="H23" s="63">
        <f t="shared" si="1"/>
        <v>-3397565</v>
      </c>
      <c r="I23" s="63">
        <v>50087611</v>
      </c>
      <c r="J23" s="28">
        <f t="shared" si="2"/>
        <v>-36.08095952609531</v>
      </c>
      <c r="K23" s="29">
        <f t="shared" si="3"/>
        <v>-6.191720576887105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82446283</v>
      </c>
      <c r="D25" s="65">
        <v>52698873</v>
      </c>
      <c r="E25" s="66">
        <f t="shared" si="0"/>
        <v>-29747410</v>
      </c>
      <c r="F25" s="64">
        <v>54872712</v>
      </c>
      <c r="G25" s="65">
        <v>51475147</v>
      </c>
      <c r="H25" s="66">
        <f t="shared" si="1"/>
        <v>-3397565</v>
      </c>
      <c r="I25" s="66">
        <v>50087611</v>
      </c>
      <c r="J25" s="41">
        <f t="shared" si="2"/>
        <v>-36.08095952609531</v>
      </c>
      <c r="K25" s="34">
        <f t="shared" si="3"/>
        <v>-6.191720576887105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37601546</v>
      </c>
      <c r="D30" s="62">
        <v>42849873</v>
      </c>
      <c r="E30" s="63">
        <f t="shared" si="0"/>
        <v>5248327</v>
      </c>
      <c r="F30" s="61">
        <v>39397681</v>
      </c>
      <c r="G30" s="62">
        <v>42810667</v>
      </c>
      <c r="H30" s="63">
        <f t="shared" si="1"/>
        <v>3412986</v>
      </c>
      <c r="I30" s="63">
        <v>40915311</v>
      </c>
      <c r="J30" s="28">
        <f t="shared" si="2"/>
        <v>13.957742588562716</v>
      </c>
      <c r="K30" s="29">
        <f t="shared" si="3"/>
        <v>8.662910895694596</v>
      </c>
      <c r="L30" s="30">
        <f t="shared" si="6"/>
        <v>-17.642971270440015</v>
      </c>
      <c r="M30" s="29">
        <f t="shared" si="7"/>
        <v>-100.45388388448787</v>
      </c>
      <c r="N30" s="5"/>
      <c r="O30" s="31"/>
    </row>
    <row r="31" spans="1:15" ht="12.75">
      <c r="A31" s="6"/>
      <c r="B31" s="27" t="s">
        <v>30</v>
      </c>
      <c r="C31" s="61">
        <v>44844737</v>
      </c>
      <c r="D31" s="62">
        <v>9849000</v>
      </c>
      <c r="E31" s="63">
        <f t="shared" si="0"/>
        <v>-34995737</v>
      </c>
      <c r="F31" s="61">
        <v>15475031</v>
      </c>
      <c r="G31" s="62">
        <v>8664480</v>
      </c>
      <c r="H31" s="63">
        <f t="shared" si="1"/>
        <v>-6810551</v>
      </c>
      <c r="I31" s="63">
        <v>9172298</v>
      </c>
      <c r="J31" s="28">
        <f t="shared" si="2"/>
        <v>-78.03755655875516</v>
      </c>
      <c r="K31" s="29">
        <f t="shared" si="3"/>
        <v>-44.009934455058605</v>
      </c>
      <c r="L31" s="30">
        <f t="shared" si="6"/>
        <v>117.64297127044001</v>
      </c>
      <c r="M31" s="29">
        <f t="shared" si="7"/>
        <v>200.45388388448785</v>
      </c>
      <c r="N31" s="5"/>
      <c r="O31" s="31"/>
    </row>
    <row r="32" spans="1:15" ht="17.25" thickBot="1">
      <c r="A32" s="6"/>
      <c r="B32" s="55" t="s">
        <v>37</v>
      </c>
      <c r="C32" s="79">
        <v>82446283</v>
      </c>
      <c r="D32" s="80">
        <v>52698873</v>
      </c>
      <c r="E32" s="81">
        <f t="shared" si="0"/>
        <v>-29747410</v>
      </c>
      <c r="F32" s="79">
        <v>54872712</v>
      </c>
      <c r="G32" s="80">
        <v>51475147</v>
      </c>
      <c r="H32" s="81">
        <f t="shared" si="1"/>
        <v>-3397565</v>
      </c>
      <c r="I32" s="81">
        <v>50087609</v>
      </c>
      <c r="J32" s="56">
        <f t="shared" si="2"/>
        <v>-36.08095952609531</v>
      </c>
      <c r="K32" s="57">
        <f t="shared" si="3"/>
        <v>-6.191720576887105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25053339</v>
      </c>
      <c r="D7" s="62">
        <v>24793105</v>
      </c>
      <c r="E7" s="63">
        <f>($D7-$C7)</f>
        <v>-260234</v>
      </c>
      <c r="F7" s="61">
        <v>26431273</v>
      </c>
      <c r="G7" s="62">
        <v>26156726</v>
      </c>
      <c r="H7" s="63">
        <f>($G7-$F7)</f>
        <v>-274547</v>
      </c>
      <c r="I7" s="63">
        <v>27595345</v>
      </c>
      <c r="J7" s="28">
        <f>IF($C7=0,0,($E7/$C7)*100)</f>
        <v>-1.0387198289218056</v>
      </c>
      <c r="K7" s="29">
        <f>IF($F7=0,0,($H7/$F7)*100)</f>
        <v>-1.0387203068123128</v>
      </c>
      <c r="L7" s="30">
        <f>IF($E$10=0,0,($E7/$E$10)*100)</f>
        <v>-6.78690772602314</v>
      </c>
      <c r="M7" s="29">
        <f>IF($H$10=0,0,($H7/$H$10)*100)</f>
        <v>-6.786911635941682</v>
      </c>
      <c r="N7" s="5"/>
      <c r="O7" s="31"/>
    </row>
    <row r="8" spans="1:15" ht="12.75">
      <c r="A8" s="2"/>
      <c r="B8" s="27" t="s">
        <v>16</v>
      </c>
      <c r="C8" s="61">
        <v>124683125</v>
      </c>
      <c r="D8" s="62">
        <v>129193861</v>
      </c>
      <c r="E8" s="63">
        <f>($D8-$C8)</f>
        <v>4510736</v>
      </c>
      <c r="F8" s="61">
        <v>131540696</v>
      </c>
      <c r="G8" s="62">
        <v>136299523</v>
      </c>
      <c r="H8" s="63">
        <f>($G8-$F8)</f>
        <v>4758827</v>
      </c>
      <c r="I8" s="63">
        <v>143795997</v>
      </c>
      <c r="J8" s="28">
        <f>IF($C8=0,0,($E8/$C8)*100)</f>
        <v>3.6177598211466067</v>
      </c>
      <c r="K8" s="29">
        <f>IF($F8=0,0,($H8/$F8)*100)</f>
        <v>3.6177602405266276</v>
      </c>
      <c r="L8" s="30">
        <f>IF($E$10=0,0,($E8/$E$10)*100)</f>
        <v>117.64008165132422</v>
      </c>
      <c r="M8" s="29">
        <f>IF($H$10=0,0,($H8/$H$10)*100)</f>
        <v>117.64010657458812</v>
      </c>
      <c r="N8" s="5"/>
      <c r="O8" s="31"/>
    </row>
    <row r="9" spans="1:15" ht="12.75">
      <c r="A9" s="2"/>
      <c r="B9" s="27" t="s">
        <v>17</v>
      </c>
      <c r="C9" s="61">
        <v>90934833</v>
      </c>
      <c r="D9" s="62">
        <v>90518684</v>
      </c>
      <c r="E9" s="63">
        <f aca="true" t="shared" si="0" ref="E9:E32">($D9-$C9)</f>
        <v>-416149</v>
      </c>
      <c r="F9" s="61">
        <v>95936249</v>
      </c>
      <c r="G9" s="62">
        <v>95497211</v>
      </c>
      <c r="H9" s="63">
        <f aca="true" t="shared" si="1" ref="H9:H32">($G9-$F9)</f>
        <v>-439038</v>
      </c>
      <c r="I9" s="63">
        <v>100749559</v>
      </c>
      <c r="J9" s="28">
        <f aca="true" t="shared" si="2" ref="J9:J32">IF($C9=0,0,($E9/$C9)*100)</f>
        <v>-0.4576343148944916</v>
      </c>
      <c r="K9" s="29">
        <f aca="true" t="shared" si="3" ref="K9:K32">IF($F9=0,0,($H9/$F9)*100)</f>
        <v>-0.4576351531108956</v>
      </c>
      <c r="L9" s="30">
        <f>IF($E$10=0,0,($E9/$E$10)*100)</f>
        <v>-10.853173925301087</v>
      </c>
      <c r="M9" s="29">
        <f>IF($H$10=0,0,($H9/$H$10)*100)</f>
        <v>-10.853194938646439</v>
      </c>
      <c r="N9" s="5"/>
      <c r="O9" s="31"/>
    </row>
    <row r="10" spans="1:15" ht="16.5">
      <c r="A10" s="6"/>
      <c r="B10" s="32" t="s">
        <v>18</v>
      </c>
      <c r="C10" s="64">
        <v>240671297</v>
      </c>
      <c r="D10" s="65">
        <v>244505650</v>
      </c>
      <c r="E10" s="66">
        <f t="shared" si="0"/>
        <v>3834353</v>
      </c>
      <c r="F10" s="64">
        <v>253908218</v>
      </c>
      <c r="G10" s="65">
        <v>257953460</v>
      </c>
      <c r="H10" s="66">
        <f t="shared" si="1"/>
        <v>4045242</v>
      </c>
      <c r="I10" s="66">
        <v>272140901</v>
      </c>
      <c r="J10" s="33">
        <f t="shared" si="2"/>
        <v>1.593190815770607</v>
      </c>
      <c r="K10" s="34">
        <f t="shared" si="3"/>
        <v>1.5931906544277352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77585938</v>
      </c>
      <c r="D12" s="62">
        <v>79005429</v>
      </c>
      <c r="E12" s="63">
        <f t="shared" si="0"/>
        <v>1419491</v>
      </c>
      <c r="F12" s="61">
        <v>81853165</v>
      </c>
      <c r="G12" s="62">
        <v>83350729</v>
      </c>
      <c r="H12" s="63">
        <f t="shared" si="1"/>
        <v>1497564</v>
      </c>
      <c r="I12" s="63">
        <v>87935018</v>
      </c>
      <c r="J12" s="28">
        <f t="shared" si="2"/>
        <v>1.8295725186695557</v>
      </c>
      <c r="K12" s="29">
        <f t="shared" si="3"/>
        <v>1.829573725096641</v>
      </c>
      <c r="L12" s="30">
        <f aca="true" t="shared" si="4" ref="L12:L17">IF($E$17=0,0,($E12/$E$17)*100)</f>
        <v>7.622340003947854</v>
      </c>
      <c r="M12" s="29">
        <f aca="true" t="shared" si="5" ref="M12:M17">IF($H$17=0,0,($H12/$H$17)*100)</f>
        <v>7.622360377431956</v>
      </c>
      <c r="N12" s="5"/>
      <c r="O12" s="31"/>
    </row>
    <row r="13" spans="1:15" ht="12.75">
      <c r="A13" s="2"/>
      <c r="B13" s="27" t="s">
        <v>21</v>
      </c>
      <c r="C13" s="61">
        <v>3504287</v>
      </c>
      <c r="D13" s="62">
        <v>3467887</v>
      </c>
      <c r="E13" s="63">
        <f t="shared" si="0"/>
        <v>-36400</v>
      </c>
      <c r="F13" s="61">
        <v>3697023</v>
      </c>
      <c r="G13" s="62">
        <v>3658620</v>
      </c>
      <c r="H13" s="63">
        <f t="shared" si="1"/>
        <v>-38403</v>
      </c>
      <c r="I13" s="63">
        <v>3859845</v>
      </c>
      <c r="J13" s="28">
        <f t="shared" si="2"/>
        <v>-1.0387277069486602</v>
      </c>
      <c r="K13" s="29">
        <f t="shared" si="3"/>
        <v>-1.0387546953318927</v>
      </c>
      <c r="L13" s="30">
        <f t="shared" si="4"/>
        <v>-0.19545962330419983</v>
      </c>
      <c r="M13" s="29">
        <f t="shared" si="5"/>
        <v>-0.19546510571469364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52027723</v>
      </c>
      <c r="D15" s="62">
        <v>56125091</v>
      </c>
      <c r="E15" s="63">
        <f t="shared" si="0"/>
        <v>4097368</v>
      </c>
      <c r="F15" s="61">
        <v>54889248</v>
      </c>
      <c r="G15" s="62">
        <v>59211971</v>
      </c>
      <c r="H15" s="63">
        <f t="shared" si="1"/>
        <v>4322723</v>
      </c>
      <c r="I15" s="63">
        <v>62468629</v>
      </c>
      <c r="J15" s="28">
        <f t="shared" si="2"/>
        <v>7.87535522167672</v>
      </c>
      <c r="K15" s="29">
        <f t="shared" si="3"/>
        <v>7.875354750715477</v>
      </c>
      <c r="L15" s="30">
        <f t="shared" si="4"/>
        <v>22.001923236776996</v>
      </c>
      <c r="M15" s="29">
        <f t="shared" si="5"/>
        <v>22.001966204992776</v>
      </c>
      <c r="N15" s="5"/>
      <c r="O15" s="31"/>
    </row>
    <row r="16" spans="1:15" ht="12.75">
      <c r="A16" s="2"/>
      <c r="B16" s="27" t="s">
        <v>23</v>
      </c>
      <c r="C16" s="61">
        <v>103075035</v>
      </c>
      <c r="D16" s="62">
        <v>116217348</v>
      </c>
      <c r="E16" s="63">
        <f t="shared" si="0"/>
        <v>13142313</v>
      </c>
      <c r="F16" s="61">
        <v>108744203</v>
      </c>
      <c r="G16" s="62">
        <v>122609304</v>
      </c>
      <c r="H16" s="63">
        <f t="shared" si="1"/>
        <v>13865101</v>
      </c>
      <c r="I16" s="63">
        <v>129352814</v>
      </c>
      <c r="J16" s="40">
        <f t="shared" si="2"/>
        <v>12.750238697469277</v>
      </c>
      <c r="K16" s="29">
        <f t="shared" si="3"/>
        <v>12.75019781974033</v>
      </c>
      <c r="L16" s="30">
        <f t="shared" si="4"/>
        <v>70.57119638257934</v>
      </c>
      <c r="M16" s="29">
        <f t="shared" si="5"/>
        <v>70.57113852328996</v>
      </c>
      <c r="N16" s="5"/>
      <c r="O16" s="31"/>
    </row>
    <row r="17" spans="1:15" ht="16.5">
      <c r="A17" s="2"/>
      <c r="B17" s="32" t="s">
        <v>24</v>
      </c>
      <c r="C17" s="64">
        <v>236192983</v>
      </c>
      <c r="D17" s="65">
        <v>254815755</v>
      </c>
      <c r="E17" s="66">
        <f t="shared" si="0"/>
        <v>18622772</v>
      </c>
      <c r="F17" s="64">
        <v>249183639</v>
      </c>
      <c r="G17" s="65">
        <v>268830624</v>
      </c>
      <c r="H17" s="66">
        <f t="shared" si="1"/>
        <v>19646985</v>
      </c>
      <c r="I17" s="66">
        <v>283616306</v>
      </c>
      <c r="J17" s="41">
        <f t="shared" si="2"/>
        <v>7.8845576881511334</v>
      </c>
      <c r="K17" s="34">
        <f t="shared" si="3"/>
        <v>7.884540525551921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4478314</v>
      </c>
      <c r="D18" s="71">
        <v>-10310105</v>
      </c>
      <c r="E18" s="72">
        <f t="shared" si="0"/>
        <v>-14788419</v>
      </c>
      <c r="F18" s="73">
        <v>4724579</v>
      </c>
      <c r="G18" s="74">
        <v>-10877164</v>
      </c>
      <c r="H18" s="75">
        <f t="shared" si="1"/>
        <v>-15601743</v>
      </c>
      <c r="I18" s="75">
        <v>-11475405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23571751</v>
      </c>
      <c r="D23" s="62">
        <v>35128952</v>
      </c>
      <c r="E23" s="63">
        <f t="shared" si="0"/>
        <v>11557201</v>
      </c>
      <c r="F23" s="61">
        <v>24868193</v>
      </c>
      <c r="G23" s="62">
        <v>37061044</v>
      </c>
      <c r="H23" s="63">
        <f t="shared" si="1"/>
        <v>12192851</v>
      </c>
      <c r="I23" s="63">
        <v>39099403</v>
      </c>
      <c r="J23" s="28">
        <f t="shared" si="2"/>
        <v>49.02987902765476</v>
      </c>
      <c r="K23" s="29">
        <f t="shared" si="3"/>
        <v>49.029903378986965</v>
      </c>
      <c r="L23" s="30">
        <f>IF($E$25=0,0,($E23/$E$25)*100)</f>
        <v>5386.03904425917</v>
      </c>
      <c r="M23" s="29">
        <f>IF($H$25=0,0,($H23/$H$25)*100)</f>
        <v>5385.677623965299</v>
      </c>
      <c r="N23" s="5"/>
      <c r="O23" s="31"/>
    </row>
    <row r="24" spans="1:15" ht="12.75">
      <c r="A24" s="6"/>
      <c r="B24" s="27" t="s">
        <v>30</v>
      </c>
      <c r="C24" s="61">
        <v>22254624</v>
      </c>
      <c r="D24" s="62">
        <v>10912000</v>
      </c>
      <c r="E24" s="63">
        <f t="shared" si="0"/>
        <v>-11342624</v>
      </c>
      <c r="F24" s="61">
        <v>23478618</v>
      </c>
      <c r="G24" s="62">
        <v>11512161</v>
      </c>
      <c r="H24" s="63">
        <f t="shared" si="1"/>
        <v>-11966457</v>
      </c>
      <c r="I24" s="63">
        <v>12145329</v>
      </c>
      <c r="J24" s="28">
        <f t="shared" si="2"/>
        <v>-50.96749331734385</v>
      </c>
      <c r="K24" s="29">
        <f t="shared" si="3"/>
        <v>-50.96746750596649</v>
      </c>
      <c r="L24" s="30">
        <f>IF($E$25=0,0,($E24/$E$25)*100)</f>
        <v>-5286.03904425917</v>
      </c>
      <c r="M24" s="29">
        <f>IF($H$25=0,0,($H24/$H$25)*100)</f>
        <v>-5285.677623965299</v>
      </c>
      <c r="N24" s="5"/>
      <c r="O24" s="31"/>
    </row>
    <row r="25" spans="1:15" ht="16.5">
      <c r="A25" s="6"/>
      <c r="B25" s="32" t="s">
        <v>31</v>
      </c>
      <c r="C25" s="64">
        <v>45826375</v>
      </c>
      <c r="D25" s="65">
        <v>46040952</v>
      </c>
      <c r="E25" s="66">
        <f t="shared" si="0"/>
        <v>214577</v>
      </c>
      <c r="F25" s="64">
        <v>48346811</v>
      </c>
      <c r="G25" s="65">
        <v>48573205</v>
      </c>
      <c r="H25" s="66">
        <f t="shared" si="1"/>
        <v>226394</v>
      </c>
      <c r="I25" s="66">
        <v>51244732</v>
      </c>
      <c r="J25" s="41">
        <f t="shared" si="2"/>
        <v>0.468239087206876</v>
      </c>
      <c r="K25" s="34">
        <f t="shared" si="3"/>
        <v>0.4682708028043463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23890566</v>
      </c>
      <c r="D27" s="62">
        <v>28692274</v>
      </c>
      <c r="E27" s="63">
        <f t="shared" si="0"/>
        <v>4801708</v>
      </c>
      <c r="F27" s="61">
        <v>25204545</v>
      </c>
      <c r="G27" s="62">
        <v>30270349</v>
      </c>
      <c r="H27" s="63">
        <f t="shared" si="1"/>
        <v>5065804</v>
      </c>
      <c r="I27" s="63">
        <v>31935219</v>
      </c>
      <c r="J27" s="28">
        <f t="shared" si="2"/>
        <v>20.098761996681034</v>
      </c>
      <c r="K27" s="29">
        <f t="shared" si="3"/>
        <v>20.098771868327717</v>
      </c>
      <c r="L27" s="30">
        <f aca="true" t="shared" si="6" ref="L27:L32">IF($E$32=0,0,($E27/$E$32)*100)</f>
        <v>2237.7656401461486</v>
      </c>
      <c r="M27" s="29">
        <f aca="true" t="shared" si="7" ref="M27:M32">IF($H$32=0,0,($H27/$H$32)*100)</f>
        <v>2237.605236887903</v>
      </c>
      <c r="N27" s="5"/>
      <c r="O27" s="31"/>
    </row>
    <row r="28" spans="1:15" ht="12.75">
      <c r="A28" s="6"/>
      <c r="B28" s="27" t="s">
        <v>34</v>
      </c>
      <c r="C28" s="61">
        <v>8471471</v>
      </c>
      <c r="D28" s="62">
        <v>2989000</v>
      </c>
      <c r="E28" s="63">
        <f t="shared" si="0"/>
        <v>-5482471</v>
      </c>
      <c r="F28" s="61">
        <v>8937401</v>
      </c>
      <c r="G28" s="62">
        <v>3153395</v>
      </c>
      <c r="H28" s="63">
        <f t="shared" si="1"/>
        <v>-5784006</v>
      </c>
      <c r="I28" s="63">
        <v>3326831</v>
      </c>
      <c r="J28" s="28">
        <f t="shared" si="2"/>
        <v>-64.71687148548345</v>
      </c>
      <c r="K28" s="29">
        <f t="shared" si="3"/>
        <v>-64.7168679127187</v>
      </c>
      <c r="L28" s="30">
        <f t="shared" si="6"/>
        <v>-2555.0252591156514</v>
      </c>
      <c r="M28" s="29">
        <f t="shared" si="7"/>
        <v>-2554.840675989646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1164900</v>
      </c>
      <c r="D30" s="62">
        <v>3631678</v>
      </c>
      <c r="E30" s="63">
        <f t="shared" si="0"/>
        <v>2466778</v>
      </c>
      <c r="F30" s="61">
        <v>1228969</v>
      </c>
      <c r="G30" s="62">
        <v>3831420</v>
      </c>
      <c r="H30" s="63">
        <f t="shared" si="1"/>
        <v>2602451</v>
      </c>
      <c r="I30" s="63">
        <v>4042148</v>
      </c>
      <c r="J30" s="28">
        <f t="shared" si="2"/>
        <v>211.7587775774745</v>
      </c>
      <c r="K30" s="29">
        <f t="shared" si="3"/>
        <v>211.75888081798644</v>
      </c>
      <c r="L30" s="30">
        <f t="shared" si="6"/>
        <v>1149.6057340988739</v>
      </c>
      <c r="M30" s="29">
        <f t="shared" si="7"/>
        <v>1149.5229555553592</v>
      </c>
      <c r="N30" s="5"/>
      <c r="O30" s="31"/>
    </row>
    <row r="31" spans="1:15" ht="12.75">
      <c r="A31" s="6"/>
      <c r="B31" s="27" t="s">
        <v>30</v>
      </c>
      <c r="C31" s="61">
        <v>12299439</v>
      </c>
      <c r="D31" s="62">
        <v>10728000</v>
      </c>
      <c r="E31" s="63">
        <f t="shared" si="0"/>
        <v>-1571439</v>
      </c>
      <c r="F31" s="61">
        <v>12975896</v>
      </c>
      <c r="G31" s="62">
        <v>11318041</v>
      </c>
      <c r="H31" s="63">
        <f t="shared" si="1"/>
        <v>-1657855</v>
      </c>
      <c r="I31" s="63">
        <v>11940536</v>
      </c>
      <c r="J31" s="28">
        <f t="shared" si="2"/>
        <v>-12.776509562753228</v>
      </c>
      <c r="K31" s="29">
        <f t="shared" si="3"/>
        <v>-12.7764202179179</v>
      </c>
      <c r="L31" s="30">
        <f t="shared" si="6"/>
        <v>-732.3461151293715</v>
      </c>
      <c r="M31" s="29">
        <f t="shared" si="7"/>
        <v>-732.2875164536163</v>
      </c>
      <c r="N31" s="5"/>
      <c r="O31" s="31"/>
    </row>
    <row r="32" spans="1:15" ht="17.25" thickBot="1">
      <c r="A32" s="6"/>
      <c r="B32" s="55" t="s">
        <v>37</v>
      </c>
      <c r="C32" s="79">
        <v>45826376</v>
      </c>
      <c r="D32" s="80">
        <v>46040952</v>
      </c>
      <c r="E32" s="81">
        <f t="shared" si="0"/>
        <v>214576</v>
      </c>
      <c r="F32" s="79">
        <v>48346811</v>
      </c>
      <c r="G32" s="80">
        <v>48573205</v>
      </c>
      <c r="H32" s="81">
        <f t="shared" si="1"/>
        <v>226394</v>
      </c>
      <c r="I32" s="81">
        <v>51244734</v>
      </c>
      <c r="J32" s="56">
        <f t="shared" si="2"/>
        <v>0.46823689483977526</v>
      </c>
      <c r="K32" s="57">
        <f t="shared" si="3"/>
        <v>0.4682708028043463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80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201100406</v>
      </c>
      <c r="D7" s="62">
        <v>169602451</v>
      </c>
      <c r="E7" s="63">
        <f>($D7-$C7)</f>
        <v>-31497955</v>
      </c>
      <c r="F7" s="61">
        <v>213166431</v>
      </c>
      <c r="G7" s="62">
        <v>179778908</v>
      </c>
      <c r="H7" s="63">
        <f>($G7-$F7)</f>
        <v>-33387523</v>
      </c>
      <c r="I7" s="63">
        <v>190566383</v>
      </c>
      <c r="J7" s="28">
        <f>IF($C7=0,0,($E7/$C7)*100)</f>
        <v>-15.66280030284971</v>
      </c>
      <c r="K7" s="29">
        <f>IF($F7=0,0,($H7/$F7)*100)</f>
        <v>-15.662655157931503</v>
      </c>
      <c r="L7" s="30">
        <f>IF($E$10=0,0,($E7/$E$10)*100)</f>
        <v>86.85360522390798</v>
      </c>
      <c r="M7" s="29">
        <f>IF($H$10=0,0,($H7/$H$10)*100)</f>
        <v>92.3786574141337</v>
      </c>
      <c r="N7" s="5"/>
      <c r="O7" s="31"/>
    </row>
    <row r="8" spans="1:15" ht="12.75">
      <c r="A8" s="2"/>
      <c r="B8" s="27" t="s">
        <v>16</v>
      </c>
      <c r="C8" s="61">
        <v>309195008</v>
      </c>
      <c r="D8" s="62">
        <v>331328302</v>
      </c>
      <c r="E8" s="63">
        <f>($D8-$C8)</f>
        <v>22133294</v>
      </c>
      <c r="F8" s="61">
        <v>331821652</v>
      </c>
      <c r="G8" s="62">
        <v>350620698</v>
      </c>
      <c r="H8" s="63">
        <f>($G8-$F8)</f>
        <v>18799046</v>
      </c>
      <c r="I8" s="63">
        <v>371712720</v>
      </c>
      <c r="J8" s="28">
        <f>IF($C8=0,0,($E8/$C8)*100)</f>
        <v>7.158360719717701</v>
      </c>
      <c r="K8" s="29">
        <f>IF($F8=0,0,($H8/$F8)*100)</f>
        <v>5.66540666851963</v>
      </c>
      <c r="L8" s="30">
        <f>IF($E$10=0,0,($E8/$E$10)*100)</f>
        <v>-61.03114882793791</v>
      </c>
      <c r="M8" s="29">
        <f>IF($H$10=0,0,($H8/$H$10)*100)</f>
        <v>-52.01435968000803</v>
      </c>
      <c r="N8" s="5"/>
      <c r="O8" s="31"/>
    </row>
    <row r="9" spans="1:15" ht="12.75">
      <c r="A9" s="2"/>
      <c r="B9" s="27" t="s">
        <v>17</v>
      </c>
      <c r="C9" s="61">
        <v>388227235</v>
      </c>
      <c r="D9" s="62">
        <v>361326326</v>
      </c>
      <c r="E9" s="63">
        <f aca="true" t="shared" si="0" ref="E9:E32">($D9-$C9)</f>
        <v>-26900909</v>
      </c>
      <c r="F9" s="61">
        <v>390850263</v>
      </c>
      <c r="G9" s="62">
        <v>369296709</v>
      </c>
      <c r="H9" s="63">
        <f aca="true" t="shared" si="1" ref="H9:H32">($G9-$F9)</f>
        <v>-21553554</v>
      </c>
      <c r="I9" s="63">
        <v>387662421</v>
      </c>
      <c r="J9" s="28">
        <f aca="true" t="shared" si="2" ref="J9:J32">IF($C9=0,0,($E9/$C9)*100)</f>
        <v>-6.929165853086015</v>
      </c>
      <c r="K9" s="29">
        <f aca="true" t="shared" si="3" ref="K9:K32">IF($F9=0,0,($H9/$F9)*100)</f>
        <v>-5.514529742045997</v>
      </c>
      <c r="L9" s="30">
        <f>IF($E$10=0,0,($E9/$E$10)*100)</f>
        <v>74.17754360402994</v>
      </c>
      <c r="M9" s="29">
        <f>IF($H$10=0,0,($H9/$H$10)*100)</f>
        <v>59.63570226587432</v>
      </c>
      <c r="N9" s="5"/>
      <c r="O9" s="31"/>
    </row>
    <row r="10" spans="1:15" ht="16.5">
      <c r="A10" s="6"/>
      <c r="B10" s="32" t="s">
        <v>18</v>
      </c>
      <c r="C10" s="64">
        <v>898522649</v>
      </c>
      <c r="D10" s="65">
        <v>862257079</v>
      </c>
      <c r="E10" s="66">
        <f t="shared" si="0"/>
        <v>-36265570</v>
      </c>
      <c r="F10" s="64">
        <v>935838346</v>
      </c>
      <c r="G10" s="65">
        <v>899696315</v>
      </c>
      <c r="H10" s="66">
        <f t="shared" si="1"/>
        <v>-36142031</v>
      </c>
      <c r="I10" s="66">
        <v>949941524</v>
      </c>
      <c r="J10" s="33">
        <f t="shared" si="2"/>
        <v>-4.036133094737381</v>
      </c>
      <c r="K10" s="34">
        <f t="shared" si="3"/>
        <v>-3.8619950929003712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335669000</v>
      </c>
      <c r="D12" s="62">
        <v>342445261</v>
      </c>
      <c r="E12" s="63">
        <f t="shared" si="0"/>
        <v>6776261</v>
      </c>
      <c r="F12" s="61">
        <v>357151000</v>
      </c>
      <c r="G12" s="62">
        <v>357912844</v>
      </c>
      <c r="H12" s="63">
        <f t="shared" si="1"/>
        <v>761844</v>
      </c>
      <c r="I12" s="63">
        <v>374554740</v>
      </c>
      <c r="J12" s="28">
        <f t="shared" si="2"/>
        <v>2.0187330376054984</v>
      </c>
      <c r="K12" s="29">
        <f t="shared" si="3"/>
        <v>0.21331145649879182</v>
      </c>
      <c r="L12" s="30">
        <f aca="true" t="shared" si="4" ref="L12:L17">IF($E$17=0,0,($E12/$E$17)*100)</f>
        <v>11.257866995484731</v>
      </c>
      <c r="M12" s="29">
        <f aca="true" t="shared" si="5" ref="M12:M17">IF($H$17=0,0,($H12/$H$17)*100)</f>
        <v>1.144880841062824</v>
      </c>
      <c r="N12" s="5"/>
      <c r="O12" s="31"/>
    </row>
    <row r="13" spans="1:15" ht="12.75">
      <c r="A13" s="2"/>
      <c r="B13" s="27" t="s">
        <v>21</v>
      </c>
      <c r="C13" s="61">
        <v>30000000</v>
      </c>
      <c r="D13" s="62">
        <v>30050000</v>
      </c>
      <c r="E13" s="63">
        <f t="shared" si="0"/>
        <v>50000</v>
      </c>
      <c r="F13" s="61">
        <v>31620000</v>
      </c>
      <c r="G13" s="62">
        <v>31823000</v>
      </c>
      <c r="H13" s="63">
        <f t="shared" si="1"/>
        <v>203000</v>
      </c>
      <c r="I13" s="63">
        <v>33605000</v>
      </c>
      <c r="J13" s="28">
        <f t="shared" si="2"/>
        <v>0.16666666666666669</v>
      </c>
      <c r="K13" s="29">
        <f t="shared" si="3"/>
        <v>0.6419987349778621</v>
      </c>
      <c r="L13" s="30">
        <f t="shared" si="4"/>
        <v>0.08306842811607118</v>
      </c>
      <c r="M13" s="29">
        <f t="shared" si="5"/>
        <v>0.30506351790622915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212345929</v>
      </c>
      <c r="D15" s="62">
        <v>224883000</v>
      </c>
      <c r="E15" s="63">
        <f t="shared" si="0"/>
        <v>12537071</v>
      </c>
      <c r="F15" s="61">
        <v>229461011</v>
      </c>
      <c r="G15" s="62">
        <v>256906000</v>
      </c>
      <c r="H15" s="63">
        <f t="shared" si="1"/>
        <v>27444989</v>
      </c>
      <c r="I15" s="63">
        <v>293490000</v>
      </c>
      <c r="J15" s="28">
        <f t="shared" si="2"/>
        <v>5.904078810948149</v>
      </c>
      <c r="K15" s="29">
        <f t="shared" si="3"/>
        <v>11.960632824022554</v>
      </c>
      <c r="L15" s="30">
        <f t="shared" si="4"/>
        <v>20.828695622991614</v>
      </c>
      <c r="M15" s="29">
        <f t="shared" si="5"/>
        <v>41.24366942481657</v>
      </c>
      <c r="N15" s="5"/>
      <c r="O15" s="31"/>
    </row>
    <row r="16" spans="1:15" ht="12.75">
      <c r="A16" s="2"/>
      <c r="B16" s="27" t="s">
        <v>23</v>
      </c>
      <c r="C16" s="61">
        <v>429940087</v>
      </c>
      <c r="D16" s="62">
        <v>470768095</v>
      </c>
      <c r="E16" s="63">
        <f t="shared" si="0"/>
        <v>40828008</v>
      </c>
      <c r="F16" s="61">
        <v>451955589</v>
      </c>
      <c r="G16" s="62">
        <v>490089275</v>
      </c>
      <c r="H16" s="63">
        <f t="shared" si="1"/>
        <v>38133686</v>
      </c>
      <c r="I16" s="63">
        <v>517252943</v>
      </c>
      <c r="J16" s="40">
        <f t="shared" si="2"/>
        <v>9.496208712447881</v>
      </c>
      <c r="K16" s="29">
        <f t="shared" si="3"/>
        <v>8.43748521494664</v>
      </c>
      <c r="L16" s="30">
        <f t="shared" si="4"/>
        <v>67.83036895340759</v>
      </c>
      <c r="M16" s="29">
        <f t="shared" si="5"/>
        <v>57.30638621621439</v>
      </c>
      <c r="N16" s="5"/>
      <c r="O16" s="31"/>
    </row>
    <row r="17" spans="1:15" ht="16.5">
      <c r="A17" s="2"/>
      <c r="B17" s="32" t="s">
        <v>24</v>
      </c>
      <c r="C17" s="64">
        <v>1007955016</v>
      </c>
      <c r="D17" s="65">
        <v>1068146356</v>
      </c>
      <c r="E17" s="66">
        <f t="shared" si="0"/>
        <v>60191340</v>
      </c>
      <c r="F17" s="64">
        <v>1070187600</v>
      </c>
      <c r="G17" s="65">
        <v>1136731119</v>
      </c>
      <c r="H17" s="66">
        <f t="shared" si="1"/>
        <v>66543519</v>
      </c>
      <c r="I17" s="66">
        <v>1218902683</v>
      </c>
      <c r="J17" s="41">
        <f t="shared" si="2"/>
        <v>5.971629591057067</v>
      </c>
      <c r="K17" s="34">
        <f t="shared" si="3"/>
        <v>6.217930295585559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-109432367</v>
      </c>
      <c r="D18" s="71">
        <v>-205889277</v>
      </c>
      <c r="E18" s="72">
        <f t="shared" si="0"/>
        <v>-96456910</v>
      </c>
      <c r="F18" s="73">
        <v>-134349254</v>
      </c>
      <c r="G18" s="74">
        <v>-237034804</v>
      </c>
      <c r="H18" s="75">
        <f t="shared" si="1"/>
        <v>-102685550</v>
      </c>
      <c r="I18" s="75">
        <v>-268961159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798000</v>
      </c>
      <c r="E22" s="63">
        <f t="shared" si="0"/>
        <v>798000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0.4838012460331405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127807774</v>
      </c>
      <c r="D23" s="62">
        <v>296099750</v>
      </c>
      <c r="E23" s="63">
        <f t="shared" si="0"/>
        <v>168291976</v>
      </c>
      <c r="F23" s="61">
        <v>132399250</v>
      </c>
      <c r="G23" s="62">
        <v>522406050</v>
      </c>
      <c r="H23" s="63">
        <f t="shared" si="1"/>
        <v>390006800</v>
      </c>
      <c r="I23" s="63">
        <v>467540600</v>
      </c>
      <c r="J23" s="28">
        <f t="shared" si="2"/>
        <v>131.67585251895554</v>
      </c>
      <c r="K23" s="29">
        <f t="shared" si="3"/>
        <v>294.5687381159637</v>
      </c>
      <c r="L23" s="30">
        <f>IF($E$25=0,0,($E23/$E$25)*100)</f>
        <v>102.02990938117715</v>
      </c>
      <c r="M23" s="29">
        <f>IF($H$25=0,0,($H23/$H$25)*100)</f>
        <v>103.25789854941677</v>
      </c>
      <c r="N23" s="5"/>
      <c r="O23" s="31"/>
    </row>
    <row r="24" spans="1:15" ht="12.75">
      <c r="A24" s="6"/>
      <c r="B24" s="27" t="s">
        <v>30</v>
      </c>
      <c r="C24" s="61">
        <v>25568465</v>
      </c>
      <c r="D24" s="62">
        <v>21422256</v>
      </c>
      <c r="E24" s="63">
        <f t="shared" si="0"/>
        <v>-4146209</v>
      </c>
      <c r="F24" s="61">
        <v>26949642</v>
      </c>
      <c r="G24" s="62">
        <v>14644505</v>
      </c>
      <c r="H24" s="63">
        <f t="shared" si="1"/>
        <v>-12305137</v>
      </c>
      <c r="I24" s="63">
        <v>15461604</v>
      </c>
      <c r="J24" s="28">
        <f t="shared" si="2"/>
        <v>-16.216104486522752</v>
      </c>
      <c r="K24" s="29">
        <f t="shared" si="3"/>
        <v>-45.659741973566845</v>
      </c>
      <c r="L24" s="30">
        <f>IF($E$25=0,0,($E24/$E$25)*100)</f>
        <v>-2.513710627210303</v>
      </c>
      <c r="M24" s="29">
        <f>IF($H$25=0,0,($H24/$H$25)*100)</f>
        <v>-3.2578985494167654</v>
      </c>
      <c r="N24" s="5"/>
      <c r="O24" s="31"/>
    </row>
    <row r="25" spans="1:15" ht="16.5">
      <c r="A25" s="6"/>
      <c r="B25" s="32" t="s">
        <v>31</v>
      </c>
      <c r="C25" s="64">
        <v>153376239</v>
      </c>
      <c r="D25" s="65">
        <v>318320006</v>
      </c>
      <c r="E25" s="66">
        <f t="shared" si="0"/>
        <v>164943767</v>
      </c>
      <c r="F25" s="64">
        <v>159348892</v>
      </c>
      <c r="G25" s="65">
        <v>537050555</v>
      </c>
      <c r="H25" s="66">
        <f t="shared" si="1"/>
        <v>377701663</v>
      </c>
      <c r="I25" s="66">
        <v>483002204</v>
      </c>
      <c r="J25" s="41">
        <f t="shared" si="2"/>
        <v>107.54192962053268</v>
      </c>
      <c r="K25" s="34">
        <f t="shared" si="3"/>
        <v>237.02810748128704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31549000</v>
      </c>
      <c r="D28" s="62">
        <v>121798000</v>
      </c>
      <c r="E28" s="63">
        <f t="shared" si="0"/>
        <v>90249000</v>
      </c>
      <c r="F28" s="61">
        <v>31632000</v>
      </c>
      <c r="G28" s="62">
        <v>424575000</v>
      </c>
      <c r="H28" s="63">
        <f t="shared" si="1"/>
        <v>392943000</v>
      </c>
      <c r="I28" s="63">
        <v>364114000</v>
      </c>
      <c r="J28" s="28">
        <f t="shared" si="2"/>
        <v>286.05978002472347</v>
      </c>
      <c r="K28" s="29">
        <f t="shared" si="3"/>
        <v>1242.2325493171472</v>
      </c>
      <c r="L28" s="30">
        <f t="shared" si="6"/>
        <v>54.71501084366528</v>
      </c>
      <c r="M28" s="29">
        <f t="shared" si="7"/>
        <v>104.03528458914938</v>
      </c>
      <c r="N28" s="5"/>
      <c r="O28" s="31"/>
    </row>
    <row r="29" spans="1:15" ht="12.75">
      <c r="A29" s="6"/>
      <c r="B29" s="27" t="s">
        <v>35</v>
      </c>
      <c r="C29" s="61"/>
      <c r="D29" s="62">
        <v>88900000</v>
      </c>
      <c r="E29" s="63">
        <f t="shared" si="0"/>
        <v>88900000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53.89715635632355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80256000</v>
      </c>
      <c r="D30" s="62">
        <v>87199750</v>
      </c>
      <c r="E30" s="63">
        <f t="shared" si="0"/>
        <v>6943750</v>
      </c>
      <c r="F30" s="61">
        <v>83899250</v>
      </c>
      <c r="G30" s="62">
        <v>82706050</v>
      </c>
      <c r="H30" s="63">
        <f t="shared" si="1"/>
        <v>-1193200</v>
      </c>
      <c r="I30" s="63">
        <v>87540600</v>
      </c>
      <c r="J30" s="28">
        <f t="shared" si="2"/>
        <v>8.652001096491228</v>
      </c>
      <c r="K30" s="29">
        <f t="shared" si="3"/>
        <v>-1.422181962294061</v>
      </c>
      <c r="L30" s="30">
        <f t="shared" si="6"/>
        <v>4.209768047797768</v>
      </c>
      <c r="M30" s="29">
        <f t="shared" si="7"/>
        <v>-0.3159107086060142</v>
      </c>
      <c r="N30" s="5"/>
      <c r="O30" s="31"/>
    </row>
    <row r="31" spans="1:15" ht="12.75">
      <c r="A31" s="6"/>
      <c r="B31" s="27" t="s">
        <v>30</v>
      </c>
      <c r="C31" s="61">
        <v>41571239</v>
      </c>
      <c r="D31" s="62">
        <v>20422256</v>
      </c>
      <c r="E31" s="63">
        <f t="shared" si="0"/>
        <v>-21148983</v>
      </c>
      <c r="F31" s="61">
        <v>43817642</v>
      </c>
      <c r="G31" s="62">
        <v>29769505</v>
      </c>
      <c r="H31" s="63">
        <f t="shared" si="1"/>
        <v>-14048137</v>
      </c>
      <c r="I31" s="63">
        <v>31347604</v>
      </c>
      <c r="J31" s="28">
        <f t="shared" si="2"/>
        <v>-50.87407426081286</v>
      </c>
      <c r="K31" s="29">
        <f t="shared" si="3"/>
        <v>-32.06045866183306</v>
      </c>
      <c r="L31" s="30">
        <f t="shared" si="6"/>
        <v>-12.821935247786598</v>
      </c>
      <c r="M31" s="29">
        <f t="shared" si="7"/>
        <v>-3.7193738805433854</v>
      </c>
      <c r="N31" s="5"/>
      <c r="O31" s="31"/>
    </row>
    <row r="32" spans="1:15" ht="17.25" thickBot="1">
      <c r="A32" s="6"/>
      <c r="B32" s="55" t="s">
        <v>37</v>
      </c>
      <c r="C32" s="79">
        <v>153376239</v>
      </c>
      <c r="D32" s="80">
        <v>318320006</v>
      </c>
      <c r="E32" s="81">
        <f t="shared" si="0"/>
        <v>164943767</v>
      </c>
      <c r="F32" s="79">
        <v>159348892</v>
      </c>
      <c r="G32" s="80">
        <v>537050555</v>
      </c>
      <c r="H32" s="81">
        <f t="shared" si="1"/>
        <v>377701663</v>
      </c>
      <c r="I32" s="81">
        <v>483002204</v>
      </c>
      <c r="J32" s="56">
        <f t="shared" si="2"/>
        <v>107.54192962053268</v>
      </c>
      <c r="K32" s="57">
        <f t="shared" si="3"/>
        <v>237.02810748128704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81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383559972</v>
      </c>
      <c r="D8" s="62">
        <v>748568590</v>
      </c>
      <c r="E8" s="63">
        <f>($D8-$C8)</f>
        <v>365008618</v>
      </c>
      <c r="F8" s="61">
        <v>412082400</v>
      </c>
      <c r="G8" s="62">
        <v>804180986</v>
      </c>
      <c r="H8" s="63">
        <f>($G8-$F8)</f>
        <v>392098586</v>
      </c>
      <c r="I8" s="63">
        <v>860621445</v>
      </c>
      <c r="J8" s="28">
        <f>IF($C8=0,0,($E8/$C8)*100)</f>
        <v>95.16337591139464</v>
      </c>
      <c r="K8" s="29">
        <f>IF($F8=0,0,($H8/$F8)*100)</f>
        <v>95.1505296028173</v>
      </c>
      <c r="L8" s="30">
        <f>IF($E$10=0,0,($E8/$E$10)*100)</f>
        <v>86.25764554652709</v>
      </c>
      <c r="M8" s="29">
        <f>IF($H$10=0,0,($H8/$H$10)*100)</f>
        <v>88.30402029408016</v>
      </c>
      <c r="N8" s="5"/>
      <c r="O8" s="31"/>
    </row>
    <row r="9" spans="1:15" ht="12.75">
      <c r="A9" s="2"/>
      <c r="B9" s="27" t="s">
        <v>17</v>
      </c>
      <c r="C9" s="61">
        <v>725739531</v>
      </c>
      <c r="D9" s="62">
        <v>783891800</v>
      </c>
      <c r="E9" s="63">
        <f aca="true" t="shared" si="0" ref="E9:E32">($D9-$C9)</f>
        <v>58152269</v>
      </c>
      <c r="F9" s="61">
        <v>766534601</v>
      </c>
      <c r="G9" s="62">
        <v>818468557</v>
      </c>
      <c r="H9" s="63">
        <f aca="true" t="shared" si="1" ref="H9:H32">($G9-$F9)</f>
        <v>51933956</v>
      </c>
      <c r="I9" s="63">
        <v>870116567</v>
      </c>
      <c r="J9" s="28">
        <f aca="true" t="shared" si="2" ref="J9:J32">IF($C9=0,0,($E9/$C9)*100)</f>
        <v>8.012829192295989</v>
      </c>
      <c r="K9" s="29">
        <f aca="true" t="shared" si="3" ref="K9:K32">IF($F9=0,0,($H9/$F9)*100)</f>
        <v>6.775161347217515</v>
      </c>
      <c r="L9" s="30">
        <f>IF($E$10=0,0,($E9/$E$10)*100)</f>
        <v>13.742354453472919</v>
      </c>
      <c r="M9" s="29">
        <f>IF($H$10=0,0,($H9/$H$10)*100)</f>
        <v>11.695979705919843</v>
      </c>
      <c r="N9" s="5"/>
      <c r="O9" s="31"/>
    </row>
    <row r="10" spans="1:15" ht="16.5">
      <c r="A10" s="6"/>
      <c r="B10" s="32" t="s">
        <v>18</v>
      </c>
      <c r="C10" s="64">
        <v>1109299503</v>
      </c>
      <c r="D10" s="65">
        <v>1532460390</v>
      </c>
      <c r="E10" s="66">
        <f t="shared" si="0"/>
        <v>423160887</v>
      </c>
      <c r="F10" s="64">
        <v>1178617001</v>
      </c>
      <c r="G10" s="65">
        <v>1622649543</v>
      </c>
      <c r="H10" s="66">
        <f t="shared" si="1"/>
        <v>444032542</v>
      </c>
      <c r="I10" s="66">
        <v>1730738012</v>
      </c>
      <c r="J10" s="33">
        <f t="shared" si="2"/>
        <v>38.14667597484716</v>
      </c>
      <c r="K10" s="34">
        <f t="shared" si="3"/>
        <v>37.67403165093153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318464902</v>
      </c>
      <c r="D12" s="62">
        <v>362992506</v>
      </c>
      <c r="E12" s="63">
        <f t="shared" si="0"/>
        <v>44527604</v>
      </c>
      <c r="F12" s="61">
        <v>342615658</v>
      </c>
      <c r="G12" s="62">
        <v>389135344</v>
      </c>
      <c r="H12" s="63">
        <f t="shared" si="1"/>
        <v>46519686</v>
      </c>
      <c r="I12" s="63">
        <v>418095290</v>
      </c>
      <c r="J12" s="28">
        <f t="shared" si="2"/>
        <v>13.981950199334683</v>
      </c>
      <c r="K12" s="29">
        <f t="shared" si="3"/>
        <v>13.577805016722266</v>
      </c>
      <c r="L12" s="30">
        <f aca="true" t="shared" si="4" ref="L12:L17">IF($E$17=0,0,($E12/$E$17)*100)</f>
        <v>9.346903276212144</v>
      </c>
      <c r="M12" s="29">
        <f aca="true" t="shared" si="5" ref="M12:M17">IF($H$17=0,0,($H12/$H$17)*100)</f>
        <v>9.303155679104021</v>
      </c>
      <c r="N12" s="5"/>
      <c r="O12" s="31"/>
    </row>
    <row r="13" spans="1:15" ht="12.75">
      <c r="A13" s="2"/>
      <c r="B13" s="27" t="s">
        <v>21</v>
      </c>
      <c r="C13" s="61">
        <v>48740528</v>
      </c>
      <c r="D13" s="62">
        <v>42500000</v>
      </c>
      <c r="E13" s="63">
        <f t="shared" si="0"/>
        <v>-6240528</v>
      </c>
      <c r="F13" s="61">
        <v>51372516</v>
      </c>
      <c r="G13" s="62">
        <v>44795000</v>
      </c>
      <c r="H13" s="63">
        <f t="shared" si="1"/>
        <v>-6577516</v>
      </c>
      <c r="I13" s="63">
        <v>47213930</v>
      </c>
      <c r="J13" s="28">
        <f t="shared" si="2"/>
        <v>-12.803570777895553</v>
      </c>
      <c r="K13" s="29">
        <f t="shared" si="3"/>
        <v>-12.803569908859439</v>
      </c>
      <c r="L13" s="30">
        <f t="shared" si="4"/>
        <v>-1.3099651984080174</v>
      </c>
      <c r="M13" s="29">
        <f t="shared" si="5"/>
        <v>-1.3153926991209177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43214000</v>
      </c>
      <c r="D15" s="62">
        <v>43706000</v>
      </c>
      <c r="E15" s="63">
        <f t="shared" si="0"/>
        <v>492000</v>
      </c>
      <c r="F15" s="61">
        <v>45547556</v>
      </c>
      <c r="G15" s="62">
        <v>46590596</v>
      </c>
      <c r="H15" s="63">
        <f t="shared" si="1"/>
        <v>1043040</v>
      </c>
      <c r="I15" s="63">
        <v>49665575</v>
      </c>
      <c r="J15" s="28">
        <f t="shared" si="2"/>
        <v>1.1385199240986716</v>
      </c>
      <c r="K15" s="29">
        <f t="shared" si="3"/>
        <v>2.29000212437304</v>
      </c>
      <c r="L15" s="30">
        <f t="shared" si="4"/>
        <v>0.10327697874550751</v>
      </c>
      <c r="M15" s="29">
        <f t="shared" si="5"/>
        <v>0.20859047714837667</v>
      </c>
      <c r="N15" s="5"/>
      <c r="O15" s="31"/>
    </row>
    <row r="16" spans="1:15" ht="12.75">
      <c r="A16" s="2"/>
      <c r="B16" s="27" t="s">
        <v>23</v>
      </c>
      <c r="C16" s="61">
        <v>637858121</v>
      </c>
      <c r="D16" s="62">
        <v>1075467884</v>
      </c>
      <c r="E16" s="63">
        <f t="shared" si="0"/>
        <v>437609763</v>
      </c>
      <c r="F16" s="61">
        <v>675381402</v>
      </c>
      <c r="G16" s="62">
        <v>1134438195</v>
      </c>
      <c r="H16" s="63">
        <f t="shared" si="1"/>
        <v>459056793</v>
      </c>
      <c r="I16" s="63">
        <v>1208216624</v>
      </c>
      <c r="J16" s="40">
        <f t="shared" si="2"/>
        <v>68.60612863467799</v>
      </c>
      <c r="K16" s="29">
        <f t="shared" si="3"/>
        <v>67.97000800445494</v>
      </c>
      <c r="L16" s="30">
        <f t="shared" si="4"/>
        <v>91.85978494345036</v>
      </c>
      <c r="M16" s="29">
        <f t="shared" si="5"/>
        <v>91.80364654286852</v>
      </c>
      <c r="N16" s="5"/>
      <c r="O16" s="31"/>
    </row>
    <row r="17" spans="1:15" ht="16.5">
      <c r="A17" s="2"/>
      <c r="B17" s="32" t="s">
        <v>24</v>
      </c>
      <c r="C17" s="64">
        <v>1048277551</v>
      </c>
      <c r="D17" s="65">
        <v>1524666390</v>
      </c>
      <c r="E17" s="66">
        <f t="shared" si="0"/>
        <v>476388839</v>
      </c>
      <c r="F17" s="64">
        <v>1114917132</v>
      </c>
      <c r="G17" s="65">
        <v>1614959135</v>
      </c>
      <c r="H17" s="66">
        <f t="shared" si="1"/>
        <v>500042003</v>
      </c>
      <c r="I17" s="66">
        <v>1723191419</v>
      </c>
      <c r="J17" s="41">
        <f t="shared" si="2"/>
        <v>45.444914712286916</v>
      </c>
      <c r="K17" s="34">
        <f t="shared" si="3"/>
        <v>44.85014972395276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61021952</v>
      </c>
      <c r="D18" s="71">
        <v>7794000</v>
      </c>
      <c r="E18" s="72">
        <f t="shared" si="0"/>
        <v>-53227952</v>
      </c>
      <c r="F18" s="73">
        <v>63699869</v>
      </c>
      <c r="G18" s="74">
        <v>7690408</v>
      </c>
      <c r="H18" s="75">
        <f t="shared" si="1"/>
        <v>-56009461</v>
      </c>
      <c r="I18" s="75">
        <v>7546593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794265194</v>
      </c>
      <c r="D23" s="62">
        <v>755191000</v>
      </c>
      <c r="E23" s="63">
        <f t="shared" si="0"/>
        <v>-39074194</v>
      </c>
      <c r="F23" s="61">
        <v>895101094</v>
      </c>
      <c r="G23" s="62">
        <v>747615000</v>
      </c>
      <c r="H23" s="63">
        <f t="shared" si="1"/>
        <v>-147486094</v>
      </c>
      <c r="I23" s="63">
        <v>862106916</v>
      </c>
      <c r="J23" s="28">
        <f t="shared" si="2"/>
        <v>-4.919540009454323</v>
      </c>
      <c r="K23" s="29">
        <f t="shared" si="3"/>
        <v>-16.477032034551396</v>
      </c>
      <c r="L23" s="30">
        <f>IF($E$25=0,0,($E23/$E$25)*100)</f>
        <v>98.90446021869182</v>
      </c>
      <c r="M23" s="29">
        <f>IF($H$25=0,0,($H23/$H$25)*100)</f>
        <v>109.77727425492778</v>
      </c>
      <c r="N23" s="5"/>
      <c r="O23" s="31"/>
    </row>
    <row r="24" spans="1:15" ht="12.75">
      <c r="A24" s="6"/>
      <c r="B24" s="27" t="s">
        <v>30</v>
      </c>
      <c r="C24" s="61">
        <v>122801515</v>
      </c>
      <c r="D24" s="62">
        <v>122368700</v>
      </c>
      <c r="E24" s="63">
        <f t="shared" si="0"/>
        <v>-432815</v>
      </c>
      <c r="F24" s="61">
        <v>106385236</v>
      </c>
      <c r="G24" s="62">
        <v>119521033</v>
      </c>
      <c r="H24" s="63">
        <f t="shared" si="1"/>
        <v>13135797</v>
      </c>
      <c r="I24" s="63">
        <v>124192855</v>
      </c>
      <c r="J24" s="28">
        <f t="shared" si="2"/>
        <v>-0.35245086349301147</v>
      </c>
      <c r="K24" s="29">
        <f t="shared" si="3"/>
        <v>12.347387188199686</v>
      </c>
      <c r="L24" s="30">
        <f>IF($E$25=0,0,($E24/$E$25)*100)</f>
        <v>1.0955397813081724</v>
      </c>
      <c r="M24" s="29">
        <f>IF($H$25=0,0,($H24/$H$25)*100)</f>
        <v>-9.777274254927773</v>
      </c>
      <c r="N24" s="5"/>
      <c r="O24" s="31"/>
    </row>
    <row r="25" spans="1:15" ht="16.5">
      <c r="A25" s="6"/>
      <c r="B25" s="32" t="s">
        <v>31</v>
      </c>
      <c r="C25" s="64">
        <v>917066709</v>
      </c>
      <c r="D25" s="65">
        <v>877559700</v>
      </c>
      <c r="E25" s="66">
        <f t="shared" si="0"/>
        <v>-39507009</v>
      </c>
      <c r="F25" s="64">
        <v>1001486330</v>
      </c>
      <c r="G25" s="65">
        <v>867136033</v>
      </c>
      <c r="H25" s="66">
        <f t="shared" si="1"/>
        <v>-134350297</v>
      </c>
      <c r="I25" s="66">
        <v>986299771</v>
      </c>
      <c r="J25" s="41">
        <f t="shared" si="2"/>
        <v>-4.307975484474816</v>
      </c>
      <c r="K25" s="34">
        <f t="shared" si="3"/>
        <v>-13.415090448613512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868201246</v>
      </c>
      <c r="D27" s="62">
        <v>806598000</v>
      </c>
      <c r="E27" s="63">
        <f t="shared" si="0"/>
        <v>-61603246</v>
      </c>
      <c r="F27" s="61">
        <v>950010520</v>
      </c>
      <c r="G27" s="62">
        <v>819781400</v>
      </c>
      <c r="H27" s="63">
        <f t="shared" si="1"/>
        <v>-130229120</v>
      </c>
      <c r="I27" s="63">
        <v>938147044</v>
      </c>
      <c r="J27" s="28">
        <f t="shared" si="2"/>
        <v>-7.095503062662041</v>
      </c>
      <c r="K27" s="29">
        <f t="shared" si="3"/>
        <v>-13.708176621033626</v>
      </c>
      <c r="L27" s="30">
        <f aca="true" t="shared" si="6" ref="L27:L32">IF($E$32=0,0,($E27/$E$32)*100)</f>
        <v>155.92991613209696</v>
      </c>
      <c r="M27" s="29">
        <f aca="true" t="shared" si="7" ref="M27:M32">IF($H$32=0,0,($H27/$H$32)*100)</f>
        <v>96.93251366612164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2737000</v>
      </c>
      <c r="D30" s="62">
        <v>2693000</v>
      </c>
      <c r="E30" s="63">
        <f t="shared" si="0"/>
        <v>-44000</v>
      </c>
      <c r="F30" s="61">
        <v>2841000</v>
      </c>
      <c r="G30" s="62">
        <v>2773000</v>
      </c>
      <c r="H30" s="63">
        <f t="shared" si="1"/>
        <v>-68000</v>
      </c>
      <c r="I30" s="63">
        <v>2946000</v>
      </c>
      <c r="J30" s="28">
        <f t="shared" si="2"/>
        <v>-1.6075995615637562</v>
      </c>
      <c r="K30" s="29">
        <f t="shared" si="3"/>
        <v>-2.3935234072509677</v>
      </c>
      <c r="L30" s="30">
        <f t="shared" si="6"/>
        <v>0.11137264276321196</v>
      </c>
      <c r="M30" s="29">
        <f t="shared" si="7"/>
        <v>0.05061395584410208</v>
      </c>
      <c r="N30" s="5"/>
      <c r="O30" s="31"/>
    </row>
    <row r="31" spans="1:15" ht="12.75">
      <c r="A31" s="6"/>
      <c r="B31" s="27" t="s">
        <v>30</v>
      </c>
      <c r="C31" s="61">
        <v>46128463</v>
      </c>
      <c r="D31" s="62">
        <v>68268700</v>
      </c>
      <c r="E31" s="63">
        <f t="shared" si="0"/>
        <v>22140237</v>
      </c>
      <c r="F31" s="61">
        <v>48634810</v>
      </c>
      <c r="G31" s="62">
        <v>44581633</v>
      </c>
      <c r="H31" s="63">
        <f t="shared" si="1"/>
        <v>-4053177</v>
      </c>
      <c r="I31" s="63">
        <v>45206727</v>
      </c>
      <c r="J31" s="28">
        <f t="shared" si="2"/>
        <v>47.99691028075225</v>
      </c>
      <c r="K31" s="29">
        <f t="shared" si="3"/>
        <v>-8.333901170786932</v>
      </c>
      <c r="L31" s="30">
        <f t="shared" si="6"/>
        <v>-56.04128877486018</v>
      </c>
      <c r="M31" s="29">
        <f t="shared" si="7"/>
        <v>3.0168723780342668</v>
      </c>
      <c r="N31" s="5"/>
      <c r="O31" s="31"/>
    </row>
    <row r="32" spans="1:15" ht="17.25" thickBot="1">
      <c r="A32" s="6"/>
      <c r="B32" s="55" t="s">
        <v>37</v>
      </c>
      <c r="C32" s="79">
        <v>917066709</v>
      </c>
      <c r="D32" s="80">
        <v>877559700</v>
      </c>
      <c r="E32" s="81">
        <f t="shared" si="0"/>
        <v>-39507009</v>
      </c>
      <c r="F32" s="79">
        <v>1001486330</v>
      </c>
      <c r="G32" s="80">
        <v>867136033</v>
      </c>
      <c r="H32" s="81">
        <f t="shared" si="1"/>
        <v>-134350297</v>
      </c>
      <c r="I32" s="81">
        <v>986299771</v>
      </c>
      <c r="J32" s="56">
        <f t="shared" si="2"/>
        <v>-4.307975484474816</v>
      </c>
      <c r="K32" s="57">
        <f t="shared" si="3"/>
        <v>-13.415090448613512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82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32265483</v>
      </c>
      <c r="D7" s="62">
        <v>34365482</v>
      </c>
      <c r="E7" s="63">
        <f>($D7-$C7)</f>
        <v>2099999</v>
      </c>
      <c r="F7" s="61">
        <v>33898757</v>
      </c>
      <c r="G7" s="62">
        <v>30729031</v>
      </c>
      <c r="H7" s="63">
        <f>($G7-$F7)</f>
        <v>-3169726</v>
      </c>
      <c r="I7" s="63">
        <v>32265483</v>
      </c>
      <c r="J7" s="28">
        <f>IF($C7=0,0,($E7/$C7)*100)</f>
        <v>6.508500120701742</v>
      </c>
      <c r="K7" s="29">
        <f>IF($F7=0,0,($H7/$F7)*100)</f>
        <v>-9.350567042915467</v>
      </c>
      <c r="L7" s="30">
        <f>IF($E$10=0,0,($E7/$E$10)*100)</f>
        <v>5.1319342728915665</v>
      </c>
      <c r="M7" s="29">
        <f>IF($H$10=0,0,($H7/$H$10)*100)</f>
        <v>-13.662259323563156</v>
      </c>
      <c r="N7" s="5"/>
      <c r="O7" s="31"/>
    </row>
    <row r="8" spans="1:15" ht="12.75">
      <c r="A8" s="2"/>
      <c r="B8" s="27" t="s">
        <v>16</v>
      </c>
      <c r="C8" s="61">
        <v>51124926</v>
      </c>
      <c r="D8" s="62">
        <v>54444925</v>
      </c>
      <c r="E8" s="63">
        <f>($D8-$C8)</f>
        <v>3319999</v>
      </c>
      <c r="F8" s="61">
        <v>53681422</v>
      </c>
      <c r="G8" s="62">
        <v>57167171</v>
      </c>
      <c r="H8" s="63">
        <f>($G8-$F8)</f>
        <v>3485749</v>
      </c>
      <c r="I8" s="63">
        <v>60025529</v>
      </c>
      <c r="J8" s="28">
        <f>IF($C8=0,0,($E8/$C8)*100)</f>
        <v>6.493894974048471</v>
      </c>
      <c r="K8" s="29">
        <f>IF($F8=0,0,($H8/$F8)*100)</f>
        <v>6.493399150268411</v>
      </c>
      <c r="L8" s="30">
        <f>IF($E$10=0,0,($E8/$E$10)*100)</f>
        <v>8.113345127338501</v>
      </c>
      <c r="M8" s="29">
        <f>IF($H$10=0,0,($H8/$H$10)*100)</f>
        <v>15.024392258148161</v>
      </c>
      <c r="N8" s="5"/>
      <c r="O8" s="31"/>
    </row>
    <row r="9" spans="1:15" ht="12.75">
      <c r="A9" s="2"/>
      <c r="B9" s="27" t="s">
        <v>17</v>
      </c>
      <c r="C9" s="61">
        <v>165676126</v>
      </c>
      <c r="D9" s="62">
        <v>201176352</v>
      </c>
      <c r="E9" s="63">
        <f aca="true" t="shared" si="0" ref="E9:E32">($D9-$C9)</f>
        <v>35500226</v>
      </c>
      <c r="F9" s="61">
        <v>194162255</v>
      </c>
      <c r="G9" s="62">
        <v>217046831</v>
      </c>
      <c r="H9" s="63">
        <f aca="true" t="shared" si="1" ref="H9:H32">($G9-$F9)</f>
        <v>22884576</v>
      </c>
      <c r="I9" s="63">
        <v>237022567</v>
      </c>
      <c r="J9" s="28">
        <f aca="true" t="shared" si="2" ref="J9:J32">IF($C9=0,0,($E9/$C9)*100)</f>
        <v>21.427484367904643</v>
      </c>
      <c r="K9" s="29">
        <f aca="true" t="shared" si="3" ref="K9:K32">IF($F9=0,0,($H9/$F9)*100)</f>
        <v>11.786315522550971</v>
      </c>
      <c r="L9" s="30">
        <f>IF($E$10=0,0,($E9/$E$10)*100)</f>
        <v>86.75472059976993</v>
      </c>
      <c r="M9" s="29">
        <f>IF($H$10=0,0,($H9/$H$10)*100)</f>
        <v>98.637867065415</v>
      </c>
      <c r="N9" s="5"/>
      <c r="O9" s="31"/>
    </row>
    <row r="10" spans="1:15" ht="16.5">
      <c r="A10" s="6"/>
      <c r="B10" s="32" t="s">
        <v>18</v>
      </c>
      <c r="C10" s="64">
        <v>249066535</v>
      </c>
      <c r="D10" s="65">
        <v>289986759</v>
      </c>
      <c r="E10" s="66">
        <f t="shared" si="0"/>
        <v>40920224</v>
      </c>
      <c r="F10" s="64">
        <v>281742434</v>
      </c>
      <c r="G10" s="65">
        <v>304943033</v>
      </c>
      <c r="H10" s="66">
        <f t="shared" si="1"/>
        <v>23200599</v>
      </c>
      <c r="I10" s="66">
        <v>329313579</v>
      </c>
      <c r="J10" s="33">
        <f t="shared" si="2"/>
        <v>16.42943480945764</v>
      </c>
      <c r="K10" s="34">
        <f t="shared" si="3"/>
        <v>8.234683952506778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99582929</v>
      </c>
      <c r="D12" s="62">
        <v>96710568</v>
      </c>
      <c r="E12" s="63">
        <f t="shared" si="0"/>
        <v>-2872361</v>
      </c>
      <c r="F12" s="61">
        <v>106718470</v>
      </c>
      <c r="G12" s="62">
        <v>104599183</v>
      </c>
      <c r="H12" s="63">
        <f t="shared" si="1"/>
        <v>-2119287</v>
      </c>
      <c r="I12" s="63">
        <v>112076906</v>
      </c>
      <c r="J12" s="28">
        <f t="shared" si="2"/>
        <v>-2.8843909582133302</v>
      </c>
      <c r="K12" s="29">
        <f t="shared" si="3"/>
        <v>-1.98586711372455</v>
      </c>
      <c r="L12" s="30">
        <f aca="true" t="shared" si="4" ref="L12:L17">IF($E$17=0,0,($E12/$E$17)*100)</f>
        <v>-12.915728404317969</v>
      </c>
      <c r="M12" s="29">
        <f aca="true" t="shared" si="5" ref="M12:M17">IF($H$17=0,0,($H12/$H$17)*100)</f>
        <v>-6.2938394981789685</v>
      </c>
      <c r="N12" s="5"/>
      <c r="O12" s="31"/>
    </row>
    <row r="13" spans="1:15" ht="12.75">
      <c r="A13" s="2"/>
      <c r="B13" s="27" t="s">
        <v>21</v>
      </c>
      <c r="C13" s="61">
        <v>4945305</v>
      </c>
      <c r="D13" s="62">
        <v>12610000</v>
      </c>
      <c r="E13" s="63">
        <f t="shared" si="0"/>
        <v>7664695</v>
      </c>
      <c r="F13" s="61">
        <v>5241703</v>
      </c>
      <c r="G13" s="62">
        <v>19650000</v>
      </c>
      <c r="H13" s="63">
        <f t="shared" si="1"/>
        <v>14408297</v>
      </c>
      <c r="I13" s="63">
        <v>24951945</v>
      </c>
      <c r="J13" s="28">
        <f t="shared" si="2"/>
        <v>154.98932826185646</v>
      </c>
      <c r="K13" s="29">
        <f t="shared" si="3"/>
        <v>274.8781645965061</v>
      </c>
      <c r="L13" s="30">
        <f t="shared" si="4"/>
        <v>34.46472045886082</v>
      </c>
      <c r="M13" s="29">
        <f t="shared" si="5"/>
        <v>42.78963102217564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29400000</v>
      </c>
      <c r="D15" s="62">
        <v>34000000</v>
      </c>
      <c r="E15" s="63">
        <f t="shared" si="0"/>
        <v>4600000</v>
      </c>
      <c r="F15" s="61">
        <v>30870000</v>
      </c>
      <c r="G15" s="62">
        <v>35972000</v>
      </c>
      <c r="H15" s="63">
        <f t="shared" si="1"/>
        <v>5102000</v>
      </c>
      <c r="I15" s="63">
        <v>37950460</v>
      </c>
      <c r="J15" s="28">
        <f t="shared" si="2"/>
        <v>15.646258503401361</v>
      </c>
      <c r="K15" s="29">
        <f t="shared" si="3"/>
        <v>16.527372853903465</v>
      </c>
      <c r="L15" s="30">
        <f t="shared" si="4"/>
        <v>20.684151699547048</v>
      </c>
      <c r="M15" s="29">
        <f t="shared" si="5"/>
        <v>15.151873776279048</v>
      </c>
      <c r="N15" s="5"/>
      <c r="O15" s="31"/>
    </row>
    <row r="16" spans="1:15" ht="12.75">
      <c r="A16" s="2"/>
      <c r="B16" s="27" t="s">
        <v>23</v>
      </c>
      <c r="C16" s="61">
        <v>133811523</v>
      </c>
      <c r="D16" s="62">
        <v>146658438</v>
      </c>
      <c r="E16" s="63">
        <f t="shared" si="0"/>
        <v>12846915</v>
      </c>
      <c r="F16" s="61">
        <v>140103832</v>
      </c>
      <c r="G16" s="62">
        <v>156385225</v>
      </c>
      <c r="H16" s="63">
        <f t="shared" si="1"/>
        <v>16281393</v>
      </c>
      <c r="I16" s="63">
        <v>172100675</v>
      </c>
      <c r="J16" s="40">
        <f t="shared" si="2"/>
        <v>9.600753890231113</v>
      </c>
      <c r="K16" s="29">
        <f t="shared" si="3"/>
        <v>11.620947669725409</v>
      </c>
      <c r="L16" s="30">
        <f t="shared" si="4"/>
        <v>57.766856245910105</v>
      </c>
      <c r="M16" s="29">
        <f t="shared" si="5"/>
        <v>48.35233469972428</v>
      </c>
      <c r="N16" s="5"/>
      <c r="O16" s="31"/>
    </row>
    <row r="17" spans="1:15" ht="16.5">
      <c r="A17" s="2"/>
      <c r="B17" s="32" t="s">
        <v>24</v>
      </c>
      <c r="C17" s="64">
        <v>267739757</v>
      </c>
      <c r="D17" s="65">
        <v>289979006</v>
      </c>
      <c r="E17" s="66">
        <f t="shared" si="0"/>
        <v>22239249</v>
      </c>
      <c r="F17" s="64">
        <v>282934005</v>
      </c>
      <c r="G17" s="65">
        <v>316606408</v>
      </c>
      <c r="H17" s="66">
        <f t="shared" si="1"/>
        <v>33672403</v>
      </c>
      <c r="I17" s="66">
        <v>347079986</v>
      </c>
      <c r="J17" s="41">
        <f t="shared" si="2"/>
        <v>8.306293114324445</v>
      </c>
      <c r="K17" s="34">
        <f t="shared" si="3"/>
        <v>11.901150941542003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-18673222</v>
      </c>
      <c r="D18" s="71">
        <v>7753</v>
      </c>
      <c r="E18" s="72">
        <f t="shared" si="0"/>
        <v>18680975</v>
      </c>
      <c r="F18" s="73">
        <v>-1191571</v>
      </c>
      <c r="G18" s="74">
        <v>-11663375</v>
      </c>
      <c r="H18" s="75">
        <f t="shared" si="1"/>
        <v>-10471804</v>
      </c>
      <c r="I18" s="75">
        <v>-17766407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18157000</v>
      </c>
      <c r="E21" s="63">
        <f t="shared" si="0"/>
        <v>18157000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27.68958017932972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50187601</v>
      </c>
      <c r="E22" s="63">
        <f t="shared" si="0"/>
        <v>50187601</v>
      </c>
      <c r="F22" s="61"/>
      <c r="G22" s="62">
        <v>8562000</v>
      </c>
      <c r="H22" s="63">
        <f t="shared" si="1"/>
        <v>8562000</v>
      </c>
      <c r="I22" s="63">
        <v>27130000</v>
      </c>
      <c r="J22" s="28">
        <f t="shared" si="2"/>
        <v>0</v>
      </c>
      <c r="K22" s="29">
        <f t="shared" si="3"/>
        <v>0</v>
      </c>
      <c r="L22" s="30">
        <f>IF($E$25=0,0,($E22/$E$25)*100)</f>
        <v>76.53652045479475</v>
      </c>
      <c r="M22" s="29">
        <f>IF($H$25=0,0,($H22/$H$25)*100)</f>
        <v>24.007402422611037</v>
      </c>
      <c r="N22" s="5"/>
      <c r="O22" s="31"/>
    </row>
    <row r="23" spans="1:15" ht="12.75">
      <c r="A23" s="6"/>
      <c r="B23" s="27" t="s">
        <v>29</v>
      </c>
      <c r="C23" s="61">
        <v>78033000</v>
      </c>
      <c r="D23" s="62">
        <v>75261802</v>
      </c>
      <c r="E23" s="63">
        <f t="shared" si="0"/>
        <v>-2771198</v>
      </c>
      <c r="F23" s="61">
        <v>64908000</v>
      </c>
      <c r="G23" s="62">
        <v>92010000</v>
      </c>
      <c r="H23" s="63">
        <f t="shared" si="1"/>
        <v>27102000</v>
      </c>
      <c r="I23" s="63">
        <v>75725000</v>
      </c>
      <c r="J23" s="28">
        <f t="shared" si="2"/>
        <v>-3.551315469096408</v>
      </c>
      <c r="K23" s="29">
        <f t="shared" si="3"/>
        <v>41.754483268626366</v>
      </c>
      <c r="L23" s="30">
        <f>IF($E$25=0,0,($E23/$E$25)*100)</f>
        <v>-4.226100634124479</v>
      </c>
      <c r="M23" s="29">
        <f>IF($H$25=0,0,($H23/$H$25)*100)</f>
        <v>75.99259757738896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78033000</v>
      </c>
      <c r="D25" s="65">
        <v>143606403</v>
      </c>
      <c r="E25" s="66">
        <f t="shared" si="0"/>
        <v>65573403</v>
      </c>
      <c r="F25" s="64">
        <v>64908000</v>
      </c>
      <c r="G25" s="65">
        <v>100572000</v>
      </c>
      <c r="H25" s="66">
        <f t="shared" si="1"/>
        <v>35664000</v>
      </c>
      <c r="I25" s="66">
        <v>102855000</v>
      </c>
      <c r="J25" s="41">
        <f t="shared" si="2"/>
        <v>84.03291299834686</v>
      </c>
      <c r="K25" s="34">
        <f t="shared" si="3"/>
        <v>54.945461268256615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50737000</v>
      </c>
      <c r="E28" s="63">
        <f t="shared" si="0"/>
        <v>50737000</v>
      </c>
      <c r="F28" s="61"/>
      <c r="G28" s="62">
        <v>30180000</v>
      </c>
      <c r="H28" s="63">
        <f t="shared" si="1"/>
        <v>30180000</v>
      </c>
      <c r="I28" s="63">
        <v>15980000</v>
      </c>
      <c r="J28" s="28">
        <f t="shared" si="2"/>
        <v>0</v>
      </c>
      <c r="K28" s="29">
        <f t="shared" si="3"/>
        <v>0</v>
      </c>
      <c r="L28" s="30">
        <f t="shared" si="6"/>
        <v>77.37435862524933</v>
      </c>
      <c r="M28" s="29">
        <f t="shared" si="7"/>
        <v>84.62314939434724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78033000</v>
      </c>
      <c r="D30" s="62">
        <v>35176856</v>
      </c>
      <c r="E30" s="63">
        <f t="shared" si="0"/>
        <v>-42856144</v>
      </c>
      <c r="F30" s="61">
        <v>64908000</v>
      </c>
      <c r="G30" s="62">
        <v>50288000</v>
      </c>
      <c r="H30" s="63">
        <f t="shared" si="1"/>
        <v>-14620000</v>
      </c>
      <c r="I30" s="63">
        <v>38387605</v>
      </c>
      <c r="J30" s="28">
        <f t="shared" si="2"/>
        <v>-54.920538746427795</v>
      </c>
      <c r="K30" s="29">
        <f t="shared" si="3"/>
        <v>-22.52418808159241</v>
      </c>
      <c r="L30" s="30">
        <f t="shared" si="6"/>
        <v>-65.35598587128382</v>
      </c>
      <c r="M30" s="29">
        <f t="shared" si="7"/>
        <v>-40.99371915657245</v>
      </c>
      <c r="N30" s="5"/>
      <c r="O30" s="31"/>
    </row>
    <row r="31" spans="1:15" ht="12.75">
      <c r="A31" s="6"/>
      <c r="B31" s="27" t="s">
        <v>30</v>
      </c>
      <c r="C31" s="61"/>
      <c r="D31" s="62">
        <v>57692547</v>
      </c>
      <c r="E31" s="63">
        <f t="shared" si="0"/>
        <v>57692547</v>
      </c>
      <c r="F31" s="61"/>
      <c r="G31" s="62">
        <v>20104000</v>
      </c>
      <c r="H31" s="63">
        <f t="shared" si="1"/>
        <v>20104000</v>
      </c>
      <c r="I31" s="63">
        <v>48487395</v>
      </c>
      <c r="J31" s="28">
        <f t="shared" si="2"/>
        <v>0</v>
      </c>
      <c r="K31" s="29">
        <f t="shared" si="3"/>
        <v>0</v>
      </c>
      <c r="L31" s="30">
        <f t="shared" si="6"/>
        <v>87.98162724603449</v>
      </c>
      <c r="M31" s="29">
        <f t="shared" si="7"/>
        <v>56.37056976222521</v>
      </c>
      <c r="N31" s="5"/>
      <c r="O31" s="31"/>
    </row>
    <row r="32" spans="1:15" ht="17.25" thickBot="1">
      <c r="A32" s="6"/>
      <c r="B32" s="55" t="s">
        <v>37</v>
      </c>
      <c r="C32" s="79">
        <v>78033000</v>
      </c>
      <c r="D32" s="80">
        <v>143606403</v>
      </c>
      <c r="E32" s="81">
        <f t="shared" si="0"/>
        <v>65573403</v>
      </c>
      <c r="F32" s="79">
        <v>64908000</v>
      </c>
      <c r="G32" s="80">
        <v>100572000</v>
      </c>
      <c r="H32" s="81">
        <f t="shared" si="1"/>
        <v>35664000</v>
      </c>
      <c r="I32" s="81">
        <v>102855000</v>
      </c>
      <c r="J32" s="56">
        <f t="shared" si="2"/>
        <v>84.03291299834686</v>
      </c>
      <c r="K32" s="57">
        <f t="shared" si="3"/>
        <v>54.945461268256615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83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10540000</v>
      </c>
      <c r="D7" s="62">
        <v>10430000</v>
      </c>
      <c r="E7" s="63">
        <f>($D7-$C7)</f>
        <v>-110000</v>
      </c>
      <c r="F7" s="61">
        <v>11109160</v>
      </c>
      <c r="G7" s="62">
        <v>11003650</v>
      </c>
      <c r="H7" s="63">
        <f>($G7-$F7)</f>
        <v>-105510</v>
      </c>
      <c r="I7" s="63">
        <v>11608851</v>
      </c>
      <c r="J7" s="28">
        <f>IF($C7=0,0,($E7/$C7)*100)</f>
        <v>-1.0436432637571158</v>
      </c>
      <c r="K7" s="29">
        <f>IF($F7=0,0,($H7/$F7)*100)</f>
        <v>-0.9497567772900922</v>
      </c>
      <c r="L7" s="30">
        <f>IF($E$10=0,0,($E7/$E$10)*100)</f>
        <v>-1.7030871861423202</v>
      </c>
      <c r="M7" s="29">
        <f>IF($H$10=0,0,($H7/$H$10)*100)</f>
        <v>2.1135686056436747</v>
      </c>
      <c r="N7" s="5"/>
      <c r="O7" s="31"/>
    </row>
    <row r="8" spans="1:15" ht="12.75">
      <c r="A8" s="2"/>
      <c r="B8" s="27" t="s">
        <v>16</v>
      </c>
      <c r="C8" s="61">
        <v>2118000</v>
      </c>
      <c r="D8" s="62">
        <v>2000000</v>
      </c>
      <c r="E8" s="63">
        <f>($D8-$C8)</f>
        <v>-118000</v>
      </c>
      <c r="F8" s="61">
        <v>2234000</v>
      </c>
      <c r="G8" s="62">
        <v>2110000</v>
      </c>
      <c r="H8" s="63">
        <f>($G8-$F8)</f>
        <v>-124000</v>
      </c>
      <c r="I8" s="63">
        <v>2226050</v>
      </c>
      <c r="J8" s="28">
        <f>IF($C8=0,0,($E8/$C8)*100)</f>
        <v>-5.571293673276676</v>
      </c>
      <c r="K8" s="29">
        <f>IF($F8=0,0,($H8/$F8)*100)</f>
        <v>-5.550581915846016</v>
      </c>
      <c r="L8" s="30">
        <f>IF($E$10=0,0,($E8/$E$10)*100)</f>
        <v>-1.826948072407216</v>
      </c>
      <c r="M8" s="29">
        <f>IF($H$10=0,0,($H8/$H$10)*100)</f>
        <v>2.4839589337486085</v>
      </c>
      <c r="N8" s="5"/>
      <c r="O8" s="31"/>
    </row>
    <row r="9" spans="1:15" ht="12.75">
      <c r="A9" s="2"/>
      <c r="B9" s="27" t="s">
        <v>17</v>
      </c>
      <c r="C9" s="61">
        <v>204276410</v>
      </c>
      <c r="D9" s="62">
        <v>210963269</v>
      </c>
      <c r="E9" s="63">
        <f aca="true" t="shared" si="0" ref="E9:E32">($D9-$C9)</f>
        <v>6686859</v>
      </c>
      <c r="F9" s="61">
        <v>215402265</v>
      </c>
      <c r="G9" s="62">
        <v>210639744</v>
      </c>
      <c r="H9" s="63">
        <f aca="true" t="shared" si="1" ref="H9:H32">($G9-$F9)</f>
        <v>-4762521</v>
      </c>
      <c r="I9" s="63">
        <v>206514030</v>
      </c>
      <c r="J9" s="28">
        <f aca="true" t="shared" si="2" ref="J9:J32">IF($C9=0,0,($E9/$C9)*100)</f>
        <v>3.2734367125406205</v>
      </c>
      <c r="K9" s="29">
        <f aca="true" t="shared" si="3" ref="K9:K32">IF($F9=0,0,($H9/$F9)*100)</f>
        <v>-2.210989285558348</v>
      </c>
      <c r="L9" s="30">
        <f>IF($E$10=0,0,($E9/$E$10)*100)</f>
        <v>103.53003525854953</v>
      </c>
      <c r="M9" s="29">
        <f>IF($H$10=0,0,($H9/$H$10)*100)</f>
        <v>95.40247246060771</v>
      </c>
      <c r="N9" s="5"/>
      <c r="O9" s="31"/>
    </row>
    <row r="10" spans="1:15" ht="16.5">
      <c r="A10" s="6"/>
      <c r="B10" s="32" t="s">
        <v>18</v>
      </c>
      <c r="C10" s="64">
        <v>216934410</v>
      </c>
      <c r="D10" s="65">
        <v>223393269</v>
      </c>
      <c r="E10" s="66">
        <f t="shared" si="0"/>
        <v>6458859</v>
      </c>
      <c r="F10" s="64">
        <v>228745425</v>
      </c>
      <c r="G10" s="65">
        <v>223753394</v>
      </c>
      <c r="H10" s="66">
        <f t="shared" si="1"/>
        <v>-4992031</v>
      </c>
      <c r="I10" s="66">
        <v>220348931</v>
      </c>
      <c r="J10" s="33">
        <f t="shared" si="2"/>
        <v>2.977332641695709</v>
      </c>
      <c r="K10" s="34">
        <f t="shared" si="3"/>
        <v>-2.1823522809253997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55851999</v>
      </c>
      <c r="D12" s="62">
        <v>53544489</v>
      </c>
      <c r="E12" s="63">
        <f t="shared" si="0"/>
        <v>-2307510</v>
      </c>
      <c r="F12" s="61">
        <v>58867999</v>
      </c>
      <c r="G12" s="62">
        <v>56489437</v>
      </c>
      <c r="H12" s="63">
        <f t="shared" si="1"/>
        <v>-2378562</v>
      </c>
      <c r="I12" s="63">
        <v>59596356</v>
      </c>
      <c r="J12" s="28">
        <f t="shared" si="2"/>
        <v>-4.131472536909556</v>
      </c>
      <c r="K12" s="29">
        <f t="shared" si="3"/>
        <v>-4.04050085004588</v>
      </c>
      <c r="L12" s="30">
        <f aca="true" t="shared" si="4" ref="L12:L17">IF($E$17=0,0,($E12/$E$17)*100)</f>
        <v>-3.6650743026863024</v>
      </c>
      <c r="M12" s="29">
        <f aca="true" t="shared" si="5" ref="M12:M17">IF($H$17=0,0,($H12/$H$17)*100)</f>
        <v>-3.5704913941391454</v>
      </c>
      <c r="N12" s="5"/>
      <c r="O12" s="31"/>
    </row>
    <row r="13" spans="1:15" ht="12.75">
      <c r="A13" s="2"/>
      <c r="B13" s="27" t="s">
        <v>21</v>
      </c>
      <c r="C13" s="61">
        <v>3598906</v>
      </c>
      <c r="D13" s="62">
        <v>30000000</v>
      </c>
      <c r="E13" s="63">
        <f t="shared" si="0"/>
        <v>26401094</v>
      </c>
      <c r="F13" s="61">
        <v>3796845</v>
      </c>
      <c r="G13" s="62">
        <v>31650000</v>
      </c>
      <c r="H13" s="63">
        <f t="shared" si="1"/>
        <v>27853155</v>
      </c>
      <c r="I13" s="63">
        <v>33390750</v>
      </c>
      <c r="J13" s="28">
        <f t="shared" si="2"/>
        <v>733.5866510545148</v>
      </c>
      <c r="K13" s="29">
        <f t="shared" si="3"/>
        <v>733.5868332786827</v>
      </c>
      <c r="L13" s="30">
        <f t="shared" si="4"/>
        <v>41.93350025880951</v>
      </c>
      <c r="M13" s="29">
        <f t="shared" si="5"/>
        <v>41.81074541135514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137308004</v>
      </c>
      <c r="D16" s="62">
        <v>176173853</v>
      </c>
      <c r="E16" s="63">
        <f t="shared" si="0"/>
        <v>38865849</v>
      </c>
      <c r="F16" s="61">
        <v>144720539</v>
      </c>
      <c r="G16" s="62">
        <v>185863163</v>
      </c>
      <c r="H16" s="63">
        <f t="shared" si="1"/>
        <v>41142624</v>
      </c>
      <c r="I16" s="63">
        <v>196059237</v>
      </c>
      <c r="J16" s="40">
        <f t="shared" si="2"/>
        <v>28.305596081638473</v>
      </c>
      <c r="K16" s="29">
        <f t="shared" si="3"/>
        <v>28.42901517938653</v>
      </c>
      <c r="L16" s="30">
        <f t="shared" si="4"/>
        <v>61.73157404387679</v>
      </c>
      <c r="M16" s="29">
        <f t="shared" si="5"/>
        <v>61.759745982784</v>
      </c>
      <c r="N16" s="5"/>
      <c r="O16" s="31"/>
    </row>
    <row r="17" spans="1:15" ht="16.5">
      <c r="A17" s="2"/>
      <c r="B17" s="32" t="s">
        <v>24</v>
      </c>
      <c r="C17" s="64">
        <v>196758909</v>
      </c>
      <c r="D17" s="65">
        <v>259718342</v>
      </c>
      <c r="E17" s="66">
        <f t="shared" si="0"/>
        <v>62959433</v>
      </c>
      <c r="F17" s="64">
        <v>207385383</v>
      </c>
      <c r="G17" s="65">
        <v>274002600</v>
      </c>
      <c r="H17" s="66">
        <f t="shared" si="1"/>
        <v>66617217</v>
      </c>
      <c r="I17" s="66">
        <v>289046343</v>
      </c>
      <c r="J17" s="41">
        <f t="shared" si="2"/>
        <v>31.998262909660674</v>
      </c>
      <c r="K17" s="34">
        <f t="shared" si="3"/>
        <v>32.12242639106344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20175501</v>
      </c>
      <c r="D18" s="71">
        <v>-36325073</v>
      </c>
      <c r="E18" s="72">
        <f t="shared" si="0"/>
        <v>-56500574</v>
      </c>
      <c r="F18" s="73">
        <v>21360042</v>
      </c>
      <c r="G18" s="74">
        <v>-50249206</v>
      </c>
      <c r="H18" s="75">
        <f t="shared" si="1"/>
        <v>-71609248</v>
      </c>
      <c r="I18" s="75">
        <v>-68697412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84814832</v>
      </c>
      <c r="D23" s="62">
        <v>52864000</v>
      </c>
      <c r="E23" s="63">
        <f t="shared" si="0"/>
        <v>-31950832</v>
      </c>
      <c r="F23" s="61">
        <v>89426513</v>
      </c>
      <c r="G23" s="62">
        <v>56207520</v>
      </c>
      <c r="H23" s="63">
        <f t="shared" si="1"/>
        <v>-33218993</v>
      </c>
      <c r="I23" s="63">
        <v>59298633</v>
      </c>
      <c r="J23" s="28">
        <f t="shared" si="2"/>
        <v>-37.67127900459674</v>
      </c>
      <c r="K23" s="29">
        <f t="shared" si="3"/>
        <v>-37.14669384458723</v>
      </c>
      <c r="L23" s="30">
        <f>IF($E$25=0,0,($E23/$E$25)*100)</f>
        <v>-2933.8044438404568</v>
      </c>
      <c r="M23" s="29">
        <f>IF($H$25=0,0,($H23/$H$25)*100)</f>
        <v>-2767.801955350552</v>
      </c>
      <c r="N23" s="5"/>
      <c r="O23" s="31"/>
    </row>
    <row r="24" spans="1:15" ht="12.75">
      <c r="A24" s="6"/>
      <c r="B24" s="27" t="s">
        <v>30</v>
      </c>
      <c r="C24" s="61"/>
      <c r="D24" s="62">
        <v>33039890</v>
      </c>
      <c r="E24" s="63">
        <f t="shared" si="0"/>
        <v>33039890</v>
      </c>
      <c r="F24" s="61"/>
      <c r="G24" s="62">
        <v>34419187</v>
      </c>
      <c r="H24" s="63">
        <f t="shared" si="1"/>
        <v>34419187</v>
      </c>
      <c r="I24" s="63">
        <v>36313259</v>
      </c>
      <c r="J24" s="28">
        <f t="shared" si="2"/>
        <v>0</v>
      </c>
      <c r="K24" s="29">
        <f t="shared" si="3"/>
        <v>0</v>
      </c>
      <c r="L24" s="30">
        <f>IF($E$25=0,0,($E24/$E$25)*100)</f>
        <v>3033.8044438404568</v>
      </c>
      <c r="M24" s="29">
        <f>IF($H$25=0,0,($H24/$H$25)*100)</f>
        <v>2867.801955350552</v>
      </c>
      <c r="N24" s="5"/>
      <c r="O24" s="31"/>
    </row>
    <row r="25" spans="1:15" ht="16.5">
      <c r="A25" s="6"/>
      <c r="B25" s="32" t="s">
        <v>31</v>
      </c>
      <c r="C25" s="64">
        <v>84814832</v>
      </c>
      <c r="D25" s="65">
        <v>85903890</v>
      </c>
      <c r="E25" s="66">
        <f t="shared" si="0"/>
        <v>1089058</v>
      </c>
      <c r="F25" s="64">
        <v>89426513</v>
      </c>
      <c r="G25" s="65">
        <v>90626707</v>
      </c>
      <c r="H25" s="66">
        <f t="shared" si="1"/>
        <v>1200194</v>
      </c>
      <c r="I25" s="66">
        <v>95611892</v>
      </c>
      <c r="J25" s="41">
        <f t="shared" si="2"/>
        <v>1.2840419232334268</v>
      </c>
      <c r="K25" s="34">
        <f t="shared" si="3"/>
        <v>1.342100859954139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8000000</v>
      </c>
      <c r="E28" s="63">
        <f t="shared" si="0"/>
        <v>8000000</v>
      </c>
      <c r="F28" s="61"/>
      <c r="G28" s="62">
        <v>8440000</v>
      </c>
      <c r="H28" s="63">
        <f t="shared" si="1"/>
        <v>8440000</v>
      </c>
      <c r="I28" s="63">
        <v>8904200</v>
      </c>
      <c r="J28" s="28">
        <f t="shared" si="2"/>
        <v>0</v>
      </c>
      <c r="K28" s="29">
        <f t="shared" si="3"/>
        <v>0</v>
      </c>
      <c r="L28" s="30">
        <f t="shared" si="6"/>
        <v>734.5804673217289</v>
      </c>
      <c r="M28" s="29">
        <f t="shared" si="7"/>
        <v>703.2196461572046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66553483</v>
      </c>
      <c r="D30" s="62">
        <v>67363000</v>
      </c>
      <c r="E30" s="63">
        <f t="shared" si="0"/>
        <v>809517</v>
      </c>
      <c r="F30" s="61">
        <v>70167654</v>
      </c>
      <c r="G30" s="62">
        <v>71067520</v>
      </c>
      <c r="H30" s="63">
        <f t="shared" si="1"/>
        <v>899866</v>
      </c>
      <c r="I30" s="63">
        <v>74976593</v>
      </c>
      <c r="J30" s="28">
        <f t="shared" si="2"/>
        <v>1.2163405482474898</v>
      </c>
      <c r="K30" s="29">
        <f t="shared" si="3"/>
        <v>1.282451312965373</v>
      </c>
      <c r="L30" s="30">
        <f t="shared" si="6"/>
        <v>74.33192202061049</v>
      </c>
      <c r="M30" s="29">
        <f t="shared" si="7"/>
        <v>74.97671209821078</v>
      </c>
      <c r="N30" s="5"/>
      <c r="O30" s="31"/>
    </row>
    <row r="31" spans="1:15" ht="12.75">
      <c r="A31" s="6"/>
      <c r="B31" s="27" t="s">
        <v>30</v>
      </c>
      <c r="C31" s="61">
        <v>18261350</v>
      </c>
      <c r="D31" s="62">
        <v>10540890</v>
      </c>
      <c r="E31" s="63">
        <f t="shared" si="0"/>
        <v>-7720460</v>
      </c>
      <c r="F31" s="61">
        <v>19258859</v>
      </c>
      <c r="G31" s="62">
        <v>11119187</v>
      </c>
      <c r="H31" s="63">
        <f t="shared" si="1"/>
        <v>-8139672</v>
      </c>
      <c r="I31" s="63">
        <v>11731099</v>
      </c>
      <c r="J31" s="28">
        <f t="shared" si="2"/>
        <v>-42.27759722035885</v>
      </c>
      <c r="K31" s="29">
        <f t="shared" si="3"/>
        <v>-42.26455990980567</v>
      </c>
      <c r="L31" s="30">
        <f t="shared" si="6"/>
        <v>-708.9123893423393</v>
      </c>
      <c r="M31" s="29">
        <f t="shared" si="7"/>
        <v>-678.1963582554154</v>
      </c>
      <c r="N31" s="5"/>
      <c r="O31" s="31"/>
    </row>
    <row r="32" spans="1:15" ht="17.25" thickBot="1">
      <c r="A32" s="6"/>
      <c r="B32" s="55" t="s">
        <v>37</v>
      </c>
      <c r="C32" s="79">
        <v>84814833</v>
      </c>
      <c r="D32" s="80">
        <v>85903890</v>
      </c>
      <c r="E32" s="81">
        <f t="shared" si="0"/>
        <v>1089057</v>
      </c>
      <c r="F32" s="79">
        <v>89426513</v>
      </c>
      <c r="G32" s="80">
        <v>90626707</v>
      </c>
      <c r="H32" s="81">
        <f t="shared" si="1"/>
        <v>1200194</v>
      </c>
      <c r="I32" s="81">
        <v>95611892</v>
      </c>
      <c r="J32" s="56">
        <f t="shared" si="2"/>
        <v>1.2840407290550229</v>
      </c>
      <c r="K32" s="57">
        <f t="shared" si="3"/>
        <v>1.342100859954139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84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15900000</v>
      </c>
      <c r="D7" s="62">
        <v>23320000</v>
      </c>
      <c r="E7" s="63">
        <f>($D7-$C7)</f>
        <v>7420000</v>
      </c>
      <c r="F7" s="61">
        <v>16854000</v>
      </c>
      <c r="G7" s="62">
        <v>24719200</v>
      </c>
      <c r="H7" s="63">
        <f>($G7-$F7)</f>
        <v>7865200</v>
      </c>
      <c r="I7" s="63">
        <v>26202352</v>
      </c>
      <c r="J7" s="28">
        <f>IF($C7=0,0,($E7/$C7)*100)</f>
        <v>46.666666666666664</v>
      </c>
      <c r="K7" s="29">
        <f>IF($F7=0,0,($H7/$F7)*100)</f>
        <v>46.666666666666664</v>
      </c>
      <c r="L7" s="30">
        <f>IF($E$10=0,0,($E7/$E$10)*100)</f>
        <v>939.6794198809317</v>
      </c>
      <c r="M7" s="29">
        <f>IF($H$10=0,0,($H7/$H$10)*100)</f>
        <v>4513.589202093472</v>
      </c>
      <c r="N7" s="5"/>
      <c r="O7" s="31"/>
    </row>
    <row r="8" spans="1:15" ht="12.75">
      <c r="A8" s="2"/>
      <c r="B8" s="27" t="s">
        <v>16</v>
      </c>
      <c r="C8" s="61">
        <v>37064459</v>
      </c>
      <c r="D8" s="62">
        <v>27701982</v>
      </c>
      <c r="E8" s="63">
        <f>($D8-$C8)</f>
        <v>-9362477</v>
      </c>
      <c r="F8" s="61">
        <v>39775187</v>
      </c>
      <c r="G8" s="62">
        <v>31079950</v>
      </c>
      <c r="H8" s="63">
        <f>($G8-$F8)</f>
        <v>-8695237</v>
      </c>
      <c r="I8" s="63">
        <v>34878335</v>
      </c>
      <c r="J8" s="28">
        <f>IF($C8=0,0,($E8/$C8)*100)</f>
        <v>-25.259985583493883</v>
      </c>
      <c r="K8" s="29">
        <f>IF($F8=0,0,($H8/$F8)*100)</f>
        <v>-21.860958189838303</v>
      </c>
      <c r="L8" s="30">
        <f>IF($E$10=0,0,($E8/$E$10)*100)</f>
        <v>-1185.6774873326908</v>
      </c>
      <c r="M8" s="29">
        <f>IF($H$10=0,0,($H8/$H$10)*100)</f>
        <v>-4989.921150491232</v>
      </c>
      <c r="N8" s="5"/>
      <c r="O8" s="31"/>
    </row>
    <row r="9" spans="1:15" ht="12.75">
      <c r="A9" s="2"/>
      <c r="B9" s="27" t="s">
        <v>17</v>
      </c>
      <c r="C9" s="61">
        <v>198623940</v>
      </c>
      <c r="D9" s="62">
        <v>201356048</v>
      </c>
      <c r="E9" s="63">
        <f aca="true" t="shared" si="0" ref="E9:E32">($D9-$C9)</f>
        <v>2732108</v>
      </c>
      <c r="F9" s="61">
        <v>199310477</v>
      </c>
      <c r="G9" s="62">
        <v>200314770</v>
      </c>
      <c r="H9" s="63">
        <f aca="true" t="shared" si="1" ref="H9:H32">($G9-$F9)</f>
        <v>1004293</v>
      </c>
      <c r="I9" s="63">
        <v>194941969</v>
      </c>
      <c r="J9" s="28">
        <f aca="true" t="shared" si="2" ref="J9:J32">IF($C9=0,0,($E9/$C9)*100)</f>
        <v>1.375517976332561</v>
      </c>
      <c r="K9" s="29">
        <f aca="true" t="shared" si="3" ref="K9:K32">IF($F9=0,0,($H9/$F9)*100)</f>
        <v>0.5038836969920051</v>
      </c>
      <c r="L9" s="30">
        <f>IF($E$10=0,0,($E9/$E$10)*100)</f>
        <v>345.9980674517591</v>
      </c>
      <c r="M9" s="29">
        <f>IF($H$10=0,0,($H9/$H$10)*100)</f>
        <v>576.3319483977596</v>
      </c>
      <c r="N9" s="5"/>
      <c r="O9" s="31"/>
    </row>
    <row r="10" spans="1:15" ht="16.5">
      <c r="A10" s="6"/>
      <c r="B10" s="32" t="s">
        <v>18</v>
      </c>
      <c r="C10" s="64">
        <v>251588399</v>
      </c>
      <c r="D10" s="65">
        <v>252378030</v>
      </c>
      <c r="E10" s="66">
        <f t="shared" si="0"/>
        <v>789631</v>
      </c>
      <c r="F10" s="64">
        <v>255939664</v>
      </c>
      <c r="G10" s="65">
        <v>256113920</v>
      </c>
      <c r="H10" s="66">
        <f t="shared" si="1"/>
        <v>174256</v>
      </c>
      <c r="I10" s="66">
        <v>256022656</v>
      </c>
      <c r="J10" s="33">
        <f t="shared" si="2"/>
        <v>0.31385827134263056</v>
      </c>
      <c r="K10" s="34">
        <f t="shared" si="3"/>
        <v>0.0680847967355306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77715912</v>
      </c>
      <c r="D12" s="62">
        <v>79768377</v>
      </c>
      <c r="E12" s="63">
        <f t="shared" si="0"/>
        <v>2052465</v>
      </c>
      <c r="F12" s="61">
        <v>82689680</v>
      </c>
      <c r="G12" s="62">
        <v>82921427</v>
      </c>
      <c r="H12" s="63">
        <f t="shared" si="1"/>
        <v>231747</v>
      </c>
      <c r="I12" s="63">
        <v>87316263</v>
      </c>
      <c r="J12" s="28">
        <f t="shared" si="2"/>
        <v>2.640984255579475</v>
      </c>
      <c r="K12" s="29">
        <f t="shared" si="3"/>
        <v>0.2802610918315321</v>
      </c>
      <c r="L12" s="30">
        <f aca="true" t="shared" si="4" ref="L12:L17">IF($E$17=0,0,($E12/$E$17)*100)</f>
        <v>-149.53869894377613</v>
      </c>
      <c r="M12" s="29">
        <f aca="true" t="shared" si="5" ref="M12:M17">IF($H$17=0,0,($H12/$H$17)*100)</f>
        <v>-6.377851080822386</v>
      </c>
      <c r="N12" s="5"/>
      <c r="O12" s="31"/>
    </row>
    <row r="13" spans="1:15" ht="12.75">
      <c r="A13" s="2"/>
      <c r="B13" s="27" t="s">
        <v>21</v>
      </c>
      <c r="C13" s="61">
        <v>4035962</v>
      </c>
      <c r="D13" s="62">
        <v>2000000</v>
      </c>
      <c r="E13" s="63">
        <f t="shared" si="0"/>
        <v>-2035962</v>
      </c>
      <c r="F13" s="61">
        <v>4035962</v>
      </c>
      <c r="G13" s="62">
        <v>2200000</v>
      </c>
      <c r="H13" s="63">
        <f t="shared" si="1"/>
        <v>-1835962</v>
      </c>
      <c r="I13" s="63">
        <v>2420000</v>
      </c>
      <c r="J13" s="28">
        <f t="shared" si="2"/>
        <v>-50.44551955642793</v>
      </c>
      <c r="K13" s="29">
        <f t="shared" si="3"/>
        <v>-45.49007151207073</v>
      </c>
      <c r="L13" s="30">
        <f t="shared" si="4"/>
        <v>148.33632172970957</v>
      </c>
      <c r="M13" s="29">
        <f t="shared" si="5"/>
        <v>50.52704986924892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23937775</v>
      </c>
      <c r="D15" s="62">
        <v>22120626</v>
      </c>
      <c r="E15" s="63">
        <f t="shared" si="0"/>
        <v>-1817149</v>
      </c>
      <c r="F15" s="61">
        <v>25867160</v>
      </c>
      <c r="G15" s="62">
        <v>23903548</v>
      </c>
      <c r="H15" s="63">
        <f t="shared" si="1"/>
        <v>-1963612</v>
      </c>
      <c r="I15" s="63">
        <v>25830174</v>
      </c>
      <c r="J15" s="28">
        <f t="shared" si="2"/>
        <v>-7.591135767630868</v>
      </c>
      <c r="K15" s="29">
        <f t="shared" si="3"/>
        <v>-7.591138725704716</v>
      </c>
      <c r="L15" s="30">
        <f t="shared" si="4"/>
        <v>132.39402243009448</v>
      </c>
      <c r="M15" s="29">
        <f t="shared" si="5"/>
        <v>54.04007351342545</v>
      </c>
      <c r="N15" s="5"/>
      <c r="O15" s="31"/>
    </row>
    <row r="16" spans="1:15" ht="12.75">
      <c r="A16" s="2"/>
      <c r="B16" s="27" t="s">
        <v>23</v>
      </c>
      <c r="C16" s="61">
        <v>240004762</v>
      </c>
      <c r="D16" s="62">
        <v>240432877</v>
      </c>
      <c r="E16" s="63">
        <f t="shared" si="0"/>
        <v>428115</v>
      </c>
      <c r="F16" s="61">
        <v>243061441</v>
      </c>
      <c r="G16" s="62">
        <v>242995646</v>
      </c>
      <c r="H16" s="63">
        <f t="shared" si="1"/>
        <v>-65795</v>
      </c>
      <c r="I16" s="63">
        <v>246405771</v>
      </c>
      <c r="J16" s="40">
        <f t="shared" si="2"/>
        <v>0.17837771068892375</v>
      </c>
      <c r="K16" s="29">
        <f t="shared" si="3"/>
        <v>-0.027069287390590266</v>
      </c>
      <c r="L16" s="30">
        <f t="shared" si="4"/>
        <v>-31.191645216027908</v>
      </c>
      <c r="M16" s="29">
        <f t="shared" si="5"/>
        <v>1.8107276981480187</v>
      </c>
      <c r="N16" s="5"/>
      <c r="O16" s="31"/>
    </row>
    <row r="17" spans="1:15" ht="16.5">
      <c r="A17" s="2"/>
      <c r="B17" s="32" t="s">
        <v>24</v>
      </c>
      <c r="C17" s="64">
        <v>345694411</v>
      </c>
      <c r="D17" s="65">
        <v>344321880</v>
      </c>
      <c r="E17" s="66">
        <f t="shared" si="0"/>
        <v>-1372531</v>
      </c>
      <c r="F17" s="64">
        <v>355654243</v>
      </c>
      <c r="G17" s="65">
        <v>352020621</v>
      </c>
      <c r="H17" s="66">
        <f t="shared" si="1"/>
        <v>-3633622</v>
      </c>
      <c r="I17" s="66">
        <v>361972208</v>
      </c>
      <c r="J17" s="41">
        <f t="shared" si="2"/>
        <v>-0.3970359243094619</v>
      </c>
      <c r="K17" s="34">
        <f t="shared" si="3"/>
        <v>-1.02167261364572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-94106012</v>
      </c>
      <c r="D18" s="71">
        <v>-91943850</v>
      </c>
      <c r="E18" s="72">
        <f t="shared" si="0"/>
        <v>2162162</v>
      </c>
      <c r="F18" s="73">
        <v>-99714579</v>
      </c>
      <c r="G18" s="74">
        <v>-95906701</v>
      </c>
      <c r="H18" s="75">
        <f t="shared" si="1"/>
        <v>3807878</v>
      </c>
      <c r="I18" s="75">
        <v>-105949552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80855200</v>
      </c>
      <c r="D23" s="62">
        <v>69522330</v>
      </c>
      <c r="E23" s="63">
        <f t="shared" si="0"/>
        <v>-11332870</v>
      </c>
      <c r="F23" s="61">
        <v>76790350</v>
      </c>
      <c r="G23" s="62">
        <v>71156700</v>
      </c>
      <c r="H23" s="63">
        <f t="shared" si="1"/>
        <v>-5633650</v>
      </c>
      <c r="I23" s="63">
        <v>78724550</v>
      </c>
      <c r="J23" s="28">
        <f t="shared" si="2"/>
        <v>-14.016253747439869</v>
      </c>
      <c r="K23" s="29">
        <f t="shared" si="3"/>
        <v>-7.336403597587457</v>
      </c>
      <c r="L23" s="30">
        <f>IF($E$25=0,0,($E23/$E$25)*100)</f>
        <v>292.16793777805964</v>
      </c>
      <c r="M23" s="29">
        <f>IF($H$25=0,0,($H23/$H$25)*100)</f>
        <v>95.99675151620902</v>
      </c>
      <c r="N23" s="5"/>
      <c r="O23" s="31"/>
    </row>
    <row r="24" spans="1:15" ht="12.75">
      <c r="A24" s="6"/>
      <c r="B24" s="27" t="s">
        <v>30</v>
      </c>
      <c r="C24" s="61">
        <v>16629908</v>
      </c>
      <c r="D24" s="62">
        <v>24083889</v>
      </c>
      <c r="E24" s="63">
        <f t="shared" si="0"/>
        <v>7453981</v>
      </c>
      <c r="F24" s="61">
        <v>17662898</v>
      </c>
      <c r="G24" s="62">
        <v>17427964</v>
      </c>
      <c r="H24" s="63">
        <f t="shared" si="1"/>
        <v>-234934</v>
      </c>
      <c r="I24" s="63">
        <v>6656293</v>
      </c>
      <c r="J24" s="28">
        <f t="shared" si="2"/>
        <v>44.82274345714961</v>
      </c>
      <c r="K24" s="29">
        <f t="shared" si="3"/>
        <v>-1.3300988320263187</v>
      </c>
      <c r="L24" s="30">
        <f>IF($E$25=0,0,($E24/$E$25)*100)</f>
        <v>-192.16793777805964</v>
      </c>
      <c r="M24" s="29">
        <f>IF($H$25=0,0,($H24/$H$25)*100)</f>
        <v>4.003248483790979</v>
      </c>
      <c r="N24" s="5"/>
      <c r="O24" s="31"/>
    </row>
    <row r="25" spans="1:15" ht="16.5">
      <c r="A25" s="6"/>
      <c r="B25" s="32" t="s">
        <v>31</v>
      </c>
      <c r="C25" s="64">
        <v>97485108</v>
      </c>
      <c r="D25" s="65">
        <v>93606219</v>
      </c>
      <c r="E25" s="66">
        <f t="shared" si="0"/>
        <v>-3878889</v>
      </c>
      <c r="F25" s="64">
        <v>94453248</v>
      </c>
      <c r="G25" s="65">
        <v>88584664</v>
      </c>
      <c r="H25" s="66">
        <f t="shared" si="1"/>
        <v>-5868584</v>
      </c>
      <c r="I25" s="66">
        <v>85380843</v>
      </c>
      <c r="J25" s="41">
        <f t="shared" si="2"/>
        <v>-3.978955431838881</v>
      </c>
      <c r="K25" s="34">
        <f t="shared" si="3"/>
        <v>-6.21321566411353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36000000</v>
      </c>
      <c r="D28" s="62">
        <v>28500000</v>
      </c>
      <c r="E28" s="63">
        <f t="shared" si="0"/>
        <v>-7500000</v>
      </c>
      <c r="F28" s="61">
        <v>30000000</v>
      </c>
      <c r="G28" s="62">
        <v>25000000</v>
      </c>
      <c r="H28" s="63">
        <f t="shared" si="1"/>
        <v>-5000000</v>
      </c>
      <c r="I28" s="63">
        <v>30000000</v>
      </c>
      <c r="J28" s="28">
        <f t="shared" si="2"/>
        <v>-20.833333333333336</v>
      </c>
      <c r="K28" s="29">
        <f t="shared" si="3"/>
        <v>-16.666666666666664</v>
      </c>
      <c r="L28" s="30">
        <f t="shared" si="6"/>
        <v>193.3543341920844</v>
      </c>
      <c r="M28" s="29">
        <f t="shared" si="7"/>
        <v>85.19942800512015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44855200</v>
      </c>
      <c r="D30" s="62">
        <v>54115238</v>
      </c>
      <c r="E30" s="63">
        <f t="shared" si="0"/>
        <v>9260038</v>
      </c>
      <c r="F30" s="61">
        <v>46790350</v>
      </c>
      <c r="G30" s="62">
        <v>52915976</v>
      </c>
      <c r="H30" s="63">
        <f t="shared" si="1"/>
        <v>6125626</v>
      </c>
      <c r="I30" s="63">
        <v>50397284</v>
      </c>
      <c r="J30" s="28">
        <f t="shared" si="2"/>
        <v>20.644290962920685</v>
      </c>
      <c r="K30" s="29">
        <f t="shared" si="3"/>
        <v>13.091643896658178</v>
      </c>
      <c r="L30" s="30">
        <f t="shared" si="6"/>
        <v>-238.72913094445343</v>
      </c>
      <c r="M30" s="29">
        <f t="shared" si="7"/>
        <v>-104.37996627465841</v>
      </c>
      <c r="N30" s="5"/>
      <c r="O30" s="31"/>
    </row>
    <row r="31" spans="1:15" ht="12.75">
      <c r="A31" s="6"/>
      <c r="B31" s="27" t="s">
        <v>30</v>
      </c>
      <c r="C31" s="61">
        <v>16629908</v>
      </c>
      <c r="D31" s="62">
        <v>10990981</v>
      </c>
      <c r="E31" s="63">
        <f t="shared" si="0"/>
        <v>-5638927</v>
      </c>
      <c r="F31" s="61">
        <v>17662898</v>
      </c>
      <c r="G31" s="62">
        <v>10668688</v>
      </c>
      <c r="H31" s="63">
        <f t="shared" si="1"/>
        <v>-6994210</v>
      </c>
      <c r="I31" s="63">
        <v>4983559</v>
      </c>
      <c r="J31" s="28">
        <f t="shared" si="2"/>
        <v>-33.90834753866348</v>
      </c>
      <c r="K31" s="29">
        <f t="shared" si="3"/>
        <v>-39.598315066983915</v>
      </c>
      <c r="L31" s="30">
        <f t="shared" si="6"/>
        <v>145.37479675236904</v>
      </c>
      <c r="M31" s="29">
        <f t="shared" si="7"/>
        <v>119.18053826953827</v>
      </c>
      <c r="N31" s="5"/>
      <c r="O31" s="31"/>
    </row>
    <row r="32" spans="1:15" ht="17.25" thickBot="1">
      <c r="A32" s="6"/>
      <c r="B32" s="55" t="s">
        <v>37</v>
      </c>
      <c r="C32" s="79">
        <v>97485108</v>
      </c>
      <c r="D32" s="80">
        <v>93606219</v>
      </c>
      <c r="E32" s="81">
        <f t="shared" si="0"/>
        <v>-3878889</v>
      </c>
      <c r="F32" s="79">
        <v>94453248</v>
      </c>
      <c r="G32" s="80">
        <v>88584664</v>
      </c>
      <c r="H32" s="81">
        <f t="shared" si="1"/>
        <v>-5868584</v>
      </c>
      <c r="I32" s="81">
        <v>85380843</v>
      </c>
      <c r="J32" s="56">
        <f t="shared" si="2"/>
        <v>-3.978955431838881</v>
      </c>
      <c r="K32" s="57">
        <f t="shared" si="3"/>
        <v>-6.21321566411353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85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1055000</v>
      </c>
      <c r="D7" s="62">
        <v>2844360</v>
      </c>
      <c r="E7" s="63">
        <f>($D7-$C7)</f>
        <v>1789360</v>
      </c>
      <c r="F7" s="61">
        <v>1113025</v>
      </c>
      <c r="G7" s="62">
        <v>3009332</v>
      </c>
      <c r="H7" s="63">
        <f>($G7-$F7)</f>
        <v>1896307</v>
      </c>
      <c r="I7" s="63">
        <v>3183874</v>
      </c>
      <c r="J7" s="28">
        <f>IF($C7=0,0,($E7/$C7)*100)</f>
        <v>169.60758293838862</v>
      </c>
      <c r="K7" s="29">
        <f>IF($F7=0,0,($H7/$F7)*100)</f>
        <v>170.37416050852408</v>
      </c>
      <c r="L7" s="30">
        <f>IF($E$10=0,0,($E7/$E$10)*100)</f>
        <v>16.426581435767087</v>
      </c>
      <c r="M7" s="29">
        <f>IF($H$10=0,0,($H7/$H$10)*100)</f>
        <v>66.49313225923635</v>
      </c>
      <c r="N7" s="5"/>
      <c r="O7" s="31"/>
    </row>
    <row r="8" spans="1:15" ht="12.75">
      <c r="A8" s="2"/>
      <c r="B8" s="27" t="s">
        <v>16</v>
      </c>
      <c r="C8" s="61">
        <v>52750</v>
      </c>
      <c r="D8" s="62">
        <v>279947</v>
      </c>
      <c r="E8" s="63">
        <f>($D8-$C8)</f>
        <v>227197</v>
      </c>
      <c r="F8" s="61">
        <v>55651</v>
      </c>
      <c r="G8" s="62">
        <v>295344</v>
      </c>
      <c r="H8" s="63">
        <f>($G8-$F8)</f>
        <v>239693</v>
      </c>
      <c r="I8" s="63">
        <v>310997</v>
      </c>
      <c r="J8" s="28">
        <f>IF($C8=0,0,($E8/$C8)*100)</f>
        <v>430.70521327014217</v>
      </c>
      <c r="K8" s="29">
        <f>IF($F8=0,0,($H8/$F8)*100)</f>
        <v>430.70744461015977</v>
      </c>
      <c r="L8" s="30">
        <f>IF($E$10=0,0,($E8/$E$10)*100)</f>
        <v>2.0857010453245715</v>
      </c>
      <c r="M8" s="29">
        <f>IF($H$10=0,0,($H8/$H$10)*100)</f>
        <v>8.404724736349726</v>
      </c>
      <c r="N8" s="5"/>
      <c r="O8" s="31"/>
    </row>
    <row r="9" spans="1:15" ht="12.75">
      <c r="A9" s="2"/>
      <c r="B9" s="27" t="s">
        <v>17</v>
      </c>
      <c r="C9" s="61">
        <v>105664397</v>
      </c>
      <c r="D9" s="62">
        <v>114540916</v>
      </c>
      <c r="E9" s="63">
        <f aca="true" t="shared" si="0" ref="E9:E32">($D9-$C9)</f>
        <v>8876519</v>
      </c>
      <c r="F9" s="61">
        <v>105418961</v>
      </c>
      <c r="G9" s="62">
        <v>106134845</v>
      </c>
      <c r="H9" s="63">
        <f aca="true" t="shared" si="1" ref="H9:H32">($G9-$F9)</f>
        <v>715884</v>
      </c>
      <c r="I9" s="63">
        <v>102556976</v>
      </c>
      <c r="J9" s="28">
        <f aca="true" t="shared" si="2" ref="J9:J32">IF($C9=0,0,($E9/$C9)*100)</f>
        <v>8.400671609378511</v>
      </c>
      <c r="K9" s="29">
        <f aca="true" t="shared" si="3" ref="K9:K32">IF($F9=0,0,($H9/$F9)*100)</f>
        <v>0.6790846667517431</v>
      </c>
      <c r="L9" s="30">
        <f>IF($E$10=0,0,($E9/$E$10)*100)</f>
        <v>81.48771751890834</v>
      </c>
      <c r="M9" s="29">
        <f>IF($H$10=0,0,($H9/$H$10)*100)</f>
        <v>25.102143004413925</v>
      </c>
      <c r="N9" s="5"/>
      <c r="O9" s="31"/>
    </row>
    <row r="10" spans="1:15" ht="16.5">
      <c r="A10" s="6"/>
      <c r="B10" s="32" t="s">
        <v>18</v>
      </c>
      <c r="C10" s="64">
        <v>106772147</v>
      </c>
      <c r="D10" s="65">
        <v>117665223</v>
      </c>
      <c r="E10" s="66">
        <f t="shared" si="0"/>
        <v>10893076</v>
      </c>
      <c r="F10" s="64">
        <v>106587637</v>
      </c>
      <c r="G10" s="65">
        <v>109439521</v>
      </c>
      <c r="H10" s="66">
        <f t="shared" si="1"/>
        <v>2851884</v>
      </c>
      <c r="I10" s="66">
        <v>106051847</v>
      </c>
      <c r="J10" s="33">
        <f t="shared" si="2"/>
        <v>10.202170047212782</v>
      </c>
      <c r="K10" s="34">
        <f t="shared" si="3"/>
        <v>2.6756236279072403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50310535</v>
      </c>
      <c r="D12" s="62">
        <v>45887861</v>
      </c>
      <c r="E12" s="63">
        <f t="shared" si="0"/>
        <v>-4422674</v>
      </c>
      <c r="F12" s="61">
        <v>52968577</v>
      </c>
      <c r="G12" s="62">
        <v>48710915</v>
      </c>
      <c r="H12" s="63">
        <f t="shared" si="1"/>
        <v>-4257662</v>
      </c>
      <c r="I12" s="63">
        <v>51230160</v>
      </c>
      <c r="J12" s="28">
        <f t="shared" si="2"/>
        <v>-8.790751281018975</v>
      </c>
      <c r="K12" s="29">
        <f t="shared" si="3"/>
        <v>-8.038090205821463</v>
      </c>
      <c r="L12" s="30">
        <f aca="true" t="shared" si="4" ref="L12:L17">IF($E$17=0,0,($E12/$E$17)*100)</f>
        <v>12.08895480644493</v>
      </c>
      <c r="M12" s="29">
        <f aca="true" t="shared" si="5" ref="M12:M17">IF($H$17=0,0,($H12/$H$17)*100)</f>
        <v>11.929470776976725</v>
      </c>
      <c r="N12" s="5"/>
      <c r="O12" s="31"/>
    </row>
    <row r="13" spans="1:15" ht="12.75">
      <c r="A13" s="2"/>
      <c r="B13" s="27" t="s">
        <v>21</v>
      </c>
      <c r="C13" s="61"/>
      <c r="D13" s="62">
        <v>529000</v>
      </c>
      <c r="E13" s="63">
        <f t="shared" si="0"/>
        <v>529000</v>
      </c>
      <c r="F13" s="61"/>
      <c r="G13" s="62">
        <v>559682</v>
      </c>
      <c r="H13" s="63">
        <f t="shared" si="1"/>
        <v>559682</v>
      </c>
      <c r="I13" s="63">
        <v>592144</v>
      </c>
      <c r="J13" s="28">
        <f t="shared" si="2"/>
        <v>0</v>
      </c>
      <c r="K13" s="29">
        <f t="shared" si="3"/>
        <v>0</v>
      </c>
      <c r="L13" s="30">
        <f t="shared" si="4"/>
        <v>-1.4459707164962572</v>
      </c>
      <c r="M13" s="29">
        <f t="shared" si="5"/>
        <v>-1.5681634811311673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95647957</v>
      </c>
      <c r="D16" s="62">
        <v>62957211</v>
      </c>
      <c r="E16" s="63">
        <f t="shared" si="0"/>
        <v>-32690746</v>
      </c>
      <c r="F16" s="61">
        <v>95818636</v>
      </c>
      <c r="G16" s="62">
        <v>63826332</v>
      </c>
      <c r="H16" s="63">
        <f t="shared" si="1"/>
        <v>-31992304</v>
      </c>
      <c r="I16" s="63">
        <v>67319317</v>
      </c>
      <c r="J16" s="40">
        <f t="shared" si="2"/>
        <v>-34.17819577683191</v>
      </c>
      <c r="K16" s="29">
        <f t="shared" si="3"/>
        <v>-33.38839429941374</v>
      </c>
      <c r="L16" s="30">
        <f t="shared" si="4"/>
        <v>89.35701591005133</v>
      </c>
      <c r="M16" s="29">
        <f t="shared" si="5"/>
        <v>89.63869270415444</v>
      </c>
      <c r="N16" s="5"/>
      <c r="O16" s="31"/>
    </row>
    <row r="17" spans="1:15" ht="16.5">
      <c r="A17" s="2"/>
      <c r="B17" s="32" t="s">
        <v>24</v>
      </c>
      <c r="C17" s="64">
        <v>145958492</v>
      </c>
      <c r="D17" s="65">
        <v>109374072</v>
      </c>
      <c r="E17" s="66">
        <f t="shared" si="0"/>
        <v>-36584420</v>
      </c>
      <c r="F17" s="64">
        <v>148787213</v>
      </c>
      <c r="G17" s="65">
        <v>113096929</v>
      </c>
      <c r="H17" s="66">
        <f t="shared" si="1"/>
        <v>-35690284</v>
      </c>
      <c r="I17" s="66">
        <v>119141621</v>
      </c>
      <c r="J17" s="41">
        <f t="shared" si="2"/>
        <v>-25.064947916836523</v>
      </c>
      <c r="K17" s="34">
        <f t="shared" si="3"/>
        <v>-23.987467256342786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-39186345</v>
      </c>
      <c r="D18" s="71">
        <v>8291151</v>
      </c>
      <c r="E18" s="72">
        <f t="shared" si="0"/>
        <v>47477496</v>
      </c>
      <c r="F18" s="73">
        <v>-42199576</v>
      </c>
      <c r="G18" s="74">
        <v>-3657408</v>
      </c>
      <c r="H18" s="75">
        <f t="shared" si="1"/>
        <v>38542168</v>
      </c>
      <c r="I18" s="75">
        <v>-13089774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53571000</v>
      </c>
      <c r="D23" s="62">
        <v>102136150</v>
      </c>
      <c r="E23" s="63">
        <f t="shared" si="0"/>
        <v>48565150</v>
      </c>
      <c r="F23" s="61">
        <v>53560000</v>
      </c>
      <c r="G23" s="62">
        <v>62115900</v>
      </c>
      <c r="H23" s="63">
        <f t="shared" si="1"/>
        <v>8555900</v>
      </c>
      <c r="I23" s="63">
        <v>58498200</v>
      </c>
      <c r="J23" s="28">
        <f t="shared" si="2"/>
        <v>90.65567191204197</v>
      </c>
      <c r="K23" s="29">
        <f t="shared" si="3"/>
        <v>15.974421209858104</v>
      </c>
      <c r="L23" s="30">
        <f>IF($E$25=0,0,($E23/$E$25)*100)</f>
        <v>93.57284748434034</v>
      </c>
      <c r="M23" s="29">
        <f>IF($H$25=0,0,($H23/$H$25)*100)</f>
        <v>396.3384128490005</v>
      </c>
      <c r="N23" s="5"/>
      <c r="O23" s="31"/>
    </row>
    <row r="24" spans="1:15" ht="12.75">
      <c r="A24" s="6"/>
      <c r="B24" s="27" t="s">
        <v>30</v>
      </c>
      <c r="C24" s="61">
        <v>6064250</v>
      </c>
      <c r="D24" s="62">
        <v>9400000</v>
      </c>
      <c r="E24" s="63">
        <f t="shared" si="0"/>
        <v>3335750</v>
      </c>
      <c r="F24" s="61">
        <v>6397164</v>
      </c>
      <c r="G24" s="62">
        <v>0</v>
      </c>
      <c r="H24" s="63">
        <f t="shared" si="1"/>
        <v>-6397164</v>
      </c>
      <c r="I24" s="63">
        <v>0</v>
      </c>
      <c r="J24" s="28">
        <f t="shared" si="2"/>
        <v>55.006802160201175</v>
      </c>
      <c r="K24" s="29">
        <f t="shared" si="3"/>
        <v>-100</v>
      </c>
      <c r="L24" s="30">
        <f>IF($E$25=0,0,($E24/$E$25)*100)</f>
        <v>6.427152515659651</v>
      </c>
      <c r="M24" s="29">
        <f>IF($H$25=0,0,($H24/$H$25)*100)</f>
        <v>-296.3384128490005</v>
      </c>
      <c r="N24" s="5"/>
      <c r="O24" s="31"/>
    </row>
    <row r="25" spans="1:15" ht="16.5">
      <c r="A25" s="6"/>
      <c r="B25" s="32" t="s">
        <v>31</v>
      </c>
      <c r="C25" s="64">
        <v>59635250</v>
      </c>
      <c r="D25" s="65">
        <v>111536150</v>
      </c>
      <c r="E25" s="66">
        <f t="shared" si="0"/>
        <v>51900900</v>
      </c>
      <c r="F25" s="64">
        <v>59957164</v>
      </c>
      <c r="G25" s="65">
        <v>62115900</v>
      </c>
      <c r="H25" s="66">
        <f t="shared" si="1"/>
        <v>2158736</v>
      </c>
      <c r="I25" s="66">
        <v>58498200</v>
      </c>
      <c r="J25" s="41">
        <f t="shared" si="2"/>
        <v>87.03057336055437</v>
      </c>
      <c r="K25" s="34">
        <f t="shared" si="3"/>
        <v>3.6004638244730853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30000000</v>
      </c>
      <c r="E28" s="63">
        <f t="shared" si="0"/>
        <v>30000000</v>
      </c>
      <c r="F28" s="61"/>
      <c r="G28" s="62">
        <v>35000000</v>
      </c>
      <c r="H28" s="63">
        <f t="shared" si="1"/>
        <v>35000000</v>
      </c>
      <c r="I28" s="63">
        <v>30000000</v>
      </c>
      <c r="J28" s="28">
        <f t="shared" si="2"/>
        <v>0</v>
      </c>
      <c r="K28" s="29">
        <f t="shared" si="3"/>
        <v>0</v>
      </c>
      <c r="L28" s="30">
        <f t="shared" si="6"/>
        <v>57.8024658531933</v>
      </c>
      <c r="M28" s="29">
        <f t="shared" si="7"/>
        <v>1621.319142312909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53571000</v>
      </c>
      <c r="D30" s="62">
        <v>79436150</v>
      </c>
      <c r="E30" s="63">
        <f t="shared" si="0"/>
        <v>25865150</v>
      </c>
      <c r="F30" s="61">
        <v>53560000</v>
      </c>
      <c r="G30" s="62">
        <v>25952100</v>
      </c>
      <c r="H30" s="63">
        <f t="shared" si="1"/>
        <v>-27607900</v>
      </c>
      <c r="I30" s="63">
        <v>27266900</v>
      </c>
      <c r="J30" s="28">
        <f t="shared" si="2"/>
        <v>48.28199958933005</v>
      </c>
      <c r="K30" s="29">
        <f t="shared" si="3"/>
        <v>-51.5457430918596</v>
      </c>
      <c r="L30" s="30">
        <f t="shared" si="6"/>
        <v>49.835648322090755</v>
      </c>
      <c r="M30" s="29">
        <f t="shared" si="7"/>
        <v>-1278.891907116016</v>
      </c>
      <c r="N30" s="5"/>
      <c r="O30" s="31"/>
    </row>
    <row r="31" spans="1:15" ht="12.75">
      <c r="A31" s="6"/>
      <c r="B31" s="27" t="s">
        <v>30</v>
      </c>
      <c r="C31" s="61">
        <v>6064250</v>
      </c>
      <c r="D31" s="62">
        <v>2100000</v>
      </c>
      <c r="E31" s="63">
        <f t="shared" si="0"/>
        <v>-3964250</v>
      </c>
      <c r="F31" s="61">
        <v>6397164</v>
      </c>
      <c r="G31" s="62">
        <v>1163800</v>
      </c>
      <c r="H31" s="63">
        <f t="shared" si="1"/>
        <v>-5233364</v>
      </c>
      <c r="I31" s="63">
        <v>1231300</v>
      </c>
      <c r="J31" s="28">
        <f t="shared" si="2"/>
        <v>-65.37082079399761</v>
      </c>
      <c r="K31" s="29">
        <f t="shared" si="3"/>
        <v>-81.80756347656555</v>
      </c>
      <c r="L31" s="30">
        <f t="shared" si="6"/>
        <v>-7.638114175284051</v>
      </c>
      <c r="M31" s="29">
        <f t="shared" si="7"/>
        <v>-242.42723519689298</v>
      </c>
      <c r="N31" s="5"/>
      <c r="O31" s="31"/>
    </row>
    <row r="32" spans="1:15" ht="17.25" thickBot="1">
      <c r="A32" s="6"/>
      <c r="B32" s="55" t="s">
        <v>37</v>
      </c>
      <c r="C32" s="79">
        <v>59635250</v>
      </c>
      <c r="D32" s="80">
        <v>111536150</v>
      </c>
      <c r="E32" s="81">
        <f t="shared" si="0"/>
        <v>51900900</v>
      </c>
      <c r="F32" s="79">
        <v>59957164</v>
      </c>
      <c r="G32" s="80">
        <v>62115900</v>
      </c>
      <c r="H32" s="81">
        <f t="shared" si="1"/>
        <v>2158736</v>
      </c>
      <c r="I32" s="81">
        <v>58498200</v>
      </c>
      <c r="J32" s="56">
        <f t="shared" si="2"/>
        <v>87.03057336055437</v>
      </c>
      <c r="K32" s="57">
        <f t="shared" si="3"/>
        <v>3.6004638244730853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86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28416406</v>
      </c>
      <c r="D8" s="62">
        <v>34159000</v>
      </c>
      <c r="E8" s="63">
        <f>($D8-$C8)</f>
        <v>5742594</v>
      </c>
      <c r="F8" s="61">
        <v>33604308</v>
      </c>
      <c r="G8" s="62">
        <v>36174381</v>
      </c>
      <c r="H8" s="63">
        <f>($G8-$F8)</f>
        <v>2570073</v>
      </c>
      <c r="I8" s="63">
        <v>45141769</v>
      </c>
      <c r="J8" s="28">
        <f>IF($C8=0,0,($E8/$C8)*100)</f>
        <v>20.208727310554334</v>
      </c>
      <c r="K8" s="29">
        <f>IF($F8=0,0,($H8/$F8)*100)</f>
        <v>7.648046196934036</v>
      </c>
      <c r="L8" s="30">
        <f>IF($E$10=0,0,($E8/$E$10)*100)</f>
        <v>23.134072698413977</v>
      </c>
      <c r="M8" s="29">
        <f>IF($H$10=0,0,($H8/$H$10)*100)</f>
        <v>-8.34980749042228</v>
      </c>
      <c r="N8" s="5"/>
      <c r="O8" s="31"/>
    </row>
    <row r="9" spans="1:15" ht="12.75">
      <c r="A9" s="2"/>
      <c r="B9" s="27" t="s">
        <v>17</v>
      </c>
      <c r="C9" s="61">
        <v>564124638</v>
      </c>
      <c r="D9" s="62">
        <v>583205144</v>
      </c>
      <c r="E9" s="63">
        <f aca="true" t="shared" si="0" ref="E9:E32">($D9-$C9)</f>
        <v>19080506</v>
      </c>
      <c r="F9" s="61">
        <v>539381760</v>
      </c>
      <c r="G9" s="62">
        <v>506031660</v>
      </c>
      <c r="H9" s="63">
        <f aca="true" t="shared" si="1" ref="H9:H32">($G9-$F9)</f>
        <v>-33350100</v>
      </c>
      <c r="I9" s="63">
        <v>486627489</v>
      </c>
      <c r="J9" s="28">
        <f aca="true" t="shared" si="2" ref="J9:J32">IF($C9=0,0,($E9/$C9)*100)</f>
        <v>3.3823209827612595</v>
      </c>
      <c r="K9" s="29">
        <f aca="true" t="shared" si="3" ref="K9:K32">IF($F9=0,0,($H9/$F9)*100)</f>
        <v>-6.183023319142271</v>
      </c>
      <c r="L9" s="30">
        <f>IF($E$10=0,0,($E9/$E$10)*100)</f>
        <v>76.86592730158603</v>
      </c>
      <c r="M9" s="29">
        <f>IF($H$10=0,0,($H9/$H$10)*100)</f>
        <v>108.3498074904223</v>
      </c>
      <c r="N9" s="5"/>
      <c r="O9" s="31"/>
    </row>
    <row r="10" spans="1:15" ht="16.5">
      <c r="A10" s="6"/>
      <c r="B10" s="32" t="s">
        <v>18</v>
      </c>
      <c r="C10" s="64">
        <v>592541044</v>
      </c>
      <c r="D10" s="65">
        <v>617364144</v>
      </c>
      <c r="E10" s="66">
        <f t="shared" si="0"/>
        <v>24823100</v>
      </c>
      <c r="F10" s="64">
        <v>572986068</v>
      </c>
      <c r="G10" s="65">
        <v>542206041</v>
      </c>
      <c r="H10" s="66">
        <f t="shared" si="1"/>
        <v>-30780027</v>
      </c>
      <c r="I10" s="66">
        <v>531769258</v>
      </c>
      <c r="J10" s="33">
        <f t="shared" si="2"/>
        <v>4.1892625416172855</v>
      </c>
      <c r="K10" s="34">
        <f t="shared" si="3"/>
        <v>-5.371863072942988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177516910</v>
      </c>
      <c r="D12" s="62">
        <v>195321762</v>
      </c>
      <c r="E12" s="63">
        <f t="shared" si="0"/>
        <v>17804852</v>
      </c>
      <c r="F12" s="61">
        <v>187200579</v>
      </c>
      <c r="G12" s="62">
        <v>205395324</v>
      </c>
      <c r="H12" s="63">
        <f t="shared" si="1"/>
        <v>18194745</v>
      </c>
      <c r="I12" s="63">
        <v>217012207</v>
      </c>
      <c r="J12" s="28">
        <f t="shared" si="2"/>
        <v>10.029947006175355</v>
      </c>
      <c r="K12" s="29">
        <f t="shared" si="3"/>
        <v>9.71938500254318</v>
      </c>
      <c r="L12" s="30">
        <f aca="true" t="shared" si="4" ref="L12:L17">IF($E$17=0,0,($E12/$E$17)*100)</f>
        <v>-33.81890247907437</v>
      </c>
      <c r="M12" s="29">
        <f aca="true" t="shared" si="5" ref="M12:M17">IF($H$17=0,0,($H12/$H$17)*100)</f>
        <v>-35.37037952511737</v>
      </c>
      <c r="N12" s="5"/>
      <c r="O12" s="31"/>
    </row>
    <row r="13" spans="1:15" ht="12.75">
      <c r="A13" s="2"/>
      <c r="B13" s="27" t="s">
        <v>21</v>
      </c>
      <c r="C13" s="61">
        <v>15885000</v>
      </c>
      <c r="D13" s="62">
        <v>15000000</v>
      </c>
      <c r="E13" s="63">
        <f t="shared" si="0"/>
        <v>-885000</v>
      </c>
      <c r="F13" s="61">
        <v>16758675</v>
      </c>
      <c r="G13" s="62">
        <v>15885000</v>
      </c>
      <c r="H13" s="63">
        <f t="shared" si="1"/>
        <v>-873675</v>
      </c>
      <c r="I13" s="63">
        <v>16774560</v>
      </c>
      <c r="J13" s="28">
        <f t="shared" si="2"/>
        <v>-5.571293673276676</v>
      </c>
      <c r="K13" s="29">
        <f t="shared" si="3"/>
        <v>-5.213270142180095</v>
      </c>
      <c r="L13" s="30">
        <f t="shared" si="4"/>
        <v>1.6809872215720083</v>
      </c>
      <c r="M13" s="29">
        <f t="shared" si="5"/>
        <v>1.698414368083033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3706500</v>
      </c>
      <c r="D15" s="62">
        <v>3500000</v>
      </c>
      <c r="E15" s="63">
        <f t="shared" si="0"/>
        <v>-206500</v>
      </c>
      <c r="F15" s="61">
        <v>3910358</v>
      </c>
      <c r="G15" s="62">
        <v>3706500</v>
      </c>
      <c r="H15" s="63">
        <f t="shared" si="1"/>
        <v>-203858</v>
      </c>
      <c r="I15" s="63">
        <v>3914064</v>
      </c>
      <c r="J15" s="28">
        <f t="shared" si="2"/>
        <v>-5.571293673276676</v>
      </c>
      <c r="K15" s="29">
        <f t="shared" si="3"/>
        <v>-5.21328226213559</v>
      </c>
      <c r="L15" s="30">
        <f t="shared" si="4"/>
        <v>0.39223035170013526</v>
      </c>
      <c r="M15" s="29">
        <f t="shared" si="5"/>
        <v>0.39629765788041427</v>
      </c>
      <c r="N15" s="5"/>
      <c r="O15" s="31"/>
    </row>
    <row r="16" spans="1:15" ht="12.75">
      <c r="A16" s="2"/>
      <c r="B16" s="27" t="s">
        <v>23</v>
      </c>
      <c r="C16" s="61">
        <v>350371271</v>
      </c>
      <c r="D16" s="62">
        <v>281010285</v>
      </c>
      <c r="E16" s="63">
        <f t="shared" si="0"/>
        <v>-69360986</v>
      </c>
      <c r="F16" s="61">
        <v>363668915</v>
      </c>
      <c r="G16" s="62">
        <v>295111076</v>
      </c>
      <c r="H16" s="63">
        <f t="shared" si="1"/>
        <v>-68557839</v>
      </c>
      <c r="I16" s="63">
        <v>314289964</v>
      </c>
      <c r="J16" s="40">
        <f t="shared" si="2"/>
        <v>-19.796425032804702</v>
      </c>
      <c r="K16" s="29">
        <f t="shared" si="3"/>
        <v>-18.851718189881588</v>
      </c>
      <c r="L16" s="30">
        <f t="shared" si="4"/>
        <v>131.74568490580222</v>
      </c>
      <c r="M16" s="29">
        <f t="shared" si="5"/>
        <v>133.27566749915394</v>
      </c>
      <c r="N16" s="5"/>
      <c r="O16" s="31"/>
    </row>
    <row r="17" spans="1:15" ht="16.5">
      <c r="A17" s="2"/>
      <c r="B17" s="32" t="s">
        <v>24</v>
      </c>
      <c r="C17" s="64">
        <v>547479681</v>
      </c>
      <c r="D17" s="65">
        <v>494832047</v>
      </c>
      <c r="E17" s="66">
        <f t="shared" si="0"/>
        <v>-52647634</v>
      </c>
      <c r="F17" s="64">
        <v>571538527</v>
      </c>
      <c r="G17" s="65">
        <v>520097900</v>
      </c>
      <c r="H17" s="66">
        <f t="shared" si="1"/>
        <v>-51440627</v>
      </c>
      <c r="I17" s="66">
        <v>551990795</v>
      </c>
      <c r="J17" s="41">
        <f t="shared" si="2"/>
        <v>-9.616363095674412</v>
      </c>
      <c r="K17" s="34">
        <f t="shared" si="3"/>
        <v>-9.00037785204286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45061363</v>
      </c>
      <c r="D18" s="71">
        <v>122532097</v>
      </c>
      <c r="E18" s="72">
        <f t="shared" si="0"/>
        <v>77470734</v>
      </c>
      <c r="F18" s="73">
        <v>1447541</v>
      </c>
      <c r="G18" s="74">
        <v>22108141</v>
      </c>
      <c r="H18" s="75">
        <f t="shared" si="1"/>
        <v>20660600</v>
      </c>
      <c r="I18" s="75">
        <v>-20221537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78917482</v>
      </c>
      <c r="E21" s="63">
        <f t="shared" si="0"/>
        <v>78917482</v>
      </c>
      <c r="F21" s="61"/>
      <c r="G21" s="62">
        <v>83573612</v>
      </c>
      <c r="H21" s="63">
        <f t="shared" si="1"/>
        <v>83573612</v>
      </c>
      <c r="I21" s="63">
        <v>88254055</v>
      </c>
      <c r="J21" s="28">
        <f t="shared" si="2"/>
        <v>0</v>
      </c>
      <c r="K21" s="29">
        <f t="shared" si="3"/>
        <v>0</v>
      </c>
      <c r="L21" s="30">
        <f>IF($E$25=0,0,($E21/$E$25)*100)</f>
        <v>10.909229929175398</v>
      </c>
      <c r="M21" s="29">
        <f>IF($H$25=0,0,($H21/$H$25)*100)</f>
        <v>11.003110317273054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611077551</v>
      </c>
      <c r="E23" s="63">
        <f t="shared" si="0"/>
        <v>611077551</v>
      </c>
      <c r="F23" s="61"/>
      <c r="G23" s="62">
        <v>640594777</v>
      </c>
      <c r="H23" s="63">
        <f t="shared" si="1"/>
        <v>640594777</v>
      </c>
      <c r="I23" s="63">
        <v>673237780</v>
      </c>
      <c r="J23" s="28">
        <f t="shared" si="2"/>
        <v>0</v>
      </c>
      <c r="K23" s="29">
        <f t="shared" si="3"/>
        <v>0</v>
      </c>
      <c r="L23" s="30">
        <f>IF($E$25=0,0,($E23/$E$25)*100)</f>
        <v>84.472861265599</v>
      </c>
      <c r="M23" s="29">
        <f>IF($H$25=0,0,($H23/$H$25)*100)</f>
        <v>84.33924095562521</v>
      </c>
      <c r="N23" s="5"/>
      <c r="O23" s="31"/>
    </row>
    <row r="24" spans="1:15" ht="12.75">
      <c r="A24" s="6"/>
      <c r="B24" s="27" t="s">
        <v>30</v>
      </c>
      <c r="C24" s="61"/>
      <c r="D24" s="62">
        <v>33406000</v>
      </c>
      <c r="E24" s="63">
        <f t="shared" si="0"/>
        <v>33406000</v>
      </c>
      <c r="F24" s="61"/>
      <c r="G24" s="62">
        <v>35376954</v>
      </c>
      <c r="H24" s="63">
        <f t="shared" si="1"/>
        <v>35376954</v>
      </c>
      <c r="I24" s="63">
        <v>37358063</v>
      </c>
      <c r="J24" s="28">
        <f t="shared" si="2"/>
        <v>0</v>
      </c>
      <c r="K24" s="29">
        <f t="shared" si="3"/>
        <v>0</v>
      </c>
      <c r="L24" s="30">
        <f>IF($E$25=0,0,($E24/$E$25)*100)</f>
        <v>4.617908805225608</v>
      </c>
      <c r="M24" s="29">
        <f>IF($H$25=0,0,($H24/$H$25)*100)</f>
        <v>4.657648727101734</v>
      </c>
      <c r="N24" s="5"/>
      <c r="O24" s="31"/>
    </row>
    <row r="25" spans="1:15" ht="16.5">
      <c r="A25" s="6"/>
      <c r="B25" s="32" t="s">
        <v>31</v>
      </c>
      <c r="C25" s="64"/>
      <c r="D25" s="65">
        <v>723401033</v>
      </c>
      <c r="E25" s="66">
        <f t="shared" si="0"/>
        <v>723401033</v>
      </c>
      <c r="F25" s="64"/>
      <c r="G25" s="65">
        <v>759545343</v>
      </c>
      <c r="H25" s="66">
        <f t="shared" si="1"/>
        <v>759545343</v>
      </c>
      <c r="I25" s="66">
        <v>798849898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723401033</v>
      </c>
      <c r="E31" s="63">
        <f t="shared" si="0"/>
        <v>723401033</v>
      </c>
      <c r="F31" s="61"/>
      <c r="G31" s="62">
        <v>759545343</v>
      </c>
      <c r="H31" s="63">
        <f t="shared" si="1"/>
        <v>759545343</v>
      </c>
      <c r="I31" s="63">
        <v>798849898</v>
      </c>
      <c r="J31" s="28">
        <f t="shared" si="2"/>
        <v>0</v>
      </c>
      <c r="K31" s="29">
        <f t="shared" si="3"/>
        <v>0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/>
      <c r="D32" s="80">
        <v>723401033</v>
      </c>
      <c r="E32" s="81">
        <f t="shared" si="0"/>
        <v>723401033</v>
      </c>
      <c r="F32" s="79"/>
      <c r="G32" s="80">
        <v>759545343</v>
      </c>
      <c r="H32" s="81">
        <f t="shared" si="1"/>
        <v>759545343</v>
      </c>
      <c r="I32" s="81">
        <v>798849898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9570640</v>
      </c>
      <c r="D7" s="62">
        <v>9988000</v>
      </c>
      <c r="E7" s="63">
        <f>($D7-$C7)</f>
        <v>417360</v>
      </c>
      <c r="F7" s="61">
        <v>10087450</v>
      </c>
      <c r="G7" s="62">
        <v>10192690</v>
      </c>
      <c r="H7" s="63">
        <f>($G7-$F7)</f>
        <v>105240</v>
      </c>
      <c r="I7" s="63">
        <v>10763480</v>
      </c>
      <c r="J7" s="28">
        <f>IF($C7=0,0,($E7/$C7)*100)</f>
        <v>4.360836892830573</v>
      </c>
      <c r="K7" s="29">
        <f>IF($F7=0,0,($H7/$F7)*100)</f>
        <v>1.0432765465999831</v>
      </c>
      <c r="L7" s="30">
        <f>IF($E$10=0,0,($E7/$E$10)*100)</f>
        <v>27.15578661079699</v>
      </c>
      <c r="M7" s="29">
        <f>IF($H$10=0,0,($H7/$H$10)*100)</f>
        <v>38.45788415859675</v>
      </c>
      <c r="N7" s="5"/>
      <c r="O7" s="31"/>
    </row>
    <row r="8" spans="1:15" ht="12.75">
      <c r="A8" s="2"/>
      <c r="B8" s="27" t="s">
        <v>16</v>
      </c>
      <c r="C8" s="61">
        <v>112195330</v>
      </c>
      <c r="D8" s="62">
        <v>111599950</v>
      </c>
      <c r="E8" s="63">
        <f>($D8-$C8)</f>
        <v>-595380</v>
      </c>
      <c r="F8" s="61">
        <v>118253900</v>
      </c>
      <c r="G8" s="62">
        <v>118184380</v>
      </c>
      <c r="H8" s="63">
        <f>($G8-$F8)</f>
        <v>-69520</v>
      </c>
      <c r="I8" s="63">
        <v>124802750</v>
      </c>
      <c r="J8" s="28">
        <f>IF($C8=0,0,($E8/$C8)*100)</f>
        <v>-0.5306637985734344</v>
      </c>
      <c r="K8" s="29">
        <f>IF($F8=0,0,($H8/$F8)*100)</f>
        <v>-0.05878875876398156</v>
      </c>
      <c r="L8" s="30">
        <f>IF($E$10=0,0,($E8/$E$10)*100)</f>
        <v>-38.73876804757598</v>
      </c>
      <c r="M8" s="29">
        <f>IF($H$10=0,0,($H8/$H$10)*100)</f>
        <v>-25.404714050794812</v>
      </c>
      <c r="N8" s="5"/>
      <c r="O8" s="31"/>
    </row>
    <row r="9" spans="1:15" ht="12.75">
      <c r="A9" s="2"/>
      <c r="B9" s="27" t="s">
        <v>17</v>
      </c>
      <c r="C9" s="61">
        <v>58565450</v>
      </c>
      <c r="D9" s="62">
        <v>60280380</v>
      </c>
      <c r="E9" s="63">
        <f aca="true" t="shared" si="0" ref="E9:E32">($D9-$C9)</f>
        <v>1714930</v>
      </c>
      <c r="F9" s="61">
        <v>58619360</v>
      </c>
      <c r="G9" s="62">
        <v>58857290</v>
      </c>
      <c r="H9" s="63">
        <f aca="true" t="shared" si="1" ref="H9:H32">($G9-$F9)</f>
        <v>237930</v>
      </c>
      <c r="I9" s="63">
        <v>58901560</v>
      </c>
      <c r="J9" s="28">
        <f aca="true" t="shared" si="2" ref="J9:J32">IF($C9=0,0,($E9/$C9)*100)</f>
        <v>2.9282281618257864</v>
      </c>
      <c r="K9" s="29">
        <f aca="true" t="shared" si="3" ref="K9:K32">IF($F9=0,0,($H9/$F9)*100)</f>
        <v>0.4058897947708744</v>
      </c>
      <c r="L9" s="30">
        <f>IF($E$10=0,0,($E9/$E$10)*100)</f>
        <v>111.58298143677898</v>
      </c>
      <c r="M9" s="29">
        <f>IF($H$10=0,0,($H9/$H$10)*100)</f>
        <v>86.94682989219807</v>
      </c>
      <c r="N9" s="5"/>
      <c r="O9" s="31"/>
    </row>
    <row r="10" spans="1:15" ht="16.5">
      <c r="A10" s="6"/>
      <c r="B10" s="32" t="s">
        <v>18</v>
      </c>
      <c r="C10" s="64">
        <v>180331420</v>
      </c>
      <c r="D10" s="65">
        <v>181868330</v>
      </c>
      <c r="E10" s="66">
        <f t="shared" si="0"/>
        <v>1536910</v>
      </c>
      <c r="F10" s="64">
        <v>186960710</v>
      </c>
      <c r="G10" s="65">
        <v>187234360</v>
      </c>
      <c r="H10" s="66">
        <f t="shared" si="1"/>
        <v>273650</v>
      </c>
      <c r="I10" s="66">
        <v>194467790</v>
      </c>
      <c r="J10" s="33">
        <f t="shared" si="2"/>
        <v>0.8522696710312602</v>
      </c>
      <c r="K10" s="34">
        <f t="shared" si="3"/>
        <v>0.1463676512567801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63338350</v>
      </c>
      <c r="D12" s="62">
        <v>69727220</v>
      </c>
      <c r="E12" s="63">
        <f t="shared" si="0"/>
        <v>6388870</v>
      </c>
      <c r="F12" s="61">
        <v>66759680</v>
      </c>
      <c r="G12" s="62">
        <v>71533900</v>
      </c>
      <c r="H12" s="63">
        <f t="shared" si="1"/>
        <v>4774220</v>
      </c>
      <c r="I12" s="63">
        <v>75540940</v>
      </c>
      <c r="J12" s="28">
        <f t="shared" si="2"/>
        <v>10.086890485779943</v>
      </c>
      <c r="K12" s="29">
        <f t="shared" si="3"/>
        <v>7.151352433085359</v>
      </c>
      <c r="L12" s="30">
        <f aca="true" t="shared" si="4" ref="L12:L17">IF($E$17=0,0,($E12/$E$17)*100)</f>
        <v>39.59548444874143</v>
      </c>
      <c r="M12" s="29">
        <f aca="true" t="shared" si="5" ref="M12:M17">IF($H$17=0,0,($H12/$H$17)*100)</f>
        <v>25.20671563816144</v>
      </c>
      <c r="N12" s="5"/>
      <c r="O12" s="31"/>
    </row>
    <row r="13" spans="1:15" ht="12.75">
      <c r="A13" s="2"/>
      <c r="B13" s="27" t="s">
        <v>21</v>
      </c>
      <c r="C13" s="61">
        <v>6607220</v>
      </c>
      <c r="D13" s="62">
        <v>6335000</v>
      </c>
      <c r="E13" s="63">
        <f t="shared" si="0"/>
        <v>-272220</v>
      </c>
      <c r="F13" s="61">
        <v>6953910</v>
      </c>
      <c r="G13" s="62">
        <v>6708770</v>
      </c>
      <c r="H13" s="63">
        <f t="shared" si="1"/>
        <v>-245140</v>
      </c>
      <c r="I13" s="63">
        <v>7084500</v>
      </c>
      <c r="J13" s="28">
        <f t="shared" si="2"/>
        <v>-4.120038382254564</v>
      </c>
      <c r="K13" s="29">
        <f t="shared" si="3"/>
        <v>-3.525210996403462</v>
      </c>
      <c r="L13" s="30">
        <f t="shared" si="4"/>
        <v>-1.6871031616915655</v>
      </c>
      <c r="M13" s="29">
        <f t="shared" si="5"/>
        <v>-1.2942793318152277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64155590</v>
      </c>
      <c r="D15" s="62">
        <v>59932210</v>
      </c>
      <c r="E15" s="63">
        <f t="shared" si="0"/>
        <v>-4223380</v>
      </c>
      <c r="F15" s="61">
        <v>66566000</v>
      </c>
      <c r="G15" s="62">
        <v>64475430</v>
      </c>
      <c r="H15" s="63">
        <f t="shared" si="1"/>
        <v>-2090570</v>
      </c>
      <c r="I15" s="63">
        <v>68086070</v>
      </c>
      <c r="J15" s="28">
        <f t="shared" si="2"/>
        <v>-6.583027293490715</v>
      </c>
      <c r="K15" s="29">
        <f t="shared" si="3"/>
        <v>-3.1405973019259084</v>
      </c>
      <c r="L15" s="30">
        <f t="shared" si="4"/>
        <v>-26.174703368690484</v>
      </c>
      <c r="M15" s="29">
        <f t="shared" si="5"/>
        <v>-11.037699040193196</v>
      </c>
      <c r="N15" s="5"/>
      <c r="O15" s="31"/>
    </row>
    <row r="16" spans="1:15" ht="12.75">
      <c r="A16" s="2"/>
      <c r="B16" s="27" t="s">
        <v>23</v>
      </c>
      <c r="C16" s="61">
        <v>72100270</v>
      </c>
      <c r="D16" s="62">
        <v>86342350</v>
      </c>
      <c r="E16" s="63">
        <f t="shared" si="0"/>
        <v>14242080</v>
      </c>
      <c r="F16" s="61">
        <v>73849620</v>
      </c>
      <c r="G16" s="62">
        <v>90351380</v>
      </c>
      <c r="H16" s="63">
        <f t="shared" si="1"/>
        <v>16501760</v>
      </c>
      <c r="I16" s="63">
        <v>95305550</v>
      </c>
      <c r="J16" s="40">
        <f t="shared" si="2"/>
        <v>19.753157651143333</v>
      </c>
      <c r="K16" s="29">
        <f t="shared" si="3"/>
        <v>22.3450845109291</v>
      </c>
      <c r="L16" s="30">
        <f t="shared" si="4"/>
        <v>88.26632208164062</v>
      </c>
      <c r="M16" s="29">
        <f t="shared" si="5"/>
        <v>87.12526273384698</v>
      </c>
      <c r="N16" s="5"/>
      <c r="O16" s="31"/>
    </row>
    <row r="17" spans="1:15" ht="16.5">
      <c r="A17" s="2"/>
      <c r="B17" s="32" t="s">
        <v>24</v>
      </c>
      <c r="C17" s="64">
        <v>206201430</v>
      </c>
      <c r="D17" s="65">
        <v>222336780</v>
      </c>
      <c r="E17" s="66">
        <f t="shared" si="0"/>
        <v>16135350</v>
      </c>
      <c r="F17" s="64">
        <v>214129210</v>
      </c>
      <c r="G17" s="65">
        <v>233069480</v>
      </c>
      <c r="H17" s="66">
        <f t="shared" si="1"/>
        <v>18940270</v>
      </c>
      <c r="I17" s="66">
        <v>246017060</v>
      </c>
      <c r="J17" s="41">
        <f t="shared" si="2"/>
        <v>7.8250427264253215</v>
      </c>
      <c r="K17" s="34">
        <f t="shared" si="3"/>
        <v>8.845252826552716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-25870010</v>
      </c>
      <c r="D18" s="71">
        <v>-40468450</v>
      </c>
      <c r="E18" s="72">
        <f t="shared" si="0"/>
        <v>-14598440</v>
      </c>
      <c r="F18" s="73">
        <v>-27168500</v>
      </c>
      <c r="G18" s="74">
        <v>-45835120</v>
      </c>
      <c r="H18" s="75">
        <f t="shared" si="1"/>
        <v>-18666620</v>
      </c>
      <c r="I18" s="75">
        <v>-51549270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3300000</v>
      </c>
      <c r="E21" s="63">
        <f t="shared" si="0"/>
        <v>3300000</v>
      </c>
      <c r="F21" s="61"/>
      <c r="G21" s="62">
        <v>5300000</v>
      </c>
      <c r="H21" s="63">
        <f t="shared" si="1"/>
        <v>5300000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33.17699929121865</v>
      </c>
      <c r="M21" s="29">
        <f>IF($H$25=0,0,($H21/$H$25)*100)</f>
        <v>53.7568971113275</v>
      </c>
      <c r="N21" s="5"/>
      <c r="O21" s="31"/>
    </row>
    <row r="22" spans="1:15" ht="12.75">
      <c r="A22" s="6"/>
      <c r="B22" s="27" t="s">
        <v>28</v>
      </c>
      <c r="C22" s="61">
        <v>1975000</v>
      </c>
      <c r="D22" s="62">
        <v>0</v>
      </c>
      <c r="E22" s="63">
        <f t="shared" si="0"/>
        <v>-1975000</v>
      </c>
      <c r="F22" s="61">
        <v>2350000</v>
      </c>
      <c r="G22" s="62">
        <v>0</v>
      </c>
      <c r="H22" s="63">
        <f t="shared" si="1"/>
        <v>-2350000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-19.85593139398692</v>
      </c>
      <c r="M22" s="29">
        <f>IF($H$25=0,0,($H22/$H$25)*100)</f>
        <v>-23.835605322947096</v>
      </c>
      <c r="N22" s="5"/>
      <c r="O22" s="31"/>
    </row>
    <row r="23" spans="1:15" ht="12.75">
      <c r="A23" s="6"/>
      <c r="B23" s="27" t="s">
        <v>29</v>
      </c>
      <c r="C23" s="61">
        <v>13421250</v>
      </c>
      <c r="D23" s="62">
        <v>16162900</v>
      </c>
      <c r="E23" s="63">
        <f t="shared" si="0"/>
        <v>2741650</v>
      </c>
      <c r="F23" s="61">
        <v>13837350</v>
      </c>
      <c r="G23" s="62">
        <v>13650550</v>
      </c>
      <c r="H23" s="63">
        <f t="shared" si="1"/>
        <v>-186800</v>
      </c>
      <c r="I23" s="63">
        <v>14202500</v>
      </c>
      <c r="J23" s="28">
        <f t="shared" si="2"/>
        <v>20.42767998509826</v>
      </c>
      <c r="K23" s="29">
        <f t="shared" si="3"/>
        <v>-1.3499694666970192</v>
      </c>
      <c r="L23" s="30">
        <f>IF($E$25=0,0,($E23/$E$25)*100)</f>
        <v>27.563551547505945</v>
      </c>
      <c r="M23" s="29">
        <f>IF($H$25=0,0,($H23/$H$25)*100)</f>
        <v>-1.894677052904901</v>
      </c>
      <c r="N23" s="5"/>
      <c r="O23" s="31"/>
    </row>
    <row r="24" spans="1:15" ht="12.75">
      <c r="A24" s="6"/>
      <c r="B24" s="27" t="s">
        <v>30</v>
      </c>
      <c r="C24" s="61"/>
      <c r="D24" s="62">
        <v>5880000</v>
      </c>
      <c r="E24" s="63">
        <f t="shared" si="0"/>
        <v>5880000</v>
      </c>
      <c r="F24" s="61"/>
      <c r="G24" s="62">
        <v>7096000</v>
      </c>
      <c r="H24" s="63">
        <f t="shared" si="1"/>
        <v>7096000</v>
      </c>
      <c r="I24" s="63">
        <v>4880000</v>
      </c>
      <c r="J24" s="28">
        <f t="shared" si="2"/>
        <v>0</v>
      </c>
      <c r="K24" s="29">
        <f t="shared" si="3"/>
        <v>0</v>
      </c>
      <c r="L24" s="30">
        <f>IF($E$25=0,0,($E24/$E$25)*100)</f>
        <v>59.11538055526232</v>
      </c>
      <c r="M24" s="29">
        <f>IF($H$25=0,0,($H24/$H$25)*100)</f>
        <v>71.97338526452451</v>
      </c>
      <c r="N24" s="5"/>
      <c r="O24" s="31"/>
    </row>
    <row r="25" spans="1:15" ht="16.5">
      <c r="A25" s="6"/>
      <c r="B25" s="32" t="s">
        <v>31</v>
      </c>
      <c r="C25" s="64">
        <v>15396250</v>
      </c>
      <c r="D25" s="65">
        <v>25342900</v>
      </c>
      <c r="E25" s="66">
        <f t="shared" si="0"/>
        <v>9946650</v>
      </c>
      <c r="F25" s="64">
        <v>16187350</v>
      </c>
      <c r="G25" s="65">
        <v>26046550</v>
      </c>
      <c r="H25" s="66">
        <f t="shared" si="1"/>
        <v>9859200</v>
      </c>
      <c r="I25" s="66">
        <v>19082500</v>
      </c>
      <c r="J25" s="41">
        <f t="shared" si="2"/>
        <v>64.60436794674028</v>
      </c>
      <c r="K25" s="34">
        <f t="shared" si="3"/>
        <v>60.906819213768784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9021250</v>
      </c>
      <c r="D27" s="62">
        <v>7512900</v>
      </c>
      <c r="E27" s="63">
        <f t="shared" si="0"/>
        <v>-1508350</v>
      </c>
      <c r="F27" s="61">
        <v>7837350</v>
      </c>
      <c r="G27" s="62">
        <v>6610550</v>
      </c>
      <c r="H27" s="63">
        <f t="shared" si="1"/>
        <v>-1226800</v>
      </c>
      <c r="I27" s="63">
        <v>12552500</v>
      </c>
      <c r="J27" s="28">
        <f t="shared" si="2"/>
        <v>-16.71996674518498</v>
      </c>
      <c r="K27" s="29">
        <f t="shared" si="3"/>
        <v>-15.65325014194849</v>
      </c>
      <c r="L27" s="30">
        <f aca="true" t="shared" si="6" ref="L27:L32">IF($E$32=0,0,($E27/$E$32)*100)</f>
        <v>-15.164402085124138</v>
      </c>
      <c r="M27" s="29">
        <f aca="true" t="shared" si="7" ref="M27:M32">IF($H$32=0,0,($H27/$H$32)*100)</f>
        <v>-12.443200259655956</v>
      </c>
      <c r="N27" s="5"/>
      <c r="O27" s="31"/>
    </row>
    <row r="28" spans="1:15" ht="12.75">
      <c r="A28" s="6"/>
      <c r="B28" s="27" t="s">
        <v>34</v>
      </c>
      <c r="C28" s="61">
        <v>300000</v>
      </c>
      <c r="D28" s="62">
        <v>350000</v>
      </c>
      <c r="E28" s="63">
        <f t="shared" si="0"/>
        <v>50000</v>
      </c>
      <c r="F28" s="61">
        <v>250000</v>
      </c>
      <c r="G28" s="62">
        <v>740000</v>
      </c>
      <c r="H28" s="63">
        <f t="shared" si="1"/>
        <v>490000</v>
      </c>
      <c r="I28" s="63">
        <v>150000</v>
      </c>
      <c r="J28" s="28">
        <f t="shared" si="2"/>
        <v>16.666666666666664</v>
      </c>
      <c r="K28" s="29">
        <f t="shared" si="3"/>
        <v>196</v>
      </c>
      <c r="L28" s="30">
        <f t="shared" si="6"/>
        <v>0.5026818074427069</v>
      </c>
      <c r="M28" s="29">
        <f t="shared" si="7"/>
        <v>4.969977280103862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2000000</v>
      </c>
      <c r="D30" s="62">
        <v>1450000</v>
      </c>
      <c r="E30" s="63">
        <f t="shared" si="0"/>
        <v>-550000</v>
      </c>
      <c r="F30" s="61">
        <v>3000000</v>
      </c>
      <c r="G30" s="62">
        <v>2000000</v>
      </c>
      <c r="H30" s="63">
        <f t="shared" si="1"/>
        <v>-1000000</v>
      </c>
      <c r="I30" s="63">
        <v>2000000</v>
      </c>
      <c r="J30" s="28">
        <f t="shared" si="2"/>
        <v>-27.500000000000004</v>
      </c>
      <c r="K30" s="29">
        <f t="shared" si="3"/>
        <v>-33.33333333333333</v>
      </c>
      <c r="L30" s="30">
        <f t="shared" si="6"/>
        <v>-5.529499881869775</v>
      </c>
      <c r="M30" s="29">
        <f t="shared" si="7"/>
        <v>-10.142810775722168</v>
      </c>
      <c r="N30" s="5"/>
      <c r="O30" s="31"/>
    </row>
    <row r="31" spans="1:15" ht="12.75">
      <c r="A31" s="6"/>
      <c r="B31" s="27" t="s">
        <v>30</v>
      </c>
      <c r="C31" s="61">
        <v>4075000</v>
      </c>
      <c r="D31" s="62">
        <v>16030000</v>
      </c>
      <c r="E31" s="63">
        <f t="shared" si="0"/>
        <v>11955000</v>
      </c>
      <c r="F31" s="61">
        <v>5100000</v>
      </c>
      <c r="G31" s="62">
        <v>16696000</v>
      </c>
      <c r="H31" s="63">
        <f t="shared" si="1"/>
        <v>11596000</v>
      </c>
      <c r="I31" s="63">
        <v>4380000</v>
      </c>
      <c r="J31" s="28">
        <f t="shared" si="2"/>
        <v>293.37423312883436</v>
      </c>
      <c r="K31" s="29">
        <f t="shared" si="3"/>
        <v>227.37254901960787</v>
      </c>
      <c r="L31" s="30">
        <f t="shared" si="6"/>
        <v>120.19122015955122</v>
      </c>
      <c r="M31" s="29">
        <f t="shared" si="7"/>
        <v>117.61603375527426</v>
      </c>
      <c r="N31" s="5"/>
      <c r="O31" s="31"/>
    </row>
    <row r="32" spans="1:15" ht="17.25" thickBot="1">
      <c r="A32" s="6"/>
      <c r="B32" s="55" t="s">
        <v>37</v>
      </c>
      <c r="C32" s="79">
        <v>15396250</v>
      </c>
      <c r="D32" s="80">
        <v>25342900</v>
      </c>
      <c r="E32" s="81">
        <f t="shared" si="0"/>
        <v>9946650</v>
      </c>
      <c r="F32" s="79">
        <v>16187350</v>
      </c>
      <c r="G32" s="80">
        <v>26046550</v>
      </c>
      <c r="H32" s="81">
        <f t="shared" si="1"/>
        <v>9859200</v>
      </c>
      <c r="I32" s="81">
        <v>19082500</v>
      </c>
      <c r="J32" s="56">
        <f t="shared" si="2"/>
        <v>64.60436794674028</v>
      </c>
      <c r="K32" s="57">
        <f t="shared" si="3"/>
        <v>60.906819213768784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1974718</v>
      </c>
      <c r="D7" s="62">
        <v>2045325</v>
      </c>
      <c r="E7" s="63">
        <f>($D7-$C7)</f>
        <v>70607</v>
      </c>
      <c r="F7" s="61">
        <v>2081352</v>
      </c>
      <c r="G7" s="62">
        <v>2168579</v>
      </c>
      <c r="H7" s="63">
        <f>($G7-$F7)</f>
        <v>87227</v>
      </c>
      <c r="I7" s="63">
        <v>2300955</v>
      </c>
      <c r="J7" s="28">
        <f>IF($C7=0,0,($E7/$C7)*100)</f>
        <v>3.575548508698457</v>
      </c>
      <c r="K7" s="29">
        <f>IF($F7=0,0,($H7/$F7)*100)</f>
        <v>4.190881696128286</v>
      </c>
      <c r="L7" s="30">
        <f>IF($E$10=0,0,($E7/$E$10)*100)</f>
        <v>3.800198279638877</v>
      </c>
      <c r="M7" s="29">
        <f>IF($H$10=0,0,($H7/$H$10)*100)</f>
        <v>2.6961398715093554</v>
      </c>
      <c r="N7" s="5"/>
      <c r="O7" s="31"/>
    </row>
    <row r="8" spans="1:15" ht="12.75">
      <c r="A8" s="2"/>
      <c r="B8" s="27" t="s">
        <v>16</v>
      </c>
      <c r="C8" s="61">
        <v>15216602</v>
      </c>
      <c r="D8" s="62">
        <v>16489125</v>
      </c>
      <c r="E8" s="63">
        <f>($D8-$C8)</f>
        <v>1272523</v>
      </c>
      <c r="F8" s="61">
        <v>16228277</v>
      </c>
      <c r="G8" s="62">
        <v>17983123</v>
      </c>
      <c r="H8" s="63">
        <f>($G8-$F8)</f>
        <v>1754846</v>
      </c>
      <c r="I8" s="63">
        <v>19692466</v>
      </c>
      <c r="J8" s="28">
        <f>IF($C8=0,0,($E8/$C8)*100)</f>
        <v>8.3627277627423</v>
      </c>
      <c r="K8" s="29">
        <f>IF($F8=0,0,($H8/$F8)*100)</f>
        <v>10.813507804925933</v>
      </c>
      <c r="L8" s="30">
        <f>IF($E$10=0,0,($E8/$E$10)*100)</f>
        <v>68.48952250344729</v>
      </c>
      <c r="M8" s="29">
        <f>IF($H$10=0,0,($H8/$H$10)*100)</f>
        <v>54.24135037269087</v>
      </c>
      <c r="N8" s="5"/>
      <c r="O8" s="31"/>
    </row>
    <row r="9" spans="1:15" ht="12.75">
      <c r="A9" s="2"/>
      <c r="B9" s="27" t="s">
        <v>17</v>
      </c>
      <c r="C9" s="61">
        <v>29641866</v>
      </c>
      <c r="D9" s="62">
        <v>30156718</v>
      </c>
      <c r="E9" s="63">
        <f aca="true" t="shared" si="0" ref="E9:E32">($D9-$C9)</f>
        <v>514852</v>
      </c>
      <c r="F9" s="61">
        <v>30520308</v>
      </c>
      <c r="G9" s="62">
        <v>31913490</v>
      </c>
      <c r="H9" s="63">
        <f aca="true" t="shared" si="1" ref="H9:H32">($G9-$F9)</f>
        <v>1393182</v>
      </c>
      <c r="I9" s="63">
        <v>33942731</v>
      </c>
      <c r="J9" s="28">
        <f aca="true" t="shared" si="2" ref="J9:J32">IF($C9=0,0,($E9/$C9)*100)</f>
        <v>1.7369081959954884</v>
      </c>
      <c r="K9" s="29">
        <f aca="true" t="shared" si="3" ref="K9:K32">IF($F9=0,0,($H9/$F9)*100)</f>
        <v>4.564770447270716</v>
      </c>
      <c r="L9" s="30">
        <f>IF($E$10=0,0,($E9/$E$10)*100)</f>
        <v>27.710279216913836</v>
      </c>
      <c r="M9" s="29">
        <f>IF($H$10=0,0,($H9/$H$10)*100)</f>
        <v>43.06250975579978</v>
      </c>
      <c r="N9" s="5"/>
      <c r="O9" s="31"/>
    </row>
    <row r="10" spans="1:15" ht="16.5">
      <c r="A10" s="6"/>
      <c r="B10" s="32" t="s">
        <v>18</v>
      </c>
      <c r="C10" s="64">
        <v>46833186</v>
      </c>
      <c r="D10" s="65">
        <v>48691168</v>
      </c>
      <c r="E10" s="66">
        <f t="shared" si="0"/>
        <v>1857982</v>
      </c>
      <c r="F10" s="64">
        <v>48829937</v>
      </c>
      <c r="G10" s="65">
        <v>52065192</v>
      </c>
      <c r="H10" s="66">
        <f t="shared" si="1"/>
        <v>3235255</v>
      </c>
      <c r="I10" s="66">
        <v>55936152</v>
      </c>
      <c r="J10" s="33">
        <f t="shared" si="2"/>
        <v>3.9672338328637307</v>
      </c>
      <c r="K10" s="34">
        <f t="shared" si="3"/>
        <v>6.625556367193347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22406915</v>
      </c>
      <c r="D12" s="62">
        <v>22294794</v>
      </c>
      <c r="E12" s="63">
        <f t="shared" si="0"/>
        <v>-112121</v>
      </c>
      <c r="F12" s="61">
        <v>23840958</v>
      </c>
      <c r="G12" s="62">
        <v>23628921</v>
      </c>
      <c r="H12" s="63">
        <f t="shared" si="1"/>
        <v>-212037</v>
      </c>
      <c r="I12" s="63">
        <v>25046654</v>
      </c>
      <c r="J12" s="28">
        <f t="shared" si="2"/>
        <v>-0.5003857068230946</v>
      </c>
      <c r="K12" s="29">
        <f t="shared" si="3"/>
        <v>-0.8893812069129101</v>
      </c>
      <c r="L12" s="30">
        <f aca="true" t="shared" si="4" ref="L12:L17">IF($E$17=0,0,($E12/$E$17)*100)</f>
        <v>-1.7518703689988584</v>
      </c>
      <c r="M12" s="29">
        <f aca="true" t="shared" si="5" ref="M12:M17">IF($H$17=0,0,($H12/$H$17)*100)</f>
        <v>-3.792508027266952</v>
      </c>
      <c r="N12" s="5"/>
      <c r="O12" s="31"/>
    </row>
    <row r="13" spans="1:15" ht="12.75">
      <c r="A13" s="2"/>
      <c r="B13" s="27" t="s">
        <v>21</v>
      </c>
      <c r="C13" s="61">
        <v>672256</v>
      </c>
      <c r="D13" s="62">
        <v>668458</v>
      </c>
      <c r="E13" s="63">
        <f t="shared" si="0"/>
        <v>-3798</v>
      </c>
      <c r="F13" s="61">
        <v>700961</v>
      </c>
      <c r="G13" s="62">
        <v>708224</v>
      </c>
      <c r="H13" s="63">
        <f t="shared" si="1"/>
        <v>7263</v>
      </c>
      <c r="I13" s="63">
        <v>749277</v>
      </c>
      <c r="J13" s="28">
        <f t="shared" si="2"/>
        <v>-0.5649633472962681</v>
      </c>
      <c r="K13" s="29">
        <f t="shared" si="3"/>
        <v>1.0361489440924674</v>
      </c>
      <c r="L13" s="30">
        <f t="shared" si="4"/>
        <v>-0.05934306384582428</v>
      </c>
      <c r="M13" s="29">
        <f t="shared" si="5"/>
        <v>0.1299065059496214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6922009</v>
      </c>
      <c r="D15" s="62">
        <v>6320048</v>
      </c>
      <c r="E15" s="63">
        <f t="shared" si="0"/>
        <v>-601961</v>
      </c>
      <c r="F15" s="61">
        <v>7475770</v>
      </c>
      <c r="G15" s="62">
        <v>7091093</v>
      </c>
      <c r="H15" s="63">
        <f t="shared" si="1"/>
        <v>-384677</v>
      </c>
      <c r="I15" s="63">
        <v>7956207</v>
      </c>
      <c r="J15" s="28">
        <f t="shared" si="2"/>
        <v>-8.696333680005328</v>
      </c>
      <c r="K15" s="29">
        <f t="shared" si="3"/>
        <v>-5.145650548371606</v>
      </c>
      <c r="L15" s="30">
        <f t="shared" si="4"/>
        <v>-9.405531873537711</v>
      </c>
      <c r="M15" s="29">
        <f t="shared" si="5"/>
        <v>-6.880358665728006</v>
      </c>
      <c r="N15" s="5"/>
      <c r="O15" s="31"/>
    </row>
    <row r="16" spans="1:15" ht="12.75">
      <c r="A16" s="2"/>
      <c r="B16" s="27" t="s">
        <v>23</v>
      </c>
      <c r="C16" s="61">
        <v>16963616</v>
      </c>
      <c r="D16" s="62">
        <v>24081570</v>
      </c>
      <c r="E16" s="63">
        <f t="shared" si="0"/>
        <v>7117954</v>
      </c>
      <c r="F16" s="61">
        <v>17884702</v>
      </c>
      <c r="G16" s="62">
        <v>24065097</v>
      </c>
      <c r="H16" s="63">
        <f t="shared" si="1"/>
        <v>6180395</v>
      </c>
      <c r="I16" s="63">
        <v>24263980</v>
      </c>
      <c r="J16" s="40">
        <f t="shared" si="2"/>
        <v>41.96012218149715</v>
      </c>
      <c r="K16" s="29">
        <f t="shared" si="3"/>
        <v>34.55687995248677</v>
      </c>
      <c r="L16" s="30">
        <f t="shared" si="4"/>
        <v>111.21674530638239</v>
      </c>
      <c r="M16" s="29">
        <f t="shared" si="5"/>
        <v>110.54296018704535</v>
      </c>
      <c r="N16" s="5"/>
      <c r="O16" s="31"/>
    </row>
    <row r="17" spans="1:15" ht="16.5">
      <c r="A17" s="2"/>
      <c r="B17" s="32" t="s">
        <v>24</v>
      </c>
      <c r="C17" s="64">
        <v>46964796</v>
      </c>
      <c r="D17" s="65">
        <v>53364870</v>
      </c>
      <c r="E17" s="66">
        <f t="shared" si="0"/>
        <v>6400074</v>
      </c>
      <c r="F17" s="64">
        <v>49902391</v>
      </c>
      <c r="G17" s="65">
        <v>55493335</v>
      </c>
      <c r="H17" s="66">
        <f t="shared" si="1"/>
        <v>5590944</v>
      </c>
      <c r="I17" s="66">
        <v>58016118</v>
      </c>
      <c r="J17" s="41">
        <f t="shared" si="2"/>
        <v>13.627385925406765</v>
      </c>
      <c r="K17" s="34">
        <f t="shared" si="3"/>
        <v>11.203759755719922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-131610</v>
      </c>
      <c r="D18" s="71">
        <v>-4673702</v>
      </c>
      <c r="E18" s="72">
        <f t="shared" si="0"/>
        <v>-4542092</v>
      </c>
      <c r="F18" s="73">
        <v>-1072454</v>
      </c>
      <c r="G18" s="74">
        <v>-3428143</v>
      </c>
      <c r="H18" s="75">
        <f t="shared" si="1"/>
        <v>-2355689</v>
      </c>
      <c r="I18" s="75">
        <v>-2079966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22075800</v>
      </c>
      <c r="D23" s="62">
        <v>16072749</v>
      </c>
      <c r="E23" s="63">
        <f t="shared" si="0"/>
        <v>-6003051</v>
      </c>
      <c r="F23" s="61">
        <v>11200000</v>
      </c>
      <c r="G23" s="62">
        <v>7395686</v>
      </c>
      <c r="H23" s="63">
        <f t="shared" si="1"/>
        <v>-3804314</v>
      </c>
      <c r="I23" s="63">
        <v>7511612</v>
      </c>
      <c r="J23" s="28">
        <f t="shared" si="2"/>
        <v>-27.19290354143451</v>
      </c>
      <c r="K23" s="29">
        <f t="shared" si="3"/>
        <v>-33.96708928571429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22075800</v>
      </c>
      <c r="D25" s="65">
        <v>16072749</v>
      </c>
      <c r="E25" s="66">
        <f t="shared" si="0"/>
        <v>-6003051</v>
      </c>
      <c r="F25" s="64">
        <v>11200000</v>
      </c>
      <c r="G25" s="65">
        <v>7395686</v>
      </c>
      <c r="H25" s="66">
        <f t="shared" si="1"/>
        <v>-3804314</v>
      </c>
      <c r="I25" s="66">
        <v>7511612</v>
      </c>
      <c r="J25" s="41">
        <f t="shared" si="2"/>
        <v>-27.19290354143451</v>
      </c>
      <c r="K25" s="34">
        <f t="shared" si="3"/>
        <v>-33.96708928571429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6798100</v>
      </c>
      <c r="D27" s="62">
        <v>10614000</v>
      </c>
      <c r="E27" s="63">
        <f t="shared" si="0"/>
        <v>3815900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56.131860372751206</v>
      </c>
      <c r="K27" s="29">
        <f t="shared" si="3"/>
        <v>0</v>
      </c>
      <c r="L27" s="30">
        <f aca="true" t="shared" si="6" ref="L27:L32">IF($E$32=0,0,($E27/$E$32)*100)</f>
        <v>-63.56601001723957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15000000</v>
      </c>
      <c r="D28" s="62">
        <v>0</v>
      </c>
      <c r="E28" s="63">
        <f t="shared" si="0"/>
        <v>-15000000</v>
      </c>
      <c r="F28" s="61">
        <v>4000000</v>
      </c>
      <c r="G28" s="62">
        <v>0</v>
      </c>
      <c r="H28" s="63">
        <f t="shared" si="1"/>
        <v>-4000000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249.87293961020822</v>
      </c>
      <c r="M28" s="29">
        <f t="shared" si="7"/>
        <v>105.14379202137363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277700</v>
      </c>
      <c r="D30" s="62">
        <v>2000000</v>
      </c>
      <c r="E30" s="63">
        <f t="shared" si="0"/>
        <v>1722300</v>
      </c>
      <c r="F30" s="61">
        <v>7200000</v>
      </c>
      <c r="G30" s="62">
        <v>5965500</v>
      </c>
      <c r="H30" s="63">
        <f t="shared" si="1"/>
        <v>-1234500</v>
      </c>
      <c r="I30" s="63">
        <v>6103500</v>
      </c>
      <c r="J30" s="28">
        <f t="shared" si="2"/>
        <v>620.2016564638099</v>
      </c>
      <c r="K30" s="29">
        <f t="shared" si="3"/>
        <v>-17.145833333333332</v>
      </c>
      <c r="L30" s="30">
        <f t="shared" si="6"/>
        <v>-28.69041092604411</v>
      </c>
      <c r="M30" s="29">
        <f t="shared" si="7"/>
        <v>32.45000281259644</v>
      </c>
      <c r="N30" s="5"/>
      <c r="O30" s="31"/>
    </row>
    <row r="31" spans="1:15" ht="12.75">
      <c r="A31" s="6"/>
      <c r="B31" s="27" t="s">
        <v>30</v>
      </c>
      <c r="C31" s="61"/>
      <c r="D31" s="62">
        <v>3458749</v>
      </c>
      <c r="E31" s="63">
        <f t="shared" si="0"/>
        <v>3458749</v>
      </c>
      <c r="F31" s="61"/>
      <c r="G31" s="62">
        <v>1430186</v>
      </c>
      <c r="H31" s="63">
        <f t="shared" si="1"/>
        <v>1430186</v>
      </c>
      <c r="I31" s="63">
        <v>1408112</v>
      </c>
      <c r="J31" s="28">
        <f t="shared" si="2"/>
        <v>0</v>
      </c>
      <c r="K31" s="29">
        <f t="shared" si="3"/>
        <v>0</v>
      </c>
      <c r="L31" s="30">
        <f t="shared" si="6"/>
        <v>-57.616518666924534</v>
      </c>
      <c r="M31" s="29">
        <f t="shared" si="7"/>
        <v>-37.593794833970065</v>
      </c>
      <c r="N31" s="5"/>
      <c r="O31" s="31"/>
    </row>
    <row r="32" spans="1:15" ht="17.25" thickBot="1">
      <c r="A32" s="6"/>
      <c r="B32" s="55" t="s">
        <v>37</v>
      </c>
      <c r="C32" s="79">
        <v>22075800</v>
      </c>
      <c r="D32" s="80">
        <v>16072749</v>
      </c>
      <c r="E32" s="81">
        <f t="shared" si="0"/>
        <v>-6003051</v>
      </c>
      <c r="F32" s="79">
        <v>11200000</v>
      </c>
      <c r="G32" s="80">
        <v>7395686</v>
      </c>
      <c r="H32" s="81">
        <f t="shared" si="1"/>
        <v>-3804314</v>
      </c>
      <c r="I32" s="81">
        <v>7511612</v>
      </c>
      <c r="J32" s="56">
        <f t="shared" si="2"/>
        <v>-27.19290354143451</v>
      </c>
      <c r="K32" s="57">
        <f t="shared" si="3"/>
        <v>-33.96708928571429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48634976</v>
      </c>
      <c r="D7" s="62">
        <v>52694527</v>
      </c>
      <c r="E7" s="63">
        <f>($D7-$C7)</f>
        <v>4059551</v>
      </c>
      <c r="F7" s="61">
        <v>51309920</v>
      </c>
      <c r="G7" s="62">
        <v>55815605</v>
      </c>
      <c r="H7" s="63">
        <f>($G7-$F7)</f>
        <v>4505685</v>
      </c>
      <c r="I7" s="63">
        <v>58949798</v>
      </c>
      <c r="J7" s="28">
        <f>IF($C7=0,0,($E7/$C7)*100)</f>
        <v>8.346978520149777</v>
      </c>
      <c r="K7" s="29">
        <f>IF($F7=0,0,($H7/$F7)*100)</f>
        <v>8.781313632919327</v>
      </c>
      <c r="L7" s="30">
        <f>IF($E$10=0,0,($E7/$E$10)*100)</f>
        <v>17.583234965331858</v>
      </c>
      <c r="M7" s="29">
        <f>IF($H$10=0,0,($H7/$H$10)*100)</f>
        <v>20.32420776058304</v>
      </c>
      <c r="N7" s="5"/>
      <c r="O7" s="31"/>
    </row>
    <row r="8" spans="1:15" ht="12.75">
      <c r="A8" s="2"/>
      <c r="B8" s="27" t="s">
        <v>16</v>
      </c>
      <c r="C8" s="61">
        <v>243785674</v>
      </c>
      <c r="D8" s="62">
        <v>260555613</v>
      </c>
      <c r="E8" s="63">
        <f>($D8-$C8)</f>
        <v>16769939</v>
      </c>
      <c r="F8" s="61">
        <v>257193388</v>
      </c>
      <c r="G8" s="62">
        <v>275928413</v>
      </c>
      <c r="H8" s="63">
        <f>($G8-$F8)</f>
        <v>18735025</v>
      </c>
      <c r="I8" s="63">
        <v>291379613</v>
      </c>
      <c r="J8" s="28">
        <f>IF($C8=0,0,($E8/$C8)*100)</f>
        <v>6.878968203849419</v>
      </c>
      <c r="K8" s="29">
        <f>IF($F8=0,0,($H8/$F8)*100)</f>
        <v>7.284411603925059</v>
      </c>
      <c r="L8" s="30">
        <f>IF($E$10=0,0,($E8/$E$10)*100)</f>
        <v>72.63605699036233</v>
      </c>
      <c r="M8" s="29">
        <f>IF($H$10=0,0,($H8/$H$10)*100)</f>
        <v>84.50980050751824</v>
      </c>
      <c r="N8" s="5"/>
      <c r="O8" s="31"/>
    </row>
    <row r="9" spans="1:15" ht="12.75">
      <c r="A9" s="2"/>
      <c r="B9" s="27" t="s">
        <v>17</v>
      </c>
      <c r="C9" s="61">
        <v>112128767</v>
      </c>
      <c r="D9" s="62">
        <v>114386900</v>
      </c>
      <c r="E9" s="63">
        <f aca="true" t="shared" si="0" ref="E9:E32">($D9-$C9)</f>
        <v>2258133</v>
      </c>
      <c r="F9" s="61">
        <v>118295561</v>
      </c>
      <c r="G9" s="62">
        <v>117223907</v>
      </c>
      <c r="H9" s="63">
        <f aca="true" t="shared" si="1" ref="H9:H32">($G9-$F9)</f>
        <v>-1071654</v>
      </c>
      <c r="I9" s="63">
        <v>120803148</v>
      </c>
      <c r="J9" s="28">
        <f aca="true" t="shared" si="2" ref="J9:J32">IF($C9=0,0,($E9/$C9)*100)</f>
        <v>2.013874815906965</v>
      </c>
      <c r="K9" s="29">
        <f aca="true" t="shared" si="3" ref="K9:K32">IF($F9=0,0,($H9/$F9)*100)</f>
        <v>-0.9059122683394687</v>
      </c>
      <c r="L9" s="30">
        <f>IF($E$10=0,0,($E9/$E$10)*100)</f>
        <v>9.780708044305817</v>
      </c>
      <c r="M9" s="29">
        <f>IF($H$10=0,0,($H9/$H$10)*100)</f>
        <v>-4.834008268101267</v>
      </c>
      <c r="N9" s="5"/>
      <c r="O9" s="31"/>
    </row>
    <row r="10" spans="1:15" ht="16.5">
      <c r="A10" s="6"/>
      <c r="B10" s="32" t="s">
        <v>18</v>
      </c>
      <c r="C10" s="64">
        <v>404549417</v>
      </c>
      <c r="D10" s="65">
        <v>427637040</v>
      </c>
      <c r="E10" s="66">
        <f t="shared" si="0"/>
        <v>23087623</v>
      </c>
      <c r="F10" s="64">
        <v>426798869</v>
      </c>
      <c r="G10" s="65">
        <v>448967925</v>
      </c>
      <c r="H10" s="66">
        <f t="shared" si="1"/>
        <v>22169056</v>
      </c>
      <c r="I10" s="66">
        <v>471132559</v>
      </c>
      <c r="J10" s="33">
        <f t="shared" si="2"/>
        <v>5.706996977330955</v>
      </c>
      <c r="K10" s="34">
        <f t="shared" si="3"/>
        <v>5.194263061648366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143186458</v>
      </c>
      <c r="D12" s="62">
        <v>126773006</v>
      </c>
      <c r="E12" s="63">
        <f t="shared" si="0"/>
        <v>-16413452</v>
      </c>
      <c r="F12" s="61">
        <v>151045773</v>
      </c>
      <c r="G12" s="62">
        <v>131911840</v>
      </c>
      <c r="H12" s="63">
        <f t="shared" si="1"/>
        <v>-19133933</v>
      </c>
      <c r="I12" s="63">
        <v>139290915</v>
      </c>
      <c r="J12" s="28">
        <f t="shared" si="2"/>
        <v>-11.462991842426886</v>
      </c>
      <c r="K12" s="29">
        <f t="shared" si="3"/>
        <v>-12.66763883554689</v>
      </c>
      <c r="L12" s="30">
        <f aca="true" t="shared" si="4" ref="L12:L17">IF($E$17=0,0,($E12/$E$17)*100)</f>
        <v>-71.08871976998952</v>
      </c>
      <c r="M12" s="29">
        <f aca="true" t="shared" si="5" ref="M12:M17">IF($H$17=0,0,($H12/$H$17)*100)</f>
        <v>-109.17643907820391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84321534</v>
      </c>
      <c r="D15" s="62">
        <v>87573632</v>
      </c>
      <c r="E15" s="63">
        <f t="shared" si="0"/>
        <v>3252098</v>
      </c>
      <c r="F15" s="61">
        <v>88959218</v>
      </c>
      <c r="G15" s="62">
        <v>92740725</v>
      </c>
      <c r="H15" s="63">
        <f t="shared" si="1"/>
        <v>3781507</v>
      </c>
      <c r="I15" s="63">
        <v>97934339</v>
      </c>
      <c r="J15" s="28">
        <f t="shared" si="2"/>
        <v>3.856782301896927</v>
      </c>
      <c r="K15" s="29">
        <f t="shared" si="3"/>
        <v>4.250832106010645</v>
      </c>
      <c r="L15" s="30">
        <f t="shared" si="4"/>
        <v>14.085244431612765</v>
      </c>
      <c r="M15" s="29">
        <f t="shared" si="5"/>
        <v>21.57692663653111</v>
      </c>
      <c r="N15" s="5"/>
      <c r="O15" s="31"/>
    </row>
    <row r="16" spans="1:15" ht="12.75">
      <c r="A16" s="2"/>
      <c r="B16" s="27" t="s">
        <v>23</v>
      </c>
      <c r="C16" s="61">
        <v>177040852</v>
      </c>
      <c r="D16" s="62">
        <v>213290893</v>
      </c>
      <c r="E16" s="63">
        <f t="shared" si="0"/>
        <v>36250041</v>
      </c>
      <c r="F16" s="61">
        <v>186794214</v>
      </c>
      <c r="G16" s="62">
        <v>219672338</v>
      </c>
      <c r="H16" s="63">
        <f t="shared" si="1"/>
        <v>32878124</v>
      </c>
      <c r="I16" s="63">
        <v>230066051</v>
      </c>
      <c r="J16" s="40">
        <f t="shared" si="2"/>
        <v>20.47552335547956</v>
      </c>
      <c r="K16" s="29">
        <f t="shared" si="3"/>
        <v>17.601253966035586</v>
      </c>
      <c r="L16" s="30">
        <f t="shared" si="4"/>
        <v>157.00347533837675</v>
      </c>
      <c r="M16" s="29">
        <f t="shared" si="5"/>
        <v>187.5995124416728</v>
      </c>
      <c r="N16" s="5"/>
      <c r="O16" s="31"/>
    </row>
    <row r="17" spans="1:15" ht="16.5">
      <c r="A17" s="2"/>
      <c r="B17" s="32" t="s">
        <v>24</v>
      </c>
      <c r="C17" s="64">
        <v>404548844</v>
      </c>
      <c r="D17" s="65">
        <v>427637531</v>
      </c>
      <c r="E17" s="66">
        <f t="shared" si="0"/>
        <v>23088687</v>
      </c>
      <c r="F17" s="64">
        <v>426799205</v>
      </c>
      <c r="G17" s="65">
        <v>444324903</v>
      </c>
      <c r="H17" s="66">
        <f t="shared" si="1"/>
        <v>17525698</v>
      </c>
      <c r="I17" s="66">
        <v>467291305</v>
      </c>
      <c r="J17" s="41">
        <f t="shared" si="2"/>
        <v>5.70726806971175</v>
      </c>
      <c r="K17" s="34">
        <f t="shared" si="3"/>
        <v>4.106309898117078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573</v>
      </c>
      <c r="D18" s="71">
        <v>-491</v>
      </c>
      <c r="E18" s="72">
        <f t="shared" si="0"/>
        <v>-1064</v>
      </c>
      <c r="F18" s="73">
        <v>-336</v>
      </c>
      <c r="G18" s="74">
        <v>4643022</v>
      </c>
      <c r="H18" s="75">
        <f t="shared" si="1"/>
        <v>4643358</v>
      </c>
      <c r="I18" s="75">
        <v>3841254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12079000</v>
      </c>
      <c r="E22" s="63">
        <f t="shared" si="0"/>
        <v>12079000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6.2958907707620355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179776298</v>
      </c>
      <c r="E23" s="63">
        <f t="shared" si="0"/>
        <v>179776298</v>
      </c>
      <c r="F23" s="61"/>
      <c r="G23" s="62">
        <v>65694000</v>
      </c>
      <c r="H23" s="63">
        <f t="shared" si="1"/>
        <v>65694000</v>
      </c>
      <c r="I23" s="63">
        <v>74929000</v>
      </c>
      <c r="J23" s="28">
        <f t="shared" si="2"/>
        <v>0</v>
      </c>
      <c r="K23" s="29">
        <f t="shared" si="3"/>
        <v>0</v>
      </c>
      <c r="L23" s="30">
        <f>IF($E$25=0,0,($E23/$E$25)*100)</f>
        <v>93.70410922923796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/>
      <c r="D25" s="65">
        <v>191855298</v>
      </c>
      <c r="E25" s="66">
        <f t="shared" si="0"/>
        <v>191855298</v>
      </c>
      <c r="F25" s="64"/>
      <c r="G25" s="65">
        <v>65694000</v>
      </c>
      <c r="H25" s="66">
        <f t="shared" si="1"/>
        <v>65694000</v>
      </c>
      <c r="I25" s="66">
        <v>74929000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153999510</v>
      </c>
      <c r="E27" s="63">
        <f t="shared" si="0"/>
        <v>153999510</v>
      </c>
      <c r="F27" s="61"/>
      <c r="G27" s="62">
        <v>61000000</v>
      </c>
      <c r="H27" s="63">
        <f t="shared" si="1"/>
        <v>61000000</v>
      </c>
      <c r="I27" s="63">
        <v>70000000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80.26857303674772</v>
      </c>
      <c r="M27" s="29">
        <f aca="true" t="shared" si="7" ref="M27:M32">IF($H$32=0,0,($H27/$H$32)*100)</f>
        <v>92.85475081438183</v>
      </c>
      <c r="N27" s="5"/>
      <c r="O27" s="31"/>
    </row>
    <row r="28" spans="1:15" ht="12.75">
      <c r="A28" s="6"/>
      <c r="B28" s="27" t="s">
        <v>34</v>
      </c>
      <c r="C28" s="61"/>
      <c r="D28" s="62">
        <v>6825000</v>
      </c>
      <c r="E28" s="63">
        <f t="shared" si="0"/>
        <v>6825000</v>
      </c>
      <c r="F28" s="61"/>
      <c r="G28" s="62">
        <v>4694000</v>
      </c>
      <c r="H28" s="63">
        <f t="shared" si="1"/>
        <v>4694000</v>
      </c>
      <c r="I28" s="63">
        <v>4929000</v>
      </c>
      <c r="J28" s="28">
        <f t="shared" si="2"/>
        <v>0</v>
      </c>
      <c r="K28" s="29">
        <f t="shared" si="3"/>
        <v>0</v>
      </c>
      <c r="L28" s="30">
        <f t="shared" si="6"/>
        <v>3.55736853302847</v>
      </c>
      <c r="M28" s="29">
        <f t="shared" si="7"/>
        <v>7.145249185618169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14682000</v>
      </c>
      <c r="E30" s="63">
        <f t="shared" si="0"/>
        <v>14682000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7.652642461820366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16348788</v>
      </c>
      <c r="E31" s="63">
        <f t="shared" si="0"/>
        <v>16348788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8.521415968403437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/>
      <c r="D32" s="80">
        <v>191855298</v>
      </c>
      <c r="E32" s="81">
        <f t="shared" si="0"/>
        <v>191855298</v>
      </c>
      <c r="F32" s="79"/>
      <c r="G32" s="80">
        <v>65694000</v>
      </c>
      <c r="H32" s="81">
        <f t="shared" si="1"/>
        <v>65694000</v>
      </c>
      <c r="I32" s="81">
        <v>74929000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85136000</v>
      </c>
      <c r="D7" s="62">
        <v>93796781</v>
      </c>
      <c r="E7" s="63">
        <f>($D7-$C7)</f>
        <v>8660781</v>
      </c>
      <c r="F7" s="61">
        <v>89809000</v>
      </c>
      <c r="G7" s="62">
        <v>99330791</v>
      </c>
      <c r="H7" s="63">
        <f>($G7-$F7)</f>
        <v>9521791</v>
      </c>
      <c r="I7" s="63">
        <v>104893315</v>
      </c>
      <c r="J7" s="28">
        <f>IF($C7=0,0,($E7/$C7)*100)</f>
        <v>10.17287751362526</v>
      </c>
      <c r="K7" s="29">
        <f>IF($F7=0,0,($H7/$F7)*100)</f>
        <v>10.60226814684497</v>
      </c>
      <c r="L7" s="30">
        <f>IF($E$10=0,0,($E7/$E$10)*100)</f>
        <v>11.088198988850003</v>
      </c>
      <c r="M7" s="29">
        <f>IF($H$10=0,0,($H7/$H$10)*100)</f>
        <v>56.83594025135383</v>
      </c>
      <c r="N7" s="5"/>
      <c r="O7" s="31"/>
    </row>
    <row r="8" spans="1:15" ht="12.75">
      <c r="A8" s="2"/>
      <c r="B8" s="27" t="s">
        <v>16</v>
      </c>
      <c r="C8" s="61">
        <v>130635000</v>
      </c>
      <c r="D8" s="62">
        <v>134333107</v>
      </c>
      <c r="E8" s="63">
        <f>($D8-$C8)</f>
        <v>3698107</v>
      </c>
      <c r="F8" s="61">
        <v>137821000</v>
      </c>
      <c r="G8" s="62">
        <v>142254760</v>
      </c>
      <c r="H8" s="63">
        <f>($G8-$F8)</f>
        <v>4433760</v>
      </c>
      <c r="I8" s="63">
        <v>150224251</v>
      </c>
      <c r="J8" s="28">
        <f>IF($C8=0,0,($E8/$C8)*100)</f>
        <v>2.830869981245455</v>
      </c>
      <c r="K8" s="29">
        <f>IF($F8=0,0,($H8/$F8)*100)</f>
        <v>3.2170423955710667</v>
      </c>
      <c r="L8" s="30">
        <f>IF($E$10=0,0,($E8/$E$10)*100)</f>
        <v>4.7346014520005895</v>
      </c>
      <c r="M8" s="29">
        <f>IF($H$10=0,0,($H8/$H$10)*100)</f>
        <v>26.465285622089645</v>
      </c>
      <c r="N8" s="5"/>
      <c r="O8" s="31"/>
    </row>
    <row r="9" spans="1:15" ht="12.75">
      <c r="A9" s="2"/>
      <c r="B9" s="27" t="s">
        <v>17</v>
      </c>
      <c r="C9" s="61">
        <v>96130000</v>
      </c>
      <c r="D9" s="62">
        <v>161879207</v>
      </c>
      <c r="E9" s="63">
        <f aca="true" t="shared" si="0" ref="E9:E32">($D9-$C9)</f>
        <v>65749207</v>
      </c>
      <c r="F9" s="61">
        <v>102736000</v>
      </c>
      <c r="G9" s="62">
        <v>105533565</v>
      </c>
      <c r="H9" s="63">
        <f aca="true" t="shared" si="1" ref="H9:H32">($G9-$F9)</f>
        <v>2797565</v>
      </c>
      <c r="I9" s="63">
        <v>111443445</v>
      </c>
      <c r="J9" s="28">
        <f aca="true" t="shared" si="2" ref="J9:J32">IF($C9=0,0,($E9/$C9)*100)</f>
        <v>68.39613752210548</v>
      </c>
      <c r="K9" s="29">
        <f aca="true" t="shared" si="3" ref="K9:K32">IF($F9=0,0,($H9/$F9)*100)</f>
        <v>2.7230620230493696</v>
      </c>
      <c r="L9" s="30">
        <f>IF($E$10=0,0,($E9/$E$10)*100)</f>
        <v>84.1771995591494</v>
      </c>
      <c r="M9" s="29">
        <f>IF($H$10=0,0,($H9/$H$10)*100)</f>
        <v>16.69877412655652</v>
      </c>
      <c r="N9" s="5"/>
      <c r="O9" s="31"/>
    </row>
    <row r="10" spans="1:15" ht="16.5">
      <c r="A10" s="6"/>
      <c r="B10" s="32" t="s">
        <v>18</v>
      </c>
      <c r="C10" s="64">
        <v>311901000</v>
      </c>
      <c r="D10" s="65">
        <v>390009095</v>
      </c>
      <c r="E10" s="66">
        <f t="shared" si="0"/>
        <v>78108095</v>
      </c>
      <c r="F10" s="64">
        <v>330366000</v>
      </c>
      <c r="G10" s="65">
        <v>347119116</v>
      </c>
      <c r="H10" s="66">
        <f t="shared" si="1"/>
        <v>16753116</v>
      </c>
      <c r="I10" s="66">
        <v>366561011</v>
      </c>
      <c r="J10" s="33">
        <f t="shared" si="2"/>
        <v>25.042592040423084</v>
      </c>
      <c r="K10" s="34">
        <f t="shared" si="3"/>
        <v>5.07107753219157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95763000</v>
      </c>
      <c r="D12" s="62">
        <v>104096000</v>
      </c>
      <c r="E12" s="63">
        <f t="shared" si="0"/>
        <v>8333000</v>
      </c>
      <c r="F12" s="61">
        <v>100552000</v>
      </c>
      <c r="G12" s="62">
        <v>110237664</v>
      </c>
      <c r="H12" s="63">
        <f t="shared" si="1"/>
        <v>9685664</v>
      </c>
      <c r="I12" s="63">
        <v>116410973</v>
      </c>
      <c r="J12" s="28">
        <f t="shared" si="2"/>
        <v>8.701690632081284</v>
      </c>
      <c r="K12" s="29">
        <f t="shared" si="3"/>
        <v>9.632492640623756</v>
      </c>
      <c r="L12" s="30">
        <f aca="true" t="shared" si="4" ref="L12:L17">IF($E$17=0,0,($E12/$E$17)*100)</f>
        <v>10.442111455335858</v>
      </c>
      <c r="M12" s="29">
        <f aca="true" t="shared" si="5" ref="M12:M17">IF($H$17=0,0,($H12/$H$17)*100)</f>
        <v>11.016531136605256</v>
      </c>
      <c r="N12" s="5"/>
      <c r="O12" s="31"/>
    </row>
    <row r="13" spans="1:15" ht="12.75">
      <c r="A13" s="2"/>
      <c r="B13" s="27" t="s">
        <v>21</v>
      </c>
      <c r="C13" s="61"/>
      <c r="D13" s="62">
        <v>2359153</v>
      </c>
      <c r="E13" s="63">
        <f t="shared" si="0"/>
        <v>2359153</v>
      </c>
      <c r="F13" s="61"/>
      <c r="G13" s="62">
        <v>2498343</v>
      </c>
      <c r="H13" s="63">
        <f t="shared" si="1"/>
        <v>2498343</v>
      </c>
      <c r="I13" s="63">
        <v>2638250</v>
      </c>
      <c r="J13" s="28">
        <f t="shared" si="2"/>
        <v>0</v>
      </c>
      <c r="K13" s="29">
        <f t="shared" si="3"/>
        <v>0</v>
      </c>
      <c r="L13" s="30">
        <f t="shared" si="4"/>
        <v>2.956262878457933</v>
      </c>
      <c r="M13" s="29">
        <f t="shared" si="5"/>
        <v>2.841630005895288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12700000</v>
      </c>
      <c r="D15" s="62">
        <v>49795352</v>
      </c>
      <c r="E15" s="63">
        <f t="shared" si="0"/>
        <v>37095352</v>
      </c>
      <c r="F15" s="61">
        <v>13335000</v>
      </c>
      <c r="G15" s="62">
        <v>52733278</v>
      </c>
      <c r="H15" s="63">
        <f t="shared" si="1"/>
        <v>39398278</v>
      </c>
      <c r="I15" s="63">
        <v>55686341</v>
      </c>
      <c r="J15" s="28">
        <f t="shared" si="2"/>
        <v>292.08938582677166</v>
      </c>
      <c r="K15" s="29">
        <f t="shared" si="3"/>
        <v>295.45015373078365</v>
      </c>
      <c r="L15" s="30">
        <f t="shared" si="4"/>
        <v>46.4843153796851</v>
      </c>
      <c r="M15" s="29">
        <f t="shared" si="5"/>
        <v>44.811832860981944</v>
      </c>
      <c r="N15" s="5"/>
      <c r="O15" s="31"/>
    </row>
    <row r="16" spans="1:15" ht="12.75">
      <c r="A16" s="2"/>
      <c r="B16" s="27" t="s">
        <v>23</v>
      </c>
      <c r="C16" s="61">
        <v>138922000</v>
      </c>
      <c r="D16" s="62">
        <v>170936363</v>
      </c>
      <c r="E16" s="63">
        <f t="shared" si="0"/>
        <v>32014363</v>
      </c>
      <c r="F16" s="61">
        <v>146535000</v>
      </c>
      <c r="G16" s="62">
        <v>182872078</v>
      </c>
      <c r="H16" s="63">
        <f t="shared" si="1"/>
        <v>36337078</v>
      </c>
      <c r="I16" s="63">
        <v>193118754</v>
      </c>
      <c r="J16" s="40">
        <f t="shared" si="2"/>
        <v>23.044847468363542</v>
      </c>
      <c r="K16" s="29">
        <f t="shared" si="3"/>
        <v>24.79754188419149</v>
      </c>
      <c r="L16" s="30">
        <f t="shared" si="4"/>
        <v>40.11731028652111</v>
      </c>
      <c r="M16" s="29">
        <f t="shared" si="5"/>
        <v>41.330005996517514</v>
      </c>
      <c r="N16" s="5"/>
      <c r="O16" s="31"/>
    </row>
    <row r="17" spans="1:15" ht="16.5">
      <c r="A17" s="2"/>
      <c r="B17" s="32" t="s">
        <v>24</v>
      </c>
      <c r="C17" s="64">
        <v>247385000</v>
      </c>
      <c r="D17" s="65">
        <v>327186868</v>
      </c>
      <c r="E17" s="66">
        <f t="shared" si="0"/>
        <v>79801868</v>
      </c>
      <c r="F17" s="64">
        <v>260422000</v>
      </c>
      <c r="G17" s="65">
        <v>348341363</v>
      </c>
      <c r="H17" s="66">
        <f t="shared" si="1"/>
        <v>87919363</v>
      </c>
      <c r="I17" s="66">
        <v>367854318</v>
      </c>
      <c r="J17" s="41">
        <f t="shared" si="2"/>
        <v>32.258167633445844</v>
      </c>
      <c r="K17" s="34">
        <f t="shared" si="3"/>
        <v>33.76034398015529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64516000</v>
      </c>
      <c r="D18" s="71">
        <v>62822227</v>
      </c>
      <c r="E18" s="72">
        <f t="shared" si="0"/>
        <v>-1693773</v>
      </c>
      <c r="F18" s="73">
        <v>69944000</v>
      </c>
      <c r="G18" s="74">
        <v>-1222247</v>
      </c>
      <c r="H18" s="75">
        <f t="shared" si="1"/>
        <v>-71166247</v>
      </c>
      <c r="I18" s="75">
        <v>-1293307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7877000</v>
      </c>
      <c r="D23" s="62">
        <v>31839956</v>
      </c>
      <c r="E23" s="63">
        <f t="shared" si="0"/>
        <v>23962956</v>
      </c>
      <c r="F23" s="61">
        <v>7739000</v>
      </c>
      <c r="G23" s="62">
        <v>26070300</v>
      </c>
      <c r="H23" s="63">
        <f t="shared" si="1"/>
        <v>18331300</v>
      </c>
      <c r="I23" s="63">
        <v>27378800</v>
      </c>
      <c r="J23" s="28">
        <f t="shared" si="2"/>
        <v>304.2142440015234</v>
      </c>
      <c r="K23" s="29">
        <f t="shared" si="3"/>
        <v>236.8691045354697</v>
      </c>
      <c r="L23" s="30">
        <f>IF($E$25=0,0,($E23/$E$25)*100)</f>
        <v>101.4951319689033</v>
      </c>
      <c r="M23" s="29">
        <f>IF($H$25=0,0,($H23/$H$25)*100)</f>
        <v>46.22116573010937</v>
      </c>
      <c r="N23" s="5"/>
      <c r="O23" s="31"/>
    </row>
    <row r="24" spans="1:15" ht="12.75">
      <c r="A24" s="6"/>
      <c r="B24" s="27" t="s">
        <v>30</v>
      </c>
      <c r="C24" s="61">
        <v>5250000</v>
      </c>
      <c r="D24" s="62">
        <v>4897000</v>
      </c>
      <c r="E24" s="63">
        <f t="shared" si="0"/>
        <v>-353000</v>
      </c>
      <c r="F24" s="61">
        <v>5513000</v>
      </c>
      <c r="G24" s="62">
        <v>26841669</v>
      </c>
      <c r="H24" s="63">
        <f t="shared" si="1"/>
        <v>21328669</v>
      </c>
      <c r="I24" s="63">
        <v>15054900</v>
      </c>
      <c r="J24" s="28">
        <f t="shared" si="2"/>
        <v>-6.723809523809524</v>
      </c>
      <c r="K24" s="29">
        <f t="shared" si="3"/>
        <v>386.8795392708144</v>
      </c>
      <c r="L24" s="30">
        <f>IF($E$25=0,0,($E24/$E$25)*100)</f>
        <v>-1.495131968903288</v>
      </c>
      <c r="M24" s="29">
        <f>IF($H$25=0,0,($H24/$H$25)*100)</f>
        <v>53.77883426989063</v>
      </c>
      <c r="N24" s="5"/>
      <c r="O24" s="31"/>
    </row>
    <row r="25" spans="1:15" ht="16.5">
      <c r="A25" s="6"/>
      <c r="B25" s="32" t="s">
        <v>31</v>
      </c>
      <c r="C25" s="64">
        <v>13127000</v>
      </c>
      <c r="D25" s="65">
        <v>36736956</v>
      </c>
      <c r="E25" s="66">
        <f t="shared" si="0"/>
        <v>23609956</v>
      </c>
      <c r="F25" s="64">
        <v>13252000</v>
      </c>
      <c r="G25" s="65">
        <v>52911969</v>
      </c>
      <c r="H25" s="66">
        <f t="shared" si="1"/>
        <v>39659969</v>
      </c>
      <c r="I25" s="66">
        <v>42433700</v>
      </c>
      <c r="J25" s="41">
        <f t="shared" si="2"/>
        <v>179.85797211853432</v>
      </c>
      <c r="K25" s="34">
        <f t="shared" si="3"/>
        <v>299.27534711741623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6495000</v>
      </c>
      <c r="D27" s="62">
        <v>25562650</v>
      </c>
      <c r="E27" s="63">
        <f t="shared" si="0"/>
        <v>19067650</v>
      </c>
      <c r="F27" s="61">
        <v>6820000</v>
      </c>
      <c r="G27" s="62">
        <v>25478800</v>
      </c>
      <c r="H27" s="63">
        <f t="shared" si="1"/>
        <v>18658800</v>
      </c>
      <c r="I27" s="63">
        <v>15845230</v>
      </c>
      <c r="J27" s="28">
        <f t="shared" si="2"/>
        <v>293.5742879137798</v>
      </c>
      <c r="K27" s="29">
        <f t="shared" si="3"/>
        <v>273.58944281524924</v>
      </c>
      <c r="L27" s="30">
        <f aca="true" t="shared" si="6" ref="L27:L32">IF($E$32=0,0,($E27/$E$32)*100)</f>
        <v>80.76105690328266</v>
      </c>
      <c r="M27" s="29">
        <f aca="true" t="shared" si="7" ref="M27:M32">IF($H$32=0,0,($H27/$H$32)*100)</f>
        <v>47.04693541238017</v>
      </c>
      <c r="N27" s="5"/>
      <c r="O27" s="31"/>
    </row>
    <row r="28" spans="1:15" ht="12.75">
      <c r="A28" s="6"/>
      <c r="B28" s="27" t="s">
        <v>34</v>
      </c>
      <c r="C28" s="61">
        <v>110000</v>
      </c>
      <c r="D28" s="62">
        <v>200000</v>
      </c>
      <c r="E28" s="63">
        <f t="shared" si="0"/>
        <v>90000</v>
      </c>
      <c r="F28" s="61">
        <v>116000</v>
      </c>
      <c r="G28" s="62">
        <v>8875350</v>
      </c>
      <c r="H28" s="63">
        <f t="shared" si="1"/>
        <v>8759350</v>
      </c>
      <c r="I28" s="63">
        <v>4136200</v>
      </c>
      <c r="J28" s="28">
        <f t="shared" si="2"/>
        <v>81.81818181818183</v>
      </c>
      <c r="K28" s="29">
        <f t="shared" si="3"/>
        <v>7551.163793103448</v>
      </c>
      <c r="L28" s="30">
        <f t="shared" si="6"/>
        <v>0.38119511955041335</v>
      </c>
      <c r="M28" s="29">
        <f t="shared" si="7"/>
        <v>22.08612417221002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1935000</v>
      </c>
      <c r="D30" s="62">
        <v>1000000</v>
      </c>
      <c r="E30" s="63">
        <f t="shared" si="0"/>
        <v>-935000</v>
      </c>
      <c r="F30" s="61">
        <v>2032000</v>
      </c>
      <c r="G30" s="62">
        <v>188000</v>
      </c>
      <c r="H30" s="63">
        <f t="shared" si="1"/>
        <v>-1844000</v>
      </c>
      <c r="I30" s="63">
        <v>8150500</v>
      </c>
      <c r="J30" s="28">
        <f t="shared" si="2"/>
        <v>-48.320413436692505</v>
      </c>
      <c r="K30" s="29">
        <f t="shared" si="3"/>
        <v>-90.74803149606299</v>
      </c>
      <c r="L30" s="30">
        <f t="shared" si="6"/>
        <v>-3.9601937419959614</v>
      </c>
      <c r="M30" s="29">
        <f t="shared" si="7"/>
        <v>-4.649524562159895</v>
      </c>
      <c r="N30" s="5"/>
      <c r="O30" s="31"/>
    </row>
    <row r="31" spans="1:15" ht="12.75">
      <c r="A31" s="6"/>
      <c r="B31" s="27" t="s">
        <v>30</v>
      </c>
      <c r="C31" s="61">
        <v>4587000</v>
      </c>
      <c r="D31" s="62">
        <v>9974306</v>
      </c>
      <c r="E31" s="63">
        <f t="shared" si="0"/>
        <v>5387306</v>
      </c>
      <c r="F31" s="61">
        <v>4284000</v>
      </c>
      <c r="G31" s="62">
        <v>18369819</v>
      </c>
      <c r="H31" s="63">
        <f t="shared" si="1"/>
        <v>14085819</v>
      </c>
      <c r="I31" s="63">
        <v>14301770</v>
      </c>
      <c r="J31" s="28">
        <f t="shared" si="2"/>
        <v>117.44726400697623</v>
      </c>
      <c r="K31" s="29">
        <f t="shared" si="3"/>
        <v>328.80063025210086</v>
      </c>
      <c r="L31" s="30">
        <f t="shared" si="6"/>
        <v>22.81794171916288</v>
      </c>
      <c r="M31" s="29">
        <f t="shared" si="7"/>
        <v>35.5164649775697</v>
      </c>
      <c r="N31" s="5"/>
      <c r="O31" s="31"/>
    </row>
    <row r="32" spans="1:15" ht="17.25" thickBot="1">
      <c r="A32" s="6"/>
      <c r="B32" s="55" t="s">
        <v>37</v>
      </c>
      <c r="C32" s="79">
        <v>13127000</v>
      </c>
      <c r="D32" s="80">
        <v>36736956</v>
      </c>
      <c r="E32" s="81">
        <f t="shared" si="0"/>
        <v>23609956</v>
      </c>
      <c r="F32" s="79">
        <v>13252000</v>
      </c>
      <c r="G32" s="80">
        <v>52911969</v>
      </c>
      <c r="H32" s="81">
        <f t="shared" si="1"/>
        <v>39659969</v>
      </c>
      <c r="I32" s="81">
        <v>42433700</v>
      </c>
      <c r="J32" s="56">
        <f t="shared" si="2"/>
        <v>179.85797211853432</v>
      </c>
      <c r="K32" s="57">
        <f t="shared" si="3"/>
        <v>299.27534711741623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95" t="s">
        <v>49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6.5">
      <c r="A2" s="82"/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>
      <c r="A3" s="84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31.5" customHeight="1">
      <c r="A4" s="2"/>
      <c r="B4" s="3"/>
      <c r="C4" s="96" t="s">
        <v>3</v>
      </c>
      <c r="D4" s="97"/>
      <c r="E4" s="98"/>
      <c r="F4" s="85" t="s">
        <v>4</v>
      </c>
      <c r="G4" s="86"/>
      <c r="H4" s="87"/>
      <c r="I4" s="4" t="s">
        <v>5</v>
      </c>
      <c r="J4" s="88" t="s">
        <v>6</v>
      </c>
      <c r="K4" s="89"/>
      <c r="L4" s="90" t="s">
        <v>7</v>
      </c>
      <c r="M4" s="91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15485255</v>
      </c>
      <c r="D7" s="62">
        <v>12780674</v>
      </c>
      <c r="E7" s="63">
        <f>($D7-$C7)</f>
        <v>-2704581</v>
      </c>
      <c r="F7" s="61">
        <v>16336944</v>
      </c>
      <c r="G7" s="62">
        <v>12966869</v>
      </c>
      <c r="H7" s="63">
        <f>($G7-$F7)</f>
        <v>-3370075</v>
      </c>
      <c r="I7" s="63">
        <v>13145127</v>
      </c>
      <c r="J7" s="28">
        <f>IF($C7=0,0,($E7/$C7)*100)</f>
        <v>-17.465524461818678</v>
      </c>
      <c r="K7" s="29">
        <f>IF($F7=0,0,($H7/$F7)*100)</f>
        <v>-20.62855207191749</v>
      </c>
      <c r="L7" s="30">
        <f>IF($E$10=0,0,($E7/$E$10)*100)</f>
        <v>-20.692883651558343</v>
      </c>
      <c r="M7" s="29">
        <f>IF($H$10=0,0,($H7/$H$10)*100)</f>
        <v>26.215912876114132</v>
      </c>
      <c r="N7" s="5"/>
      <c r="O7" s="31"/>
    </row>
    <row r="8" spans="1:15" ht="12.75">
      <c r="A8" s="2"/>
      <c r="B8" s="27" t="s">
        <v>16</v>
      </c>
      <c r="C8" s="61">
        <v>26858137</v>
      </c>
      <c r="D8" s="62">
        <v>34402282</v>
      </c>
      <c r="E8" s="63">
        <f>($D8-$C8)</f>
        <v>7544145</v>
      </c>
      <c r="F8" s="61">
        <v>28336389</v>
      </c>
      <c r="G8" s="62">
        <v>37238139</v>
      </c>
      <c r="H8" s="63">
        <f>($G8-$F8)</f>
        <v>8901750</v>
      </c>
      <c r="I8" s="63">
        <v>40387315</v>
      </c>
      <c r="J8" s="28">
        <f>IF($C8=0,0,($E8/$C8)*100)</f>
        <v>28.088861859629354</v>
      </c>
      <c r="K8" s="29">
        <f>IF($F8=0,0,($H8/$F8)*100)</f>
        <v>31.41455320930271</v>
      </c>
      <c r="L8" s="30">
        <f>IF($E$10=0,0,($E8/$E$10)*100)</f>
        <v>57.72062834704733</v>
      </c>
      <c r="M8" s="29">
        <f>IF($H$10=0,0,($H8/$H$10)*100)</f>
        <v>-69.24697594117312</v>
      </c>
      <c r="N8" s="5"/>
      <c r="O8" s="31"/>
    </row>
    <row r="9" spans="1:15" ht="12.75">
      <c r="A9" s="2"/>
      <c r="B9" s="27" t="s">
        <v>17</v>
      </c>
      <c r="C9" s="61">
        <v>86948302</v>
      </c>
      <c r="D9" s="62">
        <v>95178840</v>
      </c>
      <c r="E9" s="63">
        <f aca="true" t="shared" si="0" ref="E9:E32">($D9-$C9)</f>
        <v>8230538</v>
      </c>
      <c r="F9" s="61">
        <v>102917549</v>
      </c>
      <c r="G9" s="62">
        <v>84530800</v>
      </c>
      <c r="H9" s="63">
        <f aca="true" t="shared" si="1" ref="H9:H32">($G9-$F9)</f>
        <v>-18386749</v>
      </c>
      <c r="I9" s="63">
        <v>89079838</v>
      </c>
      <c r="J9" s="28">
        <f aca="true" t="shared" si="2" ref="J9:J32">IF($C9=0,0,($E9/$C9)*100)</f>
        <v>9.466013493857533</v>
      </c>
      <c r="K9" s="29">
        <f aca="true" t="shared" si="3" ref="K9:K32">IF($F9=0,0,($H9/$F9)*100)</f>
        <v>-17.86551387849316</v>
      </c>
      <c r="L9" s="30">
        <f>IF($E$10=0,0,($E9/$E$10)*100)</f>
        <v>62.972255304511016</v>
      </c>
      <c r="M9" s="29">
        <f>IF($H$10=0,0,($H9/$H$10)*100)</f>
        <v>143.03106306505896</v>
      </c>
      <c r="N9" s="5"/>
      <c r="O9" s="31"/>
    </row>
    <row r="10" spans="1:15" ht="16.5">
      <c r="A10" s="6"/>
      <c r="B10" s="32" t="s">
        <v>18</v>
      </c>
      <c r="C10" s="64">
        <v>129291694</v>
      </c>
      <c r="D10" s="65">
        <v>142361796</v>
      </c>
      <c r="E10" s="66">
        <f t="shared" si="0"/>
        <v>13070102</v>
      </c>
      <c r="F10" s="64">
        <v>147590882</v>
      </c>
      <c r="G10" s="65">
        <v>134735808</v>
      </c>
      <c r="H10" s="66">
        <f t="shared" si="1"/>
        <v>-12855074</v>
      </c>
      <c r="I10" s="66">
        <v>142612280</v>
      </c>
      <c r="J10" s="33">
        <f t="shared" si="2"/>
        <v>10.10900359925673</v>
      </c>
      <c r="K10" s="34">
        <f t="shared" si="3"/>
        <v>-8.709937785994123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51245701</v>
      </c>
      <c r="D12" s="62">
        <v>47294472</v>
      </c>
      <c r="E12" s="63">
        <f t="shared" si="0"/>
        <v>-3951229</v>
      </c>
      <c r="F12" s="61">
        <v>54525954</v>
      </c>
      <c r="G12" s="62">
        <v>48093747</v>
      </c>
      <c r="H12" s="63">
        <f t="shared" si="1"/>
        <v>-6432207</v>
      </c>
      <c r="I12" s="63">
        <v>48892102</v>
      </c>
      <c r="J12" s="28">
        <f t="shared" si="2"/>
        <v>-7.710361889673438</v>
      </c>
      <c r="K12" s="29">
        <f t="shared" si="3"/>
        <v>-11.796596901358205</v>
      </c>
      <c r="L12" s="30">
        <f aca="true" t="shared" si="4" ref="L12:L17">IF($E$17=0,0,($E12/$E$17)*100)</f>
        <v>-28.299288419071054</v>
      </c>
      <c r="M12" s="29">
        <f aca="true" t="shared" si="5" ref="M12:M17">IF($H$17=0,0,($H12/$H$17)*100)</f>
        <v>-60.632783407663915</v>
      </c>
      <c r="N12" s="5"/>
      <c r="O12" s="31"/>
    </row>
    <row r="13" spans="1:15" ht="12.75">
      <c r="A13" s="2"/>
      <c r="B13" s="27" t="s">
        <v>21</v>
      </c>
      <c r="C13" s="61">
        <v>10000000</v>
      </c>
      <c r="D13" s="62">
        <v>18873183</v>
      </c>
      <c r="E13" s="63">
        <f t="shared" si="0"/>
        <v>8873183</v>
      </c>
      <c r="F13" s="61">
        <v>10000000</v>
      </c>
      <c r="G13" s="62">
        <v>20082003</v>
      </c>
      <c r="H13" s="63">
        <f t="shared" si="1"/>
        <v>10082003</v>
      </c>
      <c r="I13" s="63">
        <v>21412977</v>
      </c>
      <c r="J13" s="28">
        <f t="shared" si="2"/>
        <v>88.73183</v>
      </c>
      <c r="K13" s="29">
        <f t="shared" si="3"/>
        <v>100.82002999999999</v>
      </c>
      <c r="L13" s="30">
        <f t="shared" si="4"/>
        <v>63.55105333358257</v>
      </c>
      <c r="M13" s="29">
        <f t="shared" si="5"/>
        <v>95.0373494221218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15320279</v>
      </c>
      <c r="D15" s="62">
        <v>19046695</v>
      </c>
      <c r="E15" s="63">
        <f t="shared" si="0"/>
        <v>3726416</v>
      </c>
      <c r="F15" s="61">
        <v>16555094</v>
      </c>
      <c r="G15" s="62">
        <v>21758943</v>
      </c>
      <c r="H15" s="63">
        <f t="shared" si="1"/>
        <v>5203849</v>
      </c>
      <c r="I15" s="63">
        <v>24857417</v>
      </c>
      <c r="J15" s="28">
        <f t="shared" si="2"/>
        <v>24.323421264064446</v>
      </c>
      <c r="K15" s="29">
        <f t="shared" si="3"/>
        <v>31.433521307701422</v>
      </c>
      <c r="L15" s="30">
        <f t="shared" si="4"/>
        <v>26.689144353172413</v>
      </c>
      <c r="M15" s="29">
        <f t="shared" si="5"/>
        <v>49.053746140817374</v>
      </c>
      <c r="N15" s="5"/>
      <c r="O15" s="31"/>
    </row>
    <row r="16" spans="1:15" ht="12.75">
      <c r="A16" s="2"/>
      <c r="B16" s="27" t="s">
        <v>23</v>
      </c>
      <c r="C16" s="61">
        <v>68689850</v>
      </c>
      <c r="D16" s="62">
        <v>74003771</v>
      </c>
      <c r="E16" s="63">
        <f t="shared" si="0"/>
        <v>5313921</v>
      </c>
      <c r="F16" s="61">
        <v>70713223</v>
      </c>
      <c r="G16" s="62">
        <v>72468042</v>
      </c>
      <c r="H16" s="63">
        <f t="shared" si="1"/>
        <v>1754819</v>
      </c>
      <c r="I16" s="63">
        <v>73449736</v>
      </c>
      <c r="J16" s="40">
        <f t="shared" si="2"/>
        <v>7.736108027605243</v>
      </c>
      <c r="K16" s="29">
        <f t="shared" si="3"/>
        <v>2.481599516401621</v>
      </c>
      <c r="L16" s="30">
        <f t="shared" si="4"/>
        <v>38.059090732316065</v>
      </c>
      <c r="M16" s="29">
        <f t="shared" si="5"/>
        <v>16.54168784472474</v>
      </c>
      <c r="N16" s="5"/>
      <c r="O16" s="31"/>
    </row>
    <row r="17" spans="1:15" ht="16.5">
      <c r="A17" s="2"/>
      <c r="B17" s="32" t="s">
        <v>24</v>
      </c>
      <c r="C17" s="64">
        <v>145255830</v>
      </c>
      <c r="D17" s="65">
        <v>159218121</v>
      </c>
      <c r="E17" s="66">
        <f t="shared" si="0"/>
        <v>13962291</v>
      </c>
      <c r="F17" s="64">
        <v>151794271</v>
      </c>
      <c r="G17" s="65">
        <v>162402735</v>
      </c>
      <c r="H17" s="66">
        <f t="shared" si="1"/>
        <v>10608464</v>
      </c>
      <c r="I17" s="66">
        <v>168612232</v>
      </c>
      <c r="J17" s="41">
        <f t="shared" si="2"/>
        <v>9.612206959266283</v>
      </c>
      <c r="K17" s="34">
        <f t="shared" si="3"/>
        <v>6.988711714950033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-15964136</v>
      </c>
      <c r="D18" s="71">
        <v>-16856325</v>
      </c>
      <c r="E18" s="72">
        <f t="shared" si="0"/>
        <v>-892189</v>
      </c>
      <c r="F18" s="73">
        <v>-4203389</v>
      </c>
      <c r="G18" s="74">
        <v>-27666927</v>
      </c>
      <c r="H18" s="75">
        <f t="shared" si="1"/>
        <v>-23463538</v>
      </c>
      <c r="I18" s="75">
        <v>-25999952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23815551</v>
      </c>
      <c r="D23" s="62">
        <v>23620000</v>
      </c>
      <c r="E23" s="63">
        <f t="shared" si="0"/>
        <v>-195551</v>
      </c>
      <c r="F23" s="61">
        <v>24735149</v>
      </c>
      <c r="G23" s="62">
        <v>24434000</v>
      </c>
      <c r="H23" s="63">
        <f t="shared" si="1"/>
        <v>-301149</v>
      </c>
      <c r="I23" s="63">
        <v>25654750</v>
      </c>
      <c r="J23" s="28">
        <f t="shared" si="2"/>
        <v>-0.8211063434979942</v>
      </c>
      <c r="K23" s="29">
        <f t="shared" si="3"/>
        <v>-1.2174941820645593</v>
      </c>
      <c r="L23" s="30">
        <f>IF($E$25=0,0,($E23/$E$25)*100)</f>
        <v>-0.9704992082444417</v>
      </c>
      <c r="M23" s="29">
        <f>IF($H$25=0,0,($H23/$H$25)*100)</f>
        <v>20.968268634248542</v>
      </c>
      <c r="N23" s="5"/>
      <c r="O23" s="31"/>
    </row>
    <row r="24" spans="1:15" ht="12.75">
      <c r="A24" s="6"/>
      <c r="B24" s="27" t="s">
        <v>30</v>
      </c>
      <c r="C24" s="61">
        <v>1099748</v>
      </c>
      <c r="D24" s="62">
        <v>21444826</v>
      </c>
      <c r="E24" s="63">
        <f t="shared" si="0"/>
        <v>20345078</v>
      </c>
      <c r="F24" s="61">
        <v>1135064</v>
      </c>
      <c r="G24" s="62">
        <v>0</v>
      </c>
      <c r="H24" s="63">
        <f t="shared" si="1"/>
        <v>-1135064</v>
      </c>
      <c r="I24" s="63">
        <v>0</v>
      </c>
      <c r="J24" s="28">
        <f t="shared" si="2"/>
        <v>1849.976358220247</v>
      </c>
      <c r="K24" s="29">
        <f t="shared" si="3"/>
        <v>-100</v>
      </c>
      <c r="L24" s="30">
        <f>IF($E$25=0,0,($E24/$E$25)*100)</f>
        <v>100.97049920824443</v>
      </c>
      <c r="M24" s="29">
        <f>IF($H$25=0,0,($H24/$H$25)*100)</f>
        <v>79.03173136575145</v>
      </c>
      <c r="N24" s="5"/>
      <c r="O24" s="31"/>
    </row>
    <row r="25" spans="1:15" ht="16.5">
      <c r="A25" s="6"/>
      <c r="B25" s="32" t="s">
        <v>31</v>
      </c>
      <c r="C25" s="64">
        <v>24915299</v>
      </c>
      <c r="D25" s="65">
        <v>45064826</v>
      </c>
      <c r="E25" s="66">
        <f t="shared" si="0"/>
        <v>20149527</v>
      </c>
      <c r="F25" s="64">
        <v>25870213</v>
      </c>
      <c r="G25" s="65">
        <v>24434000</v>
      </c>
      <c r="H25" s="66">
        <f t="shared" si="1"/>
        <v>-1436213</v>
      </c>
      <c r="I25" s="66">
        <v>25654750</v>
      </c>
      <c r="J25" s="41">
        <f t="shared" si="2"/>
        <v>80.8721059297743</v>
      </c>
      <c r="K25" s="34">
        <f t="shared" si="3"/>
        <v>-5.551608716944078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8215000</v>
      </c>
      <c r="D27" s="62">
        <v>3206940</v>
      </c>
      <c r="E27" s="63">
        <f t="shared" si="0"/>
        <v>-5008060</v>
      </c>
      <c r="F27" s="61">
        <v>8532000</v>
      </c>
      <c r="G27" s="62">
        <v>3317480</v>
      </c>
      <c r="H27" s="63">
        <f t="shared" si="1"/>
        <v>-5214520</v>
      </c>
      <c r="I27" s="63">
        <v>3483225</v>
      </c>
      <c r="J27" s="28">
        <f t="shared" si="2"/>
        <v>-60.96238587948874</v>
      </c>
      <c r="K27" s="29">
        <f t="shared" si="3"/>
        <v>-61.11720581340835</v>
      </c>
      <c r="L27" s="30">
        <f aca="true" t="shared" si="6" ref="L27:L32">IF($E$32=0,0,($E27/$E$32)*100)</f>
        <v>-24.854479214325977</v>
      </c>
      <c r="M27" s="29">
        <f aca="true" t="shared" si="7" ref="M27:M32">IF($H$32=0,0,($H27/$H$32)*100)</f>
        <v>363.0742793722101</v>
      </c>
      <c r="N27" s="5"/>
      <c r="O27" s="31"/>
    </row>
    <row r="28" spans="1:15" ht="12.75">
      <c r="A28" s="6"/>
      <c r="B28" s="27" t="s">
        <v>34</v>
      </c>
      <c r="C28" s="61">
        <v>430000</v>
      </c>
      <c r="D28" s="62">
        <v>412011</v>
      </c>
      <c r="E28" s="63">
        <f t="shared" si="0"/>
        <v>-17989</v>
      </c>
      <c r="F28" s="61">
        <v>446000</v>
      </c>
      <c r="G28" s="62">
        <v>426057</v>
      </c>
      <c r="H28" s="63">
        <f t="shared" si="1"/>
        <v>-19943</v>
      </c>
      <c r="I28" s="63">
        <v>447343</v>
      </c>
      <c r="J28" s="28">
        <f t="shared" si="2"/>
        <v>-4.183488372093024</v>
      </c>
      <c r="K28" s="29">
        <f t="shared" si="3"/>
        <v>-4.471524663677131</v>
      </c>
      <c r="L28" s="30">
        <f t="shared" si="6"/>
        <v>-0.08927752993904026</v>
      </c>
      <c r="M28" s="29">
        <f t="shared" si="7"/>
        <v>1.3885823342359387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10742000</v>
      </c>
      <c r="D30" s="62">
        <v>15753736</v>
      </c>
      <c r="E30" s="63">
        <f t="shared" si="0"/>
        <v>5011736</v>
      </c>
      <c r="F30" s="61">
        <v>11157000</v>
      </c>
      <c r="G30" s="62">
        <v>16296750</v>
      </c>
      <c r="H30" s="63">
        <f t="shared" si="1"/>
        <v>5139750</v>
      </c>
      <c r="I30" s="63">
        <v>17110954</v>
      </c>
      <c r="J30" s="28">
        <f t="shared" si="2"/>
        <v>46.65552038726494</v>
      </c>
      <c r="K30" s="29">
        <f t="shared" si="3"/>
        <v>46.06749126109169</v>
      </c>
      <c r="L30" s="30">
        <f t="shared" si="6"/>
        <v>24.87272281875401</v>
      </c>
      <c r="M30" s="29">
        <f t="shared" si="7"/>
        <v>-357.868227066598</v>
      </c>
      <c r="N30" s="5"/>
      <c r="O30" s="31"/>
    </row>
    <row r="31" spans="1:15" ht="12.75">
      <c r="A31" s="6"/>
      <c r="B31" s="27" t="s">
        <v>30</v>
      </c>
      <c r="C31" s="61">
        <v>5528299</v>
      </c>
      <c r="D31" s="62">
        <v>25692139</v>
      </c>
      <c r="E31" s="63">
        <f t="shared" si="0"/>
        <v>20163840</v>
      </c>
      <c r="F31" s="61">
        <v>5735213</v>
      </c>
      <c r="G31" s="62">
        <v>4393713</v>
      </c>
      <c r="H31" s="63">
        <f t="shared" si="1"/>
        <v>-1341500</v>
      </c>
      <c r="I31" s="63">
        <v>4613228</v>
      </c>
      <c r="J31" s="28">
        <f t="shared" si="2"/>
        <v>364.7385931911425</v>
      </c>
      <c r="K31" s="29">
        <f t="shared" si="3"/>
        <v>-23.390587237126155</v>
      </c>
      <c r="L31" s="30">
        <f t="shared" si="6"/>
        <v>100.071033925511</v>
      </c>
      <c r="M31" s="29">
        <f t="shared" si="7"/>
        <v>93.40536536015202</v>
      </c>
      <c r="N31" s="5"/>
      <c r="O31" s="31"/>
    </row>
    <row r="32" spans="1:15" ht="17.25" thickBot="1">
      <c r="A32" s="6"/>
      <c r="B32" s="55" t="s">
        <v>37</v>
      </c>
      <c r="C32" s="79">
        <v>24915299</v>
      </c>
      <c r="D32" s="80">
        <v>45064826</v>
      </c>
      <c r="E32" s="81">
        <f t="shared" si="0"/>
        <v>20149527</v>
      </c>
      <c r="F32" s="79">
        <v>25870213</v>
      </c>
      <c r="G32" s="80">
        <v>24434000</v>
      </c>
      <c r="H32" s="81">
        <f t="shared" si="1"/>
        <v>-1436213</v>
      </c>
      <c r="I32" s="81">
        <v>25654750</v>
      </c>
      <c r="J32" s="56">
        <f t="shared" si="2"/>
        <v>80.8721059297743</v>
      </c>
      <c r="K32" s="57">
        <f t="shared" si="3"/>
        <v>-5.551608716944078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92" t="s">
        <v>38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6.5" customHeight="1">
      <c r="A34" s="60"/>
      <c r="B34" s="94" t="s">
        <v>39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6.5" customHeight="1">
      <c r="A35" s="60"/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6.5" customHeight="1">
      <c r="A36" s="60"/>
      <c r="B36" s="94" t="s">
        <v>41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16.5" customHeight="1">
      <c r="A37" s="5"/>
      <c r="B37" s="94" t="s">
        <v>42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B36:N36"/>
    <mergeCell ref="B37:N37"/>
    <mergeCell ref="B1:N1"/>
    <mergeCell ref="B2:N2"/>
    <mergeCell ref="B3:N3"/>
    <mergeCell ref="C4:E4"/>
    <mergeCell ref="F4:H4"/>
    <mergeCell ref="J4:K4"/>
    <mergeCell ref="L4:M4"/>
    <mergeCell ref="B33:N33"/>
    <mergeCell ref="B34:N34"/>
    <mergeCell ref="B35:N3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2015-11-06T07:32:10Z</cp:lastPrinted>
  <dcterms:created xsi:type="dcterms:W3CDTF">2015-11-05T11:54:09Z</dcterms:created>
  <dcterms:modified xsi:type="dcterms:W3CDTF">2015-11-06T07:32:11Z</dcterms:modified>
  <cp:category/>
  <cp:version/>
  <cp:contentType/>
  <cp:contentStatus/>
</cp:coreProperties>
</file>